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99A4E4E7-709D-420F-A9C0-6A1EE7717BB2}" xr6:coauthVersionLast="36" xr6:coauthVersionMax="36" xr10:uidLastSave="{00000000-0000-0000-0000-000000000000}"/>
  <bookViews>
    <workbookView xWindow="3045" yWindow="32760" windowWidth="7650" windowHeight="7335" tabRatio="962" firstSheet="7" activeTab="13"/>
  </bookViews>
  <sheets>
    <sheet name="暫存區" sheetId="41" r:id="rId1"/>
    <sheet name="現貨data" sheetId="21" r:id="rId2"/>
    <sheet name="期貨data" sheetId="23" r:id="rId3"/>
    <sheet name="標的現貨開盤參考價" sheetId="46" r:id="rId4"/>
    <sheet name="標的現貨收盤價" sheetId="47" r:id="rId5"/>
    <sheet name="ETC VSR計算" sheetId="48" r:id="rId6"/>
    <sheet name="STC VSR計算" sheetId="24" r:id="rId7"/>
    <sheet name="ETC VSR列表" sheetId="49" r:id="rId8"/>
    <sheet name="STC VSR列表" sheetId="39" r:id="rId9"/>
    <sheet name="期貨契約PSR" sheetId="22" r:id="rId10"/>
    <sheet name="指數選擇權VSR" sheetId="20" r:id="rId11"/>
    <sheet name="跨商品折抵比率" sheetId="19" r:id="rId12"/>
    <sheet name="Delta折耗比率" sheetId="4" r:id="rId13"/>
    <sheet name="Span參數日狀況表(一)" sheetId="26" r:id="rId14"/>
    <sheet name="Span參數日狀況表(二) " sheetId="33" r:id="rId15"/>
    <sheet name="Span參數日狀況表(三) " sheetId="31" r:id="rId16"/>
    <sheet name="各天期VSR" sheetId="51" r:id="rId17"/>
    <sheet name="VSR補充說明1" sheetId="50" r:id="rId18"/>
  </sheets>
  <externalReferences>
    <externalReference r:id="rId19"/>
  </externalReferences>
  <definedNames>
    <definedName name="FinalDivArray">[1]Data!$AP$44:$AQ$49</definedName>
    <definedName name="_xlnm.Print_Area" localSheetId="7">'ETC VSR列表'!$A$1:$F$80</definedName>
    <definedName name="_xlnm.Print_Area" localSheetId="5">'ETC VSR計算'!$A$2:$AN$19</definedName>
    <definedName name="_xlnm.Print_Area" localSheetId="14">'Span參數日狀況表(二) '!$A$1:$H$64</definedName>
    <definedName name="_xlnm.Print_Area" localSheetId="8">'STC VSR列表'!$A$1:$F$80</definedName>
    <definedName name="_xlnm.Print_Area" localSheetId="6">'STC VSR計算'!$A$2:$AN$17</definedName>
    <definedName name="XX_TEJ1">#REF!</definedName>
    <definedName name="XX_TEJ4">#REF!</definedName>
    <definedName name="XX_TEJ5">#REF!</definedName>
    <definedName name="XX_TEJ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AG9" i="4"/>
  <c r="W149" i="19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C6" i="20"/>
  <c r="D6" i="20"/>
  <c r="E6" i="20"/>
  <c r="F6" i="20"/>
  <c r="G6" i="20"/>
  <c r="G8" i="20" s="1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E8" i="20" s="1"/>
  <c r="AF6" i="20"/>
  <c r="AG6" i="20"/>
  <c r="AH6" i="20"/>
  <c r="AI6" i="20"/>
  <c r="AJ6" i="20"/>
  <c r="AK6" i="20"/>
  <c r="AL6" i="20"/>
  <c r="AM6" i="20"/>
  <c r="AM8" i="20" s="1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K8" i="20" s="1"/>
  <c r="BL6" i="20"/>
  <c r="BM6" i="20"/>
  <c r="BN6" i="20"/>
  <c r="BO6" i="20"/>
  <c r="BP6" i="20"/>
  <c r="BQ6" i="20"/>
  <c r="BR6" i="20"/>
  <c r="BS6" i="20"/>
  <c r="BS8" i="20" s="1"/>
  <c r="BT6" i="20"/>
  <c r="BU6" i="20"/>
  <c r="BV6" i="20"/>
  <c r="BW6" i="20"/>
  <c r="BX6" i="20"/>
  <c r="BY6" i="20"/>
  <c r="BZ6" i="20"/>
  <c r="CA6" i="20"/>
  <c r="CA8" i="20" s="1"/>
  <c r="CB6" i="20"/>
  <c r="CC6" i="20"/>
  <c r="CD6" i="20"/>
  <c r="CE6" i="20"/>
  <c r="CF6" i="20"/>
  <c r="CG6" i="20"/>
  <c r="CH6" i="20"/>
  <c r="CI6" i="20"/>
  <c r="CI8" i="20" s="1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Y6" i="20"/>
  <c r="CZ6" i="20"/>
  <c r="DA6" i="20"/>
  <c r="DB6" i="20"/>
  <c r="DC6" i="20"/>
  <c r="DD6" i="20"/>
  <c r="DE6" i="20"/>
  <c r="DF6" i="20"/>
  <c r="DG6" i="20"/>
  <c r="DG8" i="20" s="1"/>
  <c r="DH6" i="20"/>
  <c r="DI6" i="20"/>
  <c r="DJ6" i="20"/>
  <c r="DK6" i="20"/>
  <c r="DL6" i="20"/>
  <c r="DM6" i="20"/>
  <c r="DN6" i="20"/>
  <c r="DO6" i="20"/>
  <c r="DO8" i="20" s="1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M8" i="20" s="1"/>
  <c r="EN6" i="20"/>
  <c r="EO6" i="20"/>
  <c r="EP6" i="20"/>
  <c r="EQ6" i="20"/>
  <c r="ER6" i="20"/>
  <c r="ES6" i="20"/>
  <c r="ET6" i="20"/>
  <c r="EU6" i="20"/>
  <c r="EU8" i="20" s="1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S8" i="20" s="1"/>
  <c r="FT6" i="20"/>
  <c r="FU6" i="20"/>
  <c r="FV6" i="20"/>
  <c r="FW6" i="20"/>
  <c r="FX6" i="20"/>
  <c r="FY6" i="20"/>
  <c r="FZ6" i="20"/>
  <c r="GA6" i="20"/>
  <c r="GA8" i="20" s="1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Y8" i="20" s="1"/>
  <c r="GZ6" i="20"/>
  <c r="HA6" i="20"/>
  <c r="HB6" i="20"/>
  <c r="HC6" i="20"/>
  <c r="HD6" i="20"/>
  <c r="HE6" i="20"/>
  <c r="HF6" i="20"/>
  <c r="HG6" i="20"/>
  <c r="HG8" i="20" s="1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E8" i="20" s="1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B6" i="20"/>
  <c r="B5" i="20"/>
  <c r="AK8" i="24"/>
  <c r="AN8" i="24"/>
  <c r="AO8" i="24"/>
  <c r="AP8" i="24"/>
  <c r="AP10" i="24" s="1"/>
  <c r="F44" i="39" s="1"/>
  <c r="AQ8" i="24"/>
  <c r="AQ10" i="24"/>
  <c r="F45" i="39" s="1"/>
  <c r="AR8" i="24"/>
  <c r="AR10" i="24" s="1"/>
  <c r="F46" i="39" s="1"/>
  <c r="AS8" i="24"/>
  <c r="AT8" i="24"/>
  <c r="AU8" i="24"/>
  <c r="AV8" i="24"/>
  <c r="AV10" i="24" s="1"/>
  <c r="F50" i="39" s="1"/>
  <c r="AW8" i="24"/>
  <c r="AX8" i="24"/>
  <c r="AX10" i="24" s="1"/>
  <c r="F52" i="39" s="1"/>
  <c r="AY8" i="24"/>
  <c r="AY10" i="24" s="1"/>
  <c r="F53" i="39" s="1"/>
  <c r="AZ8" i="24"/>
  <c r="BA8" i="24"/>
  <c r="BB8" i="24"/>
  <c r="BC8" i="24"/>
  <c r="BD8" i="24"/>
  <c r="BE8" i="24"/>
  <c r="BF8" i="24"/>
  <c r="BG8" i="24"/>
  <c r="BG10" i="24"/>
  <c r="F61" i="39" s="1"/>
  <c r="BH8" i="24"/>
  <c r="BI8" i="24"/>
  <c r="BJ8" i="24"/>
  <c r="BK8" i="24"/>
  <c r="BL8" i="24"/>
  <c r="BM8" i="24"/>
  <c r="BN8" i="24"/>
  <c r="BO8" i="24"/>
  <c r="BP8" i="24"/>
  <c r="BP10" i="24" s="1"/>
  <c r="F70" i="39" s="1"/>
  <c r="BQ8" i="24"/>
  <c r="BR8" i="24"/>
  <c r="BS8" i="24"/>
  <c r="BT8" i="24"/>
  <c r="BT10" i="24" s="1"/>
  <c r="F74" i="39" s="1"/>
  <c r="BU8" i="24"/>
  <c r="BV8" i="24"/>
  <c r="BW8" i="24"/>
  <c r="BW10" i="24" s="1"/>
  <c r="F77" i="39" s="1"/>
  <c r="BX8" i="24"/>
  <c r="BY8" i="24"/>
  <c r="BZ8" i="24"/>
  <c r="CA8" i="24"/>
  <c r="CB8" i="24"/>
  <c r="CC8" i="24"/>
  <c r="CD8" i="24"/>
  <c r="CE8" i="24"/>
  <c r="CE10" i="24"/>
  <c r="CF8" i="24"/>
  <c r="CG8" i="24"/>
  <c r="CG10" i="24" s="1"/>
  <c r="CH8" i="24"/>
  <c r="CI8" i="24"/>
  <c r="CJ8" i="24"/>
  <c r="CK8" i="24"/>
  <c r="CK10" i="24"/>
  <c r="CL8" i="24"/>
  <c r="CM8" i="24"/>
  <c r="CN8" i="24"/>
  <c r="CO8" i="24"/>
  <c r="CP8" i="24"/>
  <c r="CQ8" i="24"/>
  <c r="CR8" i="24"/>
  <c r="CS8" i="24"/>
  <c r="CT8" i="24"/>
  <c r="CU8" i="24"/>
  <c r="CV8" i="24"/>
  <c r="CW8" i="24"/>
  <c r="CX8" i="24"/>
  <c r="CY8" i="24"/>
  <c r="CZ8" i="24"/>
  <c r="CZ10" i="24" s="1"/>
  <c r="DA8" i="24"/>
  <c r="DA10" i="24" s="1"/>
  <c r="DB8" i="24"/>
  <c r="DC8" i="24"/>
  <c r="DD8" i="24"/>
  <c r="DE8" i="24"/>
  <c r="DF8" i="24"/>
  <c r="DG8" i="24"/>
  <c r="DG10" i="24" s="1"/>
  <c r="DH8" i="24"/>
  <c r="DI8" i="24"/>
  <c r="DJ8" i="24"/>
  <c r="DK8" i="24"/>
  <c r="DL8" i="24"/>
  <c r="DM8" i="24"/>
  <c r="DN8" i="24"/>
  <c r="DO8" i="24"/>
  <c r="DP8" i="24"/>
  <c r="DQ8" i="24"/>
  <c r="DR8" i="24"/>
  <c r="DS8" i="24"/>
  <c r="DS10" i="24" s="1"/>
  <c r="DT8" i="24"/>
  <c r="DU8" i="24"/>
  <c r="DV8" i="24"/>
  <c r="DW8" i="24"/>
  <c r="DX8" i="24"/>
  <c r="DY8" i="24"/>
  <c r="DY10" i="24" s="1"/>
  <c r="DZ8" i="24"/>
  <c r="DZ10" i="24" s="1"/>
  <c r="EA8" i="24"/>
  <c r="EA10" i="24"/>
  <c r="EB8" i="24"/>
  <c r="EC8" i="24"/>
  <c r="ED8" i="24"/>
  <c r="EE8" i="24"/>
  <c r="EE10" i="24" s="1"/>
  <c r="EF8" i="24"/>
  <c r="EF10" i="24" s="1"/>
  <c r="EG8" i="24"/>
  <c r="EH8" i="24"/>
  <c r="EI8" i="24"/>
  <c r="EJ8" i="24"/>
  <c r="EK8" i="24"/>
  <c r="EL8" i="24"/>
  <c r="EM8" i="24"/>
  <c r="EN8" i="24"/>
  <c r="EN10" i="24"/>
  <c r="EO8" i="24"/>
  <c r="EP8" i="24"/>
  <c r="EP10" i="24" s="1"/>
  <c r="EQ8" i="24"/>
  <c r="ER8" i="24"/>
  <c r="ES8" i="24"/>
  <c r="ES10" i="24" s="1"/>
  <c r="ET8" i="24"/>
  <c r="EU8" i="24"/>
  <c r="EV8" i="24"/>
  <c r="EW8" i="24"/>
  <c r="EX8" i="24"/>
  <c r="EY8" i="24"/>
  <c r="EY10" i="24" s="1"/>
  <c r="EZ8" i="24"/>
  <c r="EZ10" i="24" s="1"/>
  <c r="FA8" i="24"/>
  <c r="FA10" i="24" s="1"/>
  <c r="FB8" i="24"/>
  <c r="FC8" i="24"/>
  <c r="FD8" i="24"/>
  <c r="FE8" i="24"/>
  <c r="FF8" i="24"/>
  <c r="FF10" i="24" s="1"/>
  <c r="FG8" i="24"/>
  <c r="FG10" i="24"/>
  <c r="FH8" i="24"/>
  <c r="FI8" i="24"/>
  <c r="FJ8" i="24"/>
  <c r="FK8" i="24"/>
  <c r="FL8" i="24"/>
  <c r="FM8" i="24"/>
  <c r="FN8" i="24"/>
  <c r="FN10" i="24"/>
  <c r="FO8" i="24"/>
  <c r="FP8" i="24"/>
  <c r="FQ8" i="24"/>
  <c r="FR8" i="24"/>
  <c r="FS8" i="24"/>
  <c r="FS10" i="24"/>
  <c r="FT8" i="24"/>
  <c r="FU8" i="24"/>
  <c r="FV8" i="24"/>
  <c r="FW8" i="24"/>
  <c r="FW10" i="24" s="1"/>
  <c r="FX8" i="24"/>
  <c r="FY8" i="24"/>
  <c r="FZ8" i="24"/>
  <c r="GA8" i="24"/>
  <c r="GB8" i="24"/>
  <c r="GC8" i="24"/>
  <c r="GD8" i="24"/>
  <c r="GE8" i="24"/>
  <c r="GF8" i="24"/>
  <c r="GG8" i="24"/>
  <c r="GH8" i="24"/>
  <c r="GI8" i="24"/>
  <c r="GJ8" i="24"/>
  <c r="GK8" i="24"/>
  <c r="GL8" i="24"/>
  <c r="GM8" i="24"/>
  <c r="GN8" i="24"/>
  <c r="GO8" i="24"/>
  <c r="GP8" i="24"/>
  <c r="GQ8" i="24"/>
  <c r="GQ10" i="24"/>
  <c r="GR8" i="24"/>
  <c r="GS8" i="24"/>
  <c r="GT8" i="24"/>
  <c r="GU8" i="24"/>
  <c r="GV8" i="24"/>
  <c r="GW8" i="24"/>
  <c r="GX8" i="24"/>
  <c r="GY8" i="24"/>
  <c r="GY10" i="24" s="1"/>
  <c r="GZ8" i="24"/>
  <c r="HA8" i="24"/>
  <c r="HB8" i="24"/>
  <c r="HC8" i="24"/>
  <c r="HC10" i="24" s="1"/>
  <c r="HD8" i="24"/>
  <c r="HE8" i="24"/>
  <c r="HF8" i="24"/>
  <c r="HG8" i="24"/>
  <c r="HH8" i="24"/>
  <c r="HI8" i="24"/>
  <c r="HJ8" i="24"/>
  <c r="HK8" i="24"/>
  <c r="HL8" i="24"/>
  <c r="HL10" i="24" s="1"/>
  <c r="HM8" i="24"/>
  <c r="HN8" i="24"/>
  <c r="HO8" i="24"/>
  <c r="HP8" i="24"/>
  <c r="HQ8" i="24"/>
  <c r="HR8" i="24"/>
  <c r="HS8" i="24"/>
  <c r="HS10" i="24" s="1"/>
  <c r="HT8" i="24"/>
  <c r="HT10" i="24" s="1"/>
  <c r="HU8" i="24"/>
  <c r="HV8" i="24"/>
  <c r="HW8" i="24"/>
  <c r="HX8" i="24"/>
  <c r="HY8" i="24"/>
  <c r="HZ8" i="24"/>
  <c r="HZ10" i="24" s="1"/>
  <c r="IA8" i="24"/>
  <c r="IA10" i="24" s="1"/>
  <c r="IB8" i="24"/>
  <c r="IC8" i="24"/>
  <c r="ID8" i="24"/>
  <c r="IE8" i="24"/>
  <c r="IF8" i="24"/>
  <c r="IG8" i="24"/>
  <c r="IH8" i="24"/>
  <c r="IH10" i="24" s="1"/>
  <c r="II8" i="24"/>
  <c r="IJ8" i="24"/>
  <c r="IK8" i="24"/>
  <c r="IL8" i="24"/>
  <c r="IM8" i="24"/>
  <c r="IN8" i="24"/>
  <c r="IN10" i="24" s="1"/>
  <c r="IO8" i="24"/>
  <c r="IP8" i="24"/>
  <c r="IQ8" i="24"/>
  <c r="IQ10" i="24" s="1"/>
  <c r="IR8" i="24"/>
  <c r="IR10" i="24" s="1"/>
  <c r="IS8" i="24"/>
  <c r="IT8" i="24"/>
  <c r="IU8" i="24"/>
  <c r="IV8" i="24"/>
  <c r="AO9" i="24"/>
  <c r="AP9" i="24"/>
  <c r="AQ9" i="24"/>
  <c r="AR9" i="24"/>
  <c r="AS9" i="24"/>
  <c r="AT9" i="24"/>
  <c r="AU9" i="24"/>
  <c r="AV9" i="24"/>
  <c r="AW9" i="24"/>
  <c r="AW10" i="24"/>
  <c r="F51" i="39" s="1"/>
  <c r="AX9" i="24"/>
  <c r="AY9" i="24"/>
  <c r="AZ9" i="24"/>
  <c r="BA9" i="24"/>
  <c r="BB9" i="24"/>
  <c r="BC9" i="24"/>
  <c r="BD9" i="24"/>
  <c r="BD10" i="24" s="1"/>
  <c r="F58" i="39" s="1"/>
  <c r="BE9" i="24"/>
  <c r="BF9" i="24"/>
  <c r="BG9" i="24"/>
  <c r="BH9" i="24"/>
  <c r="BI9" i="24"/>
  <c r="BJ9" i="24"/>
  <c r="BJ10" i="24" s="1"/>
  <c r="F64" i="39" s="1"/>
  <c r="BK9" i="24"/>
  <c r="BL9" i="24"/>
  <c r="BM9" i="24"/>
  <c r="BN9" i="24"/>
  <c r="BO9" i="24"/>
  <c r="BP9" i="24"/>
  <c r="BQ9" i="24"/>
  <c r="BR9" i="24"/>
  <c r="BR10" i="24"/>
  <c r="F72" i="39" s="1"/>
  <c r="BS9" i="24"/>
  <c r="BS10" i="24" s="1"/>
  <c r="F73" i="39" s="1"/>
  <c r="BT9" i="24"/>
  <c r="BU9" i="24"/>
  <c r="BV9" i="24"/>
  <c r="BW9" i="24"/>
  <c r="BX9" i="24"/>
  <c r="BY9" i="24"/>
  <c r="BZ9" i="24"/>
  <c r="CA9" i="24"/>
  <c r="CB9" i="24"/>
  <c r="CB10" i="24" s="1"/>
  <c r="CC9" i="24"/>
  <c r="CC10" i="24" s="1"/>
  <c r="CD9" i="24"/>
  <c r="CE9" i="24"/>
  <c r="CF9" i="24"/>
  <c r="CG9" i="24"/>
  <c r="CH9" i="24"/>
  <c r="CI9" i="24"/>
  <c r="CI10" i="24"/>
  <c r="CJ9" i="24"/>
  <c r="CJ10" i="24"/>
  <c r="CK9" i="24"/>
  <c r="CL9" i="24"/>
  <c r="CM9" i="24"/>
  <c r="CM10" i="24"/>
  <c r="CN9" i="24"/>
  <c r="CN10" i="24"/>
  <c r="CO9" i="24"/>
  <c r="CP9" i="24"/>
  <c r="CP10" i="24" s="1"/>
  <c r="CQ9" i="24"/>
  <c r="CQ10" i="24" s="1"/>
  <c r="CR9" i="24"/>
  <c r="CS9" i="24"/>
  <c r="CT9" i="24"/>
  <c r="CU9" i="24"/>
  <c r="CV9" i="24"/>
  <c r="CW9" i="24"/>
  <c r="CW10" i="24" s="1"/>
  <c r="CX9" i="24"/>
  <c r="CX10" i="24" s="1"/>
  <c r="CY9" i="24"/>
  <c r="CY10" i="24" s="1"/>
  <c r="CZ9" i="24"/>
  <c r="DA9" i="24"/>
  <c r="DB9" i="24"/>
  <c r="DC9" i="24"/>
  <c r="DC10" i="24" s="1"/>
  <c r="DD9" i="24"/>
  <c r="DD10" i="24" s="1"/>
  <c r="DE9" i="24"/>
  <c r="DE10" i="24" s="1"/>
  <c r="DF9" i="24"/>
  <c r="DG9" i="24"/>
  <c r="DH9" i="24"/>
  <c r="DI9" i="24"/>
  <c r="DI10" i="24"/>
  <c r="DJ9" i="24"/>
  <c r="DK9" i="24"/>
  <c r="DK10" i="24" s="1"/>
  <c r="DL9" i="24"/>
  <c r="DL10" i="24"/>
  <c r="DM9" i="24"/>
  <c r="DN9" i="24"/>
  <c r="DO9" i="24"/>
  <c r="DO10" i="24"/>
  <c r="DP9" i="24"/>
  <c r="DP10" i="24" s="1"/>
  <c r="DQ9" i="24"/>
  <c r="DR9" i="24"/>
  <c r="DR10" i="24" s="1"/>
  <c r="DS9" i="24"/>
  <c r="DT9" i="24"/>
  <c r="DU9" i="24"/>
  <c r="DU10" i="24"/>
  <c r="DV9" i="24"/>
  <c r="DW9" i="24"/>
  <c r="DX9" i="24"/>
  <c r="DY9" i="24"/>
  <c r="DZ9" i="24"/>
  <c r="EA9" i="24"/>
  <c r="EB9" i="24"/>
  <c r="EC9" i="24"/>
  <c r="ED9" i="24"/>
  <c r="ED10" i="24" s="1"/>
  <c r="EE9" i="24"/>
  <c r="EF9" i="24"/>
  <c r="EG9" i="24"/>
  <c r="EH9" i="24"/>
  <c r="EI9" i="24"/>
  <c r="EJ9" i="24"/>
  <c r="EK9" i="24"/>
  <c r="EL9" i="24"/>
  <c r="EM9" i="24"/>
  <c r="EN9" i="24"/>
  <c r="EO9" i="24"/>
  <c r="EP9" i="24"/>
  <c r="EQ9" i="24"/>
  <c r="ER9" i="24"/>
  <c r="ES9" i="24"/>
  <c r="ET9" i="24"/>
  <c r="EU9" i="24"/>
  <c r="EU10" i="24" s="1"/>
  <c r="EV9" i="24"/>
  <c r="EW9" i="24"/>
  <c r="EX9" i="24"/>
  <c r="EY9" i="24"/>
  <c r="EZ9" i="24"/>
  <c r="FA9" i="24"/>
  <c r="FB9" i="24"/>
  <c r="FB10" i="24"/>
  <c r="FC9" i="24"/>
  <c r="FC10" i="24"/>
  <c r="FD9" i="24"/>
  <c r="FE9" i="24"/>
  <c r="FF9" i="24"/>
  <c r="FG9" i="24"/>
  <c r="FH9" i="24"/>
  <c r="FI9" i="24"/>
  <c r="FJ9" i="24"/>
  <c r="FK9" i="24"/>
  <c r="FK10" i="24" s="1"/>
  <c r="FL9" i="24"/>
  <c r="FM9" i="24"/>
  <c r="FN9" i="24"/>
  <c r="FO9" i="24"/>
  <c r="FO10" i="24"/>
  <c r="FP9" i="24"/>
  <c r="FP10" i="24"/>
  <c r="FQ9" i="24"/>
  <c r="FQ10" i="24"/>
  <c r="FR9" i="24"/>
  <c r="FR10" i="24"/>
  <c r="FS9" i="24"/>
  <c r="FT9" i="24"/>
  <c r="FU9" i="24"/>
  <c r="FU10" i="24"/>
  <c r="FV9" i="24"/>
  <c r="FW9" i="24"/>
  <c r="FX9" i="24"/>
  <c r="FX10" i="24"/>
  <c r="FY9" i="24"/>
  <c r="FY10" i="24"/>
  <c r="FZ9" i="24"/>
  <c r="GA9" i="24"/>
  <c r="GA10" i="24" s="1"/>
  <c r="GB9" i="24"/>
  <c r="GC9" i="24"/>
  <c r="GD9" i="24"/>
  <c r="GD10" i="24" s="1"/>
  <c r="GE9" i="24"/>
  <c r="GF9" i="24"/>
  <c r="GF10" i="24"/>
  <c r="GG9" i="24"/>
  <c r="GH9" i="24"/>
  <c r="GI9" i="24"/>
  <c r="GJ9" i="24"/>
  <c r="GK9" i="24"/>
  <c r="GL9" i="24"/>
  <c r="GL10" i="24" s="1"/>
  <c r="GM9" i="24"/>
  <c r="GN9" i="24"/>
  <c r="GO9" i="24"/>
  <c r="GP9" i="24"/>
  <c r="GQ9" i="24"/>
  <c r="GR9" i="24"/>
  <c r="GS9" i="24"/>
  <c r="GT9" i="24"/>
  <c r="GT10" i="24"/>
  <c r="GU9" i="24"/>
  <c r="GV9" i="24"/>
  <c r="GW9" i="24"/>
  <c r="GX9" i="24"/>
  <c r="GY9" i="24"/>
  <c r="GZ9" i="24"/>
  <c r="HA9" i="24"/>
  <c r="HB9" i="24"/>
  <c r="HB10" i="24"/>
  <c r="HC9" i="24"/>
  <c r="HD9" i="24"/>
  <c r="HE9" i="24"/>
  <c r="HF9" i="24"/>
  <c r="HG9" i="24"/>
  <c r="HG10" i="24"/>
  <c r="HH9" i="24"/>
  <c r="HH10" i="24"/>
  <c r="HI9" i="24"/>
  <c r="HJ9" i="24"/>
  <c r="HK9" i="24"/>
  <c r="HL9" i="24"/>
  <c r="HM9" i="24"/>
  <c r="HN9" i="24"/>
  <c r="HO9" i="24"/>
  <c r="HO10" i="24"/>
  <c r="HP9" i="24"/>
  <c r="HQ9" i="24"/>
  <c r="HR9" i="24"/>
  <c r="HR10" i="24"/>
  <c r="HS9" i="24"/>
  <c r="HT9" i="24"/>
  <c r="HU9" i="24"/>
  <c r="HV9" i="24"/>
  <c r="HW9" i="24"/>
  <c r="HW10" i="24" s="1"/>
  <c r="HX9" i="24"/>
  <c r="HX10" i="24" s="1"/>
  <c r="HY9" i="24"/>
  <c r="HZ9" i="24"/>
  <c r="IA9" i="24"/>
  <c r="IB9" i="24"/>
  <c r="IC9" i="24"/>
  <c r="ID9" i="24"/>
  <c r="IE9" i="24"/>
  <c r="IF9" i="24"/>
  <c r="IF10" i="24"/>
  <c r="IG9" i="24"/>
  <c r="IH9" i="24"/>
  <c r="II9" i="24"/>
  <c r="II10" i="24"/>
  <c r="IJ9" i="24"/>
  <c r="IJ10" i="24" s="1"/>
  <c r="IK9" i="24"/>
  <c r="IL9" i="24"/>
  <c r="IL10" i="24"/>
  <c r="IM9" i="24"/>
  <c r="IM10" i="24"/>
  <c r="IN9" i="24"/>
  <c r="IO9" i="24"/>
  <c r="IP9" i="24"/>
  <c r="IQ9" i="24"/>
  <c r="IR9" i="24"/>
  <c r="IS9" i="24"/>
  <c r="IT9" i="24"/>
  <c r="IT10" i="24" s="1"/>
  <c r="IU9" i="24"/>
  <c r="IU10" i="24" s="1"/>
  <c r="IV9" i="24"/>
  <c r="G11" i="50"/>
  <c r="FV10" i="24"/>
  <c r="DV10" i="24"/>
  <c r="BF10" i="24"/>
  <c r="F60" i="39"/>
  <c r="IV7" i="24"/>
  <c r="IU7" i="24"/>
  <c r="IT7" i="24"/>
  <c r="IS7" i="24"/>
  <c r="IR7" i="24"/>
  <c r="IQ7" i="24"/>
  <c r="IP7" i="24"/>
  <c r="IO7" i="24"/>
  <c r="IN7" i="24"/>
  <c r="IM7" i="24"/>
  <c r="IL7" i="24"/>
  <c r="IK7" i="24"/>
  <c r="IJ7" i="24"/>
  <c r="II7" i="24"/>
  <c r="IH7" i="24"/>
  <c r="IG7" i="24"/>
  <c r="IF7" i="24"/>
  <c r="IE7" i="24"/>
  <c r="ID7" i="24"/>
  <c r="IC7" i="24"/>
  <c r="IB7" i="24"/>
  <c r="IA7" i="24"/>
  <c r="HZ7" i="24"/>
  <c r="HY7" i="24"/>
  <c r="HX7" i="24"/>
  <c r="HW7" i="24"/>
  <c r="HV7" i="24"/>
  <c r="HU7" i="24"/>
  <c r="HT7" i="24"/>
  <c r="HS7" i="24"/>
  <c r="HR7" i="24"/>
  <c r="HQ7" i="24"/>
  <c r="HP7" i="24"/>
  <c r="HO7" i="24"/>
  <c r="HN7" i="24"/>
  <c r="HM7" i="24"/>
  <c r="HL7" i="24"/>
  <c r="HK7" i="24"/>
  <c r="HJ7" i="24"/>
  <c r="HI7" i="24"/>
  <c r="HH7" i="24"/>
  <c r="HG7" i="24"/>
  <c r="HF7" i="24"/>
  <c r="HE7" i="24"/>
  <c r="HD7" i="24"/>
  <c r="HC7" i="24"/>
  <c r="HB7" i="24"/>
  <c r="HA7" i="24"/>
  <c r="GZ7" i="24"/>
  <c r="GY7" i="24"/>
  <c r="GX7" i="24"/>
  <c r="GW7" i="24"/>
  <c r="GV7" i="24"/>
  <c r="GU7" i="24"/>
  <c r="GT7" i="24"/>
  <c r="GS7" i="24"/>
  <c r="GR7" i="24"/>
  <c r="GQ7" i="24"/>
  <c r="GP7" i="24"/>
  <c r="GO7" i="24"/>
  <c r="GN7" i="24"/>
  <c r="GM7" i="24"/>
  <c r="GL7" i="24"/>
  <c r="GK7" i="24"/>
  <c r="GJ7" i="24"/>
  <c r="GI7" i="24"/>
  <c r="GH7" i="24"/>
  <c r="GG7" i="24"/>
  <c r="GF7" i="24"/>
  <c r="GE7" i="24"/>
  <c r="GD7" i="24"/>
  <c r="GC7" i="24"/>
  <c r="GB7" i="24"/>
  <c r="GA7" i="24"/>
  <c r="FZ7" i="24"/>
  <c r="FY7" i="24"/>
  <c r="FX7" i="24"/>
  <c r="FW7" i="24"/>
  <c r="FV7" i="24"/>
  <c r="FU7" i="24"/>
  <c r="FT7" i="24"/>
  <c r="FS7" i="24"/>
  <c r="FR7" i="24"/>
  <c r="FQ7" i="24"/>
  <c r="FP7" i="24"/>
  <c r="FO7" i="24"/>
  <c r="FN7" i="24"/>
  <c r="FM7" i="24"/>
  <c r="FL7" i="24"/>
  <c r="FK7" i="24"/>
  <c r="FJ7" i="24"/>
  <c r="FI7" i="24"/>
  <c r="FH7" i="24"/>
  <c r="FG7" i="24"/>
  <c r="FF7" i="24"/>
  <c r="FE7" i="24"/>
  <c r="FD7" i="24"/>
  <c r="FC7" i="24"/>
  <c r="FB7" i="24"/>
  <c r="FA7" i="24"/>
  <c r="EZ7" i="24"/>
  <c r="EY7" i="24"/>
  <c r="EX7" i="24"/>
  <c r="EW7" i="24"/>
  <c r="EV7" i="24"/>
  <c r="EU7" i="24"/>
  <c r="ET7" i="24"/>
  <c r="ES7" i="24"/>
  <c r="ER7" i="24"/>
  <c r="EQ7" i="24"/>
  <c r="EP7" i="24"/>
  <c r="EO7" i="24"/>
  <c r="EN7" i="24"/>
  <c r="EM7" i="24"/>
  <c r="EL7" i="24"/>
  <c r="EK7" i="24"/>
  <c r="EJ7" i="24"/>
  <c r="EI7" i="24"/>
  <c r="EH7" i="24"/>
  <c r="EG7" i="24"/>
  <c r="EF7" i="24"/>
  <c r="EE7" i="24"/>
  <c r="ED7" i="24"/>
  <c r="EC7" i="24"/>
  <c r="EB7" i="24"/>
  <c r="EA7" i="24"/>
  <c r="DZ7" i="24"/>
  <c r="DY7" i="24"/>
  <c r="DX7" i="24"/>
  <c r="DW7" i="24"/>
  <c r="DV7" i="24"/>
  <c r="DU7" i="24"/>
  <c r="DT7" i="24"/>
  <c r="DS7" i="24"/>
  <c r="DR7" i="24"/>
  <c r="DQ7" i="24"/>
  <c r="DP7" i="24"/>
  <c r="DO7" i="24"/>
  <c r="DN7" i="24"/>
  <c r="DM7" i="24"/>
  <c r="DL7" i="24"/>
  <c r="DK7" i="24"/>
  <c r="DJ7" i="24"/>
  <c r="DI7" i="24"/>
  <c r="DH7" i="24"/>
  <c r="DG7" i="24"/>
  <c r="DF7" i="24"/>
  <c r="DE7" i="24"/>
  <c r="DD7" i="24"/>
  <c r="DC7" i="24"/>
  <c r="DB7" i="24"/>
  <c r="DA7" i="24"/>
  <c r="CZ7" i="24"/>
  <c r="CY7" i="24"/>
  <c r="CX7" i="24"/>
  <c r="CW7" i="24"/>
  <c r="CV7" i="24"/>
  <c r="CU7" i="24"/>
  <c r="CT7" i="24"/>
  <c r="CS7" i="24"/>
  <c r="CR7" i="24"/>
  <c r="CQ7" i="24"/>
  <c r="CP7" i="24"/>
  <c r="CO7" i="24"/>
  <c r="CN7" i="24"/>
  <c r="CM7" i="24"/>
  <c r="CL7" i="24"/>
  <c r="CK7" i="24"/>
  <c r="CJ7" i="24"/>
  <c r="CI7" i="24"/>
  <c r="CH7" i="24"/>
  <c r="CG7" i="24"/>
  <c r="CF7" i="24"/>
  <c r="CE7" i="24"/>
  <c r="CD7" i="24"/>
  <c r="CC7" i="24"/>
  <c r="CB7" i="24"/>
  <c r="CA7" i="24"/>
  <c r="BZ7" i="24"/>
  <c r="BY7" i="24"/>
  <c r="BX7" i="24"/>
  <c r="BW7" i="24"/>
  <c r="BV7" i="24"/>
  <c r="BU7" i="24"/>
  <c r="BT7" i="24"/>
  <c r="BS7" i="24"/>
  <c r="BR7" i="24"/>
  <c r="BQ7" i="24"/>
  <c r="BP7" i="24"/>
  <c r="BO7" i="24"/>
  <c r="BN7" i="24"/>
  <c r="BM7" i="24"/>
  <c r="BL7" i="24"/>
  <c r="BK7" i="24"/>
  <c r="BJ7" i="24"/>
  <c r="BI7" i="24"/>
  <c r="BH7" i="24"/>
  <c r="BG7" i="24"/>
  <c r="BF7" i="24"/>
  <c r="BE7" i="24"/>
  <c r="BD7" i="24"/>
  <c r="BC7" i="24"/>
  <c r="BB7" i="24"/>
  <c r="BA7" i="24"/>
  <c r="AZ7" i="24"/>
  <c r="AY7" i="24"/>
  <c r="AX7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K9" i="24"/>
  <c r="AK10" i="24"/>
  <c r="F39" i="39" s="1"/>
  <c r="AJ7" i="24"/>
  <c r="AI7" i="24"/>
  <c r="AI9" i="24"/>
  <c r="AH7" i="24"/>
  <c r="AH9" i="24"/>
  <c r="AG7" i="24"/>
  <c r="AG9" i="24"/>
  <c r="AF7" i="24"/>
  <c r="AE7" i="24"/>
  <c r="AD7" i="24"/>
  <c r="AC7" i="24"/>
  <c r="AB7" i="24"/>
  <c r="AA7" i="24"/>
  <c r="AA9" i="24"/>
  <c r="Z7" i="24"/>
  <c r="Z9" i="24"/>
  <c r="Y7" i="24"/>
  <c r="Y9" i="24"/>
  <c r="X7" i="24"/>
  <c r="W7" i="24"/>
  <c r="V7" i="24"/>
  <c r="U7" i="24"/>
  <c r="T7" i="24"/>
  <c r="S7" i="24"/>
  <c r="S9" i="24"/>
  <c r="R7" i="24"/>
  <c r="R9" i="24"/>
  <c r="Q7" i="24"/>
  <c r="Q9" i="24"/>
  <c r="P7" i="24"/>
  <c r="O7" i="24"/>
  <c r="N7" i="24"/>
  <c r="N9" i="24"/>
  <c r="M7" i="24"/>
  <c r="M9" i="24"/>
  <c r="L7" i="24"/>
  <c r="K7" i="24"/>
  <c r="K9" i="24"/>
  <c r="J7" i="24"/>
  <c r="J9" i="24"/>
  <c r="I7" i="24"/>
  <c r="I9" i="24"/>
  <c r="H7" i="24"/>
  <c r="G7" i="24"/>
  <c r="F7" i="24"/>
  <c r="E7" i="24"/>
  <c r="D7" i="24"/>
  <c r="C7" i="24"/>
  <c r="C9" i="24"/>
  <c r="B7" i="24"/>
  <c r="B9" i="24"/>
  <c r="IV6" i="24"/>
  <c r="IU6" i="24"/>
  <c r="IT6" i="24"/>
  <c r="IS6" i="24"/>
  <c r="IR6" i="24"/>
  <c r="IQ6" i="24"/>
  <c r="IP6" i="24"/>
  <c r="IO6" i="24"/>
  <c r="IN6" i="24"/>
  <c r="IM6" i="24"/>
  <c r="IL6" i="24"/>
  <c r="IK6" i="24"/>
  <c r="IJ6" i="24"/>
  <c r="II6" i="24"/>
  <c r="IH6" i="24"/>
  <c r="IG6" i="24"/>
  <c r="IF6" i="24"/>
  <c r="IE6" i="24"/>
  <c r="ID6" i="24"/>
  <c r="IC6" i="24"/>
  <c r="IB6" i="24"/>
  <c r="IA6" i="24"/>
  <c r="HZ6" i="24"/>
  <c r="HY6" i="24"/>
  <c r="HX6" i="24"/>
  <c r="HW6" i="24"/>
  <c r="HV6" i="24"/>
  <c r="HU6" i="24"/>
  <c r="HT6" i="24"/>
  <c r="HS6" i="24"/>
  <c r="HR6" i="24"/>
  <c r="HQ6" i="24"/>
  <c r="HP6" i="24"/>
  <c r="HO6" i="24"/>
  <c r="HN6" i="24"/>
  <c r="HM6" i="24"/>
  <c r="HL6" i="24"/>
  <c r="HK6" i="24"/>
  <c r="HJ6" i="24"/>
  <c r="HI6" i="24"/>
  <c r="HH6" i="24"/>
  <c r="HG6" i="24"/>
  <c r="HF6" i="24"/>
  <c r="HE6" i="24"/>
  <c r="HD6" i="24"/>
  <c r="HC6" i="24"/>
  <c r="HB6" i="24"/>
  <c r="HA6" i="24"/>
  <c r="GZ6" i="24"/>
  <c r="GY6" i="24"/>
  <c r="GX6" i="24"/>
  <c r="GW6" i="24"/>
  <c r="GV6" i="24"/>
  <c r="GU6" i="24"/>
  <c r="GT6" i="24"/>
  <c r="GS6" i="24"/>
  <c r="GR6" i="24"/>
  <c r="GQ6" i="24"/>
  <c r="GP6" i="24"/>
  <c r="GO6" i="24"/>
  <c r="GN6" i="24"/>
  <c r="GM6" i="24"/>
  <c r="GL6" i="24"/>
  <c r="GK6" i="24"/>
  <c r="GJ6" i="24"/>
  <c r="GI6" i="24"/>
  <c r="GH6" i="24"/>
  <c r="GG6" i="24"/>
  <c r="GF6" i="24"/>
  <c r="GE6" i="24"/>
  <c r="GD6" i="24"/>
  <c r="GC6" i="24"/>
  <c r="GB6" i="24"/>
  <c r="GA6" i="24"/>
  <c r="FZ6" i="24"/>
  <c r="FY6" i="24"/>
  <c r="FX6" i="24"/>
  <c r="FW6" i="24"/>
  <c r="FV6" i="24"/>
  <c r="FU6" i="24"/>
  <c r="FT6" i="24"/>
  <c r="FS6" i="24"/>
  <c r="FR6" i="24"/>
  <c r="FQ6" i="24"/>
  <c r="FP6" i="24"/>
  <c r="FO6" i="24"/>
  <c r="FN6" i="24"/>
  <c r="FM6" i="24"/>
  <c r="FL6" i="24"/>
  <c r="FK6" i="24"/>
  <c r="FJ6" i="24"/>
  <c r="FI6" i="24"/>
  <c r="FH6" i="24"/>
  <c r="FG6" i="24"/>
  <c r="FF6" i="24"/>
  <c r="FE6" i="24"/>
  <c r="FD6" i="24"/>
  <c r="FC6" i="24"/>
  <c r="FB6" i="24"/>
  <c r="FA6" i="24"/>
  <c r="EZ6" i="24"/>
  <c r="EY6" i="24"/>
  <c r="EX6" i="24"/>
  <c r="EW6" i="24"/>
  <c r="EV6" i="24"/>
  <c r="EU6" i="24"/>
  <c r="ET6" i="24"/>
  <c r="ES6" i="24"/>
  <c r="ER6" i="24"/>
  <c r="EQ6" i="24"/>
  <c r="EP6" i="24"/>
  <c r="EO6" i="24"/>
  <c r="EN6" i="24"/>
  <c r="EM6" i="24"/>
  <c r="EL6" i="24"/>
  <c r="EK6" i="24"/>
  <c r="EJ6" i="24"/>
  <c r="EI6" i="24"/>
  <c r="EH6" i="24"/>
  <c r="EG6" i="24"/>
  <c r="EF6" i="24"/>
  <c r="EE6" i="24"/>
  <c r="ED6" i="24"/>
  <c r="EC6" i="24"/>
  <c r="EB6" i="24"/>
  <c r="EA6" i="24"/>
  <c r="DZ6" i="24"/>
  <c r="DY6" i="24"/>
  <c r="DX6" i="24"/>
  <c r="DW6" i="24"/>
  <c r="DV6" i="24"/>
  <c r="DU6" i="24"/>
  <c r="DT6" i="24"/>
  <c r="DS6" i="24"/>
  <c r="DR6" i="24"/>
  <c r="DQ6" i="24"/>
  <c r="DP6" i="24"/>
  <c r="DO6" i="24"/>
  <c r="DN6" i="24"/>
  <c r="DM6" i="24"/>
  <c r="DL6" i="24"/>
  <c r="DK6" i="24"/>
  <c r="DJ6" i="24"/>
  <c r="DI6" i="24"/>
  <c r="DH6" i="24"/>
  <c r="DG6" i="24"/>
  <c r="DF6" i="24"/>
  <c r="DE6" i="24"/>
  <c r="DD6" i="24"/>
  <c r="DC6" i="24"/>
  <c r="DB6" i="24"/>
  <c r="DA6" i="24"/>
  <c r="CZ6" i="24"/>
  <c r="CY6" i="24"/>
  <c r="CX6" i="24"/>
  <c r="CW6" i="24"/>
  <c r="CV6" i="24"/>
  <c r="CU6" i="24"/>
  <c r="CT6" i="24"/>
  <c r="CS6" i="24"/>
  <c r="CR6" i="24"/>
  <c r="CQ6" i="24"/>
  <c r="CP6" i="24"/>
  <c r="CO6" i="24"/>
  <c r="CN6" i="24"/>
  <c r="CM6" i="24"/>
  <c r="CL6" i="24"/>
  <c r="CK6" i="24"/>
  <c r="CJ6" i="24"/>
  <c r="CI6" i="24"/>
  <c r="CH6" i="24"/>
  <c r="CG6" i="24"/>
  <c r="CF6" i="24"/>
  <c r="CE6" i="24"/>
  <c r="CD6" i="24"/>
  <c r="CC6" i="24"/>
  <c r="CB6" i="24"/>
  <c r="CA6" i="24"/>
  <c r="BZ6" i="24"/>
  <c r="BY6" i="24"/>
  <c r="BX6" i="24"/>
  <c r="BW6" i="24"/>
  <c r="BV6" i="24"/>
  <c r="BU6" i="24"/>
  <c r="BT6" i="24"/>
  <c r="BS6" i="24"/>
  <c r="BR6" i="24"/>
  <c r="BQ6" i="24"/>
  <c r="BP6" i="24"/>
  <c r="BO6" i="24"/>
  <c r="BN6" i="24"/>
  <c r="BM6" i="24"/>
  <c r="BL6" i="24"/>
  <c r="BK6" i="24"/>
  <c r="BJ6" i="24"/>
  <c r="BI6" i="24"/>
  <c r="BH6" i="24"/>
  <c r="BG6" i="24"/>
  <c r="BF6" i="24"/>
  <c r="BE6" i="24"/>
  <c r="BD6" i="24"/>
  <c r="BC6" i="24"/>
  <c r="BB6" i="24"/>
  <c r="BA6" i="24"/>
  <c r="AZ6" i="24"/>
  <c r="AY6" i="24"/>
  <c r="AX6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H8" i="24"/>
  <c r="AG6" i="24"/>
  <c r="AG8" i="24"/>
  <c r="AG10" i="24" s="1"/>
  <c r="F35" i="39" s="1"/>
  <c r="AF6" i="24"/>
  <c r="AE6" i="24"/>
  <c r="AD6" i="24"/>
  <c r="AC6" i="24"/>
  <c r="AB6" i="24"/>
  <c r="AA6" i="24"/>
  <c r="Z6" i="24"/>
  <c r="Z8" i="24"/>
  <c r="Z10" i="24" s="1"/>
  <c r="F28" i="39" s="1"/>
  <c r="Y6" i="24"/>
  <c r="Y8" i="24"/>
  <c r="Y10" i="24" s="1"/>
  <c r="F27" i="39" s="1"/>
  <c r="X6" i="24"/>
  <c r="W6" i="24"/>
  <c r="V6" i="24"/>
  <c r="U6" i="24"/>
  <c r="T6" i="24"/>
  <c r="S6" i="24"/>
  <c r="R6" i="24"/>
  <c r="R8" i="24"/>
  <c r="Q6" i="24"/>
  <c r="Q8" i="24"/>
  <c r="Q10" i="24" s="1"/>
  <c r="F19" i="39" s="1"/>
  <c r="P6" i="24"/>
  <c r="O6" i="24"/>
  <c r="N6" i="24"/>
  <c r="M6" i="24"/>
  <c r="L6" i="24"/>
  <c r="K6" i="24"/>
  <c r="J6" i="24"/>
  <c r="J8" i="24"/>
  <c r="J10" i="24" s="1"/>
  <c r="F12" i="39" s="1"/>
  <c r="I6" i="24"/>
  <c r="I8" i="24"/>
  <c r="I10" i="24"/>
  <c r="F11" i="39" s="1"/>
  <c r="H6" i="24"/>
  <c r="G6" i="24"/>
  <c r="F6" i="24"/>
  <c r="E6" i="24"/>
  <c r="D6" i="24"/>
  <c r="C6" i="24"/>
  <c r="B6" i="24"/>
  <c r="B8" i="24"/>
  <c r="B10" i="24"/>
  <c r="F4" i="39" s="1"/>
  <c r="IP10" i="24"/>
  <c r="C11" i="24"/>
  <c r="C3" i="24" s="1"/>
  <c r="D11" i="24"/>
  <c r="D3" i="24" s="1"/>
  <c r="E11" i="24"/>
  <c r="E3" i="24" s="1"/>
  <c r="F11" i="24"/>
  <c r="F3" i="24" s="1"/>
  <c r="G11" i="24"/>
  <c r="G3" i="24" s="1"/>
  <c r="H11" i="24"/>
  <c r="H3" i="24" s="1"/>
  <c r="I11" i="24"/>
  <c r="I3" i="24" s="1"/>
  <c r="J11" i="24"/>
  <c r="J3" i="24" s="1"/>
  <c r="K11" i="24"/>
  <c r="K3" i="24" s="1"/>
  <c r="L11" i="24"/>
  <c r="L3" i="24" s="1"/>
  <c r="M11" i="24"/>
  <c r="M3" i="24" s="1"/>
  <c r="N11" i="24"/>
  <c r="N3" i="24" s="1"/>
  <c r="O11" i="24"/>
  <c r="O3" i="24" s="1"/>
  <c r="P11" i="24"/>
  <c r="P3" i="24" s="1"/>
  <c r="Q11" i="24"/>
  <c r="Q3" i="24" s="1"/>
  <c r="R11" i="24"/>
  <c r="R3" i="24" s="1"/>
  <c r="S11" i="24"/>
  <c r="S3" i="24" s="1"/>
  <c r="T11" i="24"/>
  <c r="T3" i="24" s="1"/>
  <c r="U11" i="24"/>
  <c r="U3" i="24" s="1"/>
  <c r="V11" i="24"/>
  <c r="V3" i="24" s="1"/>
  <c r="W11" i="24"/>
  <c r="W3" i="24" s="1"/>
  <c r="X11" i="24"/>
  <c r="X3" i="24" s="1"/>
  <c r="Y11" i="24"/>
  <c r="Y3" i="24" s="1"/>
  <c r="Z11" i="24"/>
  <c r="Z3" i="24" s="1"/>
  <c r="AA11" i="24"/>
  <c r="AA3" i="24" s="1"/>
  <c r="AB11" i="24"/>
  <c r="AB3" i="24" s="1"/>
  <c r="AC11" i="24"/>
  <c r="AC3" i="24" s="1"/>
  <c r="AD11" i="24"/>
  <c r="AD3" i="24" s="1"/>
  <c r="AE11" i="24"/>
  <c r="AE3" i="24" s="1"/>
  <c r="AF11" i="24"/>
  <c r="AF3" i="24" s="1"/>
  <c r="AG11" i="24"/>
  <c r="AG3" i="24" s="1"/>
  <c r="AH11" i="24"/>
  <c r="AH3" i="24" s="1"/>
  <c r="AI11" i="24"/>
  <c r="AI3" i="24" s="1"/>
  <c r="AJ11" i="24"/>
  <c r="AJ3" i="24" s="1"/>
  <c r="AJ8" i="24"/>
  <c r="AK11" i="24"/>
  <c r="AK3" i="24"/>
  <c r="AL11" i="24"/>
  <c r="AL3" i="24"/>
  <c r="AM11" i="24"/>
  <c r="AM3" i="24"/>
  <c r="AN11" i="24"/>
  <c r="AN3" i="24"/>
  <c r="AO11" i="24"/>
  <c r="AO3" i="24"/>
  <c r="AP11" i="24"/>
  <c r="AP3" i="24"/>
  <c r="AQ11" i="24"/>
  <c r="AQ3" i="24"/>
  <c r="AR11" i="24"/>
  <c r="AR3" i="24"/>
  <c r="AS11" i="24"/>
  <c r="AS3" i="24"/>
  <c r="AT11" i="24"/>
  <c r="AT3" i="24"/>
  <c r="AU11" i="24"/>
  <c r="AU3" i="24"/>
  <c r="AV11" i="24"/>
  <c r="AV3" i="24"/>
  <c r="AW11" i="24"/>
  <c r="AW3" i="24"/>
  <c r="AX11" i="24"/>
  <c r="AX3" i="24"/>
  <c r="AY11" i="24"/>
  <c r="AY3" i="24"/>
  <c r="AZ11" i="24"/>
  <c r="AZ3" i="24"/>
  <c r="BA11" i="24"/>
  <c r="BA3" i="24"/>
  <c r="BB11" i="24"/>
  <c r="BB3" i="24"/>
  <c r="BC11" i="24"/>
  <c r="BC3" i="24"/>
  <c r="BD11" i="24"/>
  <c r="BD3" i="24"/>
  <c r="BE11" i="24"/>
  <c r="BE3" i="24"/>
  <c r="BF11" i="24"/>
  <c r="BF3" i="24"/>
  <c r="BG11" i="24"/>
  <c r="BG3" i="24"/>
  <c r="BH11" i="24"/>
  <c r="BH3" i="24"/>
  <c r="BI11" i="24"/>
  <c r="BI3" i="24"/>
  <c r="BJ11" i="24"/>
  <c r="BJ3" i="24"/>
  <c r="BK11" i="24"/>
  <c r="BK3" i="24"/>
  <c r="BL11" i="24"/>
  <c r="BL3" i="24"/>
  <c r="BM11" i="24"/>
  <c r="BM3" i="24"/>
  <c r="BN11" i="24"/>
  <c r="BN3" i="24"/>
  <c r="BO11" i="24"/>
  <c r="BO3" i="24"/>
  <c r="BP11" i="24"/>
  <c r="BP3" i="24"/>
  <c r="BQ11" i="24"/>
  <c r="BQ3" i="24"/>
  <c r="BR11" i="24"/>
  <c r="BR3" i="24"/>
  <c r="BS11" i="24"/>
  <c r="BS3" i="24"/>
  <c r="BT11" i="24"/>
  <c r="BT3" i="24"/>
  <c r="BU11" i="24"/>
  <c r="BU3" i="24"/>
  <c r="BV11" i="24"/>
  <c r="BV3" i="24"/>
  <c r="BW11" i="24"/>
  <c r="BW3" i="24"/>
  <c r="BX11" i="24"/>
  <c r="BX3" i="24"/>
  <c r="BY11" i="24"/>
  <c r="BY3" i="24"/>
  <c r="BZ11" i="24"/>
  <c r="BZ3" i="24"/>
  <c r="CA11" i="24"/>
  <c r="CA3" i="24"/>
  <c r="CB11" i="24"/>
  <c r="CB3" i="24"/>
  <c r="CC11" i="24"/>
  <c r="CC3" i="24"/>
  <c r="CD11" i="24"/>
  <c r="CD3" i="24"/>
  <c r="CE11" i="24"/>
  <c r="CE3" i="24"/>
  <c r="CF11" i="24"/>
  <c r="CF3" i="24"/>
  <c r="CG11" i="24"/>
  <c r="CG3" i="24"/>
  <c r="CH11" i="24"/>
  <c r="CH3" i="24"/>
  <c r="CI11" i="24"/>
  <c r="CI3" i="24"/>
  <c r="CJ11" i="24"/>
  <c r="CJ3" i="24"/>
  <c r="CK11" i="24"/>
  <c r="CK3" i="24"/>
  <c r="CL11" i="24"/>
  <c r="CL3" i="24"/>
  <c r="CM11" i="24"/>
  <c r="CM3" i="24"/>
  <c r="CN11" i="24"/>
  <c r="CN3" i="24"/>
  <c r="CO11" i="24"/>
  <c r="CO3" i="24"/>
  <c r="CP11" i="24"/>
  <c r="CP3" i="24"/>
  <c r="CQ11" i="24"/>
  <c r="CQ3" i="24"/>
  <c r="CR11" i="24"/>
  <c r="CR3" i="24"/>
  <c r="CS11" i="24"/>
  <c r="CS3" i="24"/>
  <c r="CT11" i="24"/>
  <c r="CT3" i="24"/>
  <c r="CU11" i="24"/>
  <c r="CU3" i="24"/>
  <c r="CV11" i="24"/>
  <c r="CV3" i="24"/>
  <c r="CW11" i="24"/>
  <c r="CW3" i="24"/>
  <c r="CX11" i="24"/>
  <c r="CX3" i="24"/>
  <c r="CY11" i="24"/>
  <c r="CY3" i="24"/>
  <c r="CZ11" i="24"/>
  <c r="CZ3" i="24"/>
  <c r="DA11" i="24"/>
  <c r="DA3" i="24"/>
  <c r="DB11" i="24"/>
  <c r="DB3" i="24"/>
  <c r="DC11" i="24"/>
  <c r="DC3" i="24"/>
  <c r="DD11" i="24"/>
  <c r="DD3" i="24"/>
  <c r="DE11" i="24"/>
  <c r="DE3" i="24"/>
  <c r="DF11" i="24"/>
  <c r="DF3" i="24"/>
  <c r="DG11" i="24"/>
  <c r="DG3" i="24"/>
  <c r="DH11" i="24"/>
  <c r="DH3" i="24"/>
  <c r="DI11" i="24"/>
  <c r="DI3" i="24"/>
  <c r="DJ11" i="24"/>
  <c r="DJ3" i="24"/>
  <c r="DK11" i="24"/>
  <c r="DK3" i="24"/>
  <c r="DL11" i="24"/>
  <c r="DL3" i="24"/>
  <c r="DM11" i="24"/>
  <c r="DM3" i="24"/>
  <c r="DN11" i="24"/>
  <c r="DN3" i="24"/>
  <c r="DO11" i="24"/>
  <c r="DO3" i="24"/>
  <c r="DP11" i="24"/>
  <c r="DP3" i="24"/>
  <c r="DQ11" i="24"/>
  <c r="DQ3" i="24"/>
  <c r="DR11" i="24"/>
  <c r="DR3" i="24"/>
  <c r="DS11" i="24"/>
  <c r="DS3" i="24"/>
  <c r="DT11" i="24"/>
  <c r="DT3" i="24"/>
  <c r="DU11" i="24"/>
  <c r="DU3" i="24"/>
  <c r="DV11" i="24"/>
  <c r="DV3" i="24"/>
  <c r="DW11" i="24"/>
  <c r="DW3" i="24"/>
  <c r="DX11" i="24"/>
  <c r="DX3" i="24"/>
  <c r="DY11" i="24"/>
  <c r="DY3" i="24"/>
  <c r="DZ11" i="24"/>
  <c r="DZ3" i="24"/>
  <c r="EA11" i="24"/>
  <c r="EA3" i="24"/>
  <c r="EB11" i="24"/>
  <c r="EB3" i="24"/>
  <c r="EC11" i="24"/>
  <c r="EC3" i="24"/>
  <c r="ED11" i="24"/>
  <c r="ED3" i="24"/>
  <c r="EE11" i="24"/>
  <c r="EE3" i="24"/>
  <c r="EF11" i="24"/>
  <c r="EF3" i="24"/>
  <c r="EG11" i="24"/>
  <c r="EG3" i="24"/>
  <c r="EH11" i="24"/>
  <c r="EH3" i="24"/>
  <c r="EI11" i="24"/>
  <c r="EI3" i="24"/>
  <c r="EJ11" i="24"/>
  <c r="EJ3" i="24"/>
  <c r="EK11" i="24"/>
  <c r="EK3" i="24"/>
  <c r="EL11" i="24"/>
  <c r="EL3" i="24"/>
  <c r="EM11" i="24"/>
  <c r="EM3" i="24"/>
  <c r="EN11" i="24"/>
  <c r="EN3" i="24"/>
  <c r="EO11" i="24"/>
  <c r="EO3" i="24"/>
  <c r="EP11" i="24"/>
  <c r="EP3" i="24"/>
  <c r="EQ11" i="24"/>
  <c r="EQ3" i="24"/>
  <c r="ER11" i="24"/>
  <c r="ER3" i="24"/>
  <c r="ES11" i="24"/>
  <c r="ES3" i="24"/>
  <c r="ET11" i="24"/>
  <c r="ET3" i="24"/>
  <c r="EU11" i="24"/>
  <c r="EU3" i="24"/>
  <c r="EV11" i="24"/>
  <c r="EV3" i="24"/>
  <c r="EW11" i="24"/>
  <c r="EW3" i="24"/>
  <c r="EX11" i="24"/>
  <c r="EX3" i="24"/>
  <c r="EY11" i="24"/>
  <c r="EY3" i="24"/>
  <c r="EZ11" i="24"/>
  <c r="EZ3" i="24"/>
  <c r="FA11" i="24"/>
  <c r="FA3" i="24"/>
  <c r="FB11" i="24"/>
  <c r="FB3" i="24"/>
  <c r="FC11" i="24"/>
  <c r="FC3" i="24"/>
  <c r="FD11" i="24"/>
  <c r="FD3" i="24"/>
  <c r="FE11" i="24"/>
  <c r="FE3" i="24"/>
  <c r="FF11" i="24"/>
  <c r="FF3" i="24"/>
  <c r="FG11" i="24"/>
  <c r="FG3" i="24"/>
  <c r="FH11" i="24"/>
  <c r="FH3" i="24"/>
  <c r="FI11" i="24"/>
  <c r="FI3" i="24"/>
  <c r="FJ11" i="24"/>
  <c r="FJ3" i="24"/>
  <c r="FK11" i="24"/>
  <c r="FK3" i="24"/>
  <c r="FL11" i="24"/>
  <c r="FL3" i="24"/>
  <c r="FM11" i="24"/>
  <c r="FM3" i="24"/>
  <c r="FN11" i="24"/>
  <c r="FN3" i="24"/>
  <c r="FO11" i="24"/>
  <c r="FO3" i="24"/>
  <c r="FP11" i="24"/>
  <c r="FP3" i="24"/>
  <c r="FQ11" i="24"/>
  <c r="FQ3" i="24"/>
  <c r="FR11" i="24"/>
  <c r="FR3" i="24"/>
  <c r="FS11" i="24"/>
  <c r="FS3" i="24"/>
  <c r="FT11" i="24"/>
  <c r="FT3" i="24"/>
  <c r="FU11" i="24"/>
  <c r="FU3" i="24"/>
  <c r="FV11" i="24"/>
  <c r="FV3" i="24"/>
  <c r="FW11" i="24"/>
  <c r="FW3" i="24"/>
  <c r="FX11" i="24"/>
  <c r="FX3" i="24"/>
  <c r="FY11" i="24"/>
  <c r="FY3" i="24"/>
  <c r="FZ11" i="24"/>
  <c r="FZ3" i="24"/>
  <c r="GA11" i="24"/>
  <c r="GA3" i="24"/>
  <c r="GB11" i="24"/>
  <c r="GB3" i="24"/>
  <c r="GC11" i="24"/>
  <c r="GC3" i="24"/>
  <c r="GD11" i="24"/>
  <c r="GD3" i="24"/>
  <c r="GE11" i="24"/>
  <c r="GE3" i="24"/>
  <c r="GF11" i="24"/>
  <c r="GF3" i="24"/>
  <c r="GG11" i="24"/>
  <c r="GG3" i="24"/>
  <c r="GH11" i="24"/>
  <c r="GH3" i="24"/>
  <c r="GI11" i="24"/>
  <c r="GI3" i="24"/>
  <c r="GJ11" i="24"/>
  <c r="GJ3" i="24"/>
  <c r="GK11" i="24"/>
  <c r="GK3" i="24"/>
  <c r="GL11" i="24"/>
  <c r="GL3" i="24"/>
  <c r="GM11" i="24"/>
  <c r="GM3" i="24"/>
  <c r="GN11" i="24"/>
  <c r="GN3" i="24"/>
  <c r="GO11" i="24"/>
  <c r="GO3" i="24"/>
  <c r="GP11" i="24"/>
  <c r="GP3" i="24"/>
  <c r="GQ11" i="24"/>
  <c r="GQ3" i="24"/>
  <c r="GR11" i="24"/>
  <c r="GR3" i="24"/>
  <c r="GS11" i="24"/>
  <c r="GS3" i="24"/>
  <c r="GT11" i="24"/>
  <c r="GT3" i="24"/>
  <c r="GU11" i="24"/>
  <c r="GU3" i="24"/>
  <c r="GV11" i="24"/>
  <c r="GV3" i="24"/>
  <c r="GW11" i="24"/>
  <c r="GW3" i="24"/>
  <c r="GX11" i="24"/>
  <c r="GX3" i="24"/>
  <c r="GY11" i="24"/>
  <c r="GY3" i="24"/>
  <c r="GZ11" i="24"/>
  <c r="GZ3" i="24"/>
  <c r="HA11" i="24"/>
  <c r="HA3" i="24"/>
  <c r="HB11" i="24"/>
  <c r="HB3" i="24"/>
  <c r="HC11" i="24"/>
  <c r="HC3" i="24"/>
  <c r="HD11" i="24"/>
  <c r="HD3" i="24"/>
  <c r="HE11" i="24"/>
  <c r="HE3" i="24"/>
  <c r="HF11" i="24"/>
  <c r="HF3" i="24"/>
  <c r="HG11" i="24"/>
  <c r="HG3" i="24"/>
  <c r="HH11" i="24"/>
  <c r="HH3" i="24"/>
  <c r="HI11" i="24"/>
  <c r="HI3" i="24"/>
  <c r="HJ11" i="24"/>
  <c r="HJ3" i="24"/>
  <c r="HK11" i="24"/>
  <c r="HK3" i="24"/>
  <c r="HL11" i="24"/>
  <c r="HL3" i="24"/>
  <c r="HM11" i="24"/>
  <c r="HM3" i="24"/>
  <c r="HN11" i="24"/>
  <c r="HN3" i="24"/>
  <c r="HO11" i="24"/>
  <c r="HO3" i="24"/>
  <c r="HP11" i="24"/>
  <c r="HP3" i="24"/>
  <c r="HQ11" i="24"/>
  <c r="HQ3" i="24"/>
  <c r="HR11" i="24"/>
  <c r="HR3" i="24"/>
  <c r="HS11" i="24"/>
  <c r="HS3" i="24"/>
  <c r="HT11" i="24"/>
  <c r="HT3" i="24"/>
  <c r="HU11" i="24"/>
  <c r="HU3" i="24"/>
  <c r="HV11" i="24"/>
  <c r="HV3" i="24"/>
  <c r="HW11" i="24"/>
  <c r="HW3" i="24"/>
  <c r="HX11" i="24"/>
  <c r="HX3" i="24"/>
  <c r="HY11" i="24"/>
  <c r="HY3" i="24"/>
  <c r="HZ11" i="24"/>
  <c r="HZ3" i="24"/>
  <c r="IA11" i="24"/>
  <c r="IA3" i="24"/>
  <c r="IB11" i="24"/>
  <c r="IB3" i="24"/>
  <c r="IC11" i="24"/>
  <c r="IC3" i="24"/>
  <c r="ID11" i="24"/>
  <c r="ID3" i="24"/>
  <c r="IE11" i="24"/>
  <c r="IE3" i="24"/>
  <c r="IF11" i="24"/>
  <c r="IF3" i="24"/>
  <c r="IG11" i="24"/>
  <c r="IG3" i="24"/>
  <c r="IH11" i="24"/>
  <c r="IH3" i="24"/>
  <c r="II11" i="24"/>
  <c r="II3" i="24"/>
  <c r="IJ11" i="24"/>
  <c r="IJ3" i="24"/>
  <c r="IK11" i="24"/>
  <c r="IK3" i="24"/>
  <c r="IL11" i="24"/>
  <c r="IL3" i="24"/>
  <c r="IM11" i="24"/>
  <c r="IM3" i="24"/>
  <c r="IN11" i="24"/>
  <c r="IN3" i="24"/>
  <c r="IO11" i="24"/>
  <c r="IO3" i="24"/>
  <c r="IP11" i="24"/>
  <c r="IP3" i="24"/>
  <c r="IQ11" i="24"/>
  <c r="IQ3" i="24"/>
  <c r="IR11" i="24"/>
  <c r="IR3" i="24"/>
  <c r="IS11" i="24"/>
  <c r="IS3" i="24"/>
  <c r="IT11" i="24"/>
  <c r="IT3" i="24"/>
  <c r="IU11" i="24"/>
  <c r="IU3" i="24"/>
  <c r="IV11" i="24"/>
  <c r="IV3" i="24"/>
  <c r="C12" i="24"/>
  <c r="C4" i="24"/>
  <c r="D12" i="24"/>
  <c r="D4" i="24"/>
  <c r="E12" i="24"/>
  <c r="E4" i="24"/>
  <c r="F12" i="24"/>
  <c r="F4" i="24"/>
  <c r="G12" i="24"/>
  <c r="G4" i="24"/>
  <c r="H12" i="24"/>
  <c r="H4" i="24"/>
  <c r="I12" i="24"/>
  <c r="I4" i="24"/>
  <c r="J12" i="24"/>
  <c r="J4" i="24"/>
  <c r="K12" i="24"/>
  <c r="K4" i="24"/>
  <c r="L12" i="24"/>
  <c r="L4" i="24"/>
  <c r="M12" i="24"/>
  <c r="M4" i="24"/>
  <c r="N12" i="24"/>
  <c r="N4" i="24"/>
  <c r="O12" i="24"/>
  <c r="O4" i="24"/>
  <c r="P12" i="24"/>
  <c r="P4" i="24"/>
  <c r="Q12" i="24"/>
  <c r="Q4" i="24"/>
  <c r="R12" i="24"/>
  <c r="R4" i="24"/>
  <c r="S12" i="24"/>
  <c r="S4" i="24"/>
  <c r="T12" i="24"/>
  <c r="T4" i="24"/>
  <c r="U12" i="24"/>
  <c r="U4" i="24"/>
  <c r="V12" i="24"/>
  <c r="V4" i="24"/>
  <c r="W12" i="24"/>
  <c r="W4" i="24"/>
  <c r="X12" i="24"/>
  <c r="X4" i="24"/>
  <c r="Y12" i="24"/>
  <c r="Y4" i="24"/>
  <c r="Z12" i="24"/>
  <c r="Z4" i="24"/>
  <c r="AA12" i="24"/>
  <c r="AA4" i="24"/>
  <c r="AB12" i="24"/>
  <c r="AB4" i="24"/>
  <c r="AC12" i="24"/>
  <c r="AC4" i="24"/>
  <c r="AD12" i="24"/>
  <c r="AD4" i="24"/>
  <c r="AE12" i="24"/>
  <c r="AE4" i="24"/>
  <c r="AF12" i="24"/>
  <c r="AF4" i="24"/>
  <c r="AG12" i="24"/>
  <c r="AG4" i="24"/>
  <c r="AH12" i="24"/>
  <c r="AH4" i="24"/>
  <c r="AI12" i="24"/>
  <c r="AI4" i="24"/>
  <c r="AJ12" i="24"/>
  <c r="AJ4" i="24"/>
  <c r="AK12" i="24"/>
  <c r="AK4" i="24"/>
  <c r="AL12" i="24"/>
  <c r="AL4" i="24"/>
  <c r="AM12" i="24"/>
  <c r="AM4" i="24"/>
  <c r="AN12" i="24"/>
  <c r="AN4" i="24"/>
  <c r="AO12" i="24"/>
  <c r="AO4" i="24"/>
  <c r="AP12" i="24"/>
  <c r="AP4" i="24"/>
  <c r="AQ12" i="24"/>
  <c r="AQ4" i="24"/>
  <c r="AR12" i="24"/>
  <c r="AR4" i="24"/>
  <c r="AS12" i="24"/>
  <c r="AS4" i="24"/>
  <c r="AT12" i="24"/>
  <c r="AT4" i="24"/>
  <c r="AU12" i="24"/>
  <c r="AU4" i="24"/>
  <c r="AV12" i="24"/>
  <c r="AV4" i="24"/>
  <c r="AW12" i="24"/>
  <c r="AW4" i="24"/>
  <c r="AX12" i="24"/>
  <c r="AX4" i="24"/>
  <c r="AY12" i="24"/>
  <c r="AY4" i="24"/>
  <c r="AZ12" i="24"/>
  <c r="AZ4" i="24"/>
  <c r="BA12" i="24"/>
  <c r="BA4" i="24"/>
  <c r="BB12" i="24"/>
  <c r="BB4" i="24"/>
  <c r="BC12" i="24"/>
  <c r="BC4" i="24"/>
  <c r="BD12" i="24"/>
  <c r="BD4" i="24"/>
  <c r="BE12" i="24"/>
  <c r="BE4" i="24"/>
  <c r="BF12" i="24"/>
  <c r="BF4" i="24"/>
  <c r="BG12" i="24"/>
  <c r="BG4" i="24"/>
  <c r="BH12" i="24"/>
  <c r="BH4" i="24"/>
  <c r="BI12" i="24"/>
  <c r="BI4" i="24"/>
  <c r="BJ12" i="24"/>
  <c r="BJ4" i="24"/>
  <c r="BK12" i="24"/>
  <c r="BK4" i="24"/>
  <c r="BL12" i="24"/>
  <c r="BL4" i="24"/>
  <c r="BM12" i="24"/>
  <c r="BM4" i="24"/>
  <c r="BN12" i="24"/>
  <c r="BN4" i="24"/>
  <c r="BO12" i="24"/>
  <c r="BO4" i="24"/>
  <c r="BP12" i="24"/>
  <c r="BP4" i="24"/>
  <c r="BQ12" i="24"/>
  <c r="BQ4" i="24"/>
  <c r="BR12" i="24"/>
  <c r="BR4" i="24"/>
  <c r="BS12" i="24"/>
  <c r="BS4" i="24"/>
  <c r="BT12" i="24"/>
  <c r="BT4" i="24"/>
  <c r="BU12" i="24"/>
  <c r="BU4" i="24"/>
  <c r="BV12" i="24"/>
  <c r="BV4" i="24"/>
  <c r="BW12" i="24"/>
  <c r="BW4" i="24"/>
  <c r="BX12" i="24"/>
  <c r="BX4" i="24"/>
  <c r="BY12" i="24"/>
  <c r="BY4" i="24"/>
  <c r="BZ12" i="24"/>
  <c r="BZ4" i="24"/>
  <c r="CA12" i="24"/>
  <c r="CA4" i="24"/>
  <c r="CB12" i="24"/>
  <c r="CB4" i="24"/>
  <c r="CC12" i="24"/>
  <c r="CC4" i="24"/>
  <c r="CD12" i="24"/>
  <c r="CD4" i="24"/>
  <c r="CE12" i="24"/>
  <c r="CE4" i="24"/>
  <c r="CF12" i="24"/>
  <c r="CF4" i="24"/>
  <c r="CG12" i="24"/>
  <c r="CG4" i="24"/>
  <c r="CH12" i="24"/>
  <c r="CH4" i="24"/>
  <c r="CI12" i="24"/>
  <c r="CI4" i="24"/>
  <c r="CJ12" i="24"/>
  <c r="CJ4" i="24"/>
  <c r="CK12" i="24"/>
  <c r="CK4" i="24"/>
  <c r="CL12" i="24"/>
  <c r="CL4" i="24"/>
  <c r="CM12" i="24"/>
  <c r="CM4" i="24"/>
  <c r="CN12" i="24"/>
  <c r="CN4" i="24"/>
  <c r="CO12" i="24"/>
  <c r="CO4" i="24"/>
  <c r="CP12" i="24"/>
  <c r="CP4" i="24"/>
  <c r="CQ12" i="24"/>
  <c r="CQ4" i="24"/>
  <c r="CR12" i="24"/>
  <c r="CR4" i="24"/>
  <c r="CS12" i="24"/>
  <c r="CS4" i="24"/>
  <c r="CT12" i="24"/>
  <c r="CT4" i="24"/>
  <c r="CU12" i="24"/>
  <c r="CU4" i="24"/>
  <c r="CV12" i="24"/>
  <c r="CV4" i="24"/>
  <c r="CW12" i="24"/>
  <c r="CW4" i="24"/>
  <c r="CX12" i="24"/>
  <c r="CX4" i="24"/>
  <c r="CY12" i="24"/>
  <c r="CY4" i="24"/>
  <c r="CZ12" i="24"/>
  <c r="CZ4" i="24"/>
  <c r="DA12" i="24"/>
  <c r="DA4" i="24"/>
  <c r="DB12" i="24"/>
  <c r="DB4" i="24"/>
  <c r="DC12" i="24"/>
  <c r="DC4" i="24"/>
  <c r="DD12" i="24"/>
  <c r="DD4" i="24"/>
  <c r="DE12" i="24"/>
  <c r="DE4" i="24"/>
  <c r="DF12" i="24"/>
  <c r="DF4" i="24"/>
  <c r="DG12" i="24"/>
  <c r="DG4" i="24"/>
  <c r="DH12" i="24"/>
  <c r="DH4" i="24"/>
  <c r="DI12" i="24"/>
  <c r="DI4" i="24"/>
  <c r="DJ12" i="24"/>
  <c r="DJ4" i="24"/>
  <c r="DK12" i="24"/>
  <c r="DK4" i="24"/>
  <c r="DL12" i="24"/>
  <c r="DL4" i="24"/>
  <c r="DM12" i="24"/>
  <c r="DM4" i="24"/>
  <c r="DN12" i="24"/>
  <c r="DN4" i="24"/>
  <c r="DO12" i="24"/>
  <c r="DO4" i="24"/>
  <c r="DP12" i="24"/>
  <c r="DP4" i="24"/>
  <c r="DQ12" i="24"/>
  <c r="DQ4" i="24"/>
  <c r="DR12" i="24"/>
  <c r="DR4" i="24"/>
  <c r="DS12" i="24"/>
  <c r="DS4" i="24"/>
  <c r="DT12" i="24"/>
  <c r="DT4" i="24"/>
  <c r="DU12" i="24"/>
  <c r="DU4" i="24"/>
  <c r="DV12" i="24"/>
  <c r="DV4" i="24"/>
  <c r="DW12" i="24"/>
  <c r="DW4" i="24"/>
  <c r="DX12" i="24"/>
  <c r="DX4" i="24"/>
  <c r="DY12" i="24"/>
  <c r="DY4" i="24"/>
  <c r="DZ12" i="24"/>
  <c r="DZ4" i="24"/>
  <c r="EA12" i="24"/>
  <c r="EA4" i="24"/>
  <c r="EB12" i="24"/>
  <c r="EB4" i="24"/>
  <c r="EC12" i="24"/>
  <c r="EC4" i="24"/>
  <c r="ED12" i="24"/>
  <c r="ED4" i="24"/>
  <c r="EE12" i="24"/>
  <c r="EE4" i="24"/>
  <c r="EF12" i="24"/>
  <c r="EF4" i="24"/>
  <c r="EG12" i="24"/>
  <c r="EG4" i="24"/>
  <c r="EH12" i="24"/>
  <c r="EH4" i="24"/>
  <c r="EI12" i="24"/>
  <c r="EI4" i="24"/>
  <c r="EJ12" i="24"/>
  <c r="EJ4" i="24"/>
  <c r="EK12" i="24"/>
  <c r="EK4" i="24"/>
  <c r="EL12" i="24"/>
  <c r="EL4" i="24"/>
  <c r="EM12" i="24"/>
  <c r="EM4" i="24"/>
  <c r="EN12" i="24"/>
  <c r="EN4" i="24"/>
  <c r="EO12" i="24"/>
  <c r="EO4" i="24"/>
  <c r="EP12" i="24"/>
  <c r="EP4" i="24"/>
  <c r="EQ12" i="24"/>
  <c r="EQ4" i="24"/>
  <c r="ER12" i="24"/>
  <c r="ER4" i="24"/>
  <c r="ES12" i="24"/>
  <c r="ES4" i="24"/>
  <c r="ET12" i="24"/>
  <c r="ET4" i="24"/>
  <c r="EU12" i="24"/>
  <c r="EU4" i="24"/>
  <c r="EV12" i="24"/>
  <c r="EV4" i="24"/>
  <c r="EW12" i="24"/>
  <c r="EW4" i="24"/>
  <c r="EX12" i="24"/>
  <c r="EX4" i="24"/>
  <c r="EY12" i="24"/>
  <c r="EY4" i="24"/>
  <c r="EZ12" i="24"/>
  <c r="EZ4" i="24"/>
  <c r="FA12" i="24"/>
  <c r="FA4" i="24"/>
  <c r="FB12" i="24"/>
  <c r="FB4" i="24"/>
  <c r="FC12" i="24"/>
  <c r="FC4" i="24"/>
  <c r="FD12" i="24"/>
  <c r="FD4" i="24"/>
  <c r="FE12" i="24"/>
  <c r="FE4" i="24"/>
  <c r="FF12" i="24"/>
  <c r="FF4" i="24"/>
  <c r="FG12" i="24"/>
  <c r="FG4" i="24"/>
  <c r="FH12" i="24"/>
  <c r="FH4" i="24"/>
  <c r="FI12" i="24"/>
  <c r="FI4" i="24"/>
  <c r="FJ12" i="24"/>
  <c r="FJ4" i="24"/>
  <c r="FK12" i="24"/>
  <c r="FK4" i="24"/>
  <c r="FL12" i="24"/>
  <c r="FL4" i="24"/>
  <c r="FM12" i="24"/>
  <c r="FM4" i="24"/>
  <c r="FN12" i="24"/>
  <c r="FN4" i="24"/>
  <c r="FO12" i="24"/>
  <c r="FO4" i="24"/>
  <c r="FP12" i="24"/>
  <c r="FP4" i="24"/>
  <c r="FQ12" i="24"/>
  <c r="FQ4" i="24"/>
  <c r="FR12" i="24"/>
  <c r="FR4" i="24"/>
  <c r="FS12" i="24"/>
  <c r="FS4" i="24"/>
  <c r="FT12" i="24"/>
  <c r="FT4" i="24"/>
  <c r="FU12" i="24"/>
  <c r="FU4" i="24"/>
  <c r="FV12" i="24"/>
  <c r="FV4" i="24"/>
  <c r="FW12" i="24"/>
  <c r="FW4" i="24"/>
  <c r="FX12" i="24"/>
  <c r="FX4" i="24"/>
  <c r="FY12" i="24"/>
  <c r="FY4" i="24"/>
  <c r="FZ12" i="24"/>
  <c r="FZ4" i="24"/>
  <c r="GA12" i="24"/>
  <c r="GA4" i="24"/>
  <c r="GB12" i="24"/>
  <c r="GB4" i="24"/>
  <c r="GC12" i="24"/>
  <c r="GC4" i="24"/>
  <c r="GD12" i="24"/>
  <c r="GD4" i="24"/>
  <c r="GE12" i="24"/>
  <c r="GE4" i="24"/>
  <c r="GF12" i="24"/>
  <c r="GF4" i="24"/>
  <c r="GG12" i="24"/>
  <c r="GG4" i="24"/>
  <c r="GH12" i="24"/>
  <c r="GH4" i="24"/>
  <c r="GI12" i="24"/>
  <c r="GI4" i="24"/>
  <c r="GJ12" i="24"/>
  <c r="GJ4" i="24"/>
  <c r="GK12" i="24"/>
  <c r="GK4" i="24"/>
  <c r="GL12" i="24"/>
  <c r="GL4" i="24"/>
  <c r="GM12" i="24"/>
  <c r="GM4" i="24"/>
  <c r="GN12" i="24"/>
  <c r="GN4" i="24"/>
  <c r="GO12" i="24"/>
  <c r="GO4" i="24"/>
  <c r="GP12" i="24"/>
  <c r="GP4" i="24"/>
  <c r="GQ12" i="24"/>
  <c r="GQ4" i="24"/>
  <c r="GR12" i="24"/>
  <c r="GR4" i="24"/>
  <c r="GS12" i="24"/>
  <c r="GS4" i="24"/>
  <c r="GT12" i="24"/>
  <c r="GT4" i="24"/>
  <c r="GU12" i="24"/>
  <c r="GU4" i="24"/>
  <c r="GV12" i="24"/>
  <c r="GV4" i="24"/>
  <c r="GW12" i="24"/>
  <c r="GW4" i="24"/>
  <c r="GX12" i="24"/>
  <c r="GX4" i="24"/>
  <c r="GY12" i="24"/>
  <c r="GY4" i="24"/>
  <c r="GZ12" i="24"/>
  <c r="GZ4" i="24"/>
  <c r="HA12" i="24"/>
  <c r="HA4" i="24"/>
  <c r="HB12" i="24"/>
  <c r="HB4" i="24"/>
  <c r="HC12" i="24"/>
  <c r="HC4" i="24"/>
  <c r="HD12" i="24"/>
  <c r="HD4" i="24"/>
  <c r="HE12" i="24"/>
  <c r="HE4" i="24"/>
  <c r="HF12" i="24"/>
  <c r="HF4" i="24"/>
  <c r="HG12" i="24"/>
  <c r="HG4" i="24"/>
  <c r="HH12" i="24"/>
  <c r="HH4" i="24"/>
  <c r="HI12" i="24"/>
  <c r="HI4" i="24"/>
  <c r="HJ12" i="24"/>
  <c r="HJ4" i="24"/>
  <c r="HK12" i="24"/>
  <c r="HK4" i="24"/>
  <c r="HL12" i="24"/>
  <c r="HL4" i="24"/>
  <c r="HM12" i="24"/>
  <c r="HM4" i="24"/>
  <c r="HN12" i="24"/>
  <c r="HN4" i="24"/>
  <c r="HO12" i="24"/>
  <c r="HO4" i="24"/>
  <c r="HP12" i="24"/>
  <c r="HP4" i="24"/>
  <c r="HQ12" i="24"/>
  <c r="HQ4" i="24"/>
  <c r="HR12" i="24"/>
  <c r="HR4" i="24"/>
  <c r="HS12" i="24"/>
  <c r="HS4" i="24"/>
  <c r="HT12" i="24"/>
  <c r="HT4" i="24"/>
  <c r="HU12" i="24"/>
  <c r="HU4" i="24"/>
  <c r="HV12" i="24"/>
  <c r="HV4" i="24"/>
  <c r="HW12" i="24"/>
  <c r="HW4" i="24"/>
  <c r="HX12" i="24"/>
  <c r="HX4" i="24"/>
  <c r="HY12" i="24"/>
  <c r="HY4" i="24"/>
  <c r="HZ12" i="24"/>
  <c r="HZ4" i="24"/>
  <c r="IA12" i="24"/>
  <c r="IA4" i="24"/>
  <c r="IB12" i="24"/>
  <c r="IB4" i="24"/>
  <c r="IC12" i="24"/>
  <c r="IC4" i="24"/>
  <c r="ID12" i="24"/>
  <c r="ID4" i="24"/>
  <c r="IE12" i="24"/>
  <c r="IE4" i="24"/>
  <c r="IF12" i="24"/>
  <c r="IF4" i="24"/>
  <c r="IG12" i="24"/>
  <c r="IG4" i="24"/>
  <c r="IH12" i="24"/>
  <c r="IH4" i="24"/>
  <c r="II12" i="24"/>
  <c r="II4" i="24"/>
  <c r="IJ12" i="24"/>
  <c r="IJ4" i="24"/>
  <c r="IK12" i="24"/>
  <c r="IK4" i="24"/>
  <c r="IL12" i="24"/>
  <c r="IL4" i="24"/>
  <c r="IM12" i="24"/>
  <c r="IM4" i="24"/>
  <c r="IN12" i="24"/>
  <c r="IN4" i="24"/>
  <c r="IO12" i="24"/>
  <c r="IO4" i="24"/>
  <c r="IP12" i="24"/>
  <c r="IP4" i="24"/>
  <c r="IQ12" i="24"/>
  <c r="IQ4" i="24"/>
  <c r="IR12" i="24"/>
  <c r="IR4" i="24"/>
  <c r="IS12" i="24"/>
  <c r="IS4" i="24"/>
  <c r="IT12" i="24"/>
  <c r="IT4" i="24"/>
  <c r="IU12" i="24"/>
  <c r="IU4" i="24"/>
  <c r="IV12" i="24"/>
  <c r="IV4" i="24"/>
  <c r="B12" i="24"/>
  <c r="B4" i="24"/>
  <c r="B11" i="24"/>
  <c r="B3" i="24"/>
  <c r="B8" i="50"/>
  <c r="B7" i="50"/>
  <c r="B6" i="50"/>
  <c r="B5" i="50"/>
  <c r="B4" i="50"/>
  <c r="B3" i="50"/>
  <c r="B2" i="50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A80" i="39"/>
  <c r="E78" i="39"/>
  <c r="C78" i="39"/>
  <c r="B78" i="39"/>
  <c r="E77" i="39"/>
  <c r="C77" i="39"/>
  <c r="B77" i="39"/>
  <c r="E76" i="39"/>
  <c r="C76" i="39"/>
  <c r="B76" i="39"/>
  <c r="E75" i="39"/>
  <c r="C75" i="39"/>
  <c r="B75" i="39"/>
  <c r="E74" i="39"/>
  <c r="C74" i="39"/>
  <c r="B74" i="39"/>
  <c r="E73" i="39"/>
  <c r="C73" i="39"/>
  <c r="B73" i="39"/>
  <c r="E72" i="39"/>
  <c r="C72" i="39"/>
  <c r="B72" i="39"/>
  <c r="E71" i="39"/>
  <c r="C71" i="39"/>
  <c r="B71" i="39"/>
  <c r="E70" i="39"/>
  <c r="C70" i="39"/>
  <c r="B70" i="39"/>
  <c r="E69" i="39"/>
  <c r="C69" i="39"/>
  <c r="B69" i="39"/>
  <c r="E68" i="39"/>
  <c r="C68" i="39"/>
  <c r="B68" i="39"/>
  <c r="E67" i="39"/>
  <c r="C67" i="39"/>
  <c r="B67" i="39"/>
  <c r="E66" i="39"/>
  <c r="C66" i="39"/>
  <c r="B66" i="39"/>
  <c r="E65" i="39"/>
  <c r="C65" i="39"/>
  <c r="B65" i="39"/>
  <c r="E64" i="39"/>
  <c r="C64" i="39"/>
  <c r="B64" i="39"/>
  <c r="E63" i="39"/>
  <c r="C63" i="39"/>
  <c r="B63" i="39"/>
  <c r="E62" i="39"/>
  <c r="C62" i="39"/>
  <c r="B62" i="39"/>
  <c r="E61" i="39"/>
  <c r="C61" i="39"/>
  <c r="B61" i="39"/>
  <c r="E60" i="39"/>
  <c r="C60" i="39"/>
  <c r="B60" i="39"/>
  <c r="E59" i="39"/>
  <c r="C59" i="39"/>
  <c r="B59" i="39"/>
  <c r="E58" i="39"/>
  <c r="C58" i="39"/>
  <c r="B58" i="39"/>
  <c r="E57" i="39"/>
  <c r="C57" i="39"/>
  <c r="B57" i="39"/>
  <c r="E56" i="39"/>
  <c r="C56" i="39"/>
  <c r="B56" i="39"/>
  <c r="E55" i="39"/>
  <c r="C55" i="39"/>
  <c r="B55" i="39"/>
  <c r="E54" i="39"/>
  <c r="C54" i="39"/>
  <c r="B54" i="39"/>
  <c r="E53" i="39"/>
  <c r="C53" i="39"/>
  <c r="B53" i="39"/>
  <c r="E52" i="39"/>
  <c r="C52" i="39"/>
  <c r="B52" i="39"/>
  <c r="E51" i="39"/>
  <c r="C51" i="39"/>
  <c r="B51" i="39"/>
  <c r="E50" i="39"/>
  <c r="C50" i="39"/>
  <c r="B50" i="39"/>
  <c r="E49" i="39"/>
  <c r="C49" i="39"/>
  <c r="B49" i="39"/>
  <c r="E48" i="39"/>
  <c r="C48" i="39"/>
  <c r="B48" i="39"/>
  <c r="E47" i="39"/>
  <c r="C47" i="39"/>
  <c r="B47" i="39"/>
  <c r="E46" i="39"/>
  <c r="C46" i="39"/>
  <c r="B46" i="39"/>
  <c r="E45" i="39"/>
  <c r="C45" i="39"/>
  <c r="B45" i="39"/>
  <c r="E44" i="39"/>
  <c r="C44" i="39"/>
  <c r="B44" i="39"/>
  <c r="E43" i="39"/>
  <c r="C43" i="39"/>
  <c r="B43" i="39"/>
  <c r="E42" i="39"/>
  <c r="C42" i="39"/>
  <c r="B42" i="39"/>
  <c r="E41" i="39"/>
  <c r="C41" i="39"/>
  <c r="B41" i="39"/>
  <c r="E40" i="39"/>
  <c r="C40" i="39"/>
  <c r="B40" i="39"/>
  <c r="E39" i="39"/>
  <c r="C39" i="39"/>
  <c r="B39" i="39"/>
  <c r="E38" i="39"/>
  <c r="C38" i="39"/>
  <c r="B38" i="39"/>
  <c r="E37" i="39"/>
  <c r="C37" i="39"/>
  <c r="B37" i="39"/>
  <c r="E36" i="39"/>
  <c r="C36" i="39"/>
  <c r="B36" i="39"/>
  <c r="E35" i="39"/>
  <c r="C35" i="39"/>
  <c r="B35" i="39"/>
  <c r="E34" i="39"/>
  <c r="C34" i="39"/>
  <c r="B34" i="39"/>
  <c r="E33" i="39"/>
  <c r="C33" i="39"/>
  <c r="B33" i="39"/>
  <c r="E32" i="39"/>
  <c r="C32" i="39"/>
  <c r="B32" i="39"/>
  <c r="E31" i="39"/>
  <c r="C31" i="39"/>
  <c r="B31" i="39"/>
  <c r="E30" i="39"/>
  <c r="C30" i="39"/>
  <c r="B30" i="39"/>
  <c r="E29" i="39"/>
  <c r="C29" i="39"/>
  <c r="B29" i="39"/>
  <c r="E28" i="39"/>
  <c r="C28" i="39"/>
  <c r="B28" i="39"/>
  <c r="E27" i="39"/>
  <c r="C27" i="39"/>
  <c r="B27" i="39"/>
  <c r="E26" i="39"/>
  <c r="C26" i="39"/>
  <c r="B26" i="39"/>
  <c r="E25" i="39"/>
  <c r="C25" i="39"/>
  <c r="B25" i="39"/>
  <c r="E24" i="39"/>
  <c r="C24" i="39"/>
  <c r="B24" i="39"/>
  <c r="E23" i="39"/>
  <c r="C23" i="39"/>
  <c r="B23" i="39"/>
  <c r="E22" i="39"/>
  <c r="C22" i="39"/>
  <c r="B22" i="39"/>
  <c r="E21" i="39"/>
  <c r="C21" i="39"/>
  <c r="B21" i="39"/>
  <c r="E20" i="39"/>
  <c r="C20" i="39"/>
  <c r="B20" i="39"/>
  <c r="E19" i="39"/>
  <c r="C19" i="39"/>
  <c r="B19" i="39"/>
  <c r="E18" i="39"/>
  <c r="C18" i="39"/>
  <c r="B18" i="39"/>
  <c r="E17" i="39"/>
  <c r="C17" i="39"/>
  <c r="B17" i="39"/>
  <c r="E16" i="39"/>
  <c r="C16" i="39"/>
  <c r="B16" i="39"/>
  <c r="E15" i="39"/>
  <c r="C15" i="39"/>
  <c r="B15" i="39"/>
  <c r="E14" i="39"/>
  <c r="C14" i="39"/>
  <c r="B14" i="39"/>
  <c r="E13" i="39"/>
  <c r="C13" i="39"/>
  <c r="B13" i="39"/>
  <c r="E12" i="39"/>
  <c r="C12" i="39"/>
  <c r="B12" i="39"/>
  <c r="E11" i="39"/>
  <c r="C11" i="39"/>
  <c r="B11" i="39"/>
  <c r="E10" i="39"/>
  <c r="C10" i="39"/>
  <c r="B10" i="39"/>
  <c r="E9" i="39"/>
  <c r="C9" i="39"/>
  <c r="B9" i="39"/>
  <c r="E8" i="39"/>
  <c r="C8" i="39"/>
  <c r="B8" i="39"/>
  <c r="E7" i="39"/>
  <c r="C7" i="39"/>
  <c r="B7" i="39"/>
  <c r="E6" i="39"/>
  <c r="C6" i="39"/>
  <c r="B6" i="39"/>
  <c r="E5" i="39"/>
  <c r="C5" i="39"/>
  <c r="B5" i="39"/>
  <c r="E4" i="39"/>
  <c r="C4" i="39"/>
  <c r="B4" i="39"/>
  <c r="E78" i="49"/>
  <c r="C78" i="49"/>
  <c r="B78" i="49"/>
  <c r="E77" i="49"/>
  <c r="C77" i="49"/>
  <c r="B77" i="49"/>
  <c r="E76" i="49"/>
  <c r="C76" i="49"/>
  <c r="B76" i="49"/>
  <c r="E75" i="49"/>
  <c r="C75" i="49"/>
  <c r="B75" i="49"/>
  <c r="E74" i="49"/>
  <c r="C74" i="49"/>
  <c r="B74" i="49"/>
  <c r="E73" i="49"/>
  <c r="C73" i="49"/>
  <c r="B73" i="49"/>
  <c r="E72" i="49"/>
  <c r="C72" i="49"/>
  <c r="B72" i="49"/>
  <c r="E71" i="49"/>
  <c r="C71" i="49"/>
  <c r="B71" i="49"/>
  <c r="E70" i="49"/>
  <c r="C70" i="49"/>
  <c r="B70" i="49"/>
  <c r="E69" i="49"/>
  <c r="C69" i="49"/>
  <c r="B69" i="49"/>
  <c r="E68" i="49"/>
  <c r="C68" i="49"/>
  <c r="B68" i="49"/>
  <c r="E67" i="49"/>
  <c r="C67" i="49"/>
  <c r="B67" i="49"/>
  <c r="E66" i="49"/>
  <c r="C66" i="49"/>
  <c r="B66" i="49"/>
  <c r="E65" i="49"/>
  <c r="C65" i="49"/>
  <c r="B65" i="49"/>
  <c r="E64" i="49"/>
  <c r="C64" i="49"/>
  <c r="B64" i="49"/>
  <c r="E63" i="49"/>
  <c r="C63" i="49"/>
  <c r="B63" i="49"/>
  <c r="E62" i="49"/>
  <c r="C62" i="49"/>
  <c r="B62" i="49"/>
  <c r="E61" i="49"/>
  <c r="C61" i="49"/>
  <c r="B61" i="49"/>
  <c r="E60" i="49"/>
  <c r="C60" i="49"/>
  <c r="B60" i="49"/>
  <c r="E59" i="49"/>
  <c r="C59" i="49"/>
  <c r="B59" i="49"/>
  <c r="E58" i="49"/>
  <c r="C58" i="49"/>
  <c r="B58" i="49"/>
  <c r="E57" i="49"/>
  <c r="C57" i="49"/>
  <c r="B57" i="49"/>
  <c r="E56" i="49"/>
  <c r="C56" i="49"/>
  <c r="B56" i="49"/>
  <c r="E55" i="49"/>
  <c r="C55" i="49"/>
  <c r="B55" i="49"/>
  <c r="E54" i="49"/>
  <c r="C54" i="49"/>
  <c r="B54" i="49"/>
  <c r="E53" i="49"/>
  <c r="C53" i="49"/>
  <c r="B53" i="49"/>
  <c r="E52" i="49"/>
  <c r="C52" i="49"/>
  <c r="B52" i="49"/>
  <c r="E51" i="49"/>
  <c r="C51" i="49"/>
  <c r="B51" i="49"/>
  <c r="E50" i="49"/>
  <c r="C50" i="49"/>
  <c r="B50" i="49"/>
  <c r="E49" i="49"/>
  <c r="C49" i="49"/>
  <c r="B49" i="49"/>
  <c r="E48" i="49"/>
  <c r="C48" i="49"/>
  <c r="B48" i="49"/>
  <c r="E47" i="49"/>
  <c r="C47" i="49"/>
  <c r="B47" i="49"/>
  <c r="E46" i="49"/>
  <c r="C46" i="49"/>
  <c r="B46" i="49"/>
  <c r="E45" i="49"/>
  <c r="C45" i="49"/>
  <c r="B45" i="49"/>
  <c r="E44" i="49"/>
  <c r="C44" i="49"/>
  <c r="B44" i="49"/>
  <c r="E43" i="49"/>
  <c r="C43" i="49"/>
  <c r="B43" i="49"/>
  <c r="E42" i="49"/>
  <c r="C42" i="49"/>
  <c r="B42" i="49"/>
  <c r="E41" i="49"/>
  <c r="C41" i="49"/>
  <c r="B41" i="49"/>
  <c r="E40" i="49"/>
  <c r="C40" i="49"/>
  <c r="B40" i="49"/>
  <c r="E39" i="49"/>
  <c r="C39" i="49"/>
  <c r="B39" i="49"/>
  <c r="E38" i="49"/>
  <c r="C38" i="49"/>
  <c r="B38" i="49"/>
  <c r="E37" i="49"/>
  <c r="C37" i="49"/>
  <c r="B37" i="49"/>
  <c r="E36" i="49"/>
  <c r="C36" i="49"/>
  <c r="B36" i="49"/>
  <c r="E35" i="49"/>
  <c r="C35" i="49"/>
  <c r="B35" i="49"/>
  <c r="E34" i="49"/>
  <c r="C34" i="49"/>
  <c r="B34" i="49"/>
  <c r="E33" i="49"/>
  <c r="C33" i="49"/>
  <c r="B33" i="49"/>
  <c r="E32" i="49"/>
  <c r="C32" i="49"/>
  <c r="B32" i="49"/>
  <c r="E31" i="49"/>
  <c r="C31" i="49"/>
  <c r="B31" i="49"/>
  <c r="E30" i="49"/>
  <c r="C30" i="49"/>
  <c r="B30" i="49"/>
  <c r="E29" i="49"/>
  <c r="C29" i="49"/>
  <c r="B29" i="49"/>
  <c r="E28" i="49"/>
  <c r="C28" i="49"/>
  <c r="B28" i="49"/>
  <c r="E27" i="49"/>
  <c r="C27" i="49"/>
  <c r="B27" i="49"/>
  <c r="E26" i="49"/>
  <c r="C26" i="49"/>
  <c r="B26" i="49"/>
  <c r="E25" i="49"/>
  <c r="C25" i="49"/>
  <c r="B25" i="49"/>
  <c r="E24" i="49"/>
  <c r="C24" i="49"/>
  <c r="B24" i="49"/>
  <c r="E23" i="49"/>
  <c r="C23" i="49"/>
  <c r="B23" i="49"/>
  <c r="E22" i="49"/>
  <c r="C22" i="49"/>
  <c r="B22" i="49"/>
  <c r="E21" i="49"/>
  <c r="C21" i="49"/>
  <c r="B21" i="49"/>
  <c r="E20" i="49"/>
  <c r="C20" i="49"/>
  <c r="B20" i="49"/>
  <c r="E19" i="49"/>
  <c r="C19" i="49"/>
  <c r="B19" i="49"/>
  <c r="E18" i="49"/>
  <c r="C18" i="49"/>
  <c r="B18" i="49"/>
  <c r="E17" i="49"/>
  <c r="C17" i="49"/>
  <c r="B17" i="49"/>
  <c r="E16" i="49"/>
  <c r="C16" i="49"/>
  <c r="B16" i="49"/>
  <c r="E15" i="49"/>
  <c r="C15" i="49"/>
  <c r="B15" i="49"/>
  <c r="E14" i="49"/>
  <c r="C14" i="49"/>
  <c r="B14" i="49"/>
  <c r="E13" i="49"/>
  <c r="C13" i="49"/>
  <c r="B13" i="49"/>
  <c r="E12" i="49"/>
  <c r="C12" i="49"/>
  <c r="B12" i="49"/>
  <c r="E11" i="49"/>
  <c r="C11" i="49"/>
  <c r="B11" i="49"/>
  <c r="E10" i="49"/>
  <c r="C10" i="49"/>
  <c r="B10" i="49"/>
  <c r="E9" i="49"/>
  <c r="C9" i="49"/>
  <c r="B9" i="49"/>
  <c r="E8" i="49"/>
  <c r="C8" i="49"/>
  <c r="B8" i="49"/>
  <c r="E7" i="49"/>
  <c r="C7" i="49"/>
  <c r="B7" i="49"/>
  <c r="E6" i="49"/>
  <c r="C6" i="49"/>
  <c r="B6" i="49"/>
  <c r="E5" i="49"/>
  <c r="C5" i="49"/>
  <c r="B5" i="49"/>
  <c r="B4" i="49"/>
  <c r="E4" i="49"/>
  <c r="C4" i="49"/>
  <c r="IV9" i="48"/>
  <c r="IU9" i="48"/>
  <c r="IT9" i="48"/>
  <c r="IS9" i="48"/>
  <c r="IR9" i="48"/>
  <c r="IQ9" i="48"/>
  <c r="IP9" i="48"/>
  <c r="IO9" i="48"/>
  <c r="IN9" i="48"/>
  <c r="IM9" i="48"/>
  <c r="IL9" i="48"/>
  <c r="IK9" i="48"/>
  <c r="IJ9" i="48"/>
  <c r="II9" i="48"/>
  <c r="IH9" i="48"/>
  <c r="IG9" i="48"/>
  <c r="IF9" i="48"/>
  <c r="IE9" i="48"/>
  <c r="ID9" i="48"/>
  <c r="IC9" i="48"/>
  <c r="IB9" i="48"/>
  <c r="IA9" i="48"/>
  <c r="HZ9" i="48"/>
  <c r="HY9" i="48"/>
  <c r="HX9" i="48"/>
  <c r="HW9" i="48"/>
  <c r="HV9" i="48"/>
  <c r="HU9" i="48"/>
  <c r="HT9" i="48"/>
  <c r="HS9" i="48"/>
  <c r="HR9" i="48"/>
  <c r="HQ9" i="48"/>
  <c r="HP9" i="48"/>
  <c r="HO9" i="48"/>
  <c r="HN9" i="48"/>
  <c r="HM9" i="48"/>
  <c r="HL9" i="48"/>
  <c r="HK9" i="48"/>
  <c r="HJ9" i="48"/>
  <c r="HI9" i="48"/>
  <c r="HH9" i="48"/>
  <c r="HG9" i="48"/>
  <c r="HF9" i="48"/>
  <c r="HE9" i="48"/>
  <c r="HD9" i="48"/>
  <c r="HC9" i="48"/>
  <c r="HB9" i="48"/>
  <c r="HA9" i="48"/>
  <c r="GZ9" i="48"/>
  <c r="GY9" i="48"/>
  <c r="GX9" i="48"/>
  <c r="GW9" i="48"/>
  <c r="GV9" i="48"/>
  <c r="GU9" i="48"/>
  <c r="GT9" i="48"/>
  <c r="GS9" i="48"/>
  <c r="GR9" i="48"/>
  <c r="GQ9" i="48"/>
  <c r="GP9" i="48"/>
  <c r="GO9" i="48"/>
  <c r="GN9" i="48"/>
  <c r="GM9" i="48"/>
  <c r="GL9" i="48"/>
  <c r="GK9" i="48"/>
  <c r="GJ9" i="48"/>
  <c r="GI9" i="48"/>
  <c r="GH9" i="48"/>
  <c r="GG9" i="48"/>
  <c r="GF9" i="48"/>
  <c r="GE9" i="48"/>
  <c r="GD9" i="48"/>
  <c r="GC9" i="48"/>
  <c r="GB9" i="48"/>
  <c r="GA9" i="48"/>
  <c r="FZ9" i="48"/>
  <c r="FY9" i="48"/>
  <c r="FX9" i="48"/>
  <c r="FW9" i="48"/>
  <c r="FV9" i="48"/>
  <c r="FU9" i="48"/>
  <c r="FT9" i="48"/>
  <c r="FS9" i="48"/>
  <c r="FR9" i="48"/>
  <c r="FQ9" i="48"/>
  <c r="FP9" i="48"/>
  <c r="FO9" i="48"/>
  <c r="FN9" i="48"/>
  <c r="FM9" i="48"/>
  <c r="FL9" i="48"/>
  <c r="FK9" i="48"/>
  <c r="FJ9" i="48"/>
  <c r="FI9" i="48"/>
  <c r="FH9" i="48"/>
  <c r="FG9" i="48"/>
  <c r="FF9" i="48"/>
  <c r="FE9" i="48"/>
  <c r="FD9" i="48"/>
  <c r="FC9" i="48"/>
  <c r="FB9" i="48"/>
  <c r="FA9" i="48"/>
  <c r="EZ9" i="48"/>
  <c r="EY9" i="48"/>
  <c r="EX9" i="48"/>
  <c r="EW9" i="48"/>
  <c r="EV9" i="48"/>
  <c r="EU9" i="48"/>
  <c r="ET9" i="48"/>
  <c r="ES9" i="48"/>
  <c r="ER9" i="48"/>
  <c r="EQ9" i="48"/>
  <c r="EP9" i="48"/>
  <c r="EO9" i="48"/>
  <c r="EN9" i="48"/>
  <c r="EM9" i="48"/>
  <c r="EL9" i="48"/>
  <c r="EK9" i="48"/>
  <c r="EJ9" i="48"/>
  <c r="EI9" i="48"/>
  <c r="EH9" i="48"/>
  <c r="EG9" i="48"/>
  <c r="EF9" i="48"/>
  <c r="EE9" i="48"/>
  <c r="ED9" i="48"/>
  <c r="EC9" i="48"/>
  <c r="EB9" i="48"/>
  <c r="EA9" i="48"/>
  <c r="DZ9" i="48"/>
  <c r="DY9" i="48"/>
  <c r="DX9" i="48"/>
  <c r="DW9" i="48"/>
  <c r="DV9" i="48"/>
  <c r="DU9" i="48"/>
  <c r="DT9" i="48"/>
  <c r="DS9" i="48"/>
  <c r="DR9" i="48"/>
  <c r="DQ9" i="48"/>
  <c r="DP9" i="48"/>
  <c r="DO9" i="48"/>
  <c r="DN9" i="48"/>
  <c r="DM9" i="48"/>
  <c r="DL9" i="48"/>
  <c r="DK9" i="48"/>
  <c r="DJ9" i="48"/>
  <c r="DI9" i="48"/>
  <c r="DH9" i="48"/>
  <c r="DG9" i="48"/>
  <c r="DF9" i="48"/>
  <c r="DE9" i="48"/>
  <c r="DD9" i="48"/>
  <c r="DC9" i="48"/>
  <c r="DB9" i="48"/>
  <c r="DA9" i="48"/>
  <c r="CZ9" i="48"/>
  <c r="CY9" i="48"/>
  <c r="CX9" i="48"/>
  <c r="CW9" i="48"/>
  <c r="CV9" i="48"/>
  <c r="CU9" i="48"/>
  <c r="CT9" i="48"/>
  <c r="CS9" i="48"/>
  <c r="CR9" i="48"/>
  <c r="CQ9" i="48"/>
  <c r="CP9" i="48"/>
  <c r="CO9" i="48"/>
  <c r="CN9" i="48"/>
  <c r="CM9" i="48"/>
  <c r="CL9" i="48"/>
  <c r="CK9" i="48"/>
  <c r="CJ9" i="48"/>
  <c r="CI9" i="48"/>
  <c r="CH9" i="48"/>
  <c r="CG9" i="48"/>
  <c r="CF9" i="48"/>
  <c r="CE9" i="48"/>
  <c r="CD9" i="48"/>
  <c r="CC9" i="48"/>
  <c r="CB9" i="48"/>
  <c r="CA9" i="48"/>
  <c r="BZ9" i="48"/>
  <c r="BY9" i="48"/>
  <c r="BX9" i="48"/>
  <c r="BW9" i="48"/>
  <c r="BV9" i="48"/>
  <c r="BU9" i="48"/>
  <c r="BT9" i="48"/>
  <c r="BS9" i="48"/>
  <c r="BR9" i="48"/>
  <c r="BQ9" i="48"/>
  <c r="BP9" i="48"/>
  <c r="BO9" i="48"/>
  <c r="BN9" i="48"/>
  <c r="BM9" i="48"/>
  <c r="BL9" i="48"/>
  <c r="BK9" i="48"/>
  <c r="BJ9" i="48"/>
  <c r="BI9" i="48"/>
  <c r="BH9" i="48"/>
  <c r="BG9" i="48"/>
  <c r="BF9" i="48"/>
  <c r="BE9" i="48"/>
  <c r="BD9" i="48"/>
  <c r="BC9" i="48"/>
  <c r="BB9" i="48"/>
  <c r="BA9" i="48"/>
  <c r="AZ9" i="48"/>
  <c r="AY9" i="48"/>
  <c r="AX9" i="48"/>
  <c r="AW9" i="48"/>
  <c r="AV9" i="48"/>
  <c r="AU9" i="48"/>
  <c r="AT9" i="48"/>
  <c r="AS9" i="48"/>
  <c r="AR9" i="48"/>
  <c r="AQ9" i="48"/>
  <c r="AP9" i="48"/>
  <c r="AO9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GS10" i="24"/>
  <c r="DB10" i="24"/>
  <c r="IV12" i="48"/>
  <c r="IU12" i="48"/>
  <c r="IT12" i="48"/>
  <c r="IS12" i="48"/>
  <c r="IR12" i="48"/>
  <c r="IQ12" i="48"/>
  <c r="IP12" i="48"/>
  <c r="IO12" i="48"/>
  <c r="IN12" i="48"/>
  <c r="IM12" i="48"/>
  <c r="IL12" i="48"/>
  <c r="IK12" i="48"/>
  <c r="IJ12" i="48"/>
  <c r="II12" i="48"/>
  <c r="IH12" i="48"/>
  <c r="IG12" i="48"/>
  <c r="IF12" i="48"/>
  <c r="IE12" i="48"/>
  <c r="ID12" i="48"/>
  <c r="IC12" i="48"/>
  <c r="IB12" i="48"/>
  <c r="IA12" i="48"/>
  <c r="HZ12" i="48"/>
  <c r="HY12" i="48"/>
  <c r="HX12" i="48"/>
  <c r="HW12" i="48"/>
  <c r="HV12" i="48"/>
  <c r="HU12" i="48"/>
  <c r="HT12" i="48"/>
  <c r="HS12" i="48"/>
  <c r="HR12" i="48"/>
  <c r="HQ12" i="48"/>
  <c r="HP12" i="48"/>
  <c r="HO12" i="48"/>
  <c r="HN12" i="48"/>
  <c r="HM12" i="48"/>
  <c r="HL12" i="48"/>
  <c r="HK12" i="48"/>
  <c r="HJ12" i="48"/>
  <c r="HI12" i="48"/>
  <c r="HH12" i="48"/>
  <c r="HG12" i="48"/>
  <c r="HF12" i="48"/>
  <c r="HE12" i="48"/>
  <c r="HD12" i="48"/>
  <c r="HC12" i="48"/>
  <c r="HB12" i="48"/>
  <c r="HA12" i="48"/>
  <c r="GZ12" i="48"/>
  <c r="GY12" i="48"/>
  <c r="GX12" i="48"/>
  <c r="GW12" i="48"/>
  <c r="GV12" i="48"/>
  <c r="GU12" i="48"/>
  <c r="GT12" i="48"/>
  <c r="GS12" i="48"/>
  <c r="GR12" i="48"/>
  <c r="GQ12" i="48"/>
  <c r="GP12" i="48"/>
  <c r="GO12" i="48"/>
  <c r="GN12" i="48"/>
  <c r="GM12" i="48"/>
  <c r="GL12" i="48"/>
  <c r="GK12" i="48"/>
  <c r="GJ12" i="48"/>
  <c r="GI12" i="48"/>
  <c r="GH12" i="48"/>
  <c r="GG12" i="48"/>
  <c r="GF12" i="48"/>
  <c r="GE12" i="48"/>
  <c r="GD12" i="48"/>
  <c r="GC12" i="48"/>
  <c r="GB12" i="48"/>
  <c r="GA12" i="48"/>
  <c r="FZ12" i="48"/>
  <c r="FY12" i="48"/>
  <c r="FX12" i="48"/>
  <c r="FW12" i="48"/>
  <c r="FV12" i="48"/>
  <c r="FU12" i="48"/>
  <c r="FT12" i="48"/>
  <c r="FS12" i="48"/>
  <c r="FR12" i="48"/>
  <c r="FQ12" i="48"/>
  <c r="FP12" i="48"/>
  <c r="FO12" i="48"/>
  <c r="FN12" i="48"/>
  <c r="FM12" i="48"/>
  <c r="FL12" i="48"/>
  <c r="FK12" i="48"/>
  <c r="FJ12" i="48"/>
  <c r="FI12" i="48"/>
  <c r="FH12" i="48"/>
  <c r="FG12" i="48"/>
  <c r="FF12" i="48"/>
  <c r="FE12" i="48"/>
  <c r="FD12" i="48"/>
  <c r="FC12" i="48"/>
  <c r="FB12" i="48"/>
  <c r="FA12" i="48"/>
  <c r="EZ12" i="48"/>
  <c r="EY12" i="48"/>
  <c r="EX12" i="48"/>
  <c r="EW12" i="48"/>
  <c r="EV12" i="48"/>
  <c r="EU12" i="48"/>
  <c r="ET12" i="48"/>
  <c r="ES12" i="48"/>
  <c r="ER12" i="48"/>
  <c r="EQ12" i="48"/>
  <c r="EP12" i="48"/>
  <c r="EO12" i="48"/>
  <c r="EN12" i="48"/>
  <c r="EM12" i="48"/>
  <c r="EL12" i="48"/>
  <c r="EK12" i="48"/>
  <c r="EJ12" i="48"/>
  <c r="EI12" i="48"/>
  <c r="EH12" i="48"/>
  <c r="EG12" i="48"/>
  <c r="EF12" i="48"/>
  <c r="EE12" i="48"/>
  <c r="ED12" i="48"/>
  <c r="EC12" i="48"/>
  <c r="EB12" i="48"/>
  <c r="EA12" i="48"/>
  <c r="DZ12" i="48"/>
  <c r="DY12" i="48"/>
  <c r="DX12" i="48"/>
  <c r="DW12" i="48"/>
  <c r="DV12" i="48"/>
  <c r="DU12" i="48"/>
  <c r="DT12" i="48"/>
  <c r="DS12" i="48"/>
  <c r="DR12" i="48"/>
  <c r="DQ12" i="48"/>
  <c r="DP12" i="48"/>
  <c r="DO12" i="48"/>
  <c r="DN12" i="48"/>
  <c r="DM12" i="48"/>
  <c r="DL12" i="48"/>
  <c r="DK12" i="48"/>
  <c r="DJ12" i="48"/>
  <c r="DI12" i="48"/>
  <c r="DH12" i="48"/>
  <c r="DG12" i="48"/>
  <c r="DF12" i="48"/>
  <c r="DE12" i="48"/>
  <c r="DD12" i="48"/>
  <c r="DC12" i="48"/>
  <c r="DB12" i="48"/>
  <c r="DA12" i="48"/>
  <c r="CZ12" i="48"/>
  <c r="CY12" i="48"/>
  <c r="CX12" i="48"/>
  <c r="CW12" i="48"/>
  <c r="CV12" i="48"/>
  <c r="CU12" i="48"/>
  <c r="CT12" i="48"/>
  <c r="CS12" i="48"/>
  <c r="CR12" i="48"/>
  <c r="CQ12" i="48"/>
  <c r="CP12" i="48"/>
  <c r="CO12" i="48"/>
  <c r="CN12" i="48"/>
  <c r="CM12" i="48"/>
  <c r="CL12" i="48"/>
  <c r="CK12" i="48"/>
  <c r="CJ12" i="48"/>
  <c r="CI12" i="48"/>
  <c r="CH12" i="48"/>
  <c r="CG12" i="48"/>
  <c r="CF12" i="48"/>
  <c r="CE12" i="48"/>
  <c r="CD12" i="48"/>
  <c r="CC12" i="48"/>
  <c r="CB12" i="48"/>
  <c r="CA12" i="48"/>
  <c r="BZ12" i="48"/>
  <c r="BY12" i="48"/>
  <c r="BX12" i="48"/>
  <c r="BW12" i="48"/>
  <c r="BV12" i="48"/>
  <c r="BU12" i="48"/>
  <c r="BT12" i="48"/>
  <c r="BS12" i="48"/>
  <c r="BR12" i="48"/>
  <c r="BQ12" i="48"/>
  <c r="BP12" i="48"/>
  <c r="BO12" i="48"/>
  <c r="BN12" i="48"/>
  <c r="BM12" i="48"/>
  <c r="BL12" i="48"/>
  <c r="BK12" i="48"/>
  <c r="BJ12" i="48"/>
  <c r="BI12" i="48"/>
  <c r="BH12" i="48"/>
  <c r="BG12" i="48"/>
  <c r="BF12" i="48"/>
  <c r="BE12" i="48"/>
  <c r="BD12" i="48"/>
  <c r="BC12" i="48"/>
  <c r="BB12" i="48"/>
  <c r="BA12" i="48"/>
  <c r="AZ12" i="48"/>
  <c r="AY12" i="48"/>
  <c r="AX12" i="48"/>
  <c r="AW12" i="48"/>
  <c r="AV12" i="48"/>
  <c r="AU12" i="48"/>
  <c r="AT12" i="48"/>
  <c r="AS12" i="48"/>
  <c r="AR12" i="48"/>
  <c r="AQ12" i="48"/>
  <c r="AP12" i="48"/>
  <c r="AO12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IV11" i="48"/>
  <c r="IU11" i="48"/>
  <c r="IT11" i="48"/>
  <c r="IS11" i="48"/>
  <c r="IR11" i="48"/>
  <c r="IQ11" i="48"/>
  <c r="IP11" i="48"/>
  <c r="IO11" i="48"/>
  <c r="IN11" i="48"/>
  <c r="IM11" i="48"/>
  <c r="IL11" i="48"/>
  <c r="IK11" i="48"/>
  <c r="IJ11" i="48"/>
  <c r="II11" i="48"/>
  <c r="IH11" i="48"/>
  <c r="IG11" i="48"/>
  <c r="IF11" i="48"/>
  <c r="IE11" i="48"/>
  <c r="ID11" i="48"/>
  <c r="IC11" i="48"/>
  <c r="IB11" i="48"/>
  <c r="IA11" i="48"/>
  <c r="HZ11" i="48"/>
  <c r="HY11" i="48"/>
  <c r="HX11" i="48"/>
  <c r="HW11" i="48"/>
  <c r="HV11" i="48"/>
  <c r="HU11" i="48"/>
  <c r="HT11" i="48"/>
  <c r="HS11" i="48"/>
  <c r="HR11" i="48"/>
  <c r="HQ11" i="48"/>
  <c r="HP11" i="48"/>
  <c r="HO11" i="48"/>
  <c r="HN11" i="48"/>
  <c r="HM11" i="48"/>
  <c r="HL11" i="48"/>
  <c r="HK11" i="48"/>
  <c r="HJ11" i="48"/>
  <c r="HI11" i="48"/>
  <c r="HH11" i="48"/>
  <c r="HG11" i="48"/>
  <c r="HF11" i="48"/>
  <c r="HE11" i="48"/>
  <c r="HD11" i="48"/>
  <c r="HC11" i="48"/>
  <c r="HB11" i="48"/>
  <c r="HA11" i="48"/>
  <c r="GZ11" i="48"/>
  <c r="GY11" i="48"/>
  <c r="GX11" i="48"/>
  <c r="GW11" i="48"/>
  <c r="GV11" i="48"/>
  <c r="GU11" i="48"/>
  <c r="GT11" i="48"/>
  <c r="GS11" i="48"/>
  <c r="GR11" i="48"/>
  <c r="GQ11" i="48"/>
  <c r="GP11" i="48"/>
  <c r="GO11" i="48"/>
  <c r="GN11" i="48"/>
  <c r="GM11" i="48"/>
  <c r="GL11" i="48"/>
  <c r="GK11" i="48"/>
  <c r="GJ11" i="48"/>
  <c r="GI11" i="48"/>
  <c r="GH11" i="48"/>
  <c r="GG11" i="48"/>
  <c r="GF11" i="48"/>
  <c r="GE11" i="48"/>
  <c r="GD11" i="48"/>
  <c r="GC11" i="48"/>
  <c r="GB11" i="48"/>
  <c r="GA11" i="48"/>
  <c r="FZ11" i="48"/>
  <c r="FY11" i="48"/>
  <c r="FX11" i="48"/>
  <c r="FW11" i="48"/>
  <c r="FV11" i="48"/>
  <c r="FU11" i="48"/>
  <c r="FT11" i="48"/>
  <c r="FS11" i="48"/>
  <c r="FR11" i="48"/>
  <c r="FQ11" i="48"/>
  <c r="FP11" i="48"/>
  <c r="FO11" i="48"/>
  <c r="FN11" i="48"/>
  <c r="FM11" i="48"/>
  <c r="FL11" i="48"/>
  <c r="FK11" i="48"/>
  <c r="FJ11" i="48"/>
  <c r="FI11" i="48"/>
  <c r="FH11" i="48"/>
  <c r="FG11" i="48"/>
  <c r="FF11" i="48"/>
  <c r="FE11" i="48"/>
  <c r="FD11" i="48"/>
  <c r="FC11" i="48"/>
  <c r="FB11" i="48"/>
  <c r="FA11" i="48"/>
  <c r="EZ11" i="48"/>
  <c r="EY11" i="48"/>
  <c r="EX11" i="48"/>
  <c r="EW11" i="48"/>
  <c r="EV11" i="48"/>
  <c r="EU11" i="48"/>
  <c r="ET11" i="48"/>
  <c r="ES11" i="48"/>
  <c r="ER11" i="48"/>
  <c r="EQ11" i="48"/>
  <c r="EP11" i="48"/>
  <c r="EO11" i="48"/>
  <c r="EN11" i="48"/>
  <c r="EM11" i="48"/>
  <c r="EL11" i="48"/>
  <c r="EK11" i="48"/>
  <c r="EJ11" i="48"/>
  <c r="EI11" i="48"/>
  <c r="EH11" i="48"/>
  <c r="EG11" i="48"/>
  <c r="EF11" i="48"/>
  <c r="EE11" i="48"/>
  <c r="ED11" i="48"/>
  <c r="EC11" i="48"/>
  <c r="EB11" i="48"/>
  <c r="EA11" i="48"/>
  <c r="DZ11" i="48"/>
  <c r="DY11" i="48"/>
  <c r="DX11" i="48"/>
  <c r="DW11" i="48"/>
  <c r="DV11" i="48"/>
  <c r="DU11" i="48"/>
  <c r="DT11" i="48"/>
  <c r="DS11" i="48"/>
  <c r="DR11" i="48"/>
  <c r="DQ11" i="48"/>
  <c r="DP11" i="48"/>
  <c r="DO11" i="48"/>
  <c r="DN11" i="48"/>
  <c r="DM11" i="48"/>
  <c r="DL11" i="48"/>
  <c r="DK11" i="48"/>
  <c r="DJ11" i="48"/>
  <c r="DI11" i="48"/>
  <c r="DH11" i="48"/>
  <c r="DG11" i="48"/>
  <c r="DF11" i="48"/>
  <c r="DE11" i="48"/>
  <c r="DD11" i="48"/>
  <c r="DC11" i="48"/>
  <c r="DB11" i="48"/>
  <c r="DA11" i="48"/>
  <c r="CZ11" i="48"/>
  <c r="CY11" i="48"/>
  <c r="CX11" i="48"/>
  <c r="CW11" i="48"/>
  <c r="CV11" i="48"/>
  <c r="CU11" i="48"/>
  <c r="CT11" i="48"/>
  <c r="CS11" i="48"/>
  <c r="CR11" i="48"/>
  <c r="CQ11" i="48"/>
  <c r="CP11" i="48"/>
  <c r="CO11" i="48"/>
  <c r="CN11" i="48"/>
  <c r="CM11" i="48"/>
  <c r="CL11" i="48"/>
  <c r="CK11" i="48"/>
  <c r="CJ11" i="48"/>
  <c r="CI11" i="48"/>
  <c r="CH11" i="48"/>
  <c r="CG11" i="48"/>
  <c r="CF11" i="48"/>
  <c r="CE11" i="48"/>
  <c r="CD11" i="48"/>
  <c r="CC11" i="48"/>
  <c r="CB11" i="48"/>
  <c r="CA11" i="48"/>
  <c r="BZ11" i="48"/>
  <c r="BY11" i="48"/>
  <c r="BX11" i="48"/>
  <c r="BW11" i="48"/>
  <c r="BV11" i="48"/>
  <c r="BU11" i="48"/>
  <c r="BT11" i="48"/>
  <c r="BS11" i="48"/>
  <c r="BR11" i="48"/>
  <c r="BQ11" i="48"/>
  <c r="BP11" i="48"/>
  <c r="BO11" i="48"/>
  <c r="BN11" i="48"/>
  <c r="BM11" i="48"/>
  <c r="BL11" i="48"/>
  <c r="BK11" i="48"/>
  <c r="BJ11" i="48"/>
  <c r="BI11" i="48"/>
  <c r="BH11" i="48"/>
  <c r="BG11" i="48"/>
  <c r="BF11" i="48"/>
  <c r="BE11" i="48"/>
  <c r="BD11" i="48"/>
  <c r="BC11" i="48"/>
  <c r="BB11" i="48"/>
  <c r="BA11" i="48"/>
  <c r="AZ11" i="48"/>
  <c r="AY11" i="48"/>
  <c r="AX11" i="48"/>
  <c r="AW11" i="48"/>
  <c r="AV11" i="48"/>
  <c r="AU11" i="48"/>
  <c r="AT11" i="48"/>
  <c r="AS11" i="48"/>
  <c r="AR11" i="48"/>
  <c r="AQ11" i="48"/>
  <c r="AP11" i="48"/>
  <c r="AO11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2" i="48"/>
  <c r="D2" i="39"/>
  <c r="B5" i="24"/>
  <c r="G4" i="48"/>
  <c r="F3" i="48"/>
  <c r="IV4" i="48"/>
  <c r="IU4" i="48"/>
  <c r="IT4" i="48"/>
  <c r="IS4" i="48"/>
  <c r="IR4" i="48"/>
  <c r="IQ4" i="48"/>
  <c r="IP4" i="48"/>
  <c r="IO4" i="48"/>
  <c r="IN4" i="48"/>
  <c r="IM4" i="48"/>
  <c r="IL4" i="48"/>
  <c r="IK4" i="48"/>
  <c r="IJ4" i="48"/>
  <c r="II4" i="48"/>
  <c r="IH4" i="48"/>
  <c r="IG4" i="48"/>
  <c r="IF4" i="48"/>
  <c r="IE4" i="48"/>
  <c r="ID4" i="48"/>
  <c r="IC4" i="48"/>
  <c r="IB4" i="48"/>
  <c r="IA4" i="48"/>
  <c r="HZ4" i="48"/>
  <c r="HY4" i="48"/>
  <c r="HX4" i="48"/>
  <c r="HW4" i="48"/>
  <c r="HV4" i="48"/>
  <c r="HU4" i="48"/>
  <c r="HT4" i="48"/>
  <c r="HS4" i="48"/>
  <c r="HR4" i="48"/>
  <c r="HQ4" i="48"/>
  <c r="HP4" i="48"/>
  <c r="HO4" i="48"/>
  <c r="HN4" i="48"/>
  <c r="HM4" i="48"/>
  <c r="HL4" i="48"/>
  <c r="HK4" i="48"/>
  <c r="HJ4" i="48"/>
  <c r="HI4" i="48"/>
  <c r="HH4" i="48"/>
  <c r="HG4" i="48"/>
  <c r="HF4" i="48"/>
  <c r="HE4" i="48"/>
  <c r="HD4" i="48"/>
  <c r="HC4" i="48"/>
  <c r="HB4" i="48"/>
  <c r="HA4" i="48"/>
  <c r="GZ4" i="48"/>
  <c r="GY4" i="48"/>
  <c r="GX4" i="48"/>
  <c r="GW4" i="48"/>
  <c r="GV4" i="48"/>
  <c r="GU4" i="48"/>
  <c r="GT4" i="48"/>
  <c r="GS4" i="48"/>
  <c r="GR4" i="48"/>
  <c r="GQ4" i="48"/>
  <c r="GP4" i="48"/>
  <c r="GO4" i="48"/>
  <c r="GN4" i="48"/>
  <c r="GM4" i="48"/>
  <c r="GL4" i="48"/>
  <c r="GK4" i="48"/>
  <c r="GJ4" i="48"/>
  <c r="GI4" i="48"/>
  <c r="GH4" i="48"/>
  <c r="GG4" i="48"/>
  <c r="GF4" i="48"/>
  <c r="GE4" i="48"/>
  <c r="GD4" i="48"/>
  <c r="GC4" i="48"/>
  <c r="GB4" i="48"/>
  <c r="GA4" i="48"/>
  <c r="FZ4" i="48"/>
  <c r="FY4" i="48"/>
  <c r="FX4" i="48"/>
  <c r="FW4" i="48"/>
  <c r="FV4" i="48"/>
  <c r="FU4" i="48"/>
  <c r="FT4" i="48"/>
  <c r="FS4" i="48"/>
  <c r="FR4" i="48"/>
  <c r="FQ4" i="48"/>
  <c r="FP4" i="48"/>
  <c r="FO4" i="48"/>
  <c r="FN4" i="48"/>
  <c r="FM4" i="48"/>
  <c r="FL4" i="48"/>
  <c r="FK4" i="48"/>
  <c r="FJ4" i="48"/>
  <c r="FI4" i="48"/>
  <c r="FH4" i="48"/>
  <c r="FG4" i="48"/>
  <c r="FF4" i="48"/>
  <c r="FE4" i="48"/>
  <c r="FD4" i="48"/>
  <c r="FC4" i="48"/>
  <c r="FB4" i="48"/>
  <c r="FA4" i="48"/>
  <c r="EZ4" i="48"/>
  <c r="EY4" i="48"/>
  <c r="EX4" i="48"/>
  <c r="EW4" i="48"/>
  <c r="EV4" i="48"/>
  <c r="EU4" i="48"/>
  <c r="ET4" i="48"/>
  <c r="ES4" i="48"/>
  <c r="ER4" i="48"/>
  <c r="EQ4" i="48"/>
  <c r="EP4" i="48"/>
  <c r="EO4" i="48"/>
  <c r="EN4" i="48"/>
  <c r="EM4" i="48"/>
  <c r="EL4" i="48"/>
  <c r="EK4" i="48"/>
  <c r="EJ4" i="48"/>
  <c r="EI4" i="48"/>
  <c r="EH4" i="48"/>
  <c r="EG4" i="48"/>
  <c r="EF4" i="48"/>
  <c r="EE4" i="48"/>
  <c r="ED4" i="48"/>
  <c r="EC4" i="48"/>
  <c r="EB4" i="48"/>
  <c r="EA4" i="48"/>
  <c r="DZ4" i="48"/>
  <c r="DY4" i="48"/>
  <c r="DX4" i="48"/>
  <c r="DW4" i="48"/>
  <c r="DV4" i="48"/>
  <c r="DU4" i="48"/>
  <c r="DT4" i="48"/>
  <c r="DS4" i="48"/>
  <c r="DR4" i="48"/>
  <c r="DQ4" i="48"/>
  <c r="DP4" i="48"/>
  <c r="DO4" i="48"/>
  <c r="DN4" i="48"/>
  <c r="DM4" i="48"/>
  <c r="DL4" i="48"/>
  <c r="DK4" i="48"/>
  <c r="DJ4" i="48"/>
  <c r="DI4" i="48"/>
  <c r="DH4" i="48"/>
  <c r="DG4" i="48"/>
  <c r="DF4" i="48"/>
  <c r="DE4" i="48"/>
  <c r="DD4" i="48"/>
  <c r="DC4" i="48"/>
  <c r="DB4" i="48"/>
  <c r="DA4" i="48"/>
  <c r="CZ4" i="48"/>
  <c r="CY4" i="48"/>
  <c r="CX4" i="48"/>
  <c r="CW4" i="48"/>
  <c r="CV4" i="48"/>
  <c r="CU4" i="48"/>
  <c r="CT4" i="48"/>
  <c r="CS4" i="48"/>
  <c r="CR4" i="48"/>
  <c r="CQ4" i="48"/>
  <c r="CP4" i="48"/>
  <c r="CO4" i="48"/>
  <c r="CN4" i="48"/>
  <c r="CM4" i="48"/>
  <c r="CL4" i="48"/>
  <c r="CK4" i="48"/>
  <c r="CJ4" i="48"/>
  <c r="CI4" i="48"/>
  <c r="CH4" i="48"/>
  <c r="CG4" i="48"/>
  <c r="CF4" i="48"/>
  <c r="CE4" i="48"/>
  <c r="CD4" i="48"/>
  <c r="CC4" i="48"/>
  <c r="CB4" i="48"/>
  <c r="CA4" i="48"/>
  <c r="BZ4" i="48"/>
  <c r="BY4" i="48"/>
  <c r="BX4" i="48"/>
  <c r="BW4" i="48"/>
  <c r="BV4" i="48"/>
  <c r="BU4" i="48"/>
  <c r="BT4" i="48"/>
  <c r="BS4" i="48"/>
  <c r="BR4" i="48"/>
  <c r="BQ4" i="48"/>
  <c r="BP4" i="48"/>
  <c r="BO4" i="48"/>
  <c r="BN4" i="48"/>
  <c r="BM4" i="48"/>
  <c r="BL4" i="48"/>
  <c r="BK4" i="48"/>
  <c r="BJ4" i="48"/>
  <c r="BI4" i="48"/>
  <c r="BH4" i="48"/>
  <c r="BG4" i="48"/>
  <c r="BF4" i="48"/>
  <c r="BE4" i="48"/>
  <c r="BD4" i="48"/>
  <c r="BC4" i="48"/>
  <c r="BB4" i="48"/>
  <c r="BA4" i="48"/>
  <c r="AZ4" i="48"/>
  <c r="AY4" i="48"/>
  <c r="AX4" i="48"/>
  <c r="AW4" i="48"/>
  <c r="AV4" i="48"/>
  <c r="AU4" i="48"/>
  <c r="AT4" i="48"/>
  <c r="AS4" i="48"/>
  <c r="AR4" i="48"/>
  <c r="AQ4" i="48"/>
  <c r="AP4" i="48"/>
  <c r="AO4" i="48"/>
  <c r="AN4" i="48"/>
  <c r="AM4" i="48"/>
  <c r="AL4" i="48"/>
  <c r="AK4" i="48"/>
  <c r="AJ4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IV3" i="48"/>
  <c r="IU3" i="48"/>
  <c r="IT3" i="48"/>
  <c r="IS3" i="48"/>
  <c r="IR3" i="48"/>
  <c r="IQ3" i="48"/>
  <c r="IP3" i="48"/>
  <c r="IO3" i="48"/>
  <c r="IN3" i="48"/>
  <c r="IM3" i="48"/>
  <c r="IL3" i="48"/>
  <c r="IK3" i="48"/>
  <c r="IJ3" i="48"/>
  <c r="II3" i="48"/>
  <c r="IH3" i="48"/>
  <c r="IG3" i="48"/>
  <c r="IF3" i="48"/>
  <c r="IE3" i="48"/>
  <c r="ID3" i="48"/>
  <c r="IC3" i="48"/>
  <c r="IB3" i="48"/>
  <c r="IA3" i="48"/>
  <c r="HZ3" i="48"/>
  <c r="HY3" i="48"/>
  <c r="HX3" i="48"/>
  <c r="HW3" i="48"/>
  <c r="HV3" i="48"/>
  <c r="HU3" i="48"/>
  <c r="HT3" i="48"/>
  <c r="HS3" i="48"/>
  <c r="HR3" i="48"/>
  <c r="HQ3" i="48"/>
  <c r="HP3" i="48"/>
  <c r="HO3" i="48"/>
  <c r="HN3" i="48"/>
  <c r="HM3" i="48"/>
  <c r="HL3" i="48"/>
  <c r="HK3" i="48"/>
  <c r="HJ3" i="48"/>
  <c r="HI3" i="48"/>
  <c r="HH3" i="48"/>
  <c r="HG3" i="48"/>
  <c r="HF3" i="48"/>
  <c r="HE3" i="48"/>
  <c r="HD3" i="48"/>
  <c r="HC3" i="48"/>
  <c r="HB3" i="48"/>
  <c r="HA3" i="48"/>
  <c r="GZ3" i="48"/>
  <c r="GY3" i="48"/>
  <c r="GX3" i="48"/>
  <c r="GW3" i="48"/>
  <c r="GV3" i="48"/>
  <c r="GU3" i="48"/>
  <c r="GT3" i="48"/>
  <c r="GS3" i="48"/>
  <c r="GR3" i="48"/>
  <c r="GQ3" i="48"/>
  <c r="GP3" i="48"/>
  <c r="GO3" i="48"/>
  <c r="GN3" i="48"/>
  <c r="GM3" i="48"/>
  <c r="GL3" i="48"/>
  <c r="GK3" i="48"/>
  <c r="GJ3" i="48"/>
  <c r="GI3" i="48"/>
  <c r="GH3" i="48"/>
  <c r="GG3" i="48"/>
  <c r="GF3" i="48"/>
  <c r="GE3" i="48"/>
  <c r="GD3" i="48"/>
  <c r="GC3" i="48"/>
  <c r="GB3" i="48"/>
  <c r="GA3" i="48"/>
  <c r="FZ3" i="48"/>
  <c r="FY3" i="48"/>
  <c r="FX3" i="48"/>
  <c r="FW3" i="48"/>
  <c r="FV3" i="48"/>
  <c r="FU3" i="48"/>
  <c r="FT3" i="48"/>
  <c r="FS3" i="48"/>
  <c r="FR3" i="48"/>
  <c r="FQ3" i="48"/>
  <c r="FP3" i="48"/>
  <c r="FO3" i="48"/>
  <c r="FN3" i="48"/>
  <c r="FM3" i="48"/>
  <c r="FL3" i="48"/>
  <c r="FK3" i="48"/>
  <c r="FJ3" i="48"/>
  <c r="FI3" i="48"/>
  <c r="FH3" i="48"/>
  <c r="FG3" i="48"/>
  <c r="FF3" i="48"/>
  <c r="FE3" i="48"/>
  <c r="FD3" i="48"/>
  <c r="FC3" i="48"/>
  <c r="FB3" i="48"/>
  <c r="FA3" i="48"/>
  <c r="EZ3" i="48"/>
  <c r="EY3" i="48"/>
  <c r="EX3" i="48"/>
  <c r="EW3" i="48"/>
  <c r="EV3" i="48"/>
  <c r="EU3" i="48"/>
  <c r="ET3" i="48"/>
  <c r="ES3" i="48"/>
  <c r="ER3" i="48"/>
  <c r="EQ3" i="48"/>
  <c r="EP3" i="48"/>
  <c r="EO3" i="48"/>
  <c r="EN3" i="48"/>
  <c r="EM3" i="48"/>
  <c r="EL3" i="48"/>
  <c r="EK3" i="48"/>
  <c r="EJ3" i="48"/>
  <c r="EI3" i="48"/>
  <c r="EH3" i="48"/>
  <c r="EG3" i="48"/>
  <c r="EF3" i="48"/>
  <c r="EE3" i="48"/>
  <c r="ED3" i="48"/>
  <c r="EC3" i="48"/>
  <c r="EB3" i="48"/>
  <c r="EA3" i="48"/>
  <c r="DZ3" i="48"/>
  <c r="DY3" i="48"/>
  <c r="DX3" i="48"/>
  <c r="DW3" i="48"/>
  <c r="DV3" i="48"/>
  <c r="DU3" i="48"/>
  <c r="DT3" i="48"/>
  <c r="DS3" i="48"/>
  <c r="DR3" i="48"/>
  <c r="DQ3" i="48"/>
  <c r="DP3" i="48"/>
  <c r="DO3" i="48"/>
  <c r="DN3" i="48"/>
  <c r="DM3" i="48"/>
  <c r="DL3" i="48"/>
  <c r="DK3" i="48"/>
  <c r="DJ3" i="48"/>
  <c r="DI3" i="48"/>
  <c r="DH3" i="48"/>
  <c r="DG3" i="48"/>
  <c r="DF3" i="48"/>
  <c r="DE3" i="48"/>
  <c r="DD3" i="48"/>
  <c r="DC3" i="48"/>
  <c r="DB3" i="48"/>
  <c r="DA3" i="48"/>
  <c r="CZ3" i="48"/>
  <c r="CY3" i="48"/>
  <c r="CX3" i="48"/>
  <c r="CW3" i="48"/>
  <c r="CV3" i="48"/>
  <c r="CU3" i="48"/>
  <c r="CT3" i="48"/>
  <c r="CS3" i="48"/>
  <c r="CR3" i="48"/>
  <c r="CQ3" i="48"/>
  <c r="CP3" i="48"/>
  <c r="CO3" i="48"/>
  <c r="CN3" i="48"/>
  <c r="CM3" i="48"/>
  <c r="CL3" i="48"/>
  <c r="CK3" i="48"/>
  <c r="CJ3" i="48"/>
  <c r="CI3" i="48"/>
  <c r="CH3" i="48"/>
  <c r="CG3" i="48"/>
  <c r="CF3" i="48"/>
  <c r="CE3" i="48"/>
  <c r="CD3" i="48"/>
  <c r="CC3" i="48"/>
  <c r="CB3" i="48"/>
  <c r="CA3" i="48"/>
  <c r="BZ3" i="48"/>
  <c r="BY3" i="48"/>
  <c r="BX3" i="48"/>
  <c r="BW3" i="48"/>
  <c r="BV3" i="48"/>
  <c r="BU3" i="48"/>
  <c r="BT3" i="48"/>
  <c r="BS3" i="48"/>
  <c r="BR3" i="48"/>
  <c r="BQ3" i="48"/>
  <c r="BP3" i="48"/>
  <c r="BO3" i="48"/>
  <c r="BN3" i="48"/>
  <c r="BM3" i="48"/>
  <c r="BL3" i="48"/>
  <c r="BK3" i="48"/>
  <c r="BJ3" i="48"/>
  <c r="BI3" i="48"/>
  <c r="BH3" i="48"/>
  <c r="BG3" i="48"/>
  <c r="BF3" i="48"/>
  <c r="BE3" i="48"/>
  <c r="BD3" i="48"/>
  <c r="BC3" i="48"/>
  <c r="BB3" i="48"/>
  <c r="BA3" i="48"/>
  <c r="AZ3" i="48"/>
  <c r="AY3" i="48"/>
  <c r="AX3" i="48"/>
  <c r="AW3" i="48"/>
  <c r="AV3" i="48"/>
  <c r="AU3" i="48"/>
  <c r="AT3" i="48"/>
  <c r="AS3" i="48"/>
  <c r="AR3" i="48"/>
  <c r="AQ3" i="48"/>
  <c r="AP3" i="48"/>
  <c r="AO3" i="48"/>
  <c r="AN3" i="48"/>
  <c r="AM3" i="48"/>
  <c r="AL3" i="48"/>
  <c r="AK3" i="48"/>
  <c r="AJ3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IV8" i="48"/>
  <c r="IU8" i="48"/>
  <c r="IT8" i="48"/>
  <c r="IS8" i="48"/>
  <c r="IR8" i="48"/>
  <c r="IQ8" i="48"/>
  <c r="IP8" i="48"/>
  <c r="IO8" i="48"/>
  <c r="IN8" i="48"/>
  <c r="IM8" i="48"/>
  <c r="IL8" i="48"/>
  <c r="IK8" i="48"/>
  <c r="IJ8" i="48"/>
  <c r="II8" i="48"/>
  <c r="IH8" i="48"/>
  <c r="IG8" i="48"/>
  <c r="IF8" i="48"/>
  <c r="IE8" i="48"/>
  <c r="ID8" i="48"/>
  <c r="IC8" i="48"/>
  <c r="IB8" i="48"/>
  <c r="IA8" i="48"/>
  <c r="HZ8" i="48"/>
  <c r="HY8" i="48"/>
  <c r="HX8" i="48"/>
  <c r="HW8" i="48"/>
  <c r="HV8" i="48"/>
  <c r="HU8" i="48"/>
  <c r="HT8" i="48"/>
  <c r="HS8" i="48"/>
  <c r="HR8" i="48"/>
  <c r="HQ8" i="48"/>
  <c r="HP8" i="48"/>
  <c r="HO8" i="48"/>
  <c r="HN8" i="48"/>
  <c r="HM8" i="48"/>
  <c r="HL8" i="48"/>
  <c r="HK8" i="48"/>
  <c r="HJ8" i="48"/>
  <c r="HI8" i="48"/>
  <c r="HH8" i="48"/>
  <c r="HG8" i="48"/>
  <c r="HF8" i="48"/>
  <c r="HE8" i="48"/>
  <c r="HD8" i="48"/>
  <c r="HC8" i="48"/>
  <c r="HB8" i="48"/>
  <c r="HA8" i="48"/>
  <c r="GZ8" i="48"/>
  <c r="GY8" i="48"/>
  <c r="GX8" i="48"/>
  <c r="GW8" i="48"/>
  <c r="GV8" i="48"/>
  <c r="GU8" i="48"/>
  <c r="GT8" i="48"/>
  <c r="GS8" i="48"/>
  <c r="GR8" i="48"/>
  <c r="GQ8" i="48"/>
  <c r="GP8" i="48"/>
  <c r="GO8" i="48"/>
  <c r="GN8" i="48"/>
  <c r="GM8" i="48"/>
  <c r="GL8" i="48"/>
  <c r="GK8" i="48"/>
  <c r="GJ8" i="48"/>
  <c r="GI8" i="48"/>
  <c r="GH8" i="48"/>
  <c r="GG8" i="48"/>
  <c r="GF8" i="48"/>
  <c r="GE8" i="48"/>
  <c r="GD8" i="48"/>
  <c r="GC8" i="48"/>
  <c r="GB8" i="48"/>
  <c r="GA8" i="48"/>
  <c r="FZ8" i="48"/>
  <c r="FY8" i="48"/>
  <c r="FX8" i="48"/>
  <c r="FW8" i="48"/>
  <c r="FV8" i="48"/>
  <c r="FU8" i="48"/>
  <c r="FT8" i="48"/>
  <c r="FS8" i="48"/>
  <c r="FR8" i="48"/>
  <c r="FQ8" i="48"/>
  <c r="FP8" i="48"/>
  <c r="FO8" i="48"/>
  <c r="FN8" i="48"/>
  <c r="FM8" i="48"/>
  <c r="FL8" i="48"/>
  <c r="FK8" i="48"/>
  <c r="FJ8" i="48"/>
  <c r="FI8" i="48"/>
  <c r="FH8" i="48"/>
  <c r="FG8" i="48"/>
  <c r="FF8" i="48"/>
  <c r="FE8" i="48"/>
  <c r="FD8" i="48"/>
  <c r="FC8" i="48"/>
  <c r="FB8" i="48"/>
  <c r="FA8" i="48"/>
  <c r="EZ8" i="48"/>
  <c r="EY8" i="48"/>
  <c r="EX8" i="48"/>
  <c r="EW8" i="48"/>
  <c r="EV8" i="48"/>
  <c r="EU8" i="48"/>
  <c r="ET8" i="48"/>
  <c r="ES8" i="48"/>
  <c r="ER8" i="48"/>
  <c r="EQ8" i="48"/>
  <c r="EP8" i="48"/>
  <c r="EO8" i="48"/>
  <c r="EN8" i="48"/>
  <c r="EM8" i="48"/>
  <c r="EL8" i="48"/>
  <c r="EK8" i="48"/>
  <c r="EJ8" i="48"/>
  <c r="EI8" i="48"/>
  <c r="EH8" i="48"/>
  <c r="EG8" i="48"/>
  <c r="EF8" i="48"/>
  <c r="EE8" i="48"/>
  <c r="ED8" i="48"/>
  <c r="EC8" i="48"/>
  <c r="EB8" i="48"/>
  <c r="EA8" i="48"/>
  <c r="DZ8" i="48"/>
  <c r="DY8" i="48"/>
  <c r="DX8" i="48"/>
  <c r="DW8" i="48"/>
  <c r="DV8" i="48"/>
  <c r="DU8" i="48"/>
  <c r="DT8" i="48"/>
  <c r="DS8" i="48"/>
  <c r="DR8" i="48"/>
  <c r="DQ8" i="48"/>
  <c r="DP8" i="48"/>
  <c r="DO8" i="48"/>
  <c r="DN8" i="48"/>
  <c r="DM8" i="48"/>
  <c r="DL8" i="48"/>
  <c r="DK8" i="48"/>
  <c r="DJ8" i="48"/>
  <c r="DI8" i="48"/>
  <c r="DH8" i="48"/>
  <c r="DG8" i="48"/>
  <c r="DF8" i="48"/>
  <c r="DE8" i="48"/>
  <c r="DD8" i="48"/>
  <c r="DC8" i="48"/>
  <c r="DB8" i="48"/>
  <c r="DA8" i="48"/>
  <c r="CZ8" i="48"/>
  <c r="CY8" i="48"/>
  <c r="CX8" i="48"/>
  <c r="CW8" i="48"/>
  <c r="CV8" i="48"/>
  <c r="CU8" i="48"/>
  <c r="CT8" i="48"/>
  <c r="CS8" i="48"/>
  <c r="CR8" i="48"/>
  <c r="CQ8" i="48"/>
  <c r="CP8" i="48"/>
  <c r="CO8" i="48"/>
  <c r="CN8" i="48"/>
  <c r="CM8" i="48"/>
  <c r="CL8" i="48"/>
  <c r="CK8" i="48"/>
  <c r="CJ8" i="48"/>
  <c r="CI8" i="48"/>
  <c r="CH8" i="48"/>
  <c r="CG8" i="48"/>
  <c r="CF8" i="48"/>
  <c r="CE8" i="48"/>
  <c r="CD8" i="48"/>
  <c r="CC8" i="48"/>
  <c r="CB8" i="48"/>
  <c r="CA8" i="48"/>
  <c r="BZ8" i="48"/>
  <c r="BY8" i="48"/>
  <c r="BX8" i="48"/>
  <c r="BW8" i="48"/>
  <c r="BV8" i="48"/>
  <c r="BU8" i="48"/>
  <c r="BT8" i="48"/>
  <c r="BS8" i="48"/>
  <c r="BR8" i="48"/>
  <c r="BQ8" i="48"/>
  <c r="BP8" i="48"/>
  <c r="BO8" i="48"/>
  <c r="BN8" i="48"/>
  <c r="BM8" i="48"/>
  <c r="BL8" i="48"/>
  <c r="BK8" i="48"/>
  <c r="BJ8" i="48"/>
  <c r="BI8" i="48"/>
  <c r="BH8" i="48"/>
  <c r="BG8" i="48"/>
  <c r="BF8" i="48"/>
  <c r="BE8" i="48"/>
  <c r="BD8" i="48"/>
  <c r="BC8" i="48"/>
  <c r="BB8" i="48"/>
  <c r="BA8" i="48"/>
  <c r="AZ8" i="48"/>
  <c r="AY8" i="48"/>
  <c r="AX8" i="48"/>
  <c r="AW8" i="48"/>
  <c r="AV8" i="48"/>
  <c r="AU8" i="48"/>
  <c r="AT8" i="48"/>
  <c r="AS8" i="48"/>
  <c r="AR8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IV7" i="48"/>
  <c r="IU7" i="48"/>
  <c r="IT7" i="48"/>
  <c r="IS7" i="48"/>
  <c r="IR7" i="48"/>
  <c r="IQ7" i="48"/>
  <c r="IP7" i="48"/>
  <c r="IO7" i="48"/>
  <c r="IN7" i="48"/>
  <c r="IM7" i="48"/>
  <c r="IL7" i="48"/>
  <c r="IK7" i="48"/>
  <c r="IJ7" i="48"/>
  <c r="II7" i="48"/>
  <c r="IH7" i="48"/>
  <c r="IG7" i="48"/>
  <c r="IF7" i="48"/>
  <c r="IE7" i="48"/>
  <c r="ID7" i="48"/>
  <c r="IC7" i="48"/>
  <c r="IB7" i="48"/>
  <c r="IA7" i="48"/>
  <c r="HZ7" i="48"/>
  <c r="HY7" i="48"/>
  <c r="HX7" i="48"/>
  <c r="HW7" i="48"/>
  <c r="HV7" i="48"/>
  <c r="HU7" i="48"/>
  <c r="HT7" i="48"/>
  <c r="HS7" i="48"/>
  <c r="HR7" i="48"/>
  <c r="HQ7" i="48"/>
  <c r="HP7" i="48"/>
  <c r="HO7" i="48"/>
  <c r="HN7" i="48"/>
  <c r="HM7" i="48"/>
  <c r="HL7" i="48"/>
  <c r="HK7" i="48"/>
  <c r="HJ7" i="48"/>
  <c r="HI7" i="48"/>
  <c r="HH7" i="48"/>
  <c r="HG7" i="48"/>
  <c r="HF7" i="48"/>
  <c r="HE7" i="48"/>
  <c r="HD7" i="48"/>
  <c r="HC7" i="48"/>
  <c r="HB7" i="48"/>
  <c r="HA7" i="48"/>
  <c r="GZ7" i="48"/>
  <c r="GY7" i="48"/>
  <c r="GX7" i="48"/>
  <c r="GW7" i="48"/>
  <c r="GV7" i="48"/>
  <c r="GU7" i="48"/>
  <c r="GT7" i="48"/>
  <c r="GS7" i="48"/>
  <c r="GR7" i="48"/>
  <c r="GQ7" i="48"/>
  <c r="GP7" i="48"/>
  <c r="GO7" i="48"/>
  <c r="GN7" i="48"/>
  <c r="GM7" i="48"/>
  <c r="GL7" i="48"/>
  <c r="GK7" i="48"/>
  <c r="GJ7" i="48"/>
  <c r="GI7" i="48"/>
  <c r="GH7" i="48"/>
  <c r="GG7" i="48"/>
  <c r="GF7" i="48"/>
  <c r="GE7" i="48"/>
  <c r="GD7" i="48"/>
  <c r="GC7" i="48"/>
  <c r="GB7" i="48"/>
  <c r="GA7" i="48"/>
  <c r="FZ7" i="48"/>
  <c r="FY7" i="48"/>
  <c r="FX7" i="48"/>
  <c r="FW7" i="48"/>
  <c r="FV7" i="48"/>
  <c r="FU7" i="48"/>
  <c r="FT7" i="48"/>
  <c r="FS7" i="48"/>
  <c r="FR7" i="48"/>
  <c r="FQ7" i="48"/>
  <c r="FP7" i="48"/>
  <c r="FO7" i="48"/>
  <c r="FN7" i="48"/>
  <c r="FM7" i="48"/>
  <c r="FL7" i="48"/>
  <c r="FK7" i="48"/>
  <c r="FJ7" i="48"/>
  <c r="FI7" i="48"/>
  <c r="FH7" i="48"/>
  <c r="FG7" i="48"/>
  <c r="FF7" i="48"/>
  <c r="FE7" i="48"/>
  <c r="FD7" i="48"/>
  <c r="FC7" i="48"/>
  <c r="FB7" i="48"/>
  <c r="FA7" i="48"/>
  <c r="EZ7" i="48"/>
  <c r="EY7" i="48"/>
  <c r="EX7" i="48"/>
  <c r="EW7" i="48"/>
  <c r="EV7" i="48"/>
  <c r="EU7" i="48"/>
  <c r="ET7" i="48"/>
  <c r="ES7" i="48"/>
  <c r="ER7" i="48"/>
  <c r="EQ7" i="48"/>
  <c r="EP7" i="48"/>
  <c r="EO7" i="48"/>
  <c r="EN7" i="48"/>
  <c r="EM7" i="48"/>
  <c r="EL7" i="48"/>
  <c r="EK7" i="48"/>
  <c r="EJ7" i="48"/>
  <c r="EI7" i="48"/>
  <c r="EH7" i="48"/>
  <c r="EG7" i="48"/>
  <c r="EF7" i="48"/>
  <c r="EE7" i="48"/>
  <c r="ED7" i="48"/>
  <c r="EC7" i="48"/>
  <c r="EB7" i="48"/>
  <c r="EA7" i="48"/>
  <c r="DZ7" i="48"/>
  <c r="DY7" i="48"/>
  <c r="DX7" i="48"/>
  <c r="DW7" i="48"/>
  <c r="DV7" i="48"/>
  <c r="DU7" i="48"/>
  <c r="DT7" i="48"/>
  <c r="DS7" i="48"/>
  <c r="DR7" i="48"/>
  <c r="DQ7" i="48"/>
  <c r="DP7" i="48"/>
  <c r="DO7" i="48"/>
  <c r="DN7" i="48"/>
  <c r="DM7" i="48"/>
  <c r="DL7" i="48"/>
  <c r="DK7" i="48"/>
  <c r="DJ7" i="48"/>
  <c r="DI7" i="48"/>
  <c r="DH7" i="48"/>
  <c r="DG7" i="48"/>
  <c r="DF7" i="48"/>
  <c r="DE7" i="48"/>
  <c r="DD7" i="48"/>
  <c r="DC7" i="48"/>
  <c r="DB7" i="48"/>
  <c r="DA7" i="48"/>
  <c r="CZ7" i="48"/>
  <c r="CY7" i="48"/>
  <c r="CX7" i="48"/>
  <c r="CW7" i="48"/>
  <c r="CV7" i="48"/>
  <c r="CU7" i="48"/>
  <c r="CT7" i="48"/>
  <c r="CS7" i="48"/>
  <c r="CR7" i="48"/>
  <c r="CQ7" i="48"/>
  <c r="CP7" i="48"/>
  <c r="CO7" i="48"/>
  <c r="CN7" i="48"/>
  <c r="CM7" i="48"/>
  <c r="CL7" i="48"/>
  <c r="CK7" i="48"/>
  <c r="CJ7" i="48"/>
  <c r="CI7" i="48"/>
  <c r="CH7" i="48"/>
  <c r="CG7" i="48"/>
  <c r="CF7" i="48"/>
  <c r="CE7" i="48"/>
  <c r="CD7" i="48"/>
  <c r="CC7" i="48"/>
  <c r="CB7" i="48"/>
  <c r="CA7" i="48"/>
  <c r="BZ7" i="48"/>
  <c r="BY7" i="48"/>
  <c r="BX7" i="48"/>
  <c r="BW7" i="48"/>
  <c r="BV7" i="48"/>
  <c r="BU7" i="48"/>
  <c r="BT7" i="48"/>
  <c r="BS7" i="48"/>
  <c r="BR7" i="48"/>
  <c r="BQ7" i="48"/>
  <c r="BP7" i="48"/>
  <c r="BO7" i="48"/>
  <c r="BN7" i="48"/>
  <c r="BM7" i="48"/>
  <c r="BL7" i="48"/>
  <c r="BK7" i="48"/>
  <c r="BJ7" i="48"/>
  <c r="BI7" i="48"/>
  <c r="BH7" i="48"/>
  <c r="BG7" i="48"/>
  <c r="BF7" i="48"/>
  <c r="BE7" i="48"/>
  <c r="BD7" i="48"/>
  <c r="BC7" i="48"/>
  <c r="BB7" i="48"/>
  <c r="BA7" i="48"/>
  <c r="AZ7" i="48"/>
  <c r="AY7" i="48"/>
  <c r="AX7" i="48"/>
  <c r="AW7" i="48"/>
  <c r="AV7" i="48"/>
  <c r="AU7" i="48"/>
  <c r="AT7" i="48"/>
  <c r="AS7" i="48"/>
  <c r="AR7" i="48"/>
  <c r="AQ7" i="48"/>
  <c r="AP7" i="48"/>
  <c r="AO7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IV6" i="48"/>
  <c r="IU6" i="48"/>
  <c r="IT6" i="48"/>
  <c r="IS6" i="48"/>
  <c r="IR6" i="48"/>
  <c r="IQ6" i="48"/>
  <c r="IP6" i="48"/>
  <c r="IO6" i="48"/>
  <c r="IN6" i="48"/>
  <c r="IM6" i="48"/>
  <c r="IL6" i="48"/>
  <c r="IK6" i="48"/>
  <c r="IJ6" i="48"/>
  <c r="II6" i="48"/>
  <c r="IH6" i="48"/>
  <c r="IG6" i="48"/>
  <c r="IF6" i="48"/>
  <c r="IE6" i="48"/>
  <c r="ID6" i="48"/>
  <c r="IC6" i="48"/>
  <c r="IB6" i="48"/>
  <c r="IA6" i="48"/>
  <c r="HZ6" i="48"/>
  <c r="HY6" i="48"/>
  <c r="HX6" i="48"/>
  <c r="HW6" i="48"/>
  <c r="HV6" i="48"/>
  <c r="HU6" i="48"/>
  <c r="HT6" i="48"/>
  <c r="HS6" i="48"/>
  <c r="HR6" i="48"/>
  <c r="HQ6" i="48"/>
  <c r="HP6" i="48"/>
  <c r="HO6" i="48"/>
  <c r="HN6" i="48"/>
  <c r="HM6" i="48"/>
  <c r="HL6" i="48"/>
  <c r="HK6" i="48"/>
  <c r="HJ6" i="48"/>
  <c r="HI6" i="48"/>
  <c r="HH6" i="48"/>
  <c r="HG6" i="48"/>
  <c r="HF6" i="48"/>
  <c r="HE6" i="48"/>
  <c r="HD6" i="48"/>
  <c r="HC6" i="48"/>
  <c r="HB6" i="48"/>
  <c r="HA6" i="48"/>
  <c r="GZ6" i="48"/>
  <c r="GY6" i="48"/>
  <c r="GX6" i="48"/>
  <c r="GW6" i="48"/>
  <c r="GV6" i="48"/>
  <c r="GU6" i="48"/>
  <c r="GT6" i="48"/>
  <c r="GS6" i="48"/>
  <c r="GR6" i="48"/>
  <c r="GQ6" i="48"/>
  <c r="GP6" i="48"/>
  <c r="GO6" i="48"/>
  <c r="GN6" i="48"/>
  <c r="GM6" i="48"/>
  <c r="GL6" i="48"/>
  <c r="GK6" i="48"/>
  <c r="GJ6" i="48"/>
  <c r="GI6" i="48"/>
  <c r="GH6" i="48"/>
  <c r="GG6" i="48"/>
  <c r="GF6" i="48"/>
  <c r="GE6" i="48"/>
  <c r="GD6" i="48"/>
  <c r="GC6" i="48"/>
  <c r="GB6" i="48"/>
  <c r="GA6" i="48"/>
  <c r="FZ6" i="48"/>
  <c r="FY6" i="48"/>
  <c r="FX6" i="48"/>
  <c r="FW6" i="48"/>
  <c r="FV6" i="48"/>
  <c r="FU6" i="48"/>
  <c r="FT6" i="48"/>
  <c r="FS6" i="48"/>
  <c r="FR6" i="48"/>
  <c r="FQ6" i="48"/>
  <c r="FP6" i="48"/>
  <c r="FO6" i="48"/>
  <c r="FN6" i="48"/>
  <c r="FM6" i="48"/>
  <c r="FL6" i="48"/>
  <c r="FK6" i="48"/>
  <c r="FJ6" i="48"/>
  <c r="FI6" i="48"/>
  <c r="FH6" i="48"/>
  <c r="FG6" i="48"/>
  <c r="FF6" i="48"/>
  <c r="FE6" i="48"/>
  <c r="FD6" i="48"/>
  <c r="FC6" i="48"/>
  <c r="FB6" i="48"/>
  <c r="FA6" i="48"/>
  <c r="EZ6" i="48"/>
  <c r="EY6" i="48"/>
  <c r="EX6" i="48"/>
  <c r="EW6" i="48"/>
  <c r="EV6" i="48"/>
  <c r="EU6" i="48"/>
  <c r="ET6" i="48"/>
  <c r="ES6" i="48"/>
  <c r="ER6" i="48"/>
  <c r="EQ6" i="48"/>
  <c r="EP6" i="48"/>
  <c r="EO6" i="48"/>
  <c r="EN6" i="48"/>
  <c r="EM6" i="48"/>
  <c r="EL6" i="48"/>
  <c r="EK6" i="48"/>
  <c r="EJ6" i="48"/>
  <c r="EI6" i="48"/>
  <c r="EH6" i="48"/>
  <c r="EG6" i="48"/>
  <c r="EF6" i="48"/>
  <c r="EE6" i="48"/>
  <c r="ED6" i="48"/>
  <c r="EC6" i="48"/>
  <c r="EB6" i="48"/>
  <c r="EA6" i="48"/>
  <c r="DZ6" i="48"/>
  <c r="DY6" i="48"/>
  <c r="DX6" i="48"/>
  <c r="DW6" i="48"/>
  <c r="DV6" i="48"/>
  <c r="DU6" i="48"/>
  <c r="DT6" i="48"/>
  <c r="DS6" i="48"/>
  <c r="DR6" i="48"/>
  <c r="DQ6" i="48"/>
  <c r="DP6" i="48"/>
  <c r="DO6" i="48"/>
  <c r="DN6" i="48"/>
  <c r="DM6" i="48"/>
  <c r="DL6" i="48"/>
  <c r="DK6" i="48"/>
  <c r="DJ6" i="48"/>
  <c r="DI6" i="48"/>
  <c r="DH6" i="48"/>
  <c r="DG6" i="48"/>
  <c r="DF6" i="48"/>
  <c r="DE6" i="48"/>
  <c r="DD6" i="48"/>
  <c r="DC6" i="48"/>
  <c r="DB6" i="48"/>
  <c r="DA6" i="48"/>
  <c r="CZ6" i="48"/>
  <c r="CY6" i="48"/>
  <c r="CX6" i="48"/>
  <c r="CW6" i="48"/>
  <c r="CV6" i="48"/>
  <c r="CU6" i="48"/>
  <c r="CT6" i="48"/>
  <c r="CS6" i="48"/>
  <c r="CR6" i="48"/>
  <c r="CQ6" i="48"/>
  <c r="CP6" i="48"/>
  <c r="CO6" i="48"/>
  <c r="CN6" i="48"/>
  <c r="CM6" i="48"/>
  <c r="CL6" i="48"/>
  <c r="CK6" i="48"/>
  <c r="CJ6" i="48"/>
  <c r="CI6" i="48"/>
  <c r="CH6" i="48"/>
  <c r="CG6" i="48"/>
  <c r="CF6" i="48"/>
  <c r="CE6" i="48"/>
  <c r="CD6" i="48"/>
  <c r="CC6" i="48"/>
  <c r="CB6" i="48"/>
  <c r="CA6" i="48"/>
  <c r="BZ6" i="48"/>
  <c r="BY6" i="48"/>
  <c r="BX6" i="48"/>
  <c r="BW6" i="48"/>
  <c r="BV6" i="48"/>
  <c r="BU6" i="48"/>
  <c r="BT6" i="48"/>
  <c r="BS6" i="48"/>
  <c r="BR6" i="48"/>
  <c r="BQ6" i="48"/>
  <c r="BP6" i="48"/>
  <c r="BO6" i="48"/>
  <c r="BN6" i="48"/>
  <c r="BM6" i="48"/>
  <c r="BL6" i="48"/>
  <c r="BK6" i="48"/>
  <c r="BJ6" i="48"/>
  <c r="BI6" i="48"/>
  <c r="BH6" i="48"/>
  <c r="BG6" i="48"/>
  <c r="BF6" i="48"/>
  <c r="BE6" i="48"/>
  <c r="BD6" i="48"/>
  <c r="BC6" i="48"/>
  <c r="BB6" i="48"/>
  <c r="BA6" i="48"/>
  <c r="AZ6" i="48"/>
  <c r="AY6" i="48"/>
  <c r="AX6" i="48"/>
  <c r="AW6" i="48"/>
  <c r="AV6" i="48"/>
  <c r="AU6" i="48"/>
  <c r="AT6" i="48"/>
  <c r="AS6" i="48"/>
  <c r="AR6" i="48"/>
  <c r="AQ6" i="48"/>
  <c r="AP6" i="48"/>
  <c r="AO6" i="48"/>
  <c r="AN6" i="48"/>
  <c r="AM6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N10" i="48"/>
  <c r="F16" i="49" s="1"/>
  <c r="O10" i="48"/>
  <c r="F17" i="49" s="1"/>
  <c r="P10" i="48"/>
  <c r="F18" i="49"/>
  <c r="Q10" i="48"/>
  <c r="F19" i="49"/>
  <c r="R10" i="48"/>
  <c r="F20" i="49" s="1"/>
  <c r="S10" i="48"/>
  <c r="F21" i="49"/>
  <c r="T10" i="48"/>
  <c r="F22" i="49"/>
  <c r="U10" i="48"/>
  <c r="F23" i="49"/>
  <c r="V10" i="48"/>
  <c r="F24" i="49" s="1"/>
  <c r="W10" i="48"/>
  <c r="F25" i="49"/>
  <c r="X10" i="48"/>
  <c r="F26" i="49"/>
  <c r="Y10" i="48"/>
  <c r="F27" i="49"/>
  <c r="Z10" i="48"/>
  <c r="F28" i="49" s="1"/>
  <c r="AA10" i="48"/>
  <c r="F29" i="49"/>
  <c r="D2" i="49"/>
  <c r="BZ10" i="48"/>
  <c r="BY10" i="48"/>
  <c r="BX10" i="48"/>
  <c r="F78" i="49"/>
  <c r="BW10" i="48"/>
  <c r="F77" i="49" s="1"/>
  <c r="BV10" i="48"/>
  <c r="F76" i="49" s="1"/>
  <c r="BU10" i="48"/>
  <c r="F75" i="49" s="1"/>
  <c r="BT10" i="48"/>
  <c r="F74" i="49"/>
  <c r="BS10" i="48"/>
  <c r="F73" i="49" s="1"/>
  <c r="BR10" i="48"/>
  <c r="F72" i="49" s="1"/>
  <c r="BQ10" i="48"/>
  <c r="F71" i="49"/>
  <c r="BP10" i="48"/>
  <c r="F70" i="49" s="1"/>
  <c r="BO10" i="48"/>
  <c r="F69" i="49"/>
  <c r="BN10" i="48"/>
  <c r="F68" i="49" s="1"/>
  <c r="BM10" i="48"/>
  <c r="F67" i="49" s="1"/>
  <c r="BL10" i="48"/>
  <c r="F66" i="49"/>
  <c r="BK10" i="48"/>
  <c r="F65" i="49" s="1"/>
  <c r="BJ10" i="48"/>
  <c r="F64" i="49"/>
  <c r="BI10" i="48"/>
  <c r="F63" i="49"/>
  <c r="BH10" i="48"/>
  <c r="F62" i="49"/>
  <c r="BG10" i="48"/>
  <c r="F61" i="49" s="1"/>
  <c r="BF10" i="48"/>
  <c r="F60" i="49"/>
  <c r="BE10" i="48"/>
  <c r="F59" i="49"/>
  <c r="BD10" i="48"/>
  <c r="F58" i="49"/>
  <c r="BC10" i="48"/>
  <c r="F57" i="49" s="1"/>
  <c r="BB10" i="48"/>
  <c r="F56" i="49"/>
  <c r="BA10" i="48"/>
  <c r="F55" i="49"/>
  <c r="AZ10" i="48"/>
  <c r="F54" i="49"/>
  <c r="AY10" i="48"/>
  <c r="F53" i="49" s="1"/>
  <c r="AX10" i="48"/>
  <c r="F52" i="49"/>
  <c r="AW10" i="48"/>
  <c r="F51" i="49" s="1"/>
  <c r="AV10" i="48"/>
  <c r="F50" i="49" s="1"/>
  <c r="AU10" i="48"/>
  <c r="F49" i="49"/>
  <c r="AT10" i="48"/>
  <c r="F48" i="49" s="1"/>
  <c r="AS10" i="48"/>
  <c r="F47" i="49"/>
  <c r="AR10" i="48"/>
  <c r="F46" i="49" s="1"/>
  <c r="AQ10" i="48"/>
  <c r="F45" i="49"/>
  <c r="AP10" i="48"/>
  <c r="F44" i="49" s="1"/>
  <c r="AO10" i="48"/>
  <c r="F43" i="49"/>
  <c r="AN10" i="48"/>
  <c r="F42" i="49" s="1"/>
  <c r="AM10" i="48"/>
  <c r="F41" i="49"/>
  <c r="AL10" i="48"/>
  <c r="F40" i="49" s="1"/>
  <c r="AK10" i="48"/>
  <c r="F39" i="49"/>
  <c r="AJ10" i="48"/>
  <c r="F38" i="49" s="1"/>
  <c r="AI10" i="48"/>
  <c r="F37" i="49" s="1"/>
  <c r="AH10" i="48"/>
  <c r="F36" i="49" s="1"/>
  <c r="AG10" i="48"/>
  <c r="F35" i="49" s="1"/>
  <c r="AF10" i="48"/>
  <c r="F34" i="49"/>
  <c r="AE10" i="48"/>
  <c r="F33" i="49" s="1"/>
  <c r="AD10" i="48"/>
  <c r="F32" i="49"/>
  <c r="AC10" i="48"/>
  <c r="F31" i="49" s="1"/>
  <c r="AB10" i="48"/>
  <c r="F30" i="49"/>
  <c r="M10" i="48"/>
  <c r="F15" i="49" s="1"/>
  <c r="L10" i="48"/>
  <c r="F14" i="49"/>
  <c r="K10" i="48"/>
  <c r="F13" i="49" s="1"/>
  <c r="J10" i="48"/>
  <c r="F12" i="49"/>
  <c r="I10" i="48"/>
  <c r="F11" i="49" s="1"/>
  <c r="H10" i="48"/>
  <c r="F10" i="49"/>
  <c r="B5" i="48"/>
  <c r="A1" i="4"/>
  <c r="A2" i="4"/>
  <c r="B2" i="4"/>
  <c r="Z4" i="4" s="1"/>
  <c r="C2" i="4"/>
  <c r="Z5" i="4"/>
  <c r="D2" i="4"/>
  <c r="Z6" i="4" s="1"/>
  <c r="E2" i="4"/>
  <c r="Z7" i="4"/>
  <c r="F2" i="4"/>
  <c r="Z8" i="4" s="1"/>
  <c r="G2" i="4"/>
  <c r="Z9" i="4"/>
  <c r="H2" i="4"/>
  <c r="AA5" i="4"/>
  <c r="H44" i="19"/>
  <c r="I2" i="4"/>
  <c r="AA6" i="4" s="1"/>
  <c r="J2" i="4"/>
  <c r="AA7" i="4" s="1"/>
  <c r="J160" i="19" s="1"/>
  <c r="K2" i="4"/>
  <c r="AA8" i="4"/>
  <c r="K169" i="19"/>
  <c r="L2" i="4"/>
  <c r="AA9" i="4" s="1"/>
  <c r="L154" i="19" s="1"/>
  <c r="M2" i="4"/>
  <c r="AB6" i="4" s="1"/>
  <c r="N2" i="4"/>
  <c r="AB7" i="4"/>
  <c r="O2" i="4"/>
  <c r="AB8" i="4" s="1"/>
  <c r="P2" i="4"/>
  <c r="AB9" i="4"/>
  <c r="Q2" i="4"/>
  <c r="AC7" i="4" s="1"/>
  <c r="R2" i="4"/>
  <c r="AC8" i="4"/>
  <c r="S2" i="4"/>
  <c r="AC9" i="4" s="1"/>
  <c r="T2" i="4"/>
  <c r="AD8" i="4"/>
  <c r="T106" i="19"/>
  <c r="U2" i="4"/>
  <c r="AD9" i="4" s="1"/>
  <c r="U107" i="19" s="1"/>
  <c r="V2" i="4"/>
  <c r="AE9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A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B183" i="19"/>
  <c r="B187" i="19"/>
  <c r="B2" i="20"/>
  <c r="B3" i="20"/>
  <c r="B4" i="20"/>
  <c r="A12" i="20"/>
  <c r="B21" i="5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D6" i="48"/>
  <c r="E4" i="48"/>
  <c r="G7" i="48"/>
  <c r="D4" i="48"/>
  <c r="E6" i="48"/>
  <c r="C4" i="48"/>
  <c r="F6" i="48"/>
  <c r="A80" i="49"/>
  <c r="E3" i="48"/>
  <c r="F4" i="48"/>
  <c r="E7" i="48"/>
  <c r="D7" i="48"/>
  <c r="C7" i="48"/>
  <c r="C3" i="48"/>
  <c r="C6" i="48"/>
  <c r="G3" i="48"/>
  <c r="G6" i="48"/>
  <c r="D3" i="48"/>
  <c r="B6" i="48"/>
  <c r="B7" i="48"/>
  <c r="B4" i="48"/>
  <c r="B11" i="48"/>
  <c r="B3" i="48"/>
  <c r="F7" i="48"/>
  <c r="F8" i="48"/>
  <c r="E8" i="48"/>
  <c r="C8" i="48"/>
  <c r="G8" i="48"/>
  <c r="G10" i="48"/>
  <c r="F9" i="49"/>
  <c r="B8" i="48"/>
  <c r="F10" i="48"/>
  <c r="F8" i="49" s="1"/>
  <c r="D8" i="48"/>
  <c r="E10" i="48"/>
  <c r="F7" i="49" s="1"/>
  <c r="C10" i="48"/>
  <c r="F5" i="49" s="1"/>
  <c r="D10" i="48"/>
  <c r="F6" i="49" s="1"/>
  <c r="B10" i="48"/>
  <c r="AU10" i="24"/>
  <c r="F49" i="39"/>
  <c r="DJ10" i="24"/>
  <c r="G12" i="50"/>
  <c r="E9" i="50"/>
  <c r="B10" i="50"/>
  <c r="B16" i="50"/>
  <c r="B4" i="51"/>
  <c r="B20" i="50"/>
  <c r="B8" i="51"/>
  <c r="C18" i="50"/>
  <c r="C6" i="51" s="1"/>
  <c r="D16" i="50"/>
  <c r="D4" i="51"/>
  <c r="B13" i="50"/>
  <c r="B9" i="50"/>
  <c r="B15" i="50"/>
  <c r="B3" i="51"/>
  <c r="B19" i="50"/>
  <c r="B22" i="50" s="1"/>
  <c r="C17" i="50"/>
  <c r="C5" i="51"/>
  <c r="E17" i="50"/>
  <c r="C11" i="50"/>
  <c r="B12" i="50"/>
  <c r="B18" i="50"/>
  <c r="B6" i="51" s="1"/>
  <c r="E20" i="50"/>
  <c r="G20" i="50"/>
  <c r="B14" i="50"/>
  <c r="G13" i="50"/>
  <c r="B11" i="50"/>
  <c r="B17" i="50"/>
  <c r="B5" i="51" s="1"/>
  <c r="GI10" i="24"/>
  <c r="IE10" i="24"/>
  <c r="CL10" i="24"/>
  <c r="BX10" i="24"/>
  <c r="F78" i="39" s="1"/>
  <c r="DW10" i="24"/>
  <c r="EH10" i="24"/>
  <c r="HY10" i="24"/>
  <c r="EX10" i="24"/>
  <c r="GB10" i="24"/>
  <c r="BU10" i="24"/>
  <c r="F75" i="39"/>
  <c r="CD10" i="24"/>
  <c r="HJ10" i="24"/>
  <c r="GR10" i="24"/>
  <c r="AO10" i="24"/>
  <c r="F43" i="39"/>
  <c r="FT10" i="24"/>
  <c r="DH10" i="24"/>
  <c r="FL10" i="24"/>
  <c r="CR10" i="24"/>
  <c r="HQ10" i="24"/>
  <c r="FE10" i="24"/>
  <c r="DT10" i="24"/>
  <c r="CS10" i="24"/>
  <c r="BM10" i="24"/>
  <c r="F67" i="39" s="1"/>
  <c r="IO10" i="24"/>
  <c r="HA10" i="24"/>
  <c r="GC10" i="24"/>
  <c r="EO10" i="24"/>
  <c r="DQ10" i="24"/>
  <c r="GJ10" i="24"/>
  <c r="DX10" i="24"/>
  <c r="GK10" i="24"/>
  <c r="HP10" i="24"/>
  <c r="IG10" i="24"/>
  <c r="HI10" i="24"/>
  <c r="EW10" i="24"/>
  <c r="BL10" i="24"/>
  <c r="F66" i="39"/>
  <c r="BE10" i="24"/>
  <c r="F59" i="39" s="1"/>
  <c r="B7" i="51"/>
  <c r="G14" i="50"/>
  <c r="G19" i="50"/>
  <c r="F7" i="51" s="1"/>
  <c r="G21" i="50"/>
  <c r="G16" i="50"/>
  <c r="F4" i="51"/>
  <c r="G15" i="50"/>
  <c r="F3" i="51"/>
  <c r="G9" i="50"/>
  <c r="G17" i="50"/>
  <c r="F5" i="51" s="1"/>
  <c r="G18" i="50"/>
  <c r="F6" i="51"/>
  <c r="G10" i="50"/>
  <c r="F12" i="50"/>
  <c r="F19" i="50"/>
  <c r="E7" i="51" s="1"/>
  <c r="F16" i="50"/>
  <c r="E4" i="51"/>
  <c r="F9" i="50"/>
  <c r="F21" i="50"/>
  <c r="F17" i="50"/>
  <c r="E5" i="51"/>
  <c r="F10" i="50"/>
  <c r="F13" i="50"/>
  <c r="F15" i="50"/>
  <c r="E3" i="51"/>
  <c r="F11" i="50"/>
  <c r="F20" i="50"/>
  <c r="E8" i="51"/>
  <c r="F14" i="50"/>
  <c r="F18" i="50"/>
  <c r="E6" i="51"/>
  <c r="E15" i="50"/>
  <c r="E14" i="50"/>
  <c r="E10" i="50"/>
  <c r="E13" i="50"/>
  <c r="E21" i="50"/>
  <c r="E11" i="50"/>
  <c r="E19" i="50"/>
  <c r="E22" i="50" s="1"/>
  <c r="E16" i="50"/>
  <c r="E12" i="50"/>
  <c r="E18" i="50"/>
  <c r="D14" i="50"/>
  <c r="D21" i="50"/>
  <c r="D12" i="50"/>
  <c r="D20" i="50"/>
  <c r="D22" i="50" s="1"/>
  <c r="D9" i="50"/>
  <c r="D19" i="50"/>
  <c r="D7" i="51"/>
  <c r="D10" i="50"/>
  <c r="D13" i="50"/>
  <c r="D17" i="50"/>
  <c r="D5" i="51"/>
  <c r="D11" i="50"/>
  <c r="D18" i="50"/>
  <c r="D6" i="51" s="1"/>
  <c r="D15" i="50"/>
  <c r="D3" i="51" s="1"/>
  <c r="C19" i="50"/>
  <c r="C7" i="51"/>
  <c r="C12" i="50"/>
  <c r="C14" i="50"/>
  <c r="C10" i="50"/>
  <c r="C20" i="50"/>
  <c r="C22" i="50"/>
  <c r="C21" i="50"/>
  <c r="C13" i="50"/>
  <c r="C15" i="50"/>
  <c r="C3" i="51"/>
  <c r="C16" i="50"/>
  <c r="C4" i="51"/>
  <c r="C9" i="50"/>
  <c r="R10" i="24"/>
  <c r="F20" i="39" s="1"/>
  <c r="V9" i="24"/>
  <c r="G8" i="24"/>
  <c r="O8" i="24"/>
  <c r="O10" i="24" s="1"/>
  <c r="F17" i="39" s="1"/>
  <c r="W8" i="24"/>
  <c r="AE8" i="24"/>
  <c r="F33" i="39"/>
  <c r="AM8" i="24"/>
  <c r="H9" i="24"/>
  <c r="H10" i="24" s="1"/>
  <c r="F10" i="39" s="1"/>
  <c r="P9" i="24"/>
  <c r="X9" i="24"/>
  <c r="AF9" i="24"/>
  <c r="AN9" i="24"/>
  <c r="AC9" i="24"/>
  <c r="F9" i="24"/>
  <c r="F8" i="24"/>
  <c r="N8" i="24"/>
  <c r="N10" i="24" s="1"/>
  <c r="F16" i="39" s="1"/>
  <c r="V8" i="24"/>
  <c r="V10" i="24" s="1"/>
  <c r="F24" i="39" s="1"/>
  <c r="AD8" i="24"/>
  <c r="AD10" i="24" s="1"/>
  <c r="F32" i="39" s="1"/>
  <c r="AL8" i="24"/>
  <c r="G9" i="24"/>
  <c r="G10" i="24" s="1"/>
  <c r="F9" i="39" s="1"/>
  <c r="O9" i="24"/>
  <c r="W9" i="24"/>
  <c r="W10" i="24" s="1"/>
  <c r="F25" i="39" s="1"/>
  <c r="AE9" i="24"/>
  <c r="AE10" i="24" s="1"/>
  <c r="AM9" i="24"/>
  <c r="AH10" i="24"/>
  <c r="F36" i="39"/>
  <c r="U9" i="24"/>
  <c r="AN10" i="24"/>
  <c r="F42" i="39" s="1"/>
  <c r="E9" i="24"/>
  <c r="C8" i="24"/>
  <c r="C10" i="24" s="1"/>
  <c r="K8" i="24"/>
  <c r="K10" i="24" s="1"/>
  <c r="F13" i="39" s="1"/>
  <c r="S8" i="24"/>
  <c r="S10" i="24" s="1"/>
  <c r="F21" i="39" s="1"/>
  <c r="AA8" i="24"/>
  <c r="AA10" i="24" s="1"/>
  <c r="F29" i="39" s="1"/>
  <c r="AI8" i="24"/>
  <c r="AI10" i="24"/>
  <c r="F37" i="39" s="1"/>
  <c r="D9" i="24"/>
  <c r="L9" i="24"/>
  <c r="T9" i="24"/>
  <c r="F22" i="39"/>
  <c r="AJ9" i="24"/>
  <c r="AJ10" i="24"/>
  <c r="F38" i="39" s="1"/>
  <c r="AB9" i="24"/>
  <c r="L8" i="24"/>
  <c r="L10" i="24" s="1"/>
  <c r="F14" i="39" s="1"/>
  <c r="AC8" i="24"/>
  <c r="U8" i="24"/>
  <c r="U10" i="24" s="1"/>
  <c r="F23" i="39" s="1"/>
  <c r="E8" i="24"/>
  <c r="E10" i="24"/>
  <c r="F7" i="39" s="1"/>
  <c r="AL9" i="24"/>
  <c r="AD9" i="24"/>
  <c r="D8" i="24"/>
  <c r="D10" i="24" s="1"/>
  <c r="F6" i="39" s="1"/>
  <c r="M8" i="24"/>
  <c r="M10" i="24"/>
  <c r="F15" i="39" s="1"/>
  <c r="AB8" i="24"/>
  <c r="AB10" i="24" s="1"/>
  <c r="F30" i="39" s="1"/>
  <c r="P8" i="24"/>
  <c r="P10" i="24"/>
  <c r="F18" i="39" s="1"/>
  <c r="T8" i="24"/>
  <c r="T10" i="24" s="1"/>
  <c r="AF8" i="24"/>
  <c r="X8" i="24"/>
  <c r="X10" i="24" s="1"/>
  <c r="F26" i="39" s="1"/>
  <c r="H8" i="24"/>
  <c r="IS10" i="24"/>
  <c r="IC10" i="24"/>
  <c r="HE10" i="24"/>
  <c r="GO10" i="24"/>
  <c r="FI10" i="24"/>
  <c r="EC10" i="24"/>
  <c r="DM10" i="24"/>
  <c r="BA10" i="24"/>
  <c r="F55" i="39"/>
  <c r="HU10" i="24"/>
  <c r="GG10" i="24"/>
  <c r="EK10" i="24"/>
  <c r="CO10" i="24"/>
  <c r="BY10" i="24"/>
  <c r="BI10" i="24"/>
  <c r="F63" i="39" s="1"/>
  <c r="HV10" i="24"/>
  <c r="GH10" i="24"/>
  <c r="ET10" i="24"/>
  <c r="DF10" i="24"/>
  <c r="CH10" i="24"/>
  <c r="BZ10" i="24"/>
  <c r="BB10" i="24"/>
  <c r="F56" i="39" s="1"/>
  <c r="ID10" i="24"/>
  <c r="HN10" i="24"/>
  <c r="GX10" i="24"/>
  <c r="GP10" i="24"/>
  <c r="FJ10" i="24"/>
  <c r="DN10" i="24"/>
  <c r="AF10" i="24"/>
  <c r="F34" i="39" s="1"/>
  <c r="D8" i="51"/>
  <c r="GE10" i="24"/>
  <c r="CT10" i="24"/>
  <c r="GN10" i="24"/>
  <c r="GU10" i="24"/>
  <c r="EV10" i="24"/>
  <c r="IK10" i="24"/>
  <c r="HK10" i="24"/>
  <c r="CA10" i="24"/>
  <c r="EJ10" i="24"/>
  <c r="CV10" i="24"/>
  <c r="BO10" i="24"/>
  <c r="F69" i="39" s="1"/>
  <c r="AZ10" i="24"/>
  <c r="F54" i="39" s="1"/>
  <c r="HD10" i="24"/>
  <c r="FH10" i="24"/>
  <c r="EG10" i="24"/>
  <c r="BK10" i="24"/>
  <c r="F65" i="39"/>
  <c r="C8" i="51"/>
  <c r="FZ10" i="24"/>
  <c r="AC10" i="24"/>
  <c r="F31" i="39"/>
  <c r="BQ10" i="24"/>
  <c r="F71" i="39"/>
  <c r="AS10" i="24"/>
  <c r="F47" i="39"/>
  <c r="GM10" i="24"/>
  <c r="EM10" i="24"/>
  <c r="EL10" i="24"/>
  <c r="GZ10" i="24"/>
  <c r="IV10" i="24"/>
  <c r="HF10" i="24"/>
  <c r="FM10" i="24"/>
  <c r="ER10" i="24"/>
  <c r="CF10" i="24"/>
  <c r="GW10" i="24"/>
  <c r="EQ10" i="24"/>
  <c r="BC10" i="24"/>
  <c r="F57" i="39" s="1"/>
  <c r="GV10" i="24"/>
  <c r="FD10" i="24"/>
  <c r="EI10" i="24"/>
  <c r="EB10" i="24"/>
  <c r="BV10" i="24"/>
  <c r="F76" i="39"/>
  <c r="BH10" i="24"/>
  <c r="F62" i="39" s="1"/>
  <c r="AT10" i="24"/>
  <c r="F48" i="39" s="1"/>
  <c r="IB10" i="24"/>
  <c r="HM10" i="24"/>
  <c r="CU10" i="24"/>
  <c r="BN10" i="24"/>
  <c r="F68" i="39"/>
  <c r="Z13" i="4"/>
  <c r="I28" i="33"/>
  <c r="I48" i="33"/>
  <c r="W139" i="19"/>
  <c r="W147" i="19"/>
  <c r="W62" i="19"/>
  <c r="W96" i="19"/>
  <c r="G20" i="19"/>
  <c r="W70" i="19"/>
  <c r="W67" i="19"/>
  <c r="W66" i="19"/>
  <c r="W13" i="19"/>
  <c r="W40" i="19"/>
  <c r="W129" i="19"/>
  <c r="W47" i="19"/>
  <c r="W161" i="19"/>
  <c r="W150" i="19"/>
  <c r="W180" i="19"/>
  <c r="W79" i="19"/>
  <c r="W50" i="19"/>
  <c r="W111" i="19"/>
  <c r="W155" i="19"/>
  <c r="W98" i="19"/>
  <c r="G172" i="19"/>
  <c r="K49" i="19"/>
  <c r="K125" i="19"/>
  <c r="E88" i="19"/>
  <c r="Q43" i="19"/>
  <c r="W76" i="19"/>
  <c r="W177" i="19"/>
  <c r="W172" i="19"/>
  <c r="W127" i="19"/>
  <c r="W8" i="19"/>
  <c r="V121" i="19"/>
  <c r="R126" i="19"/>
  <c r="H73" i="19"/>
  <c r="H31" i="19"/>
  <c r="V24" i="19"/>
  <c r="H46" i="19"/>
  <c r="V50" i="19"/>
  <c r="H112" i="19"/>
  <c r="H174" i="19"/>
  <c r="H27" i="19"/>
  <c r="K87" i="19"/>
  <c r="G144" i="19"/>
  <c r="W157" i="19"/>
  <c r="E135" i="19"/>
  <c r="H79" i="19"/>
  <c r="H6" i="19"/>
  <c r="H33" i="19"/>
  <c r="K121" i="19"/>
  <c r="K4" i="19"/>
  <c r="W156" i="19"/>
  <c r="W51" i="19"/>
  <c r="W115" i="19"/>
  <c r="W57" i="19"/>
  <c r="W142" i="19"/>
  <c r="B13" i="19"/>
  <c r="F104" i="19"/>
  <c r="W162" i="19"/>
  <c r="W87" i="19"/>
  <c r="N174" i="19"/>
  <c r="H108" i="19"/>
  <c r="H163" i="19"/>
  <c r="H72" i="19"/>
  <c r="H141" i="19"/>
  <c r="X85" i="19"/>
  <c r="V105" i="19"/>
  <c r="H55" i="19"/>
  <c r="E162" i="19"/>
  <c r="E104" i="19"/>
  <c r="E73" i="19"/>
  <c r="G46" i="19"/>
  <c r="G157" i="19"/>
  <c r="B58" i="19"/>
  <c r="B44" i="19"/>
  <c r="B16" i="19"/>
  <c r="G107" i="19"/>
  <c r="B117" i="19"/>
  <c r="B98" i="19"/>
  <c r="W160" i="19"/>
  <c r="W69" i="19"/>
  <c r="H137" i="19"/>
  <c r="E46" i="19"/>
  <c r="E59" i="19"/>
  <c r="E87" i="19"/>
  <c r="H69" i="19"/>
  <c r="H82" i="19"/>
  <c r="H64" i="19"/>
  <c r="H130" i="19"/>
  <c r="H77" i="19"/>
  <c r="H12" i="19"/>
  <c r="E126" i="19"/>
  <c r="G51" i="19"/>
  <c r="R22" i="19"/>
  <c r="W134" i="19"/>
  <c r="W64" i="19"/>
  <c r="W18" i="19"/>
  <c r="W90" i="19"/>
  <c r="W175" i="19"/>
  <c r="W9" i="19"/>
  <c r="V107" i="19"/>
  <c r="G25" i="19"/>
  <c r="B80" i="19"/>
  <c r="B34" i="19"/>
  <c r="B72" i="19"/>
  <c r="B131" i="19"/>
  <c r="W78" i="19"/>
  <c r="W24" i="19"/>
  <c r="K113" i="19"/>
  <c r="Q102" i="19"/>
  <c r="K92" i="19"/>
  <c r="K14" i="19"/>
  <c r="K8" i="19"/>
  <c r="O174" i="19"/>
  <c r="K91" i="19"/>
  <c r="S162" i="19"/>
  <c r="K120" i="19"/>
  <c r="Q24" i="19"/>
  <c r="K162" i="19"/>
  <c r="K84" i="19"/>
  <c r="K139" i="19"/>
  <c r="K33" i="19"/>
  <c r="K115" i="19"/>
  <c r="K46" i="19"/>
  <c r="K11" i="19"/>
  <c r="F66" i="19"/>
  <c r="F112" i="19"/>
  <c r="B103" i="19"/>
  <c r="B96" i="19"/>
  <c r="B163" i="19"/>
  <c r="B60" i="19"/>
  <c r="B20" i="19"/>
  <c r="B104" i="19"/>
  <c r="B54" i="19"/>
  <c r="B27" i="19"/>
  <c r="Q124" i="19"/>
  <c r="K171" i="19"/>
  <c r="K77" i="19"/>
  <c r="K156" i="19"/>
  <c r="K170" i="19"/>
  <c r="K90" i="19"/>
  <c r="O95" i="19"/>
  <c r="I73" i="19"/>
  <c r="K131" i="19"/>
  <c r="K42" i="19"/>
  <c r="K28" i="19"/>
  <c r="K108" i="19"/>
  <c r="K174" i="19"/>
  <c r="K24" i="19"/>
  <c r="K38" i="19"/>
  <c r="K89" i="19"/>
  <c r="D16" i="19"/>
  <c r="O141" i="19"/>
  <c r="K127" i="19"/>
  <c r="B90" i="19"/>
  <c r="B23" i="19"/>
  <c r="B124" i="19"/>
  <c r="B105" i="19"/>
  <c r="B70" i="19"/>
  <c r="B167" i="19"/>
  <c r="B43" i="19"/>
  <c r="B63" i="19"/>
  <c r="B170" i="19"/>
  <c r="Q164" i="19"/>
  <c r="Q33" i="19"/>
  <c r="I167" i="19"/>
  <c r="I133" i="19"/>
  <c r="I171" i="19"/>
  <c r="W61" i="19"/>
  <c r="W3" i="19"/>
  <c r="W56" i="19"/>
  <c r="W81" i="19"/>
  <c r="W123" i="19"/>
  <c r="W95" i="19"/>
  <c r="W59" i="19"/>
  <c r="W114" i="19"/>
  <c r="W55" i="19"/>
  <c r="W27" i="19"/>
  <c r="W97" i="19"/>
  <c r="W116" i="19"/>
  <c r="W174" i="19"/>
  <c r="W35" i="19"/>
  <c r="W105" i="19"/>
  <c r="W16" i="19"/>
  <c r="W103" i="19"/>
  <c r="W176" i="19"/>
  <c r="W80" i="19"/>
  <c r="W121" i="19"/>
  <c r="W109" i="19"/>
  <c r="W136" i="19"/>
  <c r="W152" i="19"/>
  <c r="W60" i="19"/>
  <c r="W28" i="19"/>
  <c r="W86" i="19"/>
  <c r="W112" i="19"/>
  <c r="W83" i="19"/>
  <c r="W53" i="19"/>
  <c r="W38" i="19"/>
  <c r="W169" i="19"/>
  <c r="W46" i="19"/>
  <c r="W6" i="19"/>
  <c r="W125" i="19"/>
  <c r="W140" i="19"/>
  <c r="W5" i="19"/>
  <c r="W68" i="19"/>
  <c r="W167" i="19"/>
  <c r="W124" i="19"/>
  <c r="W117" i="19"/>
  <c r="W39" i="19"/>
  <c r="W138" i="19"/>
  <c r="W20" i="19"/>
  <c r="W7" i="19"/>
  <c r="W154" i="19"/>
  <c r="W100" i="19"/>
  <c r="W37" i="19"/>
  <c r="W119" i="19"/>
  <c r="V55" i="19"/>
  <c r="V119" i="19"/>
  <c r="V146" i="19"/>
  <c r="R9" i="19"/>
  <c r="R66" i="19"/>
  <c r="Q89" i="19"/>
  <c r="Q18" i="19"/>
  <c r="Q174" i="19"/>
  <c r="Q11" i="19"/>
  <c r="Q59" i="19"/>
  <c r="K147" i="19"/>
  <c r="K9" i="19"/>
  <c r="D27" i="33"/>
  <c r="D47" i="33" s="1"/>
  <c r="K105" i="19"/>
  <c r="K2" i="19"/>
  <c r="K188" i="19" s="1"/>
  <c r="K190" i="19" s="1"/>
  <c r="K178" i="19"/>
  <c r="K172" i="19"/>
  <c r="K65" i="19"/>
  <c r="K30" i="19"/>
  <c r="K122" i="19"/>
  <c r="K5" i="19"/>
  <c r="K82" i="19"/>
  <c r="K25" i="19"/>
  <c r="K100" i="19"/>
  <c r="K135" i="19"/>
  <c r="O52" i="19"/>
  <c r="O22" i="19"/>
  <c r="O106" i="19"/>
  <c r="O35" i="19"/>
  <c r="K72" i="19"/>
  <c r="Q15" i="19"/>
  <c r="W148" i="19"/>
  <c r="W165" i="19"/>
  <c r="W128" i="19"/>
  <c r="W22" i="19"/>
  <c r="Q42" i="19"/>
  <c r="K176" i="19"/>
  <c r="Q158" i="19"/>
  <c r="Q76" i="19"/>
  <c r="Q105" i="19"/>
  <c r="Q46" i="19"/>
  <c r="Q167" i="19"/>
  <c r="Q168" i="19"/>
  <c r="Q139" i="19"/>
  <c r="Q126" i="19"/>
  <c r="Q179" i="19"/>
  <c r="Q117" i="19"/>
  <c r="K29" i="19"/>
  <c r="Q54" i="19"/>
  <c r="Q122" i="19"/>
  <c r="K94" i="19"/>
  <c r="K157" i="19"/>
  <c r="K36" i="19"/>
  <c r="K81" i="19"/>
  <c r="K97" i="19"/>
  <c r="K6" i="19"/>
  <c r="K55" i="19"/>
  <c r="K74" i="19"/>
  <c r="K181" i="19"/>
  <c r="K106" i="19"/>
  <c r="K58" i="19"/>
  <c r="K175" i="19"/>
  <c r="K60" i="19"/>
  <c r="K146" i="19"/>
  <c r="K179" i="19"/>
  <c r="K126" i="19"/>
  <c r="K51" i="19"/>
  <c r="K165" i="19"/>
  <c r="K117" i="19"/>
  <c r="K63" i="19"/>
  <c r="K99" i="19"/>
  <c r="K137" i="19"/>
  <c r="K83" i="19"/>
  <c r="K153" i="19"/>
  <c r="K160" i="19"/>
  <c r="K17" i="19"/>
  <c r="K70" i="19"/>
  <c r="K143" i="19"/>
  <c r="K166" i="19"/>
  <c r="K150" i="19"/>
  <c r="O54" i="19"/>
  <c r="O5" i="19"/>
  <c r="O130" i="19"/>
  <c r="O18" i="19"/>
  <c r="O107" i="19"/>
  <c r="O98" i="19"/>
  <c r="W92" i="19"/>
  <c r="W168" i="19"/>
  <c r="W108" i="19"/>
  <c r="W54" i="19"/>
  <c r="W135" i="19"/>
  <c r="W26" i="19"/>
  <c r="W25" i="19"/>
  <c r="W122" i="19"/>
  <c r="W153" i="19"/>
  <c r="W104" i="19"/>
  <c r="W163" i="19"/>
  <c r="W110" i="19"/>
  <c r="W21" i="19"/>
  <c r="I88" i="19"/>
  <c r="I6" i="19"/>
  <c r="M106" i="19"/>
  <c r="I91" i="19"/>
  <c r="Q39" i="19"/>
  <c r="W43" i="19"/>
  <c r="W74" i="19"/>
  <c r="W19" i="19"/>
  <c r="W171" i="19"/>
  <c r="W84" i="19"/>
  <c r="O62" i="19"/>
  <c r="O97" i="19"/>
  <c r="O73" i="19"/>
  <c r="O13" i="19"/>
  <c r="O76" i="19"/>
  <c r="O92" i="19"/>
  <c r="O8" i="19"/>
  <c r="K159" i="19"/>
  <c r="K180" i="19"/>
  <c r="K47" i="19"/>
  <c r="K151" i="19"/>
  <c r="K111" i="19"/>
  <c r="K116" i="19"/>
  <c r="K64" i="19"/>
  <c r="K168" i="19"/>
  <c r="K32" i="19"/>
  <c r="K140" i="19"/>
  <c r="K56" i="19"/>
  <c r="K164" i="19"/>
  <c r="K66" i="19"/>
  <c r="K52" i="19"/>
  <c r="K118" i="19"/>
  <c r="K136" i="19"/>
  <c r="K78" i="19"/>
  <c r="K163" i="19"/>
  <c r="K48" i="19"/>
  <c r="K123" i="19"/>
  <c r="K37" i="19"/>
  <c r="K67" i="19"/>
  <c r="K103" i="19"/>
  <c r="K26" i="19"/>
  <c r="K133" i="19"/>
  <c r="K96" i="19"/>
  <c r="K149" i="19"/>
  <c r="K102" i="19"/>
  <c r="K79" i="19"/>
  <c r="K155" i="19"/>
  <c r="K22" i="19"/>
  <c r="K68" i="19"/>
  <c r="K21" i="19"/>
  <c r="K124" i="19"/>
  <c r="K109" i="19"/>
  <c r="K3" i="19"/>
  <c r="K54" i="19"/>
  <c r="K132" i="19"/>
  <c r="K173" i="19"/>
  <c r="K62" i="19"/>
  <c r="K129" i="19"/>
  <c r="K59" i="19"/>
  <c r="K85" i="19"/>
  <c r="K110" i="19"/>
  <c r="G63" i="19"/>
  <c r="G70" i="19"/>
  <c r="G76" i="19"/>
  <c r="G117" i="19"/>
  <c r="G155" i="19"/>
  <c r="G62" i="19"/>
  <c r="E115" i="19"/>
  <c r="E98" i="19"/>
  <c r="E61" i="19"/>
  <c r="E66" i="19"/>
  <c r="E21" i="19"/>
  <c r="K27" i="19"/>
  <c r="K86" i="19"/>
  <c r="Q69" i="19"/>
  <c r="Q156" i="19"/>
  <c r="Q27" i="19"/>
  <c r="Q58" i="19"/>
  <c r="Q47" i="19"/>
  <c r="K76" i="19"/>
  <c r="K114" i="19"/>
  <c r="K45" i="19"/>
  <c r="K161" i="19"/>
  <c r="K88" i="19"/>
  <c r="K148" i="19"/>
  <c r="K141" i="19"/>
  <c r="K44" i="19"/>
  <c r="K142" i="19"/>
  <c r="K12" i="19"/>
  <c r="K31" i="19"/>
  <c r="K40" i="19"/>
  <c r="K41" i="19"/>
  <c r="K23" i="19"/>
  <c r="K134" i="19"/>
  <c r="K128" i="19"/>
  <c r="K18" i="19"/>
  <c r="O74" i="19"/>
  <c r="I135" i="19"/>
  <c r="M9" i="19"/>
  <c r="W44" i="19"/>
  <c r="W91" i="19"/>
  <c r="W113" i="19"/>
  <c r="K57" i="19"/>
  <c r="Q107" i="19"/>
  <c r="Q138" i="19"/>
  <c r="Q165" i="19"/>
  <c r="Q90" i="19"/>
  <c r="Q80" i="19"/>
  <c r="Q134" i="19"/>
  <c r="Q64" i="19"/>
  <c r="Q34" i="19"/>
  <c r="Q29" i="19"/>
  <c r="Q180" i="19"/>
  <c r="K177" i="19"/>
  <c r="Q149" i="19"/>
  <c r="K7" i="19"/>
  <c r="K73" i="19"/>
  <c r="K15" i="19"/>
  <c r="K145" i="19"/>
  <c r="K107" i="19"/>
  <c r="K20" i="19"/>
  <c r="K34" i="19"/>
  <c r="K75" i="19"/>
  <c r="K112" i="19"/>
  <c r="K95" i="19"/>
  <c r="K167" i="19"/>
  <c r="K101" i="19"/>
  <c r="K39" i="19"/>
  <c r="K61" i="19"/>
  <c r="K152" i="19"/>
  <c r="K119" i="19"/>
  <c r="K50" i="19"/>
  <c r="K16" i="19"/>
  <c r="K93" i="19"/>
  <c r="K144" i="19"/>
  <c r="K10" i="19"/>
  <c r="K104" i="19"/>
  <c r="K154" i="19"/>
  <c r="K98" i="19"/>
  <c r="K53" i="19"/>
  <c r="K158" i="19"/>
  <c r="K69" i="19"/>
  <c r="K13" i="19"/>
  <c r="K130" i="19"/>
  <c r="O6" i="19"/>
  <c r="O170" i="19"/>
  <c r="O2" i="19"/>
  <c r="O109" i="19"/>
  <c r="O100" i="19"/>
  <c r="W89" i="19"/>
  <c r="W34" i="19"/>
  <c r="W42" i="19"/>
  <c r="W12" i="19"/>
  <c r="W166" i="19"/>
  <c r="W52" i="19"/>
  <c r="W93" i="19"/>
  <c r="W63" i="19"/>
  <c r="W58" i="19"/>
  <c r="W146" i="19"/>
  <c r="W45" i="19"/>
  <c r="W99" i="19"/>
  <c r="W23" i="19"/>
  <c r="K43" i="19"/>
  <c r="K35" i="19"/>
  <c r="I87" i="19"/>
  <c r="M92" i="19"/>
  <c r="I14" i="19"/>
  <c r="M41" i="19"/>
  <c r="K71" i="19"/>
  <c r="W179" i="19"/>
  <c r="W2" i="19"/>
  <c r="W184" i="19"/>
  <c r="W186" i="19" s="1"/>
  <c r="W191" i="19" s="1"/>
  <c r="W192" i="19" s="1"/>
  <c r="J201" i="19" s="1"/>
  <c r="J210" i="19" s="1"/>
  <c r="I30" i="31" s="1"/>
  <c r="I50" i="31" s="1"/>
  <c r="I77" i="19"/>
  <c r="B160" i="19"/>
  <c r="B108" i="19"/>
  <c r="B99" i="19"/>
  <c r="B144" i="19"/>
  <c r="B84" i="19"/>
  <c r="B3" i="19"/>
  <c r="B61" i="19"/>
  <c r="B42" i="19"/>
  <c r="B57" i="19"/>
  <c r="B123" i="19"/>
  <c r="B62" i="19"/>
  <c r="B147" i="19"/>
  <c r="B25" i="19"/>
  <c r="B30" i="19"/>
  <c r="B51" i="19"/>
  <c r="B28" i="19"/>
  <c r="B133" i="19"/>
  <c r="B116" i="19"/>
  <c r="B109" i="19"/>
  <c r="B48" i="19"/>
  <c r="B68" i="19"/>
  <c r="B91" i="19"/>
  <c r="B12" i="19"/>
  <c r="B159" i="19"/>
  <c r="B156" i="19"/>
  <c r="B177" i="19"/>
  <c r="B130" i="19"/>
  <c r="B8" i="19"/>
  <c r="X144" i="19"/>
  <c r="N27" i="19"/>
  <c r="F157" i="19"/>
  <c r="F57" i="19"/>
  <c r="F86" i="19"/>
  <c r="F168" i="19"/>
  <c r="F51" i="19"/>
  <c r="V28" i="19"/>
  <c r="V38" i="19"/>
  <c r="M105" i="19"/>
  <c r="M114" i="19"/>
  <c r="M121" i="19"/>
  <c r="M63" i="19"/>
  <c r="M119" i="19"/>
  <c r="W77" i="19"/>
  <c r="W130" i="19"/>
  <c r="W126" i="19"/>
  <c r="W73" i="19"/>
  <c r="W94" i="19"/>
  <c r="W14" i="19"/>
  <c r="W4" i="19"/>
  <c r="W41" i="19"/>
  <c r="W133" i="19"/>
  <c r="W132" i="19"/>
  <c r="W30" i="19"/>
  <c r="W102" i="19"/>
  <c r="W158" i="19"/>
  <c r="W173" i="19"/>
  <c r="W32" i="19"/>
  <c r="W143" i="19"/>
  <c r="W15" i="19"/>
  <c r="W49" i="19"/>
  <c r="W107" i="19"/>
  <c r="W137" i="19"/>
  <c r="W72" i="19"/>
  <c r="W75" i="19"/>
  <c r="W85" i="19"/>
  <c r="W88" i="19"/>
  <c r="W36" i="19"/>
  <c r="W164" i="19"/>
  <c r="W101" i="19"/>
  <c r="W33" i="19"/>
  <c r="W10" i="19"/>
  <c r="W71" i="19"/>
  <c r="W141" i="19"/>
  <c r="W82" i="19"/>
  <c r="W151" i="19"/>
  <c r="W145" i="19"/>
  <c r="W118" i="19"/>
  <c r="W48" i="19"/>
  <c r="W178" i="19"/>
  <c r="W131" i="19"/>
  <c r="W11" i="19"/>
  <c r="W31" i="19"/>
  <c r="W65" i="19"/>
  <c r="W106" i="19"/>
  <c r="W17" i="19"/>
  <c r="W120" i="19"/>
  <c r="W159" i="19"/>
  <c r="W29" i="19"/>
  <c r="W170" i="19"/>
  <c r="W181" i="19"/>
  <c r="N28" i="19"/>
  <c r="P154" i="19"/>
  <c r="S93" i="19"/>
  <c r="S122" i="19"/>
  <c r="S25" i="19"/>
  <c r="S75" i="19"/>
  <c r="N103" i="19"/>
  <c r="I106" i="19"/>
  <c r="I160" i="19"/>
  <c r="F46" i="19"/>
  <c r="F154" i="19"/>
  <c r="F10" i="19"/>
  <c r="D159" i="19"/>
  <c r="S110" i="19"/>
  <c r="S142" i="19"/>
  <c r="P164" i="19"/>
  <c r="S52" i="19"/>
  <c r="S80" i="19"/>
  <c r="P37" i="19"/>
  <c r="S35" i="19"/>
  <c r="S2" i="19"/>
  <c r="S185" i="19"/>
  <c r="S109" i="19"/>
  <c r="S70" i="19"/>
  <c r="I79" i="19"/>
  <c r="I172" i="19"/>
  <c r="I10" i="19"/>
  <c r="I177" i="19"/>
  <c r="I170" i="19"/>
  <c r="I78" i="19"/>
  <c r="F94" i="19"/>
  <c r="F174" i="19"/>
  <c r="I5" i="19"/>
  <c r="I89" i="19"/>
  <c r="I58" i="19"/>
  <c r="P140" i="19"/>
  <c r="S15" i="19"/>
  <c r="S161" i="19"/>
  <c r="S101" i="19"/>
  <c r="S50" i="19"/>
  <c r="S77" i="19"/>
  <c r="P161" i="19"/>
  <c r="P108" i="19"/>
  <c r="I63" i="19"/>
  <c r="I60" i="19"/>
  <c r="I80" i="19"/>
  <c r="I179" i="19"/>
  <c r="I31" i="19"/>
  <c r="I66" i="19"/>
  <c r="I115" i="19"/>
  <c r="I181" i="19"/>
  <c r="I111" i="19"/>
  <c r="I174" i="19"/>
  <c r="I8" i="19"/>
  <c r="I131" i="19"/>
  <c r="I105" i="19"/>
  <c r="I104" i="19"/>
  <c r="I20" i="19"/>
  <c r="I146" i="19"/>
  <c r="I50" i="19"/>
  <c r="I92" i="19"/>
  <c r="I157" i="19"/>
  <c r="I37" i="19"/>
  <c r="I134" i="19"/>
  <c r="I141" i="19"/>
  <c r="I153" i="19"/>
  <c r="I154" i="19"/>
  <c r="I124" i="19"/>
  <c r="I129" i="19"/>
  <c r="I150" i="19"/>
  <c r="I26" i="19"/>
  <c r="I149" i="19"/>
  <c r="I136" i="19"/>
  <c r="I169" i="19"/>
  <c r="I24" i="19"/>
  <c r="I109" i="19"/>
  <c r="I99" i="19"/>
  <c r="I98" i="19"/>
  <c r="I25" i="19"/>
  <c r="I125" i="19"/>
  <c r="I108" i="19"/>
  <c r="I30" i="19"/>
  <c r="I165" i="19"/>
  <c r="I21" i="19"/>
  <c r="I114" i="19"/>
  <c r="I168" i="19"/>
  <c r="I59" i="19"/>
  <c r="N98" i="19"/>
  <c r="N55" i="19"/>
  <c r="S19" i="19"/>
  <c r="S125" i="19"/>
  <c r="P116" i="19"/>
  <c r="S58" i="19"/>
  <c r="S22" i="19"/>
  <c r="S62" i="19"/>
  <c r="S159" i="19"/>
  <c r="N23" i="19"/>
  <c r="S126" i="19"/>
  <c r="N171" i="19"/>
  <c r="I101" i="19"/>
  <c r="F117" i="19"/>
  <c r="F103" i="19"/>
  <c r="F156" i="19"/>
  <c r="F171" i="19"/>
  <c r="D155" i="19"/>
  <c r="D48" i="19"/>
  <c r="D76" i="19"/>
  <c r="S168" i="19"/>
  <c r="P7" i="19"/>
  <c r="S165" i="19"/>
  <c r="S133" i="19"/>
  <c r="S134" i="19"/>
  <c r="P171" i="19"/>
  <c r="S96" i="19"/>
  <c r="S149" i="19"/>
  <c r="P145" i="19"/>
  <c r="S55" i="19"/>
  <c r="P102" i="19"/>
  <c r="P94" i="19"/>
  <c r="S150" i="19"/>
  <c r="S72" i="19"/>
  <c r="S61" i="19"/>
  <c r="S73" i="19"/>
  <c r="S41" i="19"/>
  <c r="S94" i="19"/>
  <c r="I140" i="19"/>
  <c r="I90" i="19"/>
  <c r="I34" i="19"/>
  <c r="I40" i="19"/>
  <c r="I32" i="19"/>
  <c r="I180" i="19"/>
  <c r="M108" i="19"/>
  <c r="I94" i="19"/>
  <c r="F45" i="19"/>
  <c r="I100" i="19"/>
  <c r="I148" i="19"/>
  <c r="I4" i="19"/>
  <c r="I17" i="19"/>
  <c r="I163" i="19"/>
  <c r="V93" i="19"/>
  <c r="M161" i="19"/>
  <c r="I22" i="19"/>
  <c r="S16" i="19"/>
  <c r="I74" i="19"/>
  <c r="J45" i="19"/>
  <c r="J16" i="19"/>
  <c r="J101" i="19"/>
  <c r="J12" i="19"/>
  <c r="J114" i="19"/>
  <c r="J69" i="19"/>
  <c r="J90" i="19"/>
  <c r="J78" i="19"/>
  <c r="J30" i="19"/>
  <c r="D84" i="19"/>
  <c r="D111" i="19"/>
  <c r="D172" i="19"/>
  <c r="D42" i="19"/>
  <c r="D158" i="19"/>
  <c r="D177" i="19"/>
  <c r="D170" i="19"/>
  <c r="D137" i="19"/>
  <c r="D65" i="19"/>
  <c r="D171" i="19"/>
  <c r="D44" i="19"/>
  <c r="D119" i="19"/>
  <c r="D112" i="19"/>
  <c r="D89" i="19"/>
  <c r="D87" i="19"/>
  <c r="D53" i="19"/>
  <c r="D105" i="19"/>
  <c r="X41" i="19"/>
  <c r="X39" i="19"/>
  <c r="X13" i="19"/>
  <c r="X155" i="19"/>
  <c r="J156" i="19"/>
  <c r="N101" i="19"/>
  <c r="N24" i="19"/>
  <c r="T92" i="19"/>
  <c r="N32" i="19"/>
  <c r="D74" i="19"/>
  <c r="D17" i="19"/>
  <c r="J106" i="19"/>
  <c r="J29" i="19"/>
  <c r="D60" i="19"/>
  <c r="D147" i="19"/>
  <c r="O116" i="19"/>
  <c r="J124" i="19"/>
  <c r="N94" i="19"/>
  <c r="U110" i="19"/>
  <c r="O163" i="19"/>
  <c r="O59" i="19"/>
  <c r="O162" i="19"/>
  <c r="O41" i="19"/>
  <c r="O173" i="19"/>
  <c r="O89" i="19"/>
  <c r="O58" i="19"/>
  <c r="O176" i="19"/>
  <c r="O157" i="19"/>
  <c r="O161" i="19"/>
  <c r="O133" i="19"/>
  <c r="O126" i="19"/>
  <c r="O160" i="19"/>
  <c r="O81" i="19"/>
  <c r="O165" i="19"/>
  <c r="O113" i="19"/>
  <c r="O3" i="19"/>
  <c r="O72" i="19"/>
  <c r="O178" i="19"/>
  <c r="O79" i="19"/>
  <c r="O104" i="19"/>
  <c r="O39" i="19"/>
  <c r="O171" i="19"/>
  <c r="O154" i="19"/>
  <c r="O68" i="19"/>
  <c r="O11" i="19"/>
  <c r="O143" i="19"/>
  <c r="O20" i="19"/>
  <c r="O47" i="19"/>
  <c r="O123" i="19"/>
  <c r="O30" i="19"/>
  <c r="O87" i="19"/>
  <c r="O43" i="19"/>
  <c r="O19" i="19"/>
  <c r="O83" i="19"/>
  <c r="O136" i="19"/>
  <c r="O34" i="19"/>
  <c r="O167" i="19"/>
  <c r="O4" i="19"/>
  <c r="O120" i="19"/>
  <c r="O33" i="19"/>
  <c r="O158" i="19"/>
  <c r="O88" i="19"/>
  <c r="O125" i="19"/>
  <c r="O12" i="19"/>
  <c r="O144" i="19"/>
  <c r="O172" i="19"/>
  <c r="O147" i="19"/>
  <c r="O137" i="19"/>
  <c r="O101" i="19"/>
  <c r="O14" i="19"/>
  <c r="O124" i="19"/>
  <c r="O78" i="19"/>
  <c r="O50" i="19"/>
  <c r="O108" i="19"/>
  <c r="O40" i="19"/>
  <c r="O84" i="19"/>
  <c r="O181" i="19"/>
  <c r="O61" i="19"/>
  <c r="O115" i="19"/>
  <c r="O27" i="19"/>
  <c r="O7" i="19"/>
  <c r="O150" i="19"/>
  <c r="O53" i="19"/>
  <c r="O175" i="19"/>
  <c r="O146" i="19"/>
  <c r="O105" i="19"/>
  <c r="O159" i="19"/>
  <c r="O103" i="19"/>
  <c r="O32" i="19"/>
  <c r="O96" i="19"/>
  <c r="E27" i="33"/>
  <c r="E47" i="33"/>
  <c r="O127" i="19"/>
  <c r="O99" i="19"/>
  <c r="O21" i="19"/>
  <c r="O93" i="19"/>
  <c r="O26" i="19"/>
  <c r="O155" i="19"/>
  <c r="O118" i="19"/>
  <c r="O102" i="19"/>
  <c r="C26" i="33"/>
  <c r="C46" i="33"/>
  <c r="E74" i="19"/>
  <c r="J116" i="19"/>
  <c r="N49" i="19"/>
  <c r="N168" i="19"/>
  <c r="N154" i="19"/>
  <c r="J137" i="19"/>
  <c r="J130" i="19"/>
  <c r="J123" i="19"/>
  <c r="J23" i="19"/>
  <c r="J37" i="19"/>
  <c r="D123" i="19"/>
  <c r="D152" i="19"/>
  <c r="N31" i="19"/>
  <c r="J131" i="19"/>
  <c r="B89" i="19"/>
  <c r="B138" i="19"/>
  <c r="B29" i="19"/>
  <c r="P126" i="19"/>
  <c r="P122" i="19"/>
  <c r="B145" i="19"/>
  <c r="B76" i="19"/>
  <c r="K185" i="19"/>
  <c r="T69" i="19"/>
  <c r="T128" i="19"/>
  <c r="T115" i="19"/>
  <c r="M22" i="19"/>
  <c r="M37" i="19"/>
  <c r="M116" i="19"/>
  <c r="M39" i="19"/>
  <c r="M40" i="19"/>
  <c r="M2" i="19"/>
  <c r="M188" i="19"/>
  <c r="M190" i="19" s="1"/>
  <c r="M134" i="19"/>
  <c r="M153" i="19"/>
  <c r="T13" i="19"/>
  <c r="M158" i="19"/>
  <c r="M33" i="19"/>
  <c r="T28" i="19"/>
  <c r="T51" i="19"/>
  <c r="T103" i="19"/>
  <c r="T148" i="19"/>
  <c r="T96" i="19"/>
  <c r="T149" i="19"/>
  <c r="T79" i="19"/>
  <c r="T129" i="19"/>
  <c r="T160" i="19"/>
  <c r="T77" i="19"/>
  <c r="T144" i="19"/>
  <c r="T121" i="19"/>
  <c r="T56" i="19"/>
  <c r="M133" i="19"/>
  <c r="M144" i="19"/>
  <c r="M171" i="19"/>
  <c r="M174" i="19"/>
  <c r="M21" i="19"/>
  <c r="M88" i="19"/>
  <c r="M27" i="19"/>
  <c r="M60" i="19"/>
  <c r="M131" i="19"/>
  <c r="M176" i="19"/>
  <c r="M26" i="19"/>
  <c r="M107" i="19"/>
  <c r="M149" i="19"/>
  <c r="M75" i="19"/>
  <c r="M179" i="19"/>
  <c r="M125" i="19"/>
  <c r="M52" i="19"/>
  <c r="M5" i="19"/>
  <c r="M24" i="19"/>
  <c r="M122" i="19"/>
  <c r="M47" i="19"/>
  <c r="M157" i="19"/>
  <c r="M112" i="19"/>
  <c r="M135" i="19"/>
  <c r="M20" i="19"/>
  <c r="M67" i="19"/>
  <c r="M126" i="19"/>
  <c r="M23" i="19"/>
  <c r="M130" i="19"/>
  <c r="M83" i="19"/>
  <c r="M29" i="19"/>
  <c r="M147" i="19"/>
  <c r="M113" i="19"/>
  <c r="M120" i="19"/>
  <c r="M43" i="19"/>
  <c r="M118" i="19"/>
  <c r="M6" i="19"/>
  <c r="M16" i="19"/>
  <c r="M79" i="19"/>
  <c r="M66" i="19"/>
  <c r="M155" i="19"/>
  <c r="M35" i="19"/>
  <c r="M100" i="19"/>
  <c r="M110" i="19"/>
  <c r="R21" i="19"/>
  <c r="R46" i="19"/>
  <c r="R16" i="19"/>
  <c r="R173" i="19"/>
  <c r="R156" i="19"/>
  <c r="R155" i="19"/>
  <c r="R24" i="19"/>
  <c r="R174" i="19"/>
  <c r="R89" i="19"/>
  <c r="R151" i="19"/>
  <c r="R72" i="19"/>
  <c r="R39" i="19"/>
  <c r="R112" i="19"/>
  <c r="R101" i="19"/>
  <c r="R11" i="19"/>
  <c r="R125" i="19"/>
  <c r="R19" i="19"/>
  <c r="R2" i="19"/>
  <c r="R185" i="19" s="1"/>
  <c r="R144" i="19"/>
  <c r="R97" i="19"/>
  <c r="R60" i="19"/>
  <c r="R172" i="19"/>
  <c r="P4" i="19"/>
  <c r="P47" i="19"/>
  <c r="P147" i="19"/>
  <c r="P26" i="19"/>
  <c r="P41" i="19"/>
  <c r="P76" i="19"/>
  <c r="P74" i="19"/>
  <c r="P44" i="19"/>
  <c r="P15" i="19"/>
  <c r="P83" i="19"/>
  <c r="P70" i="19"/>
  <c r="P35" i="19"/>
  <c r="P51" i="19"/>
  <c r="P57" i="19"/>
  <c r="P85" i="19"/>
  <c r="P11" i="19"/>
  <c r="P96" i="19"/>
  <c r="P69" i="19"/>
  <c r="P150" i="19"/>
  <c r="P129" i="19"/>
  <c r="P67" i="19"/>
  <c r="P134" i="19"/>
  <c r="P40" i="19"/>
  <c r="P46" i="19"/>
  <c r="T107" i="19"/>
  <c r="T50" i="19"/>
  <c r="T71" i="19"/>
  <c r="T134" i="19"/>
  <c r="T140" i="19"/>
  <c r="T49" i="19"/>
  <c r="T31" i="19"/>
  <c r="M143" i="19"/>
  <c r="M124" i="19"/>
  <c r="M82" i="19"/>
  <c r="M159" i="19"/>
  <c r="M14" i="19"/>
  <c r="M115" i="19"/>
  <c r="M128" i="19"/>
  <c r="M8" i="19"/>
  <c r="M46" i="19"/>
  <c r="M142" i="19"/>
  <c r="T143" i="19"/>
  <c r="L6" i="19"/>
  <c r="L42" i="19"/>
  <c r="J168" i="19"/>
  <c r="E156" i="19"/>
  <c r="E139" i="19"/>
  <c r="E138" i="19"/>
  <c r="E51" i="19"/>
  <c r="E83" i="19"/>
  <c r="E113" i="19"/>
  <c r="E122" i="19"/>
  <c r="E178" i="19"/>
  <c r="E19" i="19"/>
  <c r="E65" i="19"/>
  <c r="E110" i="19"/>
  <c r="E5" i="19"/>
  <c r="E155" i="19"/>
  <c r="E23" i="19"/>
  <c r="B149" i="19"/>
  <c r="O55" i="19"/>
  <c r="O46" i="19"/>
  <c r="O169" i="19"/>
  <c r="O9" i="19"/>
  <c r="O149" i="19"/>
  <c r="H71" i="19"/>
  <c r="H146" i="19"/>
  <c r="H38" i="19"/>
  <c r="H18" i="19"/>
  <c r="H157" i="19"/>
  <c r="H162" i="19"/>
  <c r="D25" i="33"/>
  <c r="D45" i="33"/>
  <c r="H155" i="19"/>
  <c r="H53" i="19"/>
  <c r="H76" i="19"/>
  <c r="H119" i="19"/>
  <c r="H59" i="19"/>
  <c r="H62" i="19"/>
  <c r="H126" i="19"/>
  <c r="H133" i="19"/>
  <c r="H45" i="19"/>
  <c r="H19" i="19"/>
  <c r="H25" i="19"/>
  <c r="H49" i="19"/>
  <c r="H113" i="19"/>
  <c r="H51" i="19"/>
  <c r="H175" i="19"/>
  <c r="H86" i="19"/>
  <c r="H177" i="19"/>
  <c r="H80" i="19"/>
  <c r="H160" i="19"/>
  <c r="H136" i="19"/>
  <c r="H100" i="19"/>
  <c r="H101" i="19"/>
  <c r="H37" i="19"/>
  <c r="H118" i="19"/>
  <c r="H104" i="19"/>
  <c r="H8" i="19"/>
  <c r="H74" i="19"/>
  <c r="H48" i="19"/>
  <c r="H43" i="19"/>
  <c r="B106" i="19"/>
  <c r="B39" i="19"/>
  <c r="B114" i="19"/>
  <c r="B134" i="19"/>
  <c r="B180" i="19"/>
  <c r="B102" i="19"/>
  <c r="B67" i="19"/>
  <c r="B74" i="19"/>
  <c r="B100" i="19"/>
  <c r="B171" i="19"/>
  <c r="B81" i="19"/>
  <c r="B97" i="19"/>
  <c r="B169" i="19"/>
  <c r="B2" i="19"/>
  <c r="B188" i="19" s="1"/>
  <c r="B190" i="19" s="1"/>
  <c r="B143" i="19"/>
  <c r="B113" i="19"/>
  <c r="K80" i="19"/>
  <c r="K19" i="19"/>
  <c r="Q142" i="19"/>
  <c r="Q96" i="19"/>
  <c r="Q84" i="19"/>
  <c r="C39" i="19"/>
  <c r="K138" i="19"/>
  <c r="U122" i="19"/>
  <c r="U165" i="19"/>
  <c r="U123" i="19"/>
  <c r="U93" i="19"/>
  <c r="U127" i="19"/>
  <c r="U57" i="19"/>
  <c r="U98" i="19"/>
  <c r="U44" i="19"/>
  <c r="U78" i="19"/>
  <c r="U163" i="19"/>
  <c r="U141" i="19"/>
  <c r="U38" i="19"/>
  <c r="U97" i="19"/>
  <c r="U109" i="19"/>
  <c r="U34" i="19"/>
  <c r="U166" i="19"/>
  <c r="U3" i="19"/>
  <c r="U36" i="19"/>
  <c r="U173" i="19"/>
  <c r="U72" i="19"/>
  <c r="U74" i="19"/>
  <c r="U157" i="19"/>
  <c r="U132" i="19"/>
  <c r="U73" i="19"/>
  <c r="U80" i="19"/>
  <c r="U77" i="19"/>
  <c r="P112" i="19"/>
  <c r="P173" i="19"/>
  <c r="P120" i="19"/>
  <c r="P125" i="19"/>
  <c r="P169" i="19"/>
  <c r="P10" i="19"/>
  <c r="P61" i="19"/>
  <c r="P107" i="19"/>
  <c r="P143" i="19"/>
  <c r="P9" i="19"/>
  <c r="P100" i="19"/>
  <c r="P23" i="19"/>
  <c r="P181" i="19"/>
  <c r="P142" i="19"/>
  <c r="P87" i="19"/>
  <c r="P38" i="19"/>
  <c r="P89" i="19"/>
  <c r="P141" i="19"/>
  <c r="P82" i="19"/>
  <c r="P72" i="19"/>
  <c r="P80" i="19"/>
  <c r="P49" i="19"/>
  <c r="P48" i="19"/>
  <c r="P58" i="19"/>
  <c r="P84" i="19"/>
  <c r="P117" i="19"/>
  <c r="P13" i="19"/>
  <c r="P177" i="19"/>
  <c r="P63" i="19"/>
  <c r="P28" i="19"/>
  <c r="P6" i="19"/>
  <c r="P109" i="19"/>
  <c r="P160" i="19"/>
  <c r="P121" i="19"/>
  <c r="P157" i="19"/>
  <c r="P132" i="19"/>
  <c r="P114" i="19"/>
  <c r="P71" i="19"/>
  <c r="P152" i="19"/>
  <c r="P119" i="19"/>
  <c r="P81" i="19"/>
  <c r="P155" i="19"/>
  <c r="P93" i="19"/>
  <c r="P12" i="19"/>
  <c r="P60" i="19"/>
  <c r="P66" i="19"/>
  <c r="P135" i="19"/>
  <c r="P33" i="19"/>
  <c r="P55" i="19"/>
  <c r="P59" i="19"/>
  <c r="P159" i="19"/>
  <c r="P124" i="19"/>
  <c r="P36" i="19"/>
  <c r="P105" i="19"/>
  <c r="P163" i="19"/>
  <c r="P88" i="19"/>
  <c r="P156" i="19"/>
  <c r="P90" i="19"/>
  <c r="P25" i="19"/>
  <c r="P153" i="19"/>
  <c r="P31" i="19"/>
  <c r="P162" i="19"/>
  <c r="P115" i="19"/>
  <c r="P14" i="19"/>
  <c r="P167" i="19"/>
  <c r="P97" i="19"/>
  <c r="P5" i="19"/>
  <c r="P118" i="19"/>
  <c r="P19" i="19"/>
  <c r="P53" i="19"/>
  <c r="P2" i="19"/>
  <c r="P184" i="19"/>
  <c r="P186" i="19" s="1"/>
  <c r="P191" i="19" s="1"/>
  <c r="P192" i="19" s="1"/>
  <c r="E201" i="19" s="1"/>
  <c r="E210" i="19" s="1"/>
  <c r="E30" i="31" s="1"/>
  <c r="E50" i="31" s="1"/>
  <c r="P106" i="19"/>
  <c r="P91" i="19"/>
  <c r="P42" i="19"/>
  <c r="P98" i="19"/>
  <c r="P65" i="19"/>
  <c r="P127" i="19"/>
  <c r="P20" i="19"/>
  <c r="P148" i="19"/>
  <c r="P21" i="19"/>
  <c r="P8" i="19"/>
  <c r="P138" i="19"/>
  <c r="P29" i="19"/>
  <c r="P43" i="19"/>
  <c r="P136" i="19"/>
  <c r="P34" i="19"/>
  <c r="P176" i="19"/>
  <c r="P75" i="19"/>
  <c r="P168" i="19"/>
  <c r="P101" i="19"/>
  <c r="P68" i="19"/>
  <c r="L136" i="19"/>
  <c r="L179" i="19"/>
  <c r="L160" i="19"/>
  <c r="L37" i="19"/>
  <c r="L113" i="19"/>
  <c r="L180" i="19"/>
  <c r="L54" i="19"/>
  <c r="L149" i="19"/>
  <c r="L171" i="19"/>
  <c r="L143" i="19"/>
  <c r="L96" i="19"/>
  <c r="L106" i="19"/>
  <c r="L168" i="19"/>
  <c r="L51" i="19"/>
  <c r="J140" i="19"/>
  <c r="J171" i="19"/>
  <c r="J175" i="19"/>
  <c r="J66" i="19"/>
  <c r="J49" i="19"/>
  <c r="J121" i="19"/>
  <c r="J86" i="19"/>
  <c r="J20" i="19"/>
  <c r="J43" i="19"/>
  <c r="J174" i="19"/>
  <c r="J28" i="19"/>
  <c r="J122" i="19"/>
  <c r="J133" i="19"/>
  <c r="J142" i="19"/>
  <c r="J22" i="19"/>
  <c r="J68" i="19"/>
  <c r="J54" i="19"/>
  <c r="J84" i="19"/>
  <c r="J71" i="19"/>
  <c r="J167" i="19"/>
  <c r="J155" i="19"/>
  <c r="J103" i="19"/>
  <c r="J162" i="19"/>
  <c r="J4" i="19"/>
  <c r="J24" i="19"/>
  <c r="J141" i="19"/>
  <c r="J46" i="19"/>
  <c r="J179" i="19"/>
  <c r="J41" i="19"/>
  <c r="J99" i="19"/>
  <c r="J169" i="19"/>
  <c r="J151" i="19"/>
  <c r="J9" i="19"/>
  <c r="J177" i="19"/>
  <c r="J65" i="19"/>
  <c r="J35" i="19"/>
  <c r="J108" i="19"/>
  <c r="J15" i="19"/>
  <c r="J31" i="19"/>
  <c r="J93" i="19"/>
  <c r="J115" i="19"/>
  <c r="J48" i="19"/>
  <c r="J165" i="19"/>
  <c r="J110" i="19"/>
  <c r="J172" i="19"/>
  <c r="J13" i="19"/>
  <c r="J7" i="19"/>
  <c r="J139" i="19"/>
  <c r="J181" i="19"/>
  <c r="J36" i="19"/>
  <c r="J178" i="19"/>
  <c r="J161" i="19"/>
  <c r="J50" i="19"/>
  <c r="J38" i="19"/>
  <c r="J119" i="19"/>
  <c r="J59" i="19"/>
  <c r="J91" i="19"/>
  <c r="J118" i="19"/>
  <c r="J67" i="19"/>
  <c r="J100" i="19"/>
  <c r="J57" i="19"/>
  <c r="J109" i="19"/>
  <c r="J113" i="19"/>
  <c r="J79" i="19"/>
  <c r="J55" i="19"/>
  <c r="J47" i="19"/>
  <c r="J63" i="19"/>
  <c r="J102" i="19"/>
  <c r="J33" i="19"/>
  <c r="J135" i="19"/>
  <c r="J82" i="19"/>
  <c r="J74" i="19"/>
  <c r="J94" i="19"/>
  <c r="J81" i="19"/>
  <c r="J96" i="19"/>
  <c r="J164" i="19"/>
  <c r="J120" i="19"/>
  <c r="J80" i="19"/>
  <c r="J136" i="19"/>
  <c r="J61" i="19"/>
  <c r="J176" i="19"/>
  <c r="J14" i="19"/>
  <c r="J83" i="19"/>
  <c r="J149" i="19"/>
  <c r="J148" i="19"/>
  <c r="J163" i="19"/>
  <c r="J39" i="19"/>
  <c r="J6" i="19"/>
  <c r="J8" i="19"/>
  <c r="J132" i="19"/>
  <c r="U86" i="19"/>
  <c r="U140" i="19"/>
  <c r="U54" i="19"/>
  <c r="U172" i="19"/>
  <c r="J32" i="19"/>
  <c r="L68" i="19"/>
  <c r="P123" i="19"/>
  <c r="P139" i="19"/>
  <c r="P32" i="19"/>
  <c r="P92" i="19"/>
  <c r="P77" i="19"/>
  <c r="P144" i="19"/>
  <c r="P158" i="19"/>
  <c r="P104" i="19"/>
  <c r="P52" i="19"/>
  <c r="P3" i="19"/>
  <c r="P24" i="19"/>
  <c r="P79" i="19"/>
  <c r="R50" i="19"/>
  <c r="R23" i="19"/>
  <c r="R127" i="19"/>
  <c r="R161" i="19"/>
  <c r="R51" i="19"/>
  <c r="R157" i="19"/>
  <c r="R34" i="19"/>
  <c r="R115" i="19"/>
  <c r="R18" i="19"/>
  <c r="R64" i="19"/>
  <c r="R141" i="19"/>
  <c r="R175" i="19"/>
  <c r="R119" i="19"/>
  <c r="R120" i="19"/>
  <c r="J111" i="19"/>
  <c r="J158" i="19"/>
  <c r="J180" i="19"/>
  <c r="J170" i="19"/>
  <c r="J107" i="19"/>
  <c r="N169" i="19"/>
  <c r="N83" i="19"/>
  <c r="J34" i="19"/>
  <c r="U156" i="19"/>
  <c r="U118" i="19"/>
  <c r="N73" i="19"/>
  <c r="N3" i="19"/>
  <c r="J3" i="19"/>
  <c r="J5" i="19"/>
  <c r="J19" i="19"/>
  <c r="N96" i="19"/>
  <c r="N181" i="19"/>
  <c r="J153" i="19"/>
  <c r="J125" i="19"/>
  <c r="J26" i="19"/>
  <c r="J126" i="19"/>
  <c r="J53" i="19"/>
  <c r="J40" i="19"/>
  <c r="J58" i="19"/>
  <c r="J127" i="19"/>
  <c r="J98" i="19"/>
  <c r="J92" i="19"/>
  <c r="J10" i="19"/>
  <c r="J52" i="19"/>
  <c r="P149" i="19"/>
  <c r="N50" i="19"/>
  <c r="N108" i="19"/>
  <c r="P179" i="19"/>
  <c r="N35" i="19"/>
  <c r="P137" i="19"/>
  <c r="P111" i="19"/>
  <c r="P166" i="19"/>
  <c r="N120" i="19"/>
  <c r="P180" i="19"/>
  <c r="P39" i="19"/>
  <c r="R3" i="19"/>
  <c r="U62" i="19"/>
  <c r="U178" i="19"/>
  <c r="P170" i="19"/>
  <c r="R32" i="19"/>
  <c r="J150" i="19"/>
  <c r="P95" i="19"/>
  <c r="R76" i="19"/>
  <c r="R162" i="19"/>
  <c r="R56" i="19"/>
  <c r="R70" i="19"/>
  <c r="R30" i="19"/>
  <c r="R12" i="19"/>
  <c r="R68" i="19"/>
  <c r="R43" i="19"/>
  <c r="R45" i="19"/>
  <c r="R132" i="19"/>
  <c r="R98" i="19"/>
  <c r="R134" i="19"/>
  <c r="R111" i="19"/>
  <c r="R123" i="19"/>
  <c r="R55" i="19"/>
  <c r="R160" i="19"/>
  <c r="R87" i="19"/>
  <c r="R13" i="19"/>
  <c r="R150" i="19"/>
  <c r="R96" i="19"/>
  <c r="R117" i="19"/>
  <c r="R44" i="19"/>
  <c r="R93" i="19"/>
  <c r="R100" i="19"/>
  <c r="R104" i="19"/>
  <c r="R25" i="19"/>
  <c r="R83" i="19"/>
  <c r="R65" i="19"/>
  <c r="R99" i="19"/>
  <c r="R133" i="19"/>
  <c r="R177" i="19"/>
  <c r="R17" i="19"/>
  <c r="R81" i="19"/>
  <c r="R38" i="19"/>
  <c r="R168" i="19"/>
  <c r="R8" i="19"/>
  <c r="R52" i="19"/>
  <c r="R103" i="19"/>
  <c r="R74" i="19"/>
  <c r="R170" i="19"/>
  <c r="R128" i="19"/>
  <c r="R164" i="19"/>
  <c r="R181" i="19"/>
  <c r="R166" i="19"/>
  <c r="R154" i="19"/>
  <c r="R149" i="19"/>
  <c r="R80" i="19"/>
  <c r="R143" i="19"/>
  <c r="R54" i="19"/>
  <c r="R153" i="19"/>
  <c r="R48" i="19"/>
  <c r="R14" i="19"/>
  <c r="R90" i="19"/>
  <c r="R118" i="19"/>
  <c r="R75" i="19"/>
  <c r="R53" i="19"/>
  <c r="R78" i="19"/>
  <c r="R131" i="19"/>
  <c r="R152" i="19"/>
  <c r="R102" i="19"/>
  <c r="R122" i="19"/>
  <c r="R163" i="19"/>
  <c r="R88" i="19"/>
  <c r="R47" i="19"/>
  <c r="R71" i="19"/>
  <c r="R62" i="19"/>
  <c r="R59" i="19"/>
  <c r="R82" i="19"/>
  <c r="R180" i="19"/>
  <c r="R178" i="19"/>
  <c r="R130" i="19"/>
  <c r="R77" i="19"/>
  <c r="R49" i="19"/>
  <c r="R105" i="19"/>
  <c r="R27" i="19"/>
  <c r="R7" i="19"/>
  <c r="R179" i="19"/>
  <c r="R106" i="19"/>
  <c r="R37" i="19"/>
  <c r="R124" i="19"/>
  <c r="R121" i="19"/>
  <c r="R165" i="19"/>
  <c r="R58" i="19"/>
  <c r="R4" i="19"/>
  <c r="R61" i="19"/>
  <c r="R145" i="19"/>
  <c r="R137" i="19"/>
  <c r="R135" i="19"/>
  <c r="R159" i="19"/>
  <c r="R33" i="19"/>
  <c r="R67" i="19"/>
  <c r="R36" i="19"/>
  <c r="R73" i="19"/>
  <c r="R110" i="19"/>
  <c r="R138" i="19"/>
  <c r="R20" i="19"/>
  <c r="R116" i="19"/>
  <c r="R147" i="19"/>
  <c r="R63" i="19"/>
  <c r="R142" i="19"/>
  <c r="R140" i="19"/>
  <c r="R146" i="19"/>
  <c r="R139" i="19"/>
  <c r="R158" i="19"/>
  <c r="R85" i="19"/>
  <c r="R79" i="19"/>
  <c r="R29" i="19"/>
  <c r="N66" i="19"/>
  <c r="N57" i="19"/>
  <c r="N52" i="19"/>
  <c r="N136" i="19"/>
  <c r="N95" i="19"/>
  <c r="N147" i="19"/>
  <c r="N29" i="19"/>
  <c r="N17" i="19"/>
  <c r="N99" i="19"/>
  <c r="N61" i="19"/>
  <c r="N180" i="19"/>
  <c r="N160" i="19"/>
  <c r="N166" i="19"/>
  <c r="N18" i="19"/>
  <c r="N21" i="19"/>
  <c r="N142" i="19"/>
  <c r="N62" i="19"/>
  <c r="N67" i="19"/>
  <c r="N112" i="19"/>
  <c r="N97" i="19"/>
  <c r="N25" i="19"/>
  <c r="N79" i="19"/>
  <c r="N138" i="19"/>
  <c r="N8" i="19"/>
  <c r="N86" i="19"/>
  <c r="N179" i="19"/>
  <c r="N51" i="19"/>
  <c r="N19" i="19"/>
  <c r="N107" i="19"/>
  <c r="N118" i="19"/>
  <c r="N60" i="19"/>
  <c r="N56" i="19"/>
  <c r="N45" i="19"/>
  <c r="N76" i="19"/>
  <c r="N116" i="19"/>
  <c r="N59" i="19"/>
  <c r="N78" i="19"/>
  <c r="N119" i="19"/>
  <c r="N53" i="19"/>
  <c r="N156" i="19"/>
  <c r="N155" i="19"/>
  <c r="N81" i="19"/>
  <c r="N134" i="19"/>
  <c r="N9" i="19"/>
  <c r="N68" i="19"/>
  <c r="N38" i="19"/>
  <c r="N114" i="19"/>
  <c r="N100" i="19"/>
  <c r="N135" i="19"/>
  <c r="N46" i="19"/>
  <c r="U66" i="19"/>
  <c r="U106" i="19"/>
  <c r="J51" i="19"/>
  <c r="P27" i="19"/>
  <c r="P18" i="19"/>
  <c r="P56" i="19"/>
  <c r="P128" i="19"/>
  <c r="P110" i="19"/>
  <c r="P86" i="19"/>
  <c r="P17" i="19"/>
  <c r="P22" i="19"/>
  <c r="E28" i="33"/>
  <c r="E48" i="33" s="1"/>
  <c r="P172" i="19"/>
  <c r="P62" i="19"/>
  <c r="P50" i="19"/>
  <c r="P146" i="19"/>
  <c r="R5" i="19"/>
  <c r="R42" i="19"/>
  <c r="R169" i="19"/>
  <c r="R41" i="19"/>
  <c r="R148" i="19"/>
  <c r="R129" i="19"/>
  <c r="R114" i="19"/>
  <c r="R167" i="19"/>
  <c r="R40" i="19"/>
  <c r="R91" i="19"/>
  <c r="R15" i="19"/>
  <c r="R69" i="19"/>
  <c r="R6" i="19"/>
  <c r="J173" i="19"/>
  <c r="J157" i="19"/>
  <c r="J134" i="19"/>
  <c r="J97" i="19"/>
  <c r="N141" i="19"/>
  <c r="N113" i="19"/>
  <c r="N159" i="19"/>
  <c r="J166" i="19"/>
  <c r="J145" i="19"/>
  <c r="U63" i="19"/>
  <c r="U18" i="19"/>
  <c r="U181" i="19"/>
  <c r="N92" i="19"/>
  <c r="N153" i="19"/>
  <c r="J42" i="19"/>
  <c r="N129" i="19"/>
  <c r="N72" i="19"/>
  <c r="N121" i="19"/>
  <c r="J18" i="19"/>
  <c r="J44" i="19"/>
  <c r="J27" i="19"/>
  <c r="J146" i="19"/>
  <c r="J70" i="19"/>
  <c r="J17" i="19"/>
  <c r="J72" i="19"/>
  <c r="J73" i="19"/>
  <c r="D26" i="33"/>
  <c r="D46" i="33" s="1"/>
  <c r="J76" i="19"/>
  <c r="J143" i="19"/>
  <c r="J89" i="19"/>
  <c r="J56" i="19"/>
  <c r="P16" i="19"/>
  <c r="P73" i="19"/>
  <c r="N149" i="19"/>
  <c r="P178" i="19"/>
  <c r="N39" i="19"/>
  <c r="P64" i="19"/>
  <c r="P131" i="19"/>
  <c r="P103" i="19"/>
  <c r="R109" i="19"/>
  <c r="J60" i="19"/>
  <c r="P99" i="19"/>
  <c r="R86" i="19"/>
  <c r="R57" i="19"/>
  <c r="R108" i="19"/>
  <c r="R171" i="19"/>
  <c r="N7" i="19"/>
  <c r="R26" i="19"/>
  <c r="J21" i="19"/>
  <c r="C63" i="19"/>
  <c r="E3" i="19"/>
  <c r="G67" i="19"/>
  <c r="G75" i="19"/>
  <c r="G137" i="19"/>
  <c r="G74" i="19"/>
  <c r="G178" i="19"/>
  <c r="G171" i="19"/>
  <c r="G161" i="19"/>
  <c r="G88" i="19"/>
  <c r="G79" i="19"/>
  <c r="G179" i="19"/>
  <c r="G60" i="19"/>
  <c r="G119" i="19"/>
  <c r="G154" i="19"/>
  <c r="G5" i="19"/>
  <c r="G127" i="19"/>
  <c r="E158" i="19"/>
  <c r="G66" i="19"/>
  <c r="G180" i="19"/>
  <c r="E38" i="19"/>
  <c r="E168" i="19"/>
  <c r="G116" i="19"/>
  <c r="G43" i="19"/>
  <c r="G10" i="19"/>
  <c r="G152" i="19"/>
  <c r="G4" i="19"/>
  <c r="G27" i="19"/>
  <c r="G85" i="19"/>
  <c r="G9" i="19"/>
  <c r="G162" i="19"/>
  <c r="G95" i="19"/>
  <c r="G131" i="19"/>
  <c r="G16" i="19"/>
  <c r="G14" i="19"/>
  <c r="G52" i="19"/>
  <c r="G44" i="19"/>
  <c r="G32" i="19"/>
  <c r="G87" i="19"/>
  <c r="G106" i="19"/>
  <c r="G97" i="19"/>
  <c r="G148" i="19"/>
  <c r="G110" i="19"/>
  <c r="G86" i="19"/>
  <c r="G11" i="19"/>
  <c r="G2" i="19"/>
  <c r="G189" i="19"/>
  <c r="G132" i="19"/>
  <c r="G98" i="19"/>
  <c r="G82" i="19"/>
  <c r="G30" i="19"/>
  <c r="G121" i="19"/>
  <c r="G124" i="19"/>
  <c r="G139" i="19"/>
  <c r="G22" i="19"/>
  <c r="G17" i="19"/>
  <c r="G153" i="19"/>
  <c r="G160" i="19"/>
  <c r="G109" i="19"/>
  <c r="G15" i="19"/>
  <c r="G58" i="19"/>
  <c r="G146" i="19"/>
  <c r="G49" i="19"/>
  <c r="G120" i="19"/>
  <c r="G80" i="19"/>
  <c r="G125" i="19"/>
  <c r="G55" i="19"/>
  <c r="G118" i="19"/>
  <c r="G73" i="19"/>
  <c r="G7" i="19"/>
  <c r="G42" i="19"/>
  <c r="G173" i="19"/>
  <c r="G96" i="19"/>
  <c r="G81" i="19"/>
  <c r="G31" i="19"/>
  <c r="G18" i="19"/>
  <c r="G21" i="19"/>
  <c r="G169" i="19"/>
  <c r="G34" i="19"/>
  <c r="G174" i="19"/>
  <c r="G53" i="19"/>
  <c r="G163" i="19"/>
  <c r="G111" i="19"/>
  <c r="G33" i="19"/>
  <c r="G83" i="19"/>
  <c r="G149" i="19"/>
  <c r="G99" i="19"/>
  <c r="G90" i="19"/>
  <c r="G101" i="19"/>
  <c r="G181" i="19"/>
  <c r="G29" i="19"/>
  <c r="G123" i="19"/>
  <c r="G128" i="19"/>
  <c r="G56" i="19"/>
  <c r="G92" i="19"/>
  <c r="G71" i="19"/>
  <c r="G104" i="19"/>
  <c r="G6" i="19"/>
  <c r="G84" i="19"/>
  <c r="G135" i="19"/>
  <c r="G24" i="19"/>
  <c r="G126" i="19"/>
  <c r="G12" i="19"/>
  <c r="G47" i="19"/>
  <c r="G176" i="19"/>
  <c r="G133" i="19"/>
  <c r="G150" i="19"/>
  <c r="G156" i="19"/>
  <c r="G129" i="19"/>
  <c r="G168" i="19"/>
  <c r="G100" i="19"/>
  <c r="G36" i="19"/>
  <c r="G158" i="19"/>
  <c r="G40" i="19"/>
  <c r="E7" i="19"/>
  <c r="E117" i="19"/>
  <c r="E70" i="19"/>
  <c r="E119" i="19"/>
  <c r="E181" i="19"/>
  <c r="E96" i="19"/>
  <c r="E106" i="19"/>
  <c r="E22" i="19"/>
  <c r="E76" i="19"/>
  <c r="E136" i="19"/>
  <c r="E105" i="19"/>
  <c r="E47" i="19"/>
  <c r="C77" i="19"/>
  <c r="C46" i="19"/>
  <c r="C139" i="19"/>
  <c r="C70" i="19"/>
  <c r="C152" i="19"/>
  <c r="C131" i="19"/>
  <c r="C133" i="19"/>
  <c r="C104" i="19"/>
  <c r="C8" i="19"/>
  <c r="P188" i="19"/>
  <c r="P190" i="19" s="1"/>
  <c r="C85" i="19"/>
  <c r="C115" i="19"/>
  <c r="C136" i="19"/>
  <c r="U175" i="19"/>
  <c r="U28" i="19"/>
  <c r="U61" i="19"/>
  <c r="U46" i="19"/>
  <c r="U7" i="19"/>
  <c r="U32" i="19"/>
  <c r="U41" i="19"/>
  <c r="U25" i="19"/>
  <c r="U91" i="19"/>
  <c r="U103" i="19"/>
  <c r="U114" i="19"/>
  <c r="U15" i="19"/>
  <c r="U101" i="19"/>
  <c r="U69" i="19"/>
  <c r="U100" i="19"/>
  <c r="U146" i="19"/>
  <c r="U85" i="19"/>
  <c r="U22" i="19"/>
  <c r="U96" i="19"/>
  <c r="U121" i="19"/>
  <c r="B189" i="19"/>
  <c r="C140" i="19"/>
  <c r="C166" i="19"/>
  <c r="U56" i="19"/>
  <c r="U42" i="19"/>
  <c r="U70" i="19"/>
  <c r="U126" i="19"/>
  <c r="T138" i="19"/>
  <c r="T176" i="19"/>
  <c r="T63" i="19"/>
  <c r="T158" i="19"/>
  <c r="T159" i="19"/>
  <c r="T66" i="19"/>
  <c r="T101" i="19"/>
  <c r="T35" i="19"/>
  <c r="T111" i="19"/>
  <c r="T179" i="19"/>
  <c r="T81" i="19"/>
  <c r="T175" i="19"/>
  <c r="T110" i="19"/>
  <c r="T122" i="19"/>
  <c r="T142" i="19"/>
  <c r="T64" i="19"/>
  <c r="T171" i="19"/>
  <c r="T9" i="19"/>
  <c r="R84" i="19"/>
  <c r="R113" i="19"/>
  <c r="R92" i="19"/>
  <c r="R136" i="19"/>
  <c r="R176" i="19"/>
  <c r="R94" i="19"/>
  <c r="R10" i="19"/>
  <c r="R28" i="19"/>
  <c r="R95" i="19"/>
  <c r="R107" i="19"/>
  <c r="R31" i="19"/>
  <c r="R35" i="19"/>
  <c r="P54" i="19"/>
  <c r="P113" i="19"/>
  <c r="P175" i="19"/>
  <c r="P151" i="19"/>
  <c r="P133" i="19"/>
  <c r="P78" i="19"/>
  <c r="P165" i="19"/>
  <c r="P45" i="19"/>
  <c r="P174" i="19"/>
  <c r="P130" i="19"/>
  <c r="P30" i="19"/>
  <c r="N77" i="19"/>
  <c r="N54" i="19"/>
  <c r="N178" i="19"/>
  <c r="N82" i="19"/>
  <c r="N5" i="19"/>
  <c r="N4" i="19"/>
  <c r="N105" i="19"/>
  <c r="N126" i="19"/>
  <c r="N151" i="19"/>
  <c r="L24" i="19"/>
  <c r="J105" i="19"/>
  <c r="J75" i="19"/>
  <c r="J85" i="19"/>
  <c r="J64" i="19"/>
  <c r="J11" i="19"/>
  <c r="J104" i="19"/>
  <c r="J77" i="19"/>
  <c r="J25" i="19"/>
  <c r="J62" i="19"/>
  <c r="J88" i="19"/>
  <c r="J129" i="19"/>
  <c r="J152" i="19"/>
  <c r="J144" i="19"/>
  <c r="J2" i="19"/>
  <c r="J189" i="19" s="1"/>
  <c r="J147" i="19"/>
  <c r="J112" i="19"/>
  <c r="J117" i="19"/>
  <c r="J138" i="19"/>
  <c r="J159" i="19"/>
  <c r="H61" i="19"/>
  <c r="H148" i="19"/>
  <c r="H168" i="19"/>
  <c r="H173" i="19"/>
  <c r="H65" i="19"/>
  <c r="H151" i="19"/>
  <c r="H41" i="19"/>
  <c r="H40" i="19"/>
  <c r="H110" i="19"/>
  <c r="H150" i="19"/>
  <c r="H139" i="19"/>
  <c r="H7" i="19"/>
  <c r="H75" i="19"/>
  <c r="H89" i="19"/>
  <c r="H16" i="19"/>
  <c r="H144" i="19"/>
  <c r="H115" i="19"/>
  <c r="H2" i="19"/>
  <c r="H188" i="19" s="1"/>
  <c r="H190" i="19" s="1"/>
  <c r="H129" i="19"/>
  <c r="H15" i="19"/>
  <c r="H10" i="19"/>
  <c r="H165" i="19"/>
  <c r="H134" i="19"/>
  <c r="H161" i="19"/>
  <c r="F40" i="19"/>
  <c r="F22" i="19"/>
  <c r="F181" i="19"/>
  <c r="F95" i="19"/>
  <c r="F137" i="19"/>
  <c r="F20" i="19"/>
  <c r="F123" i="19"/>
  <c r="F90" i="19"/>
  <c r="F178" i="19"/>
  <c r="F65" i="19"/>
  <c r="F124" i="19"/>
  <c r="F71" i="19"/>
  <c r="F47" i="19"/>
  <c r="F27" i="19"/>
  <c r="F91" i="19"/>
  <c r="F169" i="19"/>
  <c r="F176" i="19"/>
  <c r="F75" i="19"/>
  <c r="F164" i="19"/>
  <c r="C27" i="33"/>
  <c r="C47" i="33"/>
  <c r="F55" i="19"/>
  <c r="F48" i="19"/>
  <c r="F68" i="19"/>
  <c r="F180" i="19"/>
  <c r="F165" i="19"/>
  <c r="F160" i="19"/>
  <c r="F146" i="19"/>
  <c r="F81" i="19"/>
  <c r="F3" i="19"/>
  <c r="F5" i="19"/>
  <c r="F59" i="19"/>
  <c r="F149" i="19"/>
  <c r="F110" i="19"/>
  <c r="F54" i="19"/>
  <c r="F87" i="19"/>
  <c r="F109" i="19"/>
  <c r="F56" i="19"/>
  <c r="F141" i="19"/>
  <c r="F34" i="19"/>
  <c r="F173" i="19"/>
  <c r="F29" i="19"/>
  <c r="F53" i="19"/>
  <c r="F77" i="19"/>
  <c r="F166" i="19"/>
  <c r="F142" i="19"/>
  <c r="F17" i="19"/>
  <c r="C47" i="19"/>
  <c r="C124" i="19"/>
  <c r="P189" i="19"/>
  <c r="C68" i="19"/>
  <c r="C67" i="19"/>
  <c r="U52" i="19"/>
  <c r="U89" i="19"/>
  <c r="U2" i="19"/>
  <c r="U188" i="19" s="1"/>
  <c r="U190" i="19" s="1"/>
  <c r="U27" i="19"/>
  <c r="U171" i="19"/>
  <c r="U79" i="19"/>
  <c r="U148" i="19"/>
  <c r="U37" i="19"/>
  <c r="U105" i="19"/>
  <c r="U95" i="19"/>
  <c r="U40" i="19"/>
  <c r="U150" i="19"/>
  <c r="U176" i="19"/>
  <c r="U14" i="19"/>
  <c r="U153" i="19"/>
  <c r="U60" i="19"/>
  <c r="U112" i="19"/>
  <c r="U16" i="19"/>
  <c r="U21" i="19"/>
  <c r="U170" i="19"/>
  <c r="U116" i="19"/>
  <c r="C32" i="19"/>
  <c r="C175" i="19"/>
  <c r="C84" i="19"/>
  <c r="U65" i="19"/>
  <c r="U88" i="19"/>
  <c r="C66" i="19"/>
  <c r="C130" i="19"/>
  <c r="E75" i="19"/>
  <c r="E141" i="19"/>
  <c r="E2" i="19"/>
  <c r="E188" i="19" s="1"/>
  <c r="E190" i="19" s="1"/>
  <c r="F60" i="19"/>
  <c r="E123" i="19"/>
  <c r="E30" i="19"/>
  <c r="E116" i="19"/>
  <c r="E91" i="19"/>
  <c r="E15" i="19"/>
  <c r="E41" i="19"/>
  <c r="E153" i="19"/>
  <c r="E124" i="19"/>
  <c r="E174" i="19"/>
  <c r="E44" i="19"/>
  <c r="E95" i="19"/>
  <c r="E173" i="19"/>
  <c r="E89" i="19"/>
  <c r="E118" i="19"/>
  <c r="E112" i="19"/>
  <c r="E40" i="19"/>
  <c r="E163" i="19"/>
  <c r="E107" i="19"/>
  <c r="E177" i="19"/>
  <c r="E31" i="19"/>
  <c r="E11" i="19"/>
  <c r="E165" i="19"/>
  <c r="E32" i="19"/>
  <c r="E137" i="19"/>
  <c r="E128" i="19"/>
  <c r="E131" i="19"/>
  <c r="E56" i="19"/>
  <c r="E34" i="19"/>
  <c r="E79" i="19"/>
  <c r="E80" i="19"/>
  <c r="E171" i="19"/>
  <c r="E62" i="19"/>
  <c r="E49" i="19"/>
  <c r="E179" i="19"/>
  <c r="E16" i="19"/>
  <c r="E148" i="19"/>
  <c r="E20" i="19"/>
  <c r="N109" i="19"/>
  <c r="N106" i="19"/>
  <c r="N63" i="19"/>
  <c r="N161" i="19"/>
  <c r="N133" i="19"/>
  <c r="N36" i="19"/>
  <c r="N80" i="19"/>
  <c r="N125" i="19"/>
  <c r="N144" i="19"/>
  <c r="N148" i="19"/>
  <c r="N34" i="19"/>
  <c r="N167" i="19"/>
  <c r="N111" i="19"/>
  <c r="N65" i="19"/>
  <c r="N40" i="19"/>
  <c r="N110" i="19"/>
  <c r="N13" i="19"/>
  <c r="N165" i="19"/>
  <c r="N89" i="19"/>
  <c r="N22" i="19"/>
  <c r="N170" i="19"/>
  <c r="N20" i="19"/>
  <c r="N93" i="19"/>
  <c r="N43" i="19"/>
  <c r="N104" i="19"/>
  <c r="E26" i="33"/>
  <c r="E46" i="33" s="1"/>
  <c r="N139" i="19"/>
  <c r="N132" i="19"/>
  <c r="N163" i="19"/>
  <c r="N91" i="19"/>
  <c r="N175" i="19"/>
  <c r="N140" i="19"/>
  <c r="N102" i="19"/>
  <c r="R189" i="19"/>
  <c r="E100" i="19"/>
  <c r="E157" i="19"/>
  <c r="E94" i="19"/>
  <c r="E60" i="19"/>
  <c r="E93" i="19"/>
  <c r="E175" i="19"/>
  <c r="E6" i="19"/>
  <c r="E121" i="19"/>
  <c r="E90" i="19"/>
  <c r="E42" i="19"/>
  <c r="E12" i="19"/>
  <c r="E172" i="19"/>
  <c r="E67" i="19"/>
  <c r="E25" i="19"/>
  <c r="S188" i="19"/>
  <c r="S190" i="19" s="1"/>
  <c r="N130" i="19"/>
  <c r="N176" i="19"/>
  <c r="N122" i="19"/>
  <c r="E14" i="19"/>
  <c r="E150" i="19"/>
  <c r="N162" i="19"/>
  <c r="N41" i="19"/>
  <c r="N6" i="19"/>
  <c r="X59" i="19"/>
  <c r="X45" i="19"/>
  <c r="X167" i="19"/>
  <c r="X111" i="19"/>
  <c r="X105" i="19"/>
  <c r="S20" i="19"/>
  <c r="I107" i="19"/>
  <c r="V36" i="19"/>
  <c r="I142" i="19"/>
  <c r="I173" i="19"/>
  <c r="I55" i="19"/>
  <c r="I83" i="19"/>
  <c r="S130" i="19"/>
  <c r="S129" i="19"/>
  <c r="S118" i="19"/>
  <c r="S4" i="19"/>
  <c r="S27" i="19"/>
  <c r="S24" i="19"/>
  <c r="S79" i="19"/>
  <c r="S176" i="19"/>
  <c r="S92" i="19"/>
  <c r="N70" i="19"/>
  <c r="N37" i="19"/>
  <c r="S167" i="19"/>
  <c r="N11" i="19"/>
  <c r="S181" i="19"/>
  <c r="S137" i="19"/>
  <c r="S74" i="19"/>
  <c r="S153" i="19"/>
  <c r="S116" i="19"/>
  <c r="I75" i="19"/>
  <c r="I132" i="19"/>
  <c r="I103" i="19"/>
  <c r="I16" i="19"/>
  <c r="I68" i="19"/>
  <c r="I110" i="19"/>
  <c r="I19" i="19"/>
  <c r="I39" i="19"/>
  <c r="I113" i="19"/>
  <c r="I130" i="19"/>
  <c r="I143" i="19"/>
  <c r="I156" i="19"/>
  <c r="I128" i="19"/>
  <c r="I57" i="19"/>
  <c r="I139" i="19"/>
  <c r="I126" i="19"/>
  <c r="I86" i="19"/>
  <c r="I164" i="19"/>
  <c r="I147" i="19"/>
  <c r="I48" i="19"/>
  <c r="I62" i="19"/>
  <c r="I29" i="19"/>
  <c r="S6" i="19"/>
  <c r="S38" i="19"/>
  <c r="S7" i="19"/>
  <c r="S65" i="19"/>
  <c r="S44" i="19"/>
  <c r="I43" i="19"/>
  <c r="I159" i="19"/>
  <c r="I122" i="19"/>
  <c r="I82" i="19"/>
  <c r="I70" i="19"/>
  <c r="S179" i="19"/>
  <c r="S23" i="19"/>
  <c r="S143" i="19"/>
  <c r="S67" i="19"/>
  <c r="S180" i="19"/>
  <c r="S132" i="19"/>
  <c r="S155" i="19"/>
  <c r="N75" i="19"/>
  <c r="S170" i="19"/>
  <c r="S152" i="19"/>
  <c r="S56" i="19"/>
  <c r="S34" i="19"/>
  <c r="S89" i="19"/>
  <c r="V142" i="19"/>
  <c r="V96" i="19"/>
  <c r="N158" i="19"/>
  <c r="X92" i="19"/>
  <c r="X136" i="19"/>
  <c r="S163" i="19"/>
  <c r="I61" i="19"/>
  <c r="E144" i="19"/>
  <c r="E9" i="19"/>
  <c r="E82" i="19"/>
  <c r="E109" i="19"/>
  <c r="E164" i="19"/>
  <c r="I155" i="19"/>
  <c r="I65" i="19"/>
  <c r="I7" i="19"/>
  <c r="K184" i="19"/>
  <c r="K186" i="19"/>
  <c r="K191" i="19"/>
  <c r="K192" i="19" s="1"/>
  <c r="D200" i="19" s="1"/>
  <c r="D209" i="19" s="1"/>
  <c r="D29" i="31" s="1"/>
  <c r="D49" i="31" s="1"/>
  <c r="V69" i="19"/>
  <c r="V9" i="19"/>
  <c r="V64" i="19"/>
  <c r="X93" i="19"/>
  <c r="X6" i="19"/>
  <c r="X22" i="19"/>
  <c r="X26" i="19"/>
  <c r="I161" i="19"/>
  <c r="I121" i="19"/>
  <c r="I18" i="19"/>
  <c r="I45" i="19"/>
  <c r="I49" i="19"/>
  <c r="S51" i="19"/>
  <c r="S91" i="19"/>
  <c r="S63" i="19"/>
  <c r="S135" i="19"/>
  <c r="S113" i="19"/>
  <c r="S98" i="19"/>
  <c r="S144" i="19"/>
  <c r="V35" i="19"/>
  <c r="X24" i="19"/>
  <c r="X150" i="19"/>
  <c r="E132" i="19"/>
  <c r="E134" i="19"/>
  <c r="E140" i="19"/>
  <c r="E125" i="19"/>
  <c r="V7" i="19"/>
  <c r="V129" i="19"/>
  <c r="X23" i="19"/>
  <c r="X43" i="19"/>
  <c r="V67" i="19"/>
  <c r="X57" i="19"/>
  <c r="X99" i="19"/>
  <c r="V97" i="19"/>
  <c r="X117" i="19"/>
  <c r="X113" i="19"/>
  <c r="X142" i="19"/>
  <c r="X29" i="19"/>
  <c r="S120" i="19"/>
  <c r="S103" i="19"/>
  <c r="N71" i="19"/>
  <c r="I71" i="19"/>
  <c r="V141" i="19"/>
  <c r="H11" i="19"/>
  <c r="H99" i="19"/>
  <c r="H164" i="19"/>
  <c r="H106" i="19"/>
  <c r="E57" i="19"/>
  <c r="E152" i="19"/>
  <c r="E97" i="19"/>
  <c r="E27" i="19"/>
  <c r="E17" i="19"/>
  <c r="E169" i="19"/>
  <c r="E101" i="19"/>
  <c r="E24" i="19"/>
  <c r="E54" i="19"/>
  <c r="E85" i="19"/>
  <c r="E69" i="19"/>
  <c r="E63" i="19"/>
  <c r="E149" i="19"/>
  <c r="E166" i="19"/>
  <c r="E129" i="19"/>
  <c r="E147" i="19"/>
  <c r="E99" i="19"/>
  <c r="E114" i="19"/>
  <c r="E146" i="19"/>
  <c r="E50" i="19"/>
  <c r="E53" i="19"/>
  <c r="E159" i="19"/>
  <c r="E43" i="19"/>
  <c r="E160" i="19"/>
  <c r="E26" i="19"/>
  <c r="P185" i="19"/>
  <c r="E72" i="19"/>
  <c r="E78" i="19"/>
  <c r="E77" i="19"/>
  <c r="E133" i="19"/>
  <c r="E176" i="19"/>
  <c r="E64" i="19"/>
  <c r="E8" i="19"/>
  <c r="E48" i="19"/>
  <c r="E39" i="19"/>
  <c r="E170" i="19"/>
  <c r="E33" i="19"/>
  <c r="E37" i="19"/>
  <c r="E142" i="19"/>
  <c r="E35" i="19"/>
  <c r="N146" i="19"/>
  <c r="N84" i="19"/>
  <c r="N145" i="19"/>
  <c r="N137" i="19"/>
  <c r="N85" i="19"/>
  <c r="N48" i="19"/>
  <c r="N47" i="19"/>
  <c r="N15" i="19"/>
  <c r="N33" i="19"/>
  <c r="N143" i="19"/>
  <c r="N131" i="19"/>
  <c r="N117" i="19"/>
  <c r="N26" i="19"/>
  <c r="N58" i="19"/>
  <c r="N177" i="19"/>
  <c r="N44" i="19"/>
  <c r="N164" i="19"/>
  <c r="N10" i="19"/>
  <c r="N30" i="19"/>
  <c r="N173" i="19"/>
  <c r="N128" i="19"/>
  <c r="N90" i="19"/>
  <c r="N2" i="19"/>
  <c r="N185" i="19" s="1"/>
  <c r="N16" i="19"/>
  <c r="N123" i="19"/>
  <c r="N64" i="19"/>
  <c r="N127" i="19"/>
  <c r="N42" i="19"/>
  <c r="N115" i="19"/>
  <c r="N74" i="19"/>
  <c r="N150" i="19"/>
  <c r="N152" i="19"/>
  <c r="N172" i="19"/>
  <c r="N69" i="19"/>
  <c r="X135" i="19"/>
  <c r="E55" i="19"/>
  <c r="E36" i="19"/>
  <c r="E68" i="19"/>
  <c r="E145" i="19"/>
  <c r="E18" i="19"/>
  <c r="E143" i="19"/>
  <c r="E58" i="19"/>
  <c r="E28" i="19"/>
  <c r="E86" i="19"/>
  <c r="E102" i="19"/>
  <c r="E154" i="19"/>
  <c r="E4" i="19"/>
  <c r="E111" i="19"/>
  <c r="E81" i="19"/>
  <c r="E52" i="19"/>
  <c r="K189" i="19"/>
  <c r="N14" i="19"/>
  <c r="N124" i="19"/>
  <c r="E92" i="19"/>
  <c r="E10" i="19"/>
  <c r="E29" i="19"/>
  <c r="N87" i="19"/>
  <c r="N12" i="19"/>
  <c r="N88" i="19"/>
  <c r="X20" i="19"/>
  <c r="X77" i="19"/>
  <c r="X32" i="19"/>
  <c r="X175" i="19"/>
  <c r="X74" i="19"/>
  <c r="S127" i="19"/>
  <c r="I116" i="19"/>
  <c r="I151" i="19"/>
  <c r="I2" i="19"/>
  <c r="I185" i="19"/>
  <c r="I52" i="19"/>
  <c r="I9" i="19"/>
  <c r="S64" i="19"/>
  <c r="S30" i="19"/>
  <c r="S100" i="19"/>
  <c r="S40" i="19"/>
  <c r="S112" i="19"/>
  <c r="S95" i="19"/>
  <c r="S26" i="19"/>
  <c r="S164" i="19"/>
  <c r="S138" i="19"/>
  <c r="S128" i="19"/>
  <c r="S66" i="19"/>
  <c r="N157" i="19"/>
  <c r="S82" i="19"/>
  <c r="S111" i="19"/>
  <c r="S146" i="19"/>
  <c r="S45" i="19"/>
  <c r="S108" i="19"/>
  <c r="S48" i="19"/>
  <c r="S147" i="19"/>
  <c r="I56" i="19"/>
  <c r="I76" i="19"/>
  <c r="I118" i="19"/>
  <c r="I97" i="19"/>
  <c r="I145" i="19"/>
  <c r="I127" i="19"/>
  <c r="I120" i="19"/>
  <c r="I51" i="19"/>
  <c r="I28" i="19"/>
  <c r="I96" i="19"/>
  <c r="I72" i="19"/>
  <c r="I44" i="19"/>
  <c r="I81" i="19"/>
  <c r="I176" i="19"/>
  <c r="I123" i="19"/>
  <c r="I64" i="19"/>
  <c r="I95" i="19"/>
  <c r="I137" i="19"/>
  <c r="I42" i="19"/>
  <c r="I84" i="19"/>
  <c r="I13" i="19"/>
  <c r="I69" i="19"/>
  <c r="S69" i="19"/>
  <c r="S141" i="19"/>
  <c r="S37" i="19"/>
  <c r="S177" i="19"/>
  <c r="S90" i="19"/>
  <c r="S14" i="19"/>
  <c r="I67" i="19"/>
  <c r="I162" i="19"/>
  <c r="I27" i="19"/>
  <c r="I112" i="19"/>
  <c r="S31" i="19"/>
  <c r="S139" i="19"/>
  <c r="S131" i="19"/>
  <c r="S102" i="19"/>
  <c r="S151" i="19"/>
  <c r="S119" i="19"/>
  <c r="S83" i="19"/>
  <c r="S11" i="19"/>
  <c r="S174" i="19"/>
  <c r="S97" i="19"/>
  <c r="S60" i="19"/>
  <c r="S169" i="19"/>
  <c r="S28" i="19"/>
  <c r="S57" i="19"/>
  <c r="S49" i="19"/>
  <c r="V135" i="19"/>
  <c r="V82" i="19"/>
  <c r="X88" i="19"/>
  <c r="X132" i="19"/>
  <c r="S17" i="19"/>
  <c r="I46" i="19"/>
  <c r="I158" i="19"/>
  <c r="I178" i="19"/>
  <c r="I23" i="19"/>
  <c r="E161" i="19"/>
  <c r="E71" i="19"/>
  <c r="E151" i="19"/>
  <c r="E103" i="19"/>
  <c r="E45" i="19"/>
  <c r="I11" i="19"/>
  <c r="I138" i="19"/>
  <c r="V61" i="19"/>
  <c r="V13" i="19"/>
  <c r="V136" i="19"/>
  <c r="X35" i="19"/>
  <c r="X133" i="19"/>
  <c r="X79" i="19"/>
  <c r="X49" i="19"/>
  <c r="I53" i="19"/>
  <c r="I38" i="19"/>
  <c r="I15" i="19"/>
  <c r="I144" i="19"/>
  <c r="I117" i="19"/>
  <c r="S114" i="19"/>
  <c r="S43" i="19"/>
  <c r="S12" i="19"/>
  <c r="S123" i="19"/>
  <c r="S140" i="19"/>
  <c r="S68" i="19"/>
  <c r="S115" i="19"/>
  <c r="S71" i="19"/>
  <c r="V112" i="19"/>
  <c r="X65" i="19"/>
  <c r="X62" i="19"/>
  <c r="X107" i="19"/>
  <c r="E84" i="19"/>
  <c r="E130" i="19"/>
  <c r="E13" i="19"/>
  <c r="E127" i="19"/>
  <c r="E167" i="19"/>
  <c r="E180" i="19"/>
  <c r="V2" i="19"/>
  <c r="V189" i="19" s="1"/>
  <c r="X95" i="19"/>
  <c r="X54" i="19"/>
  <c r="V170" i="19"/>
  <c r="S59" i="19"/>
  <c r="S78" i="19"/>
  <c r="X178" i="19"/>
  <c r="X19" i="19"/>
  <c r="E120" i="19"/>
  <c r="V118" i="19"/>
  <c r="X11" i="19"/>
  <c r="X14" i="19"/>
  <c r="X33" i="19"/>
  <c r="X58" i="19"/>
  <c r="E108" i="19"/>
  <c r="W144" i="19"/>
  <c r="I188" i="19"/>
  <c r="I190" i="19"/>
  <c r="I189" i="19"/>
  <c r="O188" i="19"/>
  <c r="O190" i="19"/>
  <c r="O184" i="19"/>
  <c r="O186" i="19" s="1"/>
  <c r="O191" i="19" s="1"/>
  <c r="O192" i="19" s="1"/>
  <c r="E200" i="19" s="1"/>
  <c r="E209" i="19" s="1"/>
  <c r="E29" i="31" s="1"/>
  <c r="E49" i="31" s="1"/>
  <c r="C123" i="19"/>
  <c r="C162" i="19"/>
  <c r="C154" i="19"/>
  <c r="C109" i="19"/>
  <c r="C50" i="19"/>
  <c r="C53" i="19"/>
  <c r="C168" i="19"/>
  <c r="C107" i="19"/>
  <c r="C118" i="19"/>
  <c r="C155" i="19"/>
  <c r="C96" i="19"/>
  <c r="C143" i="19"/>
  <c r="C116" i="19"/>
  <c r="C128" i="19"/>
  <c r="C49" i="19"/>
  <c r="C160" i="19"/>
  <c r="C14" i="19"/>
  <c r="C150" i="19"/>
  <c r="C7" i="19"/>
  <c r="C58" i="19"/>
  <c r="C60" i="19"/>
  <c r="C174" i="19"/>
  <c r="C44" i="19"/>
  <c r="C93" i="19"/>
  <c r="C52" i="19"/>
  <c r="C114" i="19"/>
  <c r="C10" i="19"/>
  <c r="C138" i="19"/>
  <c r="C57" i="19"/>
  <c r="C81" i="19"/>
  <c r="C149" i="19"/>
  <c r="C113" i="19"/>
  <c r="C18" i="19"/>
  <c r="C90" i="19"/>
  <c r="C153" i="19"/>
  <c r="C56" i="19"/>
  <c r="C38" i="19"/>
  <c r="C37" i="19"/>
  <c r="C178" i="19"/>
  <c r="C173" i="19"/>
  <c r="C86" i="19"/>
  <c r="C146" i="19"/>
  <c r="C87" i="19"/>
  <c r="C165" i="19"/>
  <c r="C110" i="19"/>
  <c r="C176" i="19"/>
  <c r="C34" i="19"/>
  <c r="C19" i="19"/>
  <c r="C88" i="19"/>
  <c r="C12" i="19"/>
  <c r="C132" i="19"/>
  <c r="C137" i="19"/>
  <c r="C5" i="19"/>
  <c r="C40" i="19"/>
  <c r="C59" i="19"/>
  <c r="C22" i="19"/>
  <c r="C3" i="19"/>
  <c r="C55" i="19"/>
  <c r="C20" i="19"/>
  <c r="C151" i="19"/>
  <c r="C127" i="19"/>
  <c r="C51" i="19"/>
  <c r="C148" i="19"/>
  <c r="C15" i="19"/>
  <c r="C94" i="19"/>
  <c r="C48" i="19"/>
  <c r="C83" i="19"/>
  <c r="C125" i="19"/>
  <c r="C135" i="19"/>
  <c r="C28" i="19"/>
  <c r="C65" i="19"/>
  <c r="C62" i="19"/>
  <c r="C100" i="19"/>
  <c r="C69" i="19"/>
  <c r="C158" i="19"/>
  <c r="C95" i="19"/>
  <c r="C92" i="19"/>
  <c r="C35" i="19"/>
  <c r="C101" i="19"/>
  <c r="C170" i="19"/>
  <c r="C121" i="19"/>
  <c r="C74" i="19"/>
  <c r="C119" i="19"/>
  <c r="C79" i="19"/>
  <c r="X67" i="19"/>
  <c r="X86" i="19"/>
  <c r="X28" i="19"/>
  <c r="X63" i="19"/>
  <c r="X165" i="19"/>
  <c r="X120" i="19"/>
  <c r="X146" i="19"/>
  <c r="X68" i="19"/>
  <c r="X4" i="19"/>
  <c r="X169" i="19"/>
  <c r="X64" i="19"/>
  <c r="X123" i="19"/>
  <c r="X82" i="19"/>
  <c r="X139" i="19"/>
  <c r="X179" i="19"/>
  <c r="X131" i="19"/>
  <c r="X72" i="19"/>
  <c r="X17" i="19"/>
  <c r="X89" i="19"/>
  <c r="X8" i="19"/>
  <c r="X124" i="19"/>
  <c r="X73" i="19"/>
  <c r="X110" i="19"/>
  <c r="X27" i="19"/>
  <c r="M72" i="19"/>
  <c r="M164" i="19"/>
  <c r="M136" i="19"/>
  <c r="M32" i="19"/>
  <c r="M102" i="19"/>
  <c r="M99" i="19"/>
  <c r="M4" i="19"/>
  <c r="M129" i="19"/>
  <c r="M34" i="19"/>
  <c r="M96" i="19"/>
  <c r="M132" i="19"/>
  <c r="M90" i="19"/>
  <c r="M73" i="19"/>
  <c r="M38" i="19"/>
  <c r="M77" i="19"/>
  <c r="M58" i="19"/>
  <c r="M111" i="19"/>
  <c r="M139" i="19"/>
  <c r="M103" i="19"/>
  <c r="M180" i="19"/>
  <c r="M160" i="19"/>
  <c r="M152" i="19"/>
  <c r="M95" i="19"/>
  <c r="M7" i="19"/>
  <c r="M69" i="19"/>
  <c r="M3" i="19"/>
  <c r="M162" i="19"/>
  <c r="M165" i="19"/>
  <c r="M57" i="19"/>
  <c r="M71" i="19"/>
  <c r="M146" i="19"/>
  <c r="M94" i="19"/>
  <c r="M150" i="19"/>
  <c r="M181" i="19"/>
  <c r="M61" i="19"/>
  <c r="M18" i="19"/>
  <c r="M42" i="19"/>
  <c r="M54" i="19"/>
  <c r="M36" i="19"/>
  <c r="M81" i="19"/>
  <c r="M138" i="19"/>
  <c r="M173" i="19"/>
  <c r="M45" i="19"/>
  <c r="M170" i="19"/>
  <c r="M44" i="19"/>
  <c r="M78" i="19"/>
  <c r="M145" i="19"/>
  <c r="M156" i="19"/>
  <c r="M80" i="19"/>
  <c r="M15" i="19"/>
  <c r="M55" i="19"/>
  <c r="M172" i="19"/>
  <c r="M177" i="19"/>
  <c r="M137" i="19"/>
  <c r="M123" i="19"/>
  <c r="M127" i="19"/>
  <c r="M91" i="19"/>
  <c r="M19" i="19"/>
  <c r="M74" i="19"/>
  <c r="M28" i="19"/>
  <c r="M168" i="19"/>
  <c r="M104" i="19"/>
  <c r="M117" i="19"/>
  <c r="M64" i="19"/>
  <c r="M76" i="19"/>
  <c r="M178" i="19"/>
  <c r="M98" i="19"/>
  <c r="M140" i="19"/>
  <c r="M51" i="19"/>
  <c r="M50" i="19"/>
  <c r="M93" i="19"/>
  <c r="M167" i="19"/>
  <c r="M101" i="19"/>
  <c r="M11" i="19"/>
  <c r="M12" i="19"/>
  <c r="M166" i="19"/>
  <c r="M48" i="19"/>
  <c r="M70" i="19"/>
  <c r="M154" i="19"/>
  <c r="M68" i="19"/>
  <c r="M151" i="19"/>
  <c r="M59" i="19"/>
  <c r="M30" i="19"/>
  <c r="M86" i="19"/>
  <c r="M17" i="19"/>
  <c r="M49" i="19"/>
  <c r="M53" i="19"/>
  <c r="M97" i="19"/>
  <c r="M62" i="19"/>
  <c r="M189" i="19"/>
  <c r="C11" i="19"/>
  <c r="C6" i="19"/>
  <c r="C82" i="19"/>
  <c r="C106" i="19"/>
  <c r="C43" i="19"/>
  <c r="C25" i="19"/>
  <c r="C97" i="19"/>
  <c r="C9" i="19"/>
  <c r="M185" i="19"/>
  <c r="I184" i="19"/>
  <c r="I186" i="19" s="1"/>
  <c r="I191" i="19" s="1"/>
  <c r="I192" i="19" s="1"/>
  <c r="D198" i="19" s="1"/>
  <c r="D207" i="19" s="1"/>
  <c r="S189" i="19"/>
  <c r="R188" i="19"/>
  <c r="R190" i="19" s="1"/>
  <c r="C159" i="19"/>
  <c r="C89" i="19"/>
  <c r="C102" i="19"/>
  <c r="R184" i="19"/>
  <c r="R186" i="19" s="1"/>
  <c r="R191" i="19" s="1"/>
  <c r="R192" i="19" s="1"/>
  <c r="F200" i="19" s="1"/>
  <c r="F209" i="19" s="1"/>
  <c r="C13" i="19"/>
  <c r="C23" i="19"/>
  <c r="C129" i="19"/>
  <c r="C25" i="33"/>
  <c r="C45" i="33"/>
  <c r="C142" i="19"/>
  <c r="C78" i="19"/>
  <c r="C36" i="19"/>
  <c r="C17" i="19"/>
  <c r="C145" i="19"/>
  <c r="C111" i="19"/>
  <c r="C45" i="19"/>
  <c r="C72" i="19"/>
  <c r="C16" i="19"/>
  <c r="C164" i="19"/>
  <c r="C181" i="19"/>
  <c r="C21" i="19"/>
  <c r="C156" i="19"/>
  <c r="C4" i="19"/>
  <c r="C26" i="19"/>
  <c r="C108" i="19"/>
  <c r="C126" i="19"/>
  <c r="O189" i="19"/>
  <c r="C76" i="19"/>
  <c r="S184" i="19"/>
  <c r="S186" i="19" s="1"/>
  <c r="S191" i="19" s="1"/>
  <c r="S192" i="19" s="1"/>
  <c r="F201" i="19" s="1"/>
  <c r="F210" i="19" s="1"/>
  <c r="H109" i="19"/>
  <c r="H50" i="19"/>
  <c r="H114" i="19"/>
  <c r="H127" i="19"/>
  <c r="H132" i="19"/>
  <c r="U162" i="19"/>
  <c r="U152" i="19"/>
  <c r="U12" i="19"/>
  <c r="U87" i="19"/>
  <c r="U47" i="19"/>
  <c r="U11" i="19"/>
  <c r="U17" i="19"/>
  <c r="U9" i="19"/>
  <c r="U144" i="19"/>
  <c r="U13" i="19"/>
  <c r="U23" i="19"/>
  <c r="U4" i="19"/>
  <c r="U94" i="19"/>
  <c r="U39" i="19"/>
  <c r="U147" i="19"/>
  <c r="U130" i="19"/>
  <c r="F28" i="33"/>
  <c r="F48" i="33"/>
  <c r="U49" i="19"/>
  <c r="U76" i="19"/>
  <c r="U90" i="19"/>
  <c r="U167" i="19"/>
  <c r="U142" i="19"/>
  <c r="U180" i="19"/>
  <c r="U71" i="19"/>
  <c r="U10" i="19"/>
  <c r="U51" i="19"/>
  <c r="U35" i="19"/>
  <c r="U115" i="19"/>
  <c r="U83" i="19"/>
  <c r="U169" i="19"/>
  <c r="U131" i="19"/>
  <c r="U111" i="19"/>
  <c r="U59" i="19"/>
  <c r="U64" i="19"/>
  <c r="U149" i="19"/>
  <c r="U138" i="19"/>
  <c r="U53" i="19"/>
  <c r="U20" i="19"/>
  <c r="U26" i="19"/>
  <c r="U75" i="19"/>
  <c r="U164" i="19"/>
  <c r="U58" i="19"/>
  <c r="U108" i="19"/>
  <c r="U160" i="19"/>
  <c r="U159" i="19"/>
  <c r="U99" i="19"/>
  <c r="U135" i="19"/>
  <c r="U6" i="19"/>
  <c r="U136" i="19"/>
  <c r="U119" i="19"/>
  <c r="U31" i="19"/>
  <c r="U68" i="19"/>
  <c r="U81" i="19"/>
  <c r="U120" i="19"/>
  <c r="U128" i="19"/>
  <c r="U139" i="19"/>
  <c r="U124" i="19"/>
  <c r="U158" i="19"/>
  <c r="U45" i="19"/>
  <c r="U84" i="19"/>
  <c r="U29" i="19"/>
  <c r="U145" i="19"/>
  <c r="U113" i="19"/>
  <c r="U48" i="19"/>
  <c r="U161" i="19"/>
  <c r="U174" i="19"/>
  <c r="U177" i="19"/>
  <c r="U143" i="19"/>
  <c r="U155" i="19"/>
  <c r="U117" i="19"/>
  <c r="U179" i="19"/>
  <c r="U24" i="19"/>
  <c r="U133" i="19"/>
  <c r="U8" i="19"/>
  <c r="U137" i="19"/>
  <c r="U125" i="19"/>
  <c r="U151" i="19"/>
  <c r="U33" i="19"/>
  <c r="U102" i="19"/>
  <c r="U82" i="19"/>
  <c r="U50" i="19"/>
  <c r="U92" i="19"/>
  <c r="U129" i="19"/>
  <c r="U154" i="19"/>
  <c r="U55" i="19"/>
  <c r="U5" i="19"/>
  <c r="U134" i="19"/>
  <c r="U104" i="19"/>
  <c r="U168" i="19"/>
  <c r="U43" i="19"/>
  <c r="U19" i="19"/>
  <c r="U67" i="19"/>
  <c r="U30" i="19"/>
  <c r="H66" i="19"/>
  <c r="H5" i="19"/>
  <c r="H153" i="19"/>
  <c r="H147" i="19"/>
  <c r="H57" i="19"/>
  <c r="H88" i="19"/>
  <c r="H83" i="19"/>
  <c r="H95" i="19"/>
  <c r="H26" i="19"/>
  <c r="H24" i="19"/>
  <c r="H138" i="19"/>
  <c r="H178" i="19"/>
  <c r="H85" i="19"/>
  <c r="H9" i="19"/>
  <c r="H54" i="19"/>
  <c r="H169" i="19"/>
  <c r="H180" i="19"/>
  <c r="H128" i="19"/>
  <c r="H158" i="19"/>
  <c r="H103" i="19"/>
  <c r="H68" i="19"/>
  <c r="H35" i="19"/>
  <c r="H56" i="19"/>
  <c r="H167" i="19"/>
  <c r="H171" i="19"/>
  <c r="H70" i="19"/>
  <c r="H102" i="19"/>
  <c r="H97" i="19"/>
  <c r="H181" i="19"/>
  <c r="H63" i="19"/>
  <c r="H81" i="19"/>
  <c r="H94" i="19"/>
  <c r="H166" i="19"/>
  <c r="H84" i="19"/>
  <c r="H145" i="19"/>
  <c r="H20" i="19"/>
  <c r="H142" i="19"/>
  <c r="H30" i="19"/>
  <c r="H67" i="19"/>
  <c r="H125" i="19"/>
  <c r="H39" i="19"/>
  <c r="H3" i="19"/>
  <c r="H131" i="19"/>
  <c r="H21" i="19"/>
  <c r="H58" i="19"/>
  <c r="H172" i="19"/>
  <c r="H23" i="19"/>
  <c r="H36" i="19"/>
  <c r="H90" i="19"/>
  <c r="H17" i="19"/>
  <c r="H96" i="19"/>
  <c r="H149" i="19"/>
  <c r="H107" i="19"/>
  <c r="H179" i="19"/>
  <c r="H87" i="19"/>
  <c r="H124" i="19"/>
  <c r="H176" i="19"/>
  <c r="H156" i="19"/>
  <c r="H32" i="19"/>
  <c r="H98" i="19"/>
  <c r="H121" i="19"/>
  <c r="H143" i="19"/>
  <c r="H159" i="19"/>
  <c r="H111" i="19"/>
  <c r="H116" i="19"/>
  <c r="H78" i="19"/>
  <c r="H42" i="19"/>
  <c r="H28" i="19"/>
  <c r="H13" i="19"/>
  <c r="H34" i="19"/>
  <c r="H60" i="19"/>
  <c r="H29" i="19"/>
  <c r="H152" i="19"/>
  <c r="H22" i="19"/>
  <c r="H122" i="19"/>
  <c r="H120" i="19"/>
  <c r="H170" i="19"/>
  <c r="H117" i="19"/>
  <c r="H47" i="19"/>
  <c r="H105" i="19"/>
  <c r="H135" i="19"/>
  <c r="H140" i="19"/>
  <c r="H91" i="19"/>
  <c r="H123" i="19"/>
  <c r="H52" i="19"/>
  <c r="H154" i="19"/>
  <c r="H4" i="19"/>
  <c r="H92" i="19"/>
  <c r="H14" i="19"/>
  <c r="H93" i="19"/>
  <c r="C54" i="19"/>
  <c r="M184" i="19"/>
  <c r="M186" i="19" s="1"/>
  <c r="M191" i="19" s="1"/>
  <c r="M192" i="19" s="1"/>
  <c r="E198" i="19" s="1"/>
  <c r="E207" i="19" s="1"/>
  <c r="C163" i="19"/>
  <c r="C42" i="19"/>
  <c r="C157" i="19"/>
  <c r="C105" i="19"/>
  <c r="C103" i="19"/>
  <c r="C134" i="19"/>
  <c r="C147" i="19"/>
  <c r="C99" i="19"/>
  <c r="C98" i="19"/>
  <c r="C91" i="19"/>
  <c r="C122" i="19"/>
  <c r="C112" i="19"/>
  <c r="C117" i="19"/>
  <c r="C73" i="19"/>
  <c r="C171" i="19"/>
  <c r="C31" i="19"/>
  <c r="O185" i="19"/>
  <c r="C144" i="19"/>
  <c r="C167" i="19"/>
  <c r="C2" i="19"/>
  <c r="C189" i="19" s="1"/>
  <c r="C33" i="19"/>
  <c r="C27" i="19"/>
  <c r="C24" i="19"/>
  <c r="C177" i="19"/>
  <c r="C80" i="19"/>
  <c r="C169" i="19"/>
  <c r="C141" i="19"/>
  <c r="C180" i="19"/>
  <c r="C71" i="19"/>
  <c r="C64" i="19"/>
  <c r="C29" i="19"/>
  <c r="C172" i="19"/>
  <c r="C41" i="19"/>
  <c r="C120" i="19"/>
  <c r="C30" i="19"/>
  <c r="C179" i="19"/>
  <c r="C75" i="19"/>
  <c r="C161" i="19"/>
  <c r="C61" i="19"/>
  <c r="C185" i="19"/>
  <c r="V102" i="19"/>
  <c r="V71" i="19"/>
  <c r="V84" i="19"/>
  <c r="V83" i="19"/>
  <c r="V178" i="19"/>
  <c r="V122" i="19"/>
  <c r="V68" i="19"/>
  <c r="V137" i="19"/>
  <c r="V72" i="19"/>
  <c r="V87" i="19"/>
  <c r="V48" i="19"/>
  <c r="V150" i="19"/>
  <c r="V168" i="19"/>
  <c r="V60" i="19"/>
  <c r="V156" i="19"/>
  <c r="V30" i="19"/>
  <c r="V73" i="19"/>
  <c r="V151" i="19"/>
  <c r="V75" i="19"/>
  <c r="V124" i="19"/>
  <c r="V70" i="19"/>
  <c r="V5" i="19"/>
  <c r="V113" i="19"/>
  <c r="V152" i="19"/>
  <c r="V10" i="19"/>
  <c r="V169" i="19"/>
  <c r="V128" i="19"/>
  <c r="V134" i="19"/>
  <c r="V63" i="19"/>
  <c r="V40" i="19"/>
  <c r="V114" i="19"/>
  <c r="V3" i="19"/>
  <c r="V160" i="19"/>
  <c r="V167" i="19"/>
  <c r="V133" i="19"/>
  <c r="V148" i="19"/>
  <c r="V18" i="19"/>
  <c r="V42" i="19"/>
  <c r="V62" i="19"/>
  <c r="V6" i="19"/>
  <c r="V78" i="19"/>
  <c r="V85" i="19"/>
  <c r="V155" i="19"/>
  <c r="V180" i="19"/>
  <c r="V23" i="19"/>
  <c r="D154" i="19"/>
  <c r="D116" i="19"/>
  <c r="D157" i="19"/>
  <c r="D33" i="19"/>
  <c r="D83" i="19"/>
  <c r="D37" i="19"/>
  <c r="D50" i="19"/>
  <c r="D28" i="19"/>
  <c r="D149" i="19"/>
  <c r="D107" i="19"/>
  <c r="D23" i="19"/>
  <c r="D8" i="19"/>
  <c r="D13" i="19"/>
  <c r="D71" i="19"/>
  <c r="D102" i="19"/>
  <c r="D67" i="19"/>
  <c r="D41" i="19"/>
  <c r="D100" i="19"/>
  <c r="D68" i="19"/>
  <c r="D72" i="19"/>
  <c r="D140" i="19"/>
  <c r="D4" i="19"/>
  <c r="D39" i="19"/>
  <c r="D178" i="19"/>
  <c r="D3" i="19"/>
  <c r="D151" i="19"/>
  <c r="D30" i="19"/>
  <c r="D54" i="19"/>
  <c r="D143" i="19"/>
  <c r="D165" i="19"/>
  <c r="D58" i="19"/>
  <c r="D156" i="19"/>
  <c r="D125" i="19"/>
  <c r="D94" i="19"/>
  <c r="D146" i="19"/>
  <c r="D124" i="19"/>
  <c r="D70" i="19"/>
  <c r="D98" i="19"/>
  <c r="D45" i="19"/>
  <c r="D47" i="19"/>
  <c r="D18" i="19"/>
  <c r="D121" i="19"/>
  <c r="D43" i="19"/>
  <c r="D118" i="19"/>
  <c r="D160" i="19"/>
  <c r="D181" i="19"/>
  <c r="D81" i="19"/>
  <c r="D168" i="19"/>
  <c r="X130" i="19"/>
  <c r="X98" i="19"/>
  <c r="X55" i="19"/>
  <c r="X37" i="19"/>
  <c r="X159" i="19"/>
  <c r="X75" i="19"/>
  <c r="X56" i="19"/>
  <c r="X112" i="19"/>
  <c r="X149" i="19"/>
  <c r="X81" i="19"/>
  <c r="X127" i="19"/>
  <c r="X78" i="19"/>
  <c r="X115" i="19"/>
  <c r="X164" i="19"/>
  <c r="X138" i="19"/>
  <c r="X96" i="19"/>
  <c r="X84" i="19"/>
  <c r="F121" i="19"/>
  <c r="F111" i="19"/>
  <c r="F175" i="19"/>
  <c r="F85" i="19"/>
  <c r="F144" i="19"/>
  <c r="F96" i="19"/>
  <c r="F37" i="19"/>
  <c r="F163" i="19"/>
  <c r="F9" i="19"/>
  <c r="F115" i="19"/>
  <c r="F128" i="19"/>
  <c r="F100" i="19"/>
  <c r="F8" i="19"/>
  <c r="F98" i="19"/>
  <c r="F69" i="19"/>
  <c r="F127" i="19"/>
  <c r="F84" i="19"/>
  <c r="F67" i="19"/>
  <c r="F31" i="19"/>
  <c r="F21" i="19"/>
  <c r="F43" i="19"/>
  <c r="F88" i="19"/>
  <c r="F89" i="19"/>
  <c r="F52" i="19"/>
  <c r="F92" i="19"/>
  <c r="F12" i="19"/>
  <c r="F74" i="19"/>
  <c r="F23" i="19"/>
  <c r="F116" i="19"/>
  <c r="F18" i="19"/>
  <c r="F58" i="19"/>
  <c r="F6" i="19"/>
  <c r="F70" i="19"/>
  <c r="F107" i="19"/>
  <c r="F132" i="19"/>
  <c r="F150" i="19"/>
  <c r="F172" i="19"/>
  <c r="F32" i="19"/>
  <c r="F155" i="19"/>
  <c r="J154" i="19"/>
  <c r="J87" i="19"/>
  <c r="J128" i="19"/>
  <c r="J95" i="19"/>
  <c r="G170" i="19"/>
  <c r="G134" i="19"/>
  <c r="G77" i="19"/>
  <c r="G78" i="19"/>
  <c r="G112" i="19"/>
  <c r="G45" i="19"/>
  <c r="G113" i="19"/>
  <c r="G94" i="19"/>
  <c r="G35" i="19"/>
  <c r="G65" i="19"/>
  <c r="G122" i="19"/>
  <c r="G114" i="19"/>
  <c r="G175" i="19"/>
  <c r="G39" i="19"/>
  <c r="G23" i="19"/>
  <c r="G64" i="19"/>
  <c r="G28" i="19"/>
  <c r="G130" i="19"/>
  <c r="G48" i="19"/>
  <c r="G177" i="19"/>
  <c r="G147" i="19"/>
  <c r="G164" i="19"/>
  <c r="G143" i="19"/>
  <c r="G41" i="19"/>
  <c r="G105" i="19"/>
  <c r="G72" i="19"/>
  <c r="G69" i="19"/>
  <c r="G142" i="19"/>
  <c r="G140" i="19"/>
  <c r="G13" i="19"/>
  <c r="G102" i="19"/>
  <c r="G91" i="19"/>
  <c r="G141" i="19"/>
  <c r="G8" i="19"/>
  <c r="G26" i="19"/>
  <c r="G145" i="19"/>
  <c r="G68" i="19"/>
  <c r="D132" i="19"/>
  <c r="V104" i="19"/>
  <c r="V92" i="19"/>
  <c r="V52" i="19"/>
  <c r="V22" i="19"/>
  <c r="V131" i="19"/>
  <c r="V176" i="19"/>
  <c r="G185" i="19"/>
  <c r="V98" i="19"/>
  <c r="V143" i="19"/>
  <c r="V53" i="19"/>
  <c r="V29" i="19"/>
  <c r="V66" i="19"/>
  <c r="V20" i="19"/>
  <c r="V173" i="19"/>
  <c r="U185" i="19"/>
  <c r="U184" i="19"/>
  <c r="U186" i="19"/>
  <c r="U191" i="19" s="1"/>
  <c r="U192" i="19" s="1"/>
  <c r="G201" i="19" s="1"/>
  <c r="G210" i="19" s="1"/>
  <c r="F30" i="31" s="1"/>
  <c r="F50" i="31" s="1"/>
  <c r="T137" i="19"/>
  <c r="T165" i="19"/>
  <c r="T99" i="19"/>
  <c r="T12" i="19"/>
  <c r="T19" i="19"/>
  <c r="T59" i="19"/>
  <c r="T130" i="19"/>
  <c r="T163" i="19"/>
  <c r="G188" i="19"/>
  <c r="G190" i="19"/>
  <c r="T54" i="19"/>
  <c r="T55" i="19"/>
  <c r="T114" i="19"/>
  <c r="T85" i="19"/>
  <c r="T24" i="19"/>
  <c r="T174" i="19"/>
  <c r="T91" i="19"/>
  <c r="T38" i="19"/>
  <c r="T105" i="19"/>
  <c r="T58" i="19"/>
  <c r="F27" i="33"/>
  <c r="F47" i="33"/>
  <c r="T161" i="19"/>
  <c r="T78" i="19"/>
  <c r="T6" i="19"/>
  <c r="D15" i="19"/>
  <c r="D141" i="19"/>
  <c r="T131" i="19"/>
  <c r="D20" i="19"/>
  <c r="D93" i="19"/>
  <c r="D25" i="19"/>
  <c r="D117" i="19"/>
  <c r="D120" i="19"/>
  <c r="D82" i="19"/>
  <c r="D90" i="19"/>
  <c r="D78" i="19"/>
  <c r="D115" i="19"/>
  <c r="D162" i="19"/>
  <c r="D113" i="19"/>
  <c r="D97" i="19"/>
  <c r="D114" i="19"/>
  <c r="V37" i="19"/>
  <c r="V101" i="19"/>
  <c r="V115" i="19"/>
  <c r="D142" i="19"/>
  <c r="D14" i="19"/>
  <c r="D153" i="19"/>
  <c r="D6" i="19"/>
  <c r="D49" i="19"/>
  <c r="V19" i="19"/>
  <c r="V74" i="19"/>
  <c r="V147" i="19"/>
  <c r="C188" i="19"/>
  <c r="C190" i="19"/>
  <c r="C184" i="19"/>
  <c r="C186" i="19"/>
  <c r="C191" i="19" s="1"/>
  <c r="C192" i="19" s="1"/>
  <c r="C197" i="19" s="1"/>
  <c r="C206" i="19" s="1"/>
  <c r="C27" i="31" s="1"/>
  <c r="C47" i="31" s="1"/>
  <c r="X141" i="19"/>
  <c r="X10" i="19"/>
  <c r="X181" i="19"/>
  <c r="X71" i="19"/>
  <c r="X18" i="19"/>
  <c r="X152" i="19"/>
  <c r="X52" i="19"/>
  <c r="X106" i="19"/>
  <c r="X87" i="19"/>
  <c r="X3" i="19"/>
  <c r="X100" i="19"/>
  <c r="X118" i="19"/>
  <c r="V188" i="19"/>
  <c r="V190" i="19" s="1"/>
  <c r="N188" i="19"/>
  <c r="N190" i="19"/>
  <c r="V81" i="19"/>
  <c r="X143" i="19"/>
  <c r="V138" i="19"/>
  <c r="X166" i="19"/>
  <c r="V126" i="19"/>
  <c r="V158" i="19"/>
  <c r="X122" i="19"/>
  <c r="V33" i="19"/>
  <c r="X157" i="19"/>
  <c r="V15" i="19"/>
  <c r="X80" i="19"/>
  <c r="V110" i="19"/>
  <c r="V43" i="19"/>
  <c r="V51" i="19"/>
  <c r="X16" i="19"/>
  <c r="X44" i="19"/>
  <c r="V16" i="19"/>
  <c r="V31" i="19"/>
  <c r="X9" i="19"/>
  <c r="X160" i="19"/>
  <c r="X148" i="19"/>
  <c r="V125" i="19"/>
  <c r="X12" i="19"/>
  <c r="V91" i="19"/>
  <c r="X125" i="19"/>
  <c r="V109" i="19"/>
  <c r="X69" i="19"/>
  <c r="V25" i="19"/>
  <c r="X21" i="19"/>
  <c r="V145" i="19"/>
  <c r="X171" i="19"/>
  <c r="X121" i="19"/>
  <c r="V166" i="19"/>
  <c r="X177" i="19"/>
  <c r="X156" i="19"/>
  <c r="V59" i="19"/>
  <c r="V76" i="19"/>
  <c r="V90" i="19"/>
  <c r="X2" i="19"/>
  <c r="X48" i="19"/>
  <c r="V165" i="19"/>
  <c r="V153" i="19"/>
  <c r="V94" i="19"/>
  <c r="X42" i="19"/>
  <c r="X174" i="19"/>
  <c r="X173" i="19"/>
  <c r="C31" i="33"/>
  <c r="C51" i="33"/>
  <c r="G184" i="19"/>
  <c r="G186" i="19"/>
  <c r="G191" i="19" s="1"/>
  <c r="G192" i="19" s="1"/>
  <c r="C201" i="19" s="1"/>
  <c r="C210" i="19" s="1"/>
  <c r="C30" i="31" s="1"/>
  <c r="C50" i="31" s="1"/>
  <c r="F177" i="19"/>
  <c r="F138" i="19"/>
  <c r="F101" i="19"/>
  <c r="F158" i="19"/>
  <c r="F35" i="19"/>
  <c r="F148" i="19"/>
  <c r="F120" i="19"/>
  <c r="F30" i="19"/>
  <c r="F140" i="19"/>
  <c r="F179" i="19"/>
  <c r="F26" i="19"/>
  <c r="F61" i="19"/>
  <c r="F62" i="19"/>
  <c r="F7" i="19"/>
  <c r="F139" i="19"/>
  <c r="F153" i="19"/>
  <c r="F73" i="19"/>
  <c r="F102" i="19"/>
  <c r="F161" i="19"/>
  <c r="F25" i="19"/>
  <c r="F143" i="19"/>
  <c r="F136" i="19"/>
  <c r="F24" i="19"/>
  <c r="T44" i="19"/>
  <c r="T180" i="19"/>
  <c r="T87" i="19"/>
  <c r="T42" i="19"/>
  <c r="T155" i="19"/>
  <c r="T33" i="19"/>
  <c r="T152" i="19"/>
  <c r="T34" i="19"/>
  <c r="T3" i="19"/>
  <c r="T151" i="19"/>
  <c r="T14" i="19"/>
  <c r="T132" i="19"/>
  <c r="T80" i="19"/>
  <c r="T29" i="19"/>
  <c r="T95" i="19"/>
  <c r="T164" i="19"/>
  <c r="T4" i="19"/>
  <c r="T147" i="19"/>
  <c r="T120" i="19"/>
  <c r="V179" i="19"/>
  <c r="T48" i="19"/>
  <c r="T181" i="19"/>
  <c r="T65" i="19"/>
  <c r="T109" i="19"/>
  <c r="T45" i="19"/>
  <c r="T84" i="19"/>
  <c r="T52" i="19"/>
  <c r="T68" i="19"/>
  <c r="T167" i="19"/>
  <c r="T57" i="19"/>
  <c r="T17" i="19"/>
  <c r="T37" i="19"/>
  <c r="T127" i="19"/>
  <c r="T145" i="19"/>
  <c r="T16" i="19"/>
  <c r="T40" i="19"/>
  <c r="T162" i="19"/>
  <c r="T15" i="19"/>
  <c r="T93" i="19"/>
  <c r="T136" i="19"/>
  <c r="T177" i="19"/>
  <c r="T30" i="19"/>
  <c r="T119" i="19"/>
  <c r="T123" i="19"/>
  <c r="D51" i="19"/>
  <c r="D166" i="19"/>
  <c r="D29" i="19"/>
  <c r="D139" i="19"/>
  <c r="D5" i="19"/>
  <c r="D35" i="19"/>
  <c r="T2" i="19"/>
  <c r="T185" i="19" s="1"/>
  <c r="D77" i="19"/>
  <c r="D24" i="19"/>
  <c r="D12" i="19"/>
  <c r="D38" i="19"/>
  <c r="X180" i="19"/>
  <c r="X46" i="19"/>
  <c r="D36" i="19"/>
  <c r="D150" i="19"/>
  <c r="D180" i="19"/>
  <c r="D91" i="19"/>
  <c r="D144" i="19"/>
  <c r="D9" i="19"/>
  <c r="D131" i="19"/>
  <c r="D32" i="19"/>
  <c r="D73" i="19"/>
  <c r="D126" i="19"/>
  <c r="D21" i="19"/>
  <c r="D161" i="19"/>
  <c r="D106" i="19"/>
  <c r="D95" i="19"/>
  <c r="D62" i="19"/>
  <c r="D56" i="19"/>
  <c r="D179" i="19"/>
  <c r="D88" i="19"/>
  <c r="F15" i="19"/>
  <c r="F129" i="19"/>
  <c r="D176" i="19"/>
  <c r="D130" i="19"/>
  <c r="F97" i="19"/>
  <c r="F49" i="19"/>
  <c r="F39" i="19"/>
  <c r="D85" i="19"/>
  <c r="F151" i="19"/>
  <c r="V99" i="19"/>
  <c r="V65" i="19"/>
  <c r="F79" i="19"/>
  <c r="F170" i="19"/>
  <c r="F159" i="19"/>
  <c r="F147" i="19"/>
  <c r="V161" i="19"/>
  <c r="V144" i="19"/>
  <c r="V157" i="19"/>
  <c r="X114" i="19"/>
  <c r="D92" i="19"/>
  <c r="F113" i="19"/>
  <c r="F44" i="19"/>
  <c r="F16" i="19"/>
  <c r="V106" i="19"/>
  <c r="F83" i="19"/>
  <c r="F93" i="19"/>
  <c r="V4" i="19"/>
  <c r="V174" i="19"/>
  <c r="V162" i="19"/>
  <c r="D148" i="19"/>
  <c r="X145" i="19"/>
  <c r="V120" i="19"/>
  <c r="X34" i="19"/>
  <c r="V140" i="19"/>
  <c r="T146" i="19"/>
  <c r="T124" i="19"/>
  <c r="S160" i="19"/>
  <c r="S106" i="19"/>
  <c r="S36" i="19"/>
  <c r="S33" i="19"/>
  <c r="S156" i="19"/>
  <c r="S85" i="19"/>
  <c r="S154" i="19"/>
  <c r="S148" i="19"/>
  <c r="S32" i="19"/>
  <c r="S81" i="19"/>
  <c r="S53" i="19"/>
  <c r="S5" i="19"/>
  <c r="S54" i="19"/>
  <c r="S76" i="19"/>
  <c r="S29" i="19"/>
  <c r="S178" i="19"/>
  <c r="S9" i="19"/>
  <c r="S136" i="19"/>
  <c r="S157" i="19"/>
  <c r="S3" i="19"/>
  <c r="S86" i="19"/>
  <c r="S158" i="19"/>
  <c r="S84" i="19"/>
  <c r="S104" i="19"/>
  <c r="S8" i="19"/>
  <c r="S172" i="19"/>
  <c r="S105" i="19"/>
  <c r="S124" i="19"/>
  <c r="S39" i="19"/>
  <c r="S173" i="19"/>
  <c r="S88" i="19"/>
  <c r="S13" i="19"/>
  <c r="S18" i="19"/>
  <c r="S47" i="19"/>
  <c r="S175" i="19"/>
  <c r="S145" i="19"/>
  <c r="S166" i="19"/>
  <c r="Q173" i="19"/>
  <c r="Q82" i="19"/>
  <c r="Q4" i="19"/>
  <c r="Q137" i="19"/>
  <c r="Q72" i="19"/>
  <c r="Q67" i="19"/>
  <c r="Q163" i="19"/>
  <c r="Q75" i="19"/>
  <c r="Q19" i="19"/>
  <c r="Q6" i="19"/>
  <c r="Q178" i="19"/>
  <c r="Q41" i="19"/>
  <c r="Q77" i="19"/>
  <c r="Q141" i="19"/>
  <c r="Q146" i="19"/>
  <c r="Q111" i="19"/>
  <c r="Q127" i="19"/>
  <c r="Q98" i="19"/>
  <c r="Q26" i="19"/>
  <c r="Q92" i="19"/>
  <c r="Q45" i="19"/>
  <c r="Q145" i="19"/>
  <c r="Q91" i="19"/>
  <c r="Q68" i="19"/>
  <c r="Q36" i="19"/>
  <c r="Q176" i="19"/>
  <c r="Q31" i="19"/>
  <c r="Q60" i="19"/>
  <c r="Q97" i="19"/>
  <c r="Q62" i="19"/>
  <c r="Q65" i="19"/>
  <c r="Q121" i="19"/>
  <c r="Q130" i="19"/>
  <c r="Q120" i="19"/>
  <c r="Q116" i="19"/>
  <c r="Q159" i="19"/>
  <c r="Q128" i="19"/>
  <c r="Q63" i="19"/>
  <c r="Q70" i="19"/>
  <c r="Q108" i="19"/>
  <c r="Q88" i="19"/>
  <c r="Q32" i="19"/>
  <c r="Q53" i="19"/>
  <c r="Q25" i="19"/>
  <c r="Q153" i="19"/>
  <c r="Q85" i="19"/>
  <c r="Q17" i="19"/>
  <c r="Q10" i="19"/>
  <c r="Q71" i="19"/>
  <c r="Q22" i="19"/>
  <c r="Q9" i="19"/>
  <c r="Q50" i="19"/>
  <c r="Q155" i="19"/>
  <c r="Q161" i="19"/>
  <c r="Q118" i="19"/>
  <c r="Q28" i="19"/>
  <c r="Q100" i="19"/>
  <c r="Q125" i="19"/>
  <c r="Q13" i="19"/>
  <c r="Q147" i="19"/>
  <c r="Q135" i="19"/>
  <c r="Q52" i="19"/>
  <c r="Q7" i="19"/>
  <c r="Q181" i="19"/>
  <c r="Q148" i="19"/>
  <c r="Q104" i="19"/>
  <c r="Q170" i="19"/>
  <c r="Q2" i="19"/>
  <c r="Q184" i="19" s="1"/>
  <c r="Q186" i="19" s="1"/>
  <c r="Q191" i="19" s="1"/>
  <c r="Q192" i="19" s="1"/>
  <c r="F199" i="19" s="1"/>
  <c r="F208" i="19" s="1"/>
  <c r="Q5" i="19"/>
  <c r="Q83" i="19"/>
  <c r="Q172" i="19"/>
  <c r="Q93" i="19"/>
  <c r="Q61" i="19"/>
  <c r="Q109" i="19"/>
  <c r="Q3" i="19"/>
  <c r="Q56" i="19"/>
  <c r="Q35" i="19"/>
  <c r="Q123" i="19"/>
  <c r="Q166" i="19"/>
  <c r="Q132" i="19"/>
  <c r="Q131" i="19"/>
  <c r="Q113" i="19"/>
  <c r="Q21" i="19"/>
  <c r="Q12" i="19"/>
  <c r="Q51" i="19"/>
  <c r="Q152" i="19"/>
  <c r="Q99" i="19"/>
  <c r="Q78" i="19"/>
  <c r="Q49" i="19"/>
  <c r="O135" i="19"/>
  <c r="O57" i="19"/>
  <c r="O82" i="19"/>
  <c r="O140" i="19"/>
  <c r="O37" i="19"/>
  <c r="O56" i="19"/>
  <c r="O63" i="19"/>
  <c r="O139" i="19"/>
  <c r="O122" i="19"/>
  <c r="O80" i="19"/>
  <c r="O114" i="19"/>
  <c r="O49" i="19"/>
  <c r="O131" i="19"/>
  <c r="O138" i="19"/>
  <c r="O44" i="19"/>
  <c r="O42" i="19"/>
  <c r="O31" i="19"/>
  <c r="O110" i="19"/>
  <c r="O36" i="19"/>
  <c r="O179" i="19"/>
  <c r="O65" i="19"/>
  <c r="O28" i="19"/>
  <c r="O152" i="19"/>
  <c r="O60" i="19"/>
  <c r="O29" i="19"/>
  <c r="O10" i="19"/>
  <c r="O151" i="19"/>
  <c r="O145" i="19"/>
  <c r="O77" i="19"/>
  <c r="O66" i="19"/>
  <c r="O153" i="19"/>
  <c r="O64" i="19"/>
  <c r="O117" i="19"/>
  <c r="O121" i="19"/>
  <c r="O51" i="19"/>
  <c r="O90" i="19"/>
  <c r="O156" i="19"/>
  <c r="O38" i="19"/>
  <c r="O166" i="19"/>
  <c r="O148" i="19"/>
  <c r="O48" i="19"/>
  <c r="O177" i="19"/>
  <c r="O71" i="19"/>
  <c r="O91" i="19"/>
  <c r="O23" i="19"/>
  <c r="O69" i="19"/>
  <c r="O134" i="19"/>
  <c r="O132" i="19"/>
  <c r="O112" i="19"/>
  <c r="O168" i="19"/>
  <c r="O142" i="19"/>
  <c r="O128" i="19"/>
  <c r="O15" i="19"/>
  <c r="M31" i="19"/>
  <c r="M85" i="19"/>
  <c r="M163" i="19"/>
  <c r="M148" i="19"/>
  <c r="M84" i="19"/>
  <c r="M65" i="19"/>
  <c r="M89" i="19"/>
  <c r="M13" i="19"/>
  <c r="M169" i="19"/>
  <c r="M87" i="19"/>
  <c r="M175" i="19"/>
  <c r="M56" i="19"/>
  <c r="M141" i="19"/>
  <c r="M25" i="19"/>
  <c r="E184" i="19"/>
  <c r="E186" i="19" s="1"/>
  <c r="E191" i="19" s="1"/>
  <c r="E192" i="19" s="1"/>
  <c r="C199" i="19" s="1"/>
  <c r="C208" i="19" s="1"/>
  <c r="C28" i="31" s="1"/>
  <c r="C48" i="31" s="1"/>
  <c r="V184" i="19"/>
  <c r="V186" i="19" s="1"/>
  <c r="V191" i="19" s="1"/>
  <c r="V192" i="19" s="1"/>
  <c r="H201" i="19" s="1"/>
  <c r="H210" i="19" s="1"/>
  <c r="G30" i="31" s="1"/>
  <c r="G50" i="31" s="1"/>
  <c r="V88" i="19"/>
  <c r="V12" i="19"/>
  <c r="V26" i="19"/>
  <c r="V95" i="19"/>
  <c r="V56" i="19"/>
  <c r="V163" i="19"/>
  <c r="V11" i="19"/>
  <c r="V130" i="19"/>
  <c r="V181" i="19"/>
  <c r="V21" i="19"/>
  <c r="W189" i="19"/>
  <c r="J184" i="19"/>
  <c r="J186" i="19"/>
  <c r="J191" i="19" s="1"/>
  <c r="J192" i="19" s="1"/>
  <c r="D199" i="19" s="1"/>
  <c r="D208" i="19" s="1"/>
  <c r="D28" i="31" s="1"/>
  <c r="D48" i="31" s="1"/>
  <c r="T53" i="19"/>
  <c r="T82" i="19"/>
  <c r="T118" i="19"/>
  <c r="T139" i="19"/>
  <c r="T153" i="19"/>
  <c r="T39" i="19"/>
  <c r="T113" i="19"/>
  <c r="T94" i="19"/>
  <c r="T36" i="19"/>
  <c r="T154" i="19"/>
  <c r="T25" i="19"/>
  <c r="T100" i="19"/>
  <c r="T88" i="19"/>
  <c r="T43" i="19"/>
  <c r="T126" i="19"/>
  <c r="T178" i="19"/>
  <c r="T168" i="19"/>
  <c r="T150" i="19"/>
  <c r="T8" i="19"/>
  <c r="T41" i="19"/>
  <c r="T62" i="19"/>
  <c r="T23" i="19"/>
  <c r="T47" i="19"/>
  <c r="D10" i="19"/>
  <c r="D138" i="19"/>
  <c r="D110" i="19"/>
  <c r="D69" i="19"/>
  <c r="D26" i="19"/>
  <c r="T11" i="19"/>
  <c r="D86" i="19"/>
  <c r="D96" i="19"/>
  <c r="D103" i="19"/>
  <c r="D31" i="19"/>
  <c r="D61" i="19"/>
  <c r="D99" i="19"/>
  <c r="D101" i="19"/>
  <c r="D7" i="19"/>
  <c r="V14" i="19"/>
  <c r="D57" i="19"/>
  <c r="D75" i="19"/>
  <c r="V111" i="19"/>
  <c r="D164" i="19"/>
  <c r="V8" i="19"/>
  <c r="D129" i="19"/>
  <c r="V117" i="19"/>
  <c r="D128" i="19"/>
  <c r="V185" i="19"/>
  <c r="W185" i="19"/>
  <c r="X103" i="19"/>
  <c r="X36" i="19"/>
  <c r="X168" i="19"/>
  <c r="X51" i="19"/>
  <c r="X7" i="19"/>
  <c r="X25" i="19"/>
  <c r="X134" i="19"/>
  <c r="X104" i="19"/>
  <c r="X129" i="19"/>
  <c r="X153" i="19"/>
  <c r="X147" i="19"/>
  <c r="X83" i="19"/>
  <c r="N189" i="19"/>
  <c r="V159" i="19"/>
  <c r="V123" i="19"/>
  <c r="X140" i="19"/>
  <c r="V108" i="19"/>
  <c r="X30" i="19"/>
  <c r="V17" i="19"/>
  <c r="X108" i="19"/>
  <c r="V172" i="19"/>
  <c r="X38" i="19"/>
  <c r="V103" i="19"/>
  <c r="X66" i="19"/>
  <c r="X102" i="19"/>
  <c r="V77" i="19"/>
  <c r="V89" i="19"/>
  <c r="V57" i="19"/>
  <c r="X172" i="19"/>
  <c r="V164" i="19"/>
  <c r="G28" i="33"/>
  <c r="G48" i="33"/>
  <c r="V149" i="19"/>
  <c r="V44" i="19"/>
  <c r="V49" i="19"/>
  <c r="X137" i="19"/>
  <c r="X70" i="19"/>
  <c r="X91" i="19"/>
  <c r="J185" i="19"/>
  <c r="J188" i="19"/>
  <c r="J190" i="19" s="1"/>
  <c r="V39" i="19"/>
  <c r="X31" i="19"/>
  <c r="X161" i="19"/>
  <c r="X97" i="19"/>
  <c r="V171" i="19"/>
  <c r="X40" i="19"/>
  <c r="V45" i="19"/>
  <c r="X94" i="19"/>
  <c r="V41" i="19"/>
  <c r="X60" i="19"/>
  <c r="X90" i="19"/>
  <c r="V139" i="19"/>
  <c r="X158" i="19"/>
  <c r="X163" i="19"/>
  <c r="V132" i="19"/>
  <c r="V47" i="19"/>
  <c r="V86" i="19"/>
  <c r="X176" i="19"/>
  <c r="V27" i="19"/>
  <c r="V54" i="19"/>
  <c r="V177" i="19"/>
  <c r="X170" i="19"/>
  <c r="X128" i="19"/>
  <c r="X116" i="19"/>
  <c r="X126" i="19"/>
  <c r="W188" i="19"/>
  <c r="W190" i="19" s="1"/>
  <c r="F13" i="19"/>
  <c r="F125" i="19"/>
  <c r="F152" i="19"/>
  <c r="F134" i="19"/>
  <c r="F106" i="19"/>
  <c r="F131" i="19"/>
  <c r="F28" i="19"/>
  <c r="F119" i="19"/>
  <c r="F33" i="19"/>
  <c r="F42" i="19"/>
  <c r="F64" i="19"/>
  <c r="F72" i="19"/>
  <c r="F135" i="19"/>
  <c r="F38" i="19"/>
  <c r="F145" i="19"/>
  <c r="F99" i="19"/>
  <c r="F19" i="19"/>
  <c r="F41" i="19"/>
  <c r="F162" i="19"/>
  <c r="F108" i="19"/>
  <c r="F63" i="19"/>
  <c r="F2" i="19"/>
  <c r="F188" i="19" s="1"/>
  <c r="F190" i="19" s="1"/>
  <c r="F4" i="19"/>
  <c r="T135" i="19"/>
  <c r="T102" i="19"/>
  <c r="T18" i="19"/>
  <c r="T46" i="19"/>
  <c r="T98" i="19"/>
  <c r="T157" i="19"/>
  <c r="T97" i="19"/>
  <c r="T70" i="19"/>
  <c r="T133" i="19"/>
  <c r="T75" i="19"/>
  <c r="T125" i="19"/>
  <c r="T169" i="19"/>
  <c r="T89" i="19"/>
  <c r="T112" i="19"/>
  <c r="T108" i="19"/>
  <c r="T117" i="19"/>
  <c r="T76" i="19"/>
  <c r="T21" i="19"/>
  <c r="T170" i="19"/>
  <c r="X61" i="19"/>
  <c r="T27" i="19"/>
  <c r="T172" i="19"/>
  <c r="T22" i="19"/>
  <c r="T141" i="19"/>
  <c r="T7" i="19"/>
  <c r="T166" i="19"/>
  <c r="T173" i="19"/>
  <c r="T67" i="19"/>
  <c r="T60" i="19"/>
  <c r="T74" i="19"/>
  <c r="T104" i="19"/>
  <c r="T86" i="19"/>
  <c r="T73" i="19"/>
  <c r="T26" i="19"/>
  <c r="T156" i="19"/>
  <c r="T32" i="19"/>
  <c r="T116" i="19"/>
  <c r="T90" i="19"/>
  <c r="T10" i="19"/>
  <c r="T61" i="19"/>
  <c r="T72" i="19"/>
  <c r="T83" i="19"/>
  <c r="T5" i="19"/>
  <c r="D2" i="19"/>
  <c r="D55" i="19"/>
  <c r="D127" i="19"/>
  <c r="D104" i="19"/>
  <c r="D19" i="19"/>
  <c r="D52" i="19"/>
  <c r="T20" i="19"/>
  <c r="D169" i="19"/>
  <c r="D27" i="19"/>
  <c r="D173" i="19"/>
  <c r="X109" i="19"/>
  <c r="X47" i="19"/>
  <c r="D122" i="19"/>
  <c r="D135" i="19"/>
  <c r="D145" i="19"/>
  <c r="D108" i="19"/>
  <c r="D175" i="19"/>
  <c r="D167" i="19"/>
  <c r="D174" i="19"/>
  <c r="D46" i="19"/>
  <c r="D22" i="19"/>
  <c r="D133" i="19"/>
  <c r="D79" i="19"/>
  <c r="D40" i="19"/>
  <c r="D66" i="19"/>
  <c r="D109" i="19"/>
  <c r="D134" i="19"/>
  <c r="D136" i="19"/>
  <c r="F36" i="19"/>
  <c r="V32" i="19"/>
  <c r="D34" i="19"/>
  <c r="D59" i="19"/>
  <c r="D63" i="19"/>
  <c r="F130" i="19"/>
  <c r="F11" i="19"/>
  <c r="D80" i="19"/>
  <c r="F76" i="19"/>
  <c r="F105" i="19"/>
  <c r="V116" i="19"/>
  <c r="V80" i="19"/>
  <c r="F82" i="19"/>
  <c r="F78" i="19"/>
  <c r="F114" i="19"/>
  <c r="V46" i="19"/>
  <c r="V175" i="19"/>
  <c r="V127" i="19"/>
  <c r="X53" i="19"/>
  <c r="F126" i="19"/>
  <c r="F122" i="19"/>
  <c r="V100" i="19"/>
  <c r="V34" i="19"/>
  <c r="X15" i="19"/>
  <c r="D11" i="19"/>
  <c r="F50" i="19"/>
  <c r="V58" i="19"/>
  <c r="V154" i="19"/>
  <c r="X151" i="19"/>
  <c r="F118" i="19"/>
  <c r="V79" i="19"/>
  <c r="X119" i="19"/>
  <c r="T188" i="19"/>
  <c r="T190" i="19" s="1"/>
  <c r="T189" i="19"/>
  <c r="Q189" i="19"/>
  <c r="Q185" i="19"/>
  <c r="Q188" i="19"/>
  <c r="Q190" i="19"/>
  <c r="X188" i="19"/>
  <c r="X190" i="19"/>
  <c r="X184" i="19"/>
  <c r="X186" i="19"/>
  <c r="X191" i="19" s="1"/>
  <c r="X192" i="19" s="1"/>
  <c r="M196" i="19" s="1"/>
  <c r="M205" i="19" s="1"/>
  <c r="C33" i="31" s="1"/>
  <c r="C53" i="31" s="1"/>
  <c r="X185" i="19"/>
  <c r="X189" i="19"/>
  <c r="D188" i="19"/>
  <c r="D190" i="19" s="1"/>
  <c r="D189" i="19"/>
  <c r="D185" i="19"/>
  <c r="D184" i="19"/>
  <c r="D186" i="19"/>
  <c r="D191" i="19" s="1"/>
  <c r="D192" i="19" s="1"/>
  <c r="C198" i="19" s="1"/>
  <c r="C207" i="19" s="1"/>
  <c r="T184" i="19" l="1"/>
  <c r="T186" i="19" s="1"/>
  <c r="T191" i="19" s="1"/>
  <c r="T192" i="19" s="1"/>
  <c r="G200" i="19" s="1"/>
  <c r="G209" i="19" s="1"/>
  <c r="F29" i="31" s="1"/>
  <c r="F49" i="31" s="1"/>
  <c r="L89" i="19"/>
  <c r="L91" i="19"/>
  <c r="L144" i="19"/>
  <c r="L172" i="19"/>
  <c r="L35" i="19"/>
  <c r="L55" i="19"/>
  <c r="L142" i="19"/>
  <c r="L163" i="19"/>
  <c r="L116" i="19"/>
  <c r="L20" i="19"/>
  <c r="L123" i="19"/>
  <c r="L122" i="19"/>
  <c r="L114" i="19"/>
  <c r="L27" i="19"/>
  <c r="L36" i="19"/>
  <c r="L133" i="19"/>
  <c r="L78" i="19"/>
  <c r="L8" i="19"/>
  <c r="L2" i="19"/>
  <c r="L57" i="19"/>
  <c r="L110" i="19"/>
  <c r="L138" i="19"/>
  <c r="L30" i="19"/>
  <c r="F10" i="24"/>
  <c r="F8" i="39" s="1"/>
  <c r="AM10" i="24"/>
  <c r="F41" i="39" s="1"/>
  <c r="Q48" i="19"/>
  <c r="Q73" i="19"/>
  <c r="Q16" i="19"/>
  <c r="Q175" i="19"/>
  <c r="Q81" i="19"/>
  <c r="Q110" i="19"/>
  <c r="Q38" i="19"/>
  <c r="Q112" i="19"/>
  <c r="Q14" i="19"/>
  <c r="Q74" i="19"/>
  <c r="Q157" i="19"/>
  <c r="Q177" i="19"/>
  <c r="Q87" i="19"/>
  <c r="Q66" i="19"/>
  <c r="Q40" i="19"/>
  <c r="Q154" i="19"/>
  <c r="Q103" i="19"/>
  <c r="Q20" i="19"/>
  <c r="Q94" i="19"/>
  <c r="Q95" i="19"/>
  <c r="Q37" i="19"/>
  <c r="Q160" i="19"/>
  <c r="Q101" i="19"/>
  <c r="Q151" i="19"/>
  <c r="Q119" i="19"/>
  <c r="Q171" i="19"/>
  <c r="Q114" i="19"/>
  <c r="Q8" i="19"/>
  <c r="Q57" i="19"/>
  <c r="Q55" i="19"/>
  <c r="Q144" i="19"/>
  <c r="Q140" i="19"/>
  <c r="Q86" i="19"/>
  <c r="Q115" i="19"/>
  <c r="Q129" i="19"/>
  <c r="Q23" i="19"/>
  <c r="Q169" i="19"/>
  <c r="Q133" i="19"/>
  <c r="Q30" i="19"/>
  <c r="Q44" i="19"/>
  <c r="Q106" i="19"/>
  <c r="Q136" i="19"/>
  <c r="Q162" i="19"/>
  <c r="Q79" i="19"/>
  <c r="Q143" i="19"/>
  <c r="Q150" i="19"/>
  <c r="G57" i="19"/>
  <c r="G37" i="19"/>
  <c r="G138" i="19"/>
  <c r="G103" i="19"/>
  <c r="G108" i="19"/>
  <c r="G115" i="19"/>
  <c r="C28" i="33"/>
  <c r="C48" i="33" s="1"/>
  <c r="G165" i="19"/>
  <c r="G54" i="19"/>
  <c r="G151" i="19"/>
  <c r="G3" i="19"/>
  <c r="G93" i="19"/>
  <c r="G166" i="19"/>
  <c r="G136" i="19"/>
  <c r="G50" i="19"/>
  <c r="G159" i="19"/>
  <c r="G61" i="19"/>
  <c r="G167" i="19"/>
  <c r="G38" i="19"/>
  <c r="G59" i="19"/>
  <c r="G89" i="19"/>
  <c r="G19" i="19"/>
  <c r="B162" i="19"/>
  <c r="B148" i="19"/>
  <c r="B92" i="19"/>
  <c r="B176" i="19"/>
  <c r="B110" i="19"/>
  <c r="B172" i="19"/>
  <c r="B120" i="19"/>
  <c r="B125" i="19"/>
  <c r="B31" i="19"/>
  <c r="B49" i="19"/>
  <c r="B7" i="19"/>
  <c r="B22" i="19"/>
  <c r="B111" i="19"/>
  <c r="B82" i="19"/>
  <c r="B112" i="19"/>
  <c r="B78" i="19"/>
  <c r="B154" i="19"/>
  <c r="B122" i="19"/>
  <c r="B178" i="19"/>
  <c r="B101" i="19"/>
  <c r="B94" i="19"/>
  <c r="B52" i="19"/>
  <c r="B146" i="19"/>
  <c r="C24" i="33"/>
  <c r="C44" i="33" s="1"/>
  <c r="B139" i="19"/>
  <c r="B24" i="19"/>
  <c r="B53" i="19"/>
  <c r="B157" i="19"/>
  <c r="B88" i="19"/>
  <c r="B9" i="19"/>
  <c r="B165" i="19"/>
  <c r="B33" i="19"/>
  <c r="B158" i="19"/>
  <c r="B93" i="19"/>
  <c r="B5" i="19"/>
  <c r="B107" i="19"/>
  <c r="B26" i="19"/>
  <c r="B75" i="19"/>
  <c r="B45" i="19"/>
  <c r="B132" i="19"/>
  <c r="B173" i="19"/>
  <c r="B55" i="19"/>
  <c r="B121" i="19"/>
  <c r="B155" i="19"/>
  <c r="B35" i="19"/>
  <c r="B128" i="19"/>
  <c r="B115" i="19"/>
  <c r="B11" i="19"/>
  <c r="B174" i="19"/>
  <c r="B119" i="19"/>
  <c r="B135" i="19"/>
  <c r="B65" i="19"/>
  <c r="B18" i="19"/>
  <c r="B64" i="19"/>
  <c r="B17" i="19"/>
  <c r="B6" i="19"/>
  <c r="B47" i="19"/>
  <c r="B181" i="19"/>
  <c r="B85" i="19"/>
  <c r="B79" i="19"/>
  <c r="B83" i="19"/>
  <c r="B21" i="19"/>
  <c r="B71" i="19"/>
  <c r="B69" i="19"/>
  <c r="B166" i="19"/>
  <c r="B141" i="19"/>
  <c r="B86" i="19"/>
  <c r="B15" i="19"/>
  <c r="B142" i="19"/>
  <c r="B175" i="19"/>
  <c r="B179" i="19"/>
  <c r="B151" i="19"/>
  <c r="B127" i="19"/>
  <c r="B41" i="19"/>
  <c r="B32" i="19"/>
  <c r="B38" i="19"/>
  <c r="B153" i="19"/>
  <c r="B10" i="19"/>
  <c r="B66" i="19"/>
  <c r="B40" i="19"/>
  <c r="B95" i="19"/>
  <c r="B19" i="19"/>
  <c r="B56" i="19"/>
  <c r="B36" i="19"/>
  <c r="B150" i="19"/>
  <c r="B161" i="19"/>
  <c r="B77" i="19"/>
  <c r="B50" i="19"/>
  <c r="B4" i="19"/>
  <c r="B136" i="19"/>
  <c r="B126" i="19"/>
  <c r="B129" i="19"/>
  <c r="B87" i="19"/>
  <c r="B164" i="19"/>
  <c r="B37" i="19"/>
  <c r="B137" i="19"/>
  <c r="B46" i="19"/>
  <c r="B152" i="19"/>
  <c r="B73" i="19"/>
  <c r="B168" i="19"/>
  <c r="B118" i="19"/>
  <c r="B59" i="19"/>
  <c r="B140" i="19"/>
  <c r="B14" i="19"/>
  <c r="L10" i="19"/>
  <c r="L101" i="19"/>
  <c r="L88" i="19"/>
  <c r="L22" i="19"/>
  <c r="L115" i="19"/>
  <c r="F189" i="19"/>
  <c r="F184" i="19"/>
  <c r="F186" i="19" s="1"/>
  <c r="F191" i="19" s="1"/>
  <c r="F192" i="19" s="1"/>
  <c r="C200" i="19" s="1"/>
  <c r="C209" i="19" s="1"/>
  <c r="C29" i="31" s="1"/>
  <c r="C49" i="31" s="1"/>
  <c r="L158" i="19"/>
  <c r="H185" i="19"/>
  <c r="H184" i="19"/>
  <c r="H186" i="19" s="1"/>
  <c r="H191" i="19" s="1"/>
  <c r="H192" i="19" s="1"/>
  <c r="D197" i="19" s="1"/>
  <c r="D206" i="19" s="1"/>
  <c r="D27" i="31" s="1"/>
  <c r="D47" i="31" s="1"/>
  <c r="L146" i="19"/>
  <c r="L29" i="19"/>
  <c r="L70" i="19"/>
  <c r="L7" i="19"/>
  <c r="L62" i="19"/>
  <c r="L47" i="19"/>
  <c r="L178" i="19"/>
  <c r="L40" i="19"/>
  <c r="L9" i="19"/>
  <c r="L23" i="19"/>
  <c r="L67" i="19"/>
  <c r="L38" i="19"/>
  <c r="L85" i="19"/>
  <c r="L175" i="19"/>
  <c r="L109" i="19"/>
  <c r="L167" i="19"/>
  <c r="L71" i="19"/>
  <c r="L63" i="19"/>
  <c r="L12" i="19"/>
  <c r="L87" i="19"/>
  <c r="L134" i="19"/>
  <c r="L99" i="19"/>
  <c r="B185" i="19"/>
  <c r="B184" i="19"/>
  <c r="B186" i="19" s="1"/>
  <c r="B191" i="19" s="1"/>
  <c r="B192" i="19" s="1"/>
  <c r="C196" i="19" s="1"/>
  <c r="C205" i="19" s="1"/>
  <c r="C26" i="31" s="1"/>
  <c r="C46" i="31" s="1"/>
  <c r="L111" i="19"/>
  <c r="L119" i="19"/>
  <c r="F22" i="50"/>
  <c r="F5" i="39"/>
  <c r="F185" i="19"/>
  <c r="L164" i="19"/>
  <c r="N184" i="19"/>
  <c r="N186" i="19" s="1"/>
  <c r="N191" i="19" s="1"/>
  <c r="N192" i="19" s="1"/>
  <c r="E199" i="19" s="1"/>
  <c r="E208" i="19" s="1"/>
  <c r="E28" i="31" s="1"/>
  <c r="E48" i="31" s="1"/>
  <c r="U189" i="19"/>
  <c r="L56" i="19"/>
  <c r="L162" i="19"/>
  <c r="L128" i="19"/>
  <c r="L21" i="19"/>
  <c r="L141" i="19"/>
  <c r="L11" i="19"/>
  <c r="L103" i="19"/>
  <c r="L145" i="19"/>
  <c r="L155" i="19"/>
  <c r="L45" i="19"/>
  <c r="L156" i="19"/>
  <c r="L72" i="19"/>
  <c r="L176" i="19"/>
  <c r="L126" i="19"/>
  <c r="L58" i="19"/>
  <c r="L93" i="19"/>
  <c r="L98" i="19"/>
  <c r="L157" i="19"/>
  <c r="L25" i="19"/>
  <c r="L14" i="19"/>
  <c r="L74" i="19"/>
  <c r="L174" i="19"/>
  <c r="L53" i="19"/>
  <c r="F8" i="51"/>
  <c r="G22" i="50"/>
  <c r="F167" i="19"/>
  <c r="F133" i="19"/>
  <c r="F80" i="19"/>
  <c r="F14" i="19"/>
  <c r="L48" i="19"/>
  <c r="L127" i="19"/>
  <c r="L170" i="19"/>
  <c r="L32" i="19"/>
  <c r="L3" i="19"/>
  <c r="L73" i="19"/>
  <c r="L83" i="19"/>
  <c r="L165" i="19"/>
  <c r="L151" i="19"/>
  <c r="L79" i="19"/>
  <c r="L124" i="19"/>
  <c r="L117" i="19"/>
  <c r="L84" i="19"/>
  <c r="L94" i="19"/>
  <c r="L166" i="19"/>
  <c r="L177" i="19"/>
  <c r="L97" i="19"/>
  <c r="L152" i="19"/>
  <c r="L60" i="19"/>
  <c r="L92" i="19"/>
  <c r="L139" i="19"/>
  <c r="L5" i="19"/>
  <c r="O25" i="19"/>
  <c r="O111" i="19"/>
  <c r="O70" i="19"/>
  <c r="O86" i="19"/>
  <c r="O85" i="19"/>
  <c r="O180" i="19"/>
  <c r="O17" i="19"/>
  <c r="O75" i="19"/>
  <c r="O16" i="19"/>
  <c r="O129" i="19"/>
  <c r="O67" i="19"/>
  <c r="O119" i="19"/>
  <c r="O24" i="19"/>
  <c r="O164" i="19"/>
  <c r="O94" i="19"/>
  <c r="O45" i="19"/>
  <c r="H189" i="19"/>
  <c r="L64" i="19"/>
  <c r="L80" i="19"/>
  <c r="L161" i="19"/>
  <c r="L118" i="19"/>
  <c r="L104" i="19"/>
  <c r="L76" i="19"/>
  <c r="L52" i="19"/>
  <c r="L44" i="19"/>
  <c r="L86" i="19"/>
  <c r="L135" i="19"/>
  <c r="L120" i="19"/>
  <c r="L81" i="19"/>
  <c r="L112" i="19"/>
  <c r="L13" i="19"/>
  <c r="L65" i="19"/>
  <c r="L19" i="19"/>
  <c r="L105" i="19"/>
  <c r="L77" i="19"/>
  <c r="L125" i="19"/>
  <c r="L4" i="19"/>
  <c r="L150" i="19"/>
  <c r="L102" i="19"/>
  <c r="X50" i="19"/>
  <c r="X101" i="19"/>
  <c r="X162" i="19"/>
  <c r="X154" i="19"/>
  <c r="X76" i="19"/>
  <c r="X5" i="19"/>
  <c r="AL10" i="24"/>
  <c r="F40" i="39" s="1"/>
  <c r="F4" i="49"/>
  <c r="F79" i="49" s="1"/>
  <c r="A79" i="49" s="1"/>
  <c r="B13" i="48"/>
  <c r="I47" i="19"/>
  <c r="I41" i="19"/>
  <c r="I3" i="19"/>
  <c r="I54" i="19"/>
  <c r="I102" i="19"/>
  <c r="I36" i="19"/>
  <c r="I35" i="19"/>
  <c r="I12" i="19"/>
  <c r="I85" i="19"/>
  <c r="I33" i="19"/>
  <c r="I152" i="19"/>
  <c r="I175" i="19"/>
  <c r="I93" i="19"/>
  <c r="I166" i="19"/>
  <c r="I119" i="19"/>
  <c r="E185" i="19"/>
  <c r="L137" i="19"/>
  <c r="L26" i="19"/>
  <c r="L173" i="19"/>
  <c r="L140" i="19"/>
  <c r="D28" i="33"/>
  <c r="D48" i="33" s="1"/>
  <c r="L131" i="19"/>
  <c r="L16" i="19"/>
  <c r="L130" i="19"/>
  <c r="L153" i="19"/>
  <c r="L107" i="19"/>
  <c r="L61" i="19"/>
  <c r="L46" i="19"/>
  <c r="L28" i="19"/>
  <c r="L15" i="19"/>
  <c r="L69" i="19"/>
  <c r="L17" i="19"/>
  <c r="L82" i="19"/>
  <c r="L121" i="19"/>
  <c r="L18" i="19"/>
  <c r="L59" i="19"/>
  <c r="L33" i="19"/>
  <c r="L41" i="19"/>
  <c r="S46" i="19"/>
  <c r="S87" i="19"/>
  <c r="S171" i="19"/>
  <c r="S21" i="19"/>
  <c r="S42" i="19"/>
  <c r="S117" i="19"/>
  <c r="S107" i="19"/>
  <c r="S99" i="19"/>
  <c r="S121" i="19"/>
  <c r="S10" i="19"/>
  <c r="D64" i="19"/>
  <c r="D163" i="19"/>
  <c r="E189" i="19"/>
  <c r="L147" i="19"/>
  <c r="L43" i="19"/>
  <c r="L50" i="19"/>
  <c r="L100" i="19"/>
  <c r="L159" i="19"/>
  <c r="L90" i="19"/>
  <c r="L75" i="19"/>
  <c r="L181" i="19"/>
  <c r="L108" i="19"/>
  <c r="L132" i="19"/>
  <c r="L31" i="19"/>
  <c r="L66" i="19"/>
  <c r="L34" i="19"/>
  <c r="L39" i="19"/>
  <c r="L95" i="19"/>
  <c r="L169" i="19"/>
  <c r="L49" i="19"/>
  <c r="L148" i="19"/>
  <c r="L129" i="19"/>
  <c r="M10" i="19"/>
  <c r="M109" i="19"/>
  <c r="BR8" i="20"/>
  <c r="HM8" i="20"/>
  <c r="GG8" i="20"/>
  <c r="FA8" i="20"/>
  <c r="ES8" i="20"/>
  <c r="DU8" i="20"/>
  <c r="DM8" i="20"/>
  <c r="CO8" i="20"/>
  <c r="CG8" i="20"/>
  <c r="IR8" i="20"/>
  <c r="IJ8" i="20"/>
  <c r="HD8" i="20"/>
  <c r="FX8" i="20"/>
  <c r="ER8" i="20"/>
  <c r="EJ8" i="20"/>
  <c r="DL8" i="20"/>
  <c r="DD8" i="20"/>
  <c r="CF8" i="20"/>
  <c r="BH8" i="20"/>
  <c r="IA8" i="20"/>
  <c r="GU8" i="20"/>
  <c r="FO8" i="20"/>
  <c r="EI8" i="20"/>
  <c r="EA8" i="20"/>
  <c r="DC8" i="20"/>
  <c r="CU8" i="20"/>
  <c r="AI8" i="20"/>
  <c r="K8" i="20"/>
  <c r="C8" i="20"/>
  <c r="BL8" i="20"/>
  <c r="BC8" i="20"/>
  <c r="L8" i="20"/>
  <c r="V8" i="20"/>
  <c r="AT8" i="20"/>
  <c r="AY8" i="20"/>
  <c r="BW8" i="20"/>
  <c r="CK8" i="20"/>
  <c r="CY8" i="20"/>
  <c r="DH8" i="20"/>
  <c r="DQ8" i="20"/>
  <c r="EE8" i="20"/>
  <c r="EN8" i="20"/>
  <c r="EW8" i="20"/>
  <c r="FK8" i="20"/>
  <c r="FT8" i="20"/>
  <c r="GC8" i="20"/>
  <c r="GQ8" i="20"/>
  <c r="GZ8" i="20"/>
  <c r="HI8" i="20"/>
  <c r="HW8" i="20"/>
  <c r="IF8" i="20"/>
  <c r="AF8" i="20"/>
  <c r="FG8" i="20"/>
  <c r="FP8" i="20"/>
  <c r="FY8" i="20"/>
  <c r="GM8" i="20"/>
  <c r="GV8" i="20"/>
  <c r="HE8" i="20"/>
  <c r="HS8" i="20"/>
  <c r="IB8" i="20"/>
  <c r="IK8" i="20"/>
  <c r="IO8" i="20"/>
  <c r="IS8" i="20"/>
  <c r="W8" i="20"/>
  <c r="AB8" i="20"/>
  <c r="AL8" i="20"/>
  <c r="AU8" i="20"/>
  <c r="AZ8" i="20"/>
  <c r="BJ8" i="20"/>
  <c r="BX8" i="20"/>
  <c r="CQ8" i="20"/>
  <c r="CZ8" i="20"/>
  <c r="DI8" i="20"/>
  <c r="DW8" i="20"/>
  <c r="EF8" i="20"/>
  <c r="EO8" i="20"/>
  <c r="FC8" i="20"/>
  <c r="FL8" i="20"/>
  <c r="FU8" i="20"/>
  <c r="GI8" i="20"/>
  <c r="GR8" i="20"/>
  <c r="HA8" i="20"/>
  <c r="HO8" i="20"/>
  <c r="HX8" i="20"/>
  <c r="N8" i="20"/>
  <c r="S8" i="20"/>
  <c r="AQ8" i="20"/>
  <c r="BO8" i="20"/>
  <c r="BT8" i="20"/>
  <c r="CM8" i="20"/>
  <c r="CV8" i="20"/>
  <c r="DE8" i="20"/>
  <c r="DS8" i="20"/>
  <c r="EB8" i="20"/>
  <c r="EK8" i="20"/>
  <c r="EY8" i="20"/>
  <c r="FH8" i="20"/>
  <c r="FQ8" i="20"/>
  <c r="GE8" i="20"/>
  <c r="GN8" i="20"/>
  <c r="GW8" i="20"/>
  <c r="HK8" i="20"/>
  <c r="HT8" i="20"/>
  <c r="IC8" i="20"/>
  <c r="IL8" i="20"/>
  <c r="IP8" i="20"/>
  <c r="IT8" i="20"/>
  <c r="F8" i="20"/>
  <c r="O8" i="20"/>
  <c r="T8" i="20"/>
  <c r="AD8" i="20"/>
  <c r="AR8" i="20"/>
  <c r="BB8" i="20"/>
  <c r="BZ8" i="20"/>
  <c r="CE8" i="20"/>
  <c r="CN8" i="20"/>
  <c r="CW8" i="20"/>
  <c r="DK8" i="20"/>
  <c r="DT8" i="20"/>
  <c r="EC8" i="20"/>
  <c r="EQ8" i="20"/>
  <c r="EZ8" i="20"/>
  <c r="FI8" i="20"/>
  <c r="FW8" i="20"/>
  <c r="GF8" i="20"/>
  <c r="GO8" i="20"/>
  <c r="HC8" i="20"/>
  <c r="HL8" i="20"/>
  <c r="HU8" i="20"/>
  <c r="II8" i="20"/>
  <c r="IM8" i="20"/>
  <c r="IQ8" i="20"/>
  <c r="IU8" i="20"/>
  <c r="BV8" i="20"/>
  <c r="BN8" i="20"/>
  <c r="BF8" i="20"/>
  <c r="AP8" i="20"/>
  <c r="AH8" i="20"/>
  <c r="Z8" i="20"/>
  <c r="J8" i="20"/>
  <c r="O7" i="20"/>
  <c r="O9" i="20" s="1"/>
  <c r="W7" i="20"/>
  <c r="W9" i="20" s="1"/>
  <c r="AE7" i="20"/>
  <c r="AE9" i="20" s="1"/>
  <c r="AM7" i="20"/>
  <c r="AM9" i="20" s="1"/>
  <c r="AU7" i="20"/>
  <c r="AU9" i="20" s="1"/>
  <c r="BC7" i="20"/>
  <c r="BC9" i="20" s="1"/>
  <c r="BK7" i="20"/>
  <c r="BK9" i="20" s="1"/>
  <c r="BS7" i="20"/>
  <c r="BS9" i="20" s="1"/>
  <c r="CA7" i="20"/>
  <c r="CA9" i="20" s="1"/>
  <c r="CI7" i="20"/>
  <c r="CI9" i="20" s="1"/>
  <c r="CQ7" i="20"/>
  <c r="CQ9" i="20" s="1"/>
  <c r="CY7" i="20"/>
  <c r="CY9" i="20" s="1"/>
  <c r="DG7" i="20"/>
  <c r="DG9" i="20" s="1"/>
  <c r="DO7" i="20"/>
  <c r="DO9" i="20" s="1"/>
  <c r="DW7" i="20"/>
  <c r="DW9" i="20" s="1"/>
  <c r="EE7" i="20"/>
  <c r="EE9" i="20" s="1"/>
  <c r="EM7" i="20"/>
  <c r="EM9" i="20" s="1"/>
  <c r="EU7" i="20"/>
  <c r="EU9" i="20" s="1"/>
  <c r="FC7" i="20"/>
  <c r="FC9" i="20" s="1"/>
  <c r="FK7" i="20"/>
  <c r="FK9" i="20" s="1"/>
  <c r="FS7" i="20"/>
  <c r="FS9" i="20" s="1"/>
  <c r="GA7" i="20"/>
  <c r="GA9" i="20" s="1"/>
  <c r="GI7" i="20"/>
  <c r="GI9" i="20" s="1"/>
  <c r="GQ7" i="20"/>
  <c r="GQ9" i="20" s="1"/>
  <c r="D7" i="20"/>
  <c r="D9" i="20" s="1"/>
  <c r="C10" i="26" s="1"/>
  <c r="E10" i="26" s="1"/>
  <c r="M7" i="20"/>
  <c r="M9" i="20" s="1"/>
  <c r="AC7" i="20"/>
  <c r="AC9" i="20" s="1"/>
  <c r="AS7" i="20"/>
  <c r="AS9" i="20" s="1"/>
  <c r="BI7" i="20"/>
  <c r="BI9" i="20" s="1"/>
  <c r="BY7" i="20"/>
  <c r="BY9" i="20" s="1"/>
  <c r="CO7" i="20"/>
  <c r="CO9" i="20" s="1"/>
  <c r="DE7" i="20"/>
  <c r="DE9" i="20" s="1"/>
  <c r="DU7" i="20"/>
  <c r="DU9" i="20" s="1"/>
  <c r="EK7" i="20"/>
  <c r="EK9" i="20" s="1"/>
  <c r="FA7" i="20"/>
  <c r="FA9" i="20" s="1"/>
  <c r="FQ7" i="20"/>
  <c r="FQ9" i="20" s="1"/>
  <c r="GG7" i="20"/>
  <c r="GG9" i="20" s="1"/>
  <c r="GW7" i="20"/>
  <c r="GW9" i="20" s="1"/>
  <c r="HK7" i="20"/>
  <c r="HK9" i="20" s="1"/>
  <c r="IC7" i="20"/>
  <c r="IC9" i="20" s="1"/>
  <c r="S7" i="20"/>
  <c r="S9" i="20" s="1"/>
  <c r="AI7" i="20"/>
  <c r="AI9" i="20" s="1"/>
  <c r="AY7" i="20"/>
  <c r="AY9" i="20" s="1"/>
  <c r="BO7" i="20"/>
  <c r="BO9" i="20" s="1"/>
  <c r="CE7" i="20"/>
  <c r="CE9" i="20" s="1"/>
  <c r="CU7" i="20"/>
  <c r="CU9" i="20" s="1"/>
  <c r="K7" i="20"/>
  <c r="K9" i="20" s="1"/>
  <c r="AA7" i="20"/>
  <c r="AA9" i="20" s="1"/>
  <c r="AQ7" i="20"/>
  <c r="AQ9" i="20" s="1"/>
  <c r="BG7" i="20"/>
  <c r="BG9" i="20" s="1"/>
  <c r="BW7" i="20"/>
  <c r="BW9" i="20" s="1"/>
  <c r="CM7" i="20"/>
  <c r="CM9" i="20" s="1"/>
  <c r="DC7" i="20"/>
  <c r="DC9" i="20" s="1"/>
  <c r="DS7" i="20"/>
  <c r="DS9" i="20" s="1"/>
  <c r="EI7" i="20"/>
  <c r="EI9" i="20" s="1"/>
  <c r="EY7" i="20"/>
  <c r="EY9" i="20" s="1"/>
  <c r="FO7" i="20"/>
  <c r="FO9" i="20" s="1"/>
  <c r="GE7" i="20"/>
  <c r="GE9" i="20" s="1"/>
  <c r="GU7" i="20"/>
  <c r="GU9" i="20" s="1"/>
  <c r="C7" i="20"/>
  <c r="C9" i="20" s="1"/>
  <c r="C9" i="26" s="1"/>
  <c r="E9" i="26" s="1"/>
  <c r="CG7" i="20"/>
  <c r="CG9" i="20" s="1"/>
  <c r="EA7" i="20"/>
  <c r="EA9" i="20" s="1"/>
  <c r="FG7" i="20"/>
  <c r="FG9" i="20" s="1"/>
  <c r="GM7" i="20"/>
  <c r="GM9" i="20" s="1"/>
  <c r="IU7" i="20"/>
  <c r="IU9" i="20" s="1"/>
  <c r="HU7" i="20"/>
  <c r="HU9" i="20" s="1"/>
  <c r="IE7" i="20"/>
  <c r="IE9" i="20" s="1"/>
  <c r="BA7" i="20"/>
  <c r="BA9" i="20" s="1"/>
  <c r="HG7" i="20"/>
  <c r="HG9" i="20" s="1"/>
  <c r="CW7" i="20"/>
  <c r="CW9" i="20" s="1"/>
  <c r="EC7" i="20"/>
  <c r="EC9" i="20" s="1"/>
  <c r="FI7" i="20"/>
  <c r="FI9" i="20" s="1"/>
  <c r="GO7" i="20"/>
  <c r="GO9" i="20" s="1"/>
  <c r="HC7" i="20"/>
  <c r="HC9" i="20" s="1"/>
  <c r="IA7" i="20"/>
  <c r="IA9" i="20" s="1"/>
  <c r="IK7" i="20"/>
  <c r="IK9" i="20" s="1"/>
  <c r="IP7" i="20"/>
  <c r="IP9" i="20" s="1"/>
  <c r="IS7" i="20"/>
  <c r="IS9" i="20" s="1"/>
  <c r="U7" i="20"/>
  <c r="U9" i="20" s="1"/>
  <c r="DK7" i="20"/>
  <c r="DK9" i="20" s="1"/>
  <c r="EQ7" i="20"/>
  <c r="EQ9" i="20" s="1"/>
  <c r="FW7" i="20"/>
  <c r="FW9" i="20" s="1"/>
  <c r="HM7" i="20"/>
  <c r="HM9" i="20" s="1"/>
  <c r="HW7" i="20"/>
  <c r="HW9" i="20" s="1"/>
  <c r="BQ7" i="20"/>
  <c r="BQ9" i="20" s="1"/>
  <c r="GY7" i="20"/>
  <c r="GY9" i="20" s="1"/>
  <c r="HS7" i="20"/>
  <c r="HS9" i="20" s="1"/>
  <c r="IM7" i="20"/>
  <c r="IM9" i="20" s="1"/>
  <c r="IQ7" i="20"/>
  <c r="IQ9" i="20" s="1"/>
  <c r="IT7" i="20"/>
  <c r="IT9" i="20" s="1"/>
  <c r="AK7" i="20"/>
  <c r="AK9" i="20" s="1"/>
  <c r="DM7" i="20"/>
  <c r="DM9" i="20" s="1"/>
  <c r="ES7" i="20"/>
  <c r="ES9" i="20" s="1"/>
  <c r="FY7" i="20"/>
  <c r="FY9" i="20" s="1"/>
  <c r="HE7" i="20"/>
  <c r="HE9" i="20" s="1"/>
  <c r="HO7" i="20"/>
  <c r="HO9" i="20" s="1"/>
  <c r="II7" i="20"/>
  <c r="II9" i="20" s="1"/>
  <c r="B7" i="20"/>
  <c r="B9" i="20" s="1"/>
  <c r="IG8" i="20"/>
  <c r="HY8" i="20"/>
  <c r="HQ8" i="20"/>
  <c r="GS8" i="20"/>
  <c r="GK8" i="20"/>
  <c r="FM8" i="20"/>
  <c r="FE8" i="20"/>
  <c r="EG8" i="20"/>
  <c r="DY8" i="20"/>
  <c r="DA8" i="20"/>
  <c r="CS8" i="20"/>
  <c r="B8" i="20"/>
  <c r="IN8" i="20"/>
  <c r="HP8" i="20"/>
  <c r="HH8" i="20"/>
  <c r="GJ8" i="20"/>
  <c r="GB8" i="20"/>
  <c r="FD8" i="20"/>
  <c r="EV8" i="20"/>
  <c r="DX8" i="20"/>
  <c r="DP8" i="20"/>
  <c r="CR8" i="20"/>
  <c r="CJ8" i="20"/>
  <c r="CB8" i="20"/>
  <c r="BD8" i="20"/>
  <c r="AV8" i="20"/>
  <c r="AN8" i="20"/>
  <c r="X8" i="20"/>
  <c r="P8" i="20"/>
  <c r="H8" i="20"/>
  <c r="HZ8" i="20"/>
  <c r="GT8" i="20"/>
  <c r="FN8" i="20"/>
  <c r="EH8" i="20"/>
  <c r="DB8" i="20"/>
  <c r="BQ8" i="20"/>
  <c r="BG8" i="20"/>
  <c r="AW8" i="20"/>
  <c r="Y8" i="20"/>
  <c r="IN7" i="20"/>
  <c r="IN9" i="20" s="1"/>
  <c r="ID7" i="20"/>
  <c r="ID9" i="20" s="1"/>
  <c r="HT7" i="20"/>
  <c r="HT9" i="20" s="1"/>
  <c r="GZ7" i="20"/>
  <c r="GZ9" i="20" s="1"/>
  <c r="GS7" i="20"/>
  <c r="GS9" i="20" s="1"/>
  <c r="FM7" i="20"/>
  <c r="FM9" i="20" s="1"/>
  <c r="EG7" i="20"/>
  <c r="EG9" i="20" s="1"/>
  <c r="BF7" i="20"/>
  <c r="BF9" i="20" s="1"/>
  <c r="X7" i="20"/>
  <c r="X9" i="20" s="1"/>
  <c r="ID8" i="20"/>
  <c r="GX8" i="20"/>
  <c r="FR8" i="20"/>
  <c r="EL8" i="20"/>
  <c r="DF8" i="20"/>
  <c r="BP8" i="20"/>
  <c r="GR7" i="20"/>
  <c r="GR9" i="20" s="1"/>
  <c r="FL7" i="20"/>
  <c r="FL9" i="20" s="1"/>
  <c r="EF7" i="20"/>
  <c r="EF9" i="20" s="1"/>
  <c r="CZ7" i="20"/>
  <c r="CZ9" i="20" s="1"/>
  <c r="CF7" i="20"/>
  <c r="CF9" i="20" s="1"/>
  <c r="J7" i="20"/>
  <c r="J9" i="20" s="1"/>
  <c r="IH8" i="20"/>
  <c r="HB8" i="20"/>
  <c r="FV8" i="20"/>
  <c r="EP8" i="20"/>
  <c r="DJ8" i="20"/>
  <c r="CD8" i="20"/>
  <c r="BY8" i="20"/>
  <c r="BA8" i="20"/>
  <c r="AC8" i="20"/>
  <c r="E8" i="20"/>
  <c r="IH7" i="20"/>
  <c r="IH9" i="20" s="1"/>
  <c r="HX7" i="20"/>
  <c r="HX9" i="20" s="1"/>
  <c r="HN7" i="20"/>
  <c r="HN9" i="20" s="1"/>
  <c r="HI7" i="20"/>
  <c r="HI9" i="20" s="1"/>
  <c r="GL7" i="20"/>
  <c r="GL9" i="20" s="1"/>
  <c r="FX7" i="20"/>
  <c r="FX9" i="20" s="1"/>
  <c r="ER7" i="20"/>
  <c r="ER9" i="20" s="1"/>
  <c r="DL7" i="20"/>
  <c r="DL9" i="20" s="1"/>
  <c r="CL7" i="20"/>
  <c r="CL9" i="20" s="1"/>
  <c r="BD7" i="20"/>
  <c r="BD9" i="20" s="1"/>
  <c r="AJ7" i="20"/>
  <c r="AJ9" i="20" s="1"/>
  <c r="HF8" i="20"/>
  <c r="FZ8" i="20"/>
  <c r="ET8" i="20"/>
  <c r="DN8" i="20"/>
  <c r="CH8" i="20"/>
  <c r="CC8" i="20"/>
  <c r="BE8" i="20"/>
  <c r="AG8" i="20"/>
  <c r="D8" i="20"/>
  <c r="IL7" i="20"/>
  <c r="IL9" i="20" s="1"/>
  <c r="IG7" i="20"/>
  <c r="IG9" i="20" s="1"/>
  <c r="IB7" i="20"/>
  <c r="IB9" i="20" s="1"/>
  <c r="HD7" i="20"/>
  <c r="HD9" i="20" s="1"/>
  <c r="GX7" i="20"/>
  <c r="GX9" i="20" s="1"/>
  <c r="GD7" i="20"/>
  <c r="GD9" i="20" s="1"/>
  <c r="FR7" i="20"/>
  <c r="FR9" i="20" s="1"/>
  <c r="EX7" i="20"/>
  <c r="EX9" i="20" s="1"/>
  <c r="EL7" i="20"/>
  <c r="EL9" i="20" s="1"/>
  <c r="DR7" i="20"/>
  <c r="DR9" i="20" s="1"/>
  <c r="AP7" i="20"/>
  <c r="AP9" i="20" s="1"/>
  <c r="H7" i="20"/>
  <c r="H9" i="20" s="1"/>
  <c r="HJ8" i="20"/>
  <c r="GD8" i="20"/>
  <c r="EX8" i="20"/>
  <c r="DR8" i="20"/>
  <c r="CL8" i="20"/>
  <c r="R8" i="20"/>
  <c r="M8" i="20"/>
  <c r="HR7" i="20"/>
  <c r="HR9" i="20" s="1"/>
  <c r="HH7" i="20"/>
  <c r="HH9" i="20" s="1"/>
  <c r="GC7" i="20"/>
  <c r="GC9" i="20" s="1"/>
  <c r="EW7" i="20"/>
  <c r="EW9" i="20" s="1"/>
  <c r="DQ7" i="20"/>
  <c r="DQ9" i="20" s="1"/>
  <c r="CJ7" i="20"/>
  <c r="CJ9" i="20" s="1"/>
  <c r="BP7" i="20"/>
  <c r="BP9" i="20" s="1"/>
  <c r="HN8" i="20"/>
  <c r="GH8" i="20"/>
  <c r="FB8" i="20"/>
  <c r="DV8" i="20"/>
  <c r="CP8" i="20"/>
  <c r="BI8" i="20"/>
  <c r="AK8" i="20"/>
  <c r="AA8" i="20"/>
  <c r="Q8" i="20"/>
  <c r="IF7" i="20"/>
  <c r="IF9" i="20" s="1"/>
  <c r="HV7" i="20"/>
  <c r="HV9" i="20" s="1"/>
  <c r="HQ7" i="20"/>
  <c r="HQ9" i="20" s="1"/>
  <c r="GV7" i="20"/>
  <c r="GV9" i="20" s="1"/>
  <c r="GB7" i="20"/>
  <c r="GB9" i="20" s="1"/>
  <c r="EV7" i="20"/>
  <c r="EV9" i="20" s="1"/>
  <c r="DP7" i="20"/>
  <c r="DP9" i="20" s="1"/>
  <c r="BV7" i="20"/>
  <c r="BV9" i="20" s="1"/>
  <c r="AN7" i="20"/>
  <c r="AN9" i="20" s="1"/>
  <c r="T7" i="20"/>
  <c r="T9" i="20" s="1"/>
  <c r="HR8" i="20"/>
  <c r="GL8" i="20"/>
  <c r="FF8" i="20"/>
  <c r="DZ8" i="20"/>
  <c r="CT8" i="20"/>
  <c r="BM8" i="20"/>
  <c r="AJ8" i="20"/>
  <c r="IO7" i="20"/>
  <c r="IO9" i="20" s="1"/>
  <c r="HL7" i="20"/>
  <c r="HL9" i="20" s="1"/>
  <c r="HB7" i="20"/>
  <c r="HB9" i="20" s="1"/>
  <c r="GN7" i="20"/>
  <c r="GN9" i="20" s="1"/>
  <c r="FH7" i="20"/>
  <c r="FH9" i="20" s="1"/>
  <c r="EB7" i="20"/>
  <c r="EB9" i="20" s="1"/>
  <c r="CV7" i="20"/>
  <c r="CV9" i="20" s="1"/>
  <c r="Z7" i="20"/>
  <c r="Z9" i="20" s="1"/>
  <c r="HV8" i="20"/>
  <c r="GP8" i="20"/>
  <c r="FJ8" i="20"/>
  <c r="ED8" i="20"/>
  <c r="CX8" i="20"/>
  <c r="AX8" i="20"/>
  <c r="AS8" i="20"/>
  <c r="U8" i="20"/>
  <c r="IR7" i="20"/>
  <c r="IR9" i="20" s="1"/>
  <c r="IJ7" i="20"/>
  <c r="IJ9" i="20" s="1"/>
  <c r="HZ7" i="20"/>
  <c r="HZ9" i="20" s="1"/>
  <c r="HF7" i="20"/>
  <c r="HF9" i="20" s="1"/>
  <c r="HA7" i="20"/>
  <c r="HA9" i="20" s="1"/>
  <c r="GT7" i="20"/>
  <c r="GT9" i="20" s="1"/>
  <c r="GH7" i="20"/>
  <c r="GH9" i="20" s="1"/>
  <c r="FN7" i="20"/>
  <c r="FN9" i="20" s="1"/>
  <c r="FB7" i="20"/>
  <c r="FB9" i="20" s="1"/>
  <c r="EH7" i="20"/>
  <c r="EH9" i="20" s="1"/>
  <c r="DV7" i="20"/>
  <c r="DV9" i="20" s="1"/>
  <c r="DB7" i="20"/>
  <c r="DB9" i="20" s="1"/>
  <c r="BT7" i="20"/>
  <c r="BT9" i="20" s="1"/>
  <c r="AZ7" i="20"/>
  <c r="AZ9" i="20" s="1"/>
  <c r="E7" i="20"/>
  <c r="E9" i="20" s="1"/>
  <c r="GF7" i="20"/>
  <c r="GF9" i="20" s="1"/>
  <c r="FV7" i="20"/>
  <c r="FV9" i="20" s="1"/>
  <c r="FP7" i="20"/>
  <c r="FP9" i="20" s="1"/>
  <c r="FF7" i="20"/>
  <c r="FF9" i="20" s="1"/>
  <c r="EZ7" i="20"/>
  <c r="EZ9" i="20" s="1"/>
  <c r="EP7" i="20"/>
  <c r="EP9" i="20" s="1"/>
  <c r="EJ7" i="20"/>
  <c r="EJ9" i="20" s="1"/>
  <c r="DZ7" i="20"/>
  <c r="DZ9" i="20" s="1"/>
  <c r="DT7" i="20"/>
  <c r="DT9" i="20" s="1"/>
  <c r="DJ7" i="20"/>
  <c r="DJ9" i="20" s="1"/>
  <c r="DD7" i="20"/>
  <c r="DD9" i="20" s="1"/>
  <c r="CT7" i="20"/>
  <c r="CT9" i="20" s="1"/>
  <c r="CN7" i="20"/>
  <c r="CN9" i="20" s="1"/>
  <c r="CD7" i="20"/>
  <c r="CD9" i="20" s="1"/>
  <c r="BX7" i="20"/>
  <c r="BX9" i="20" s="1"/>
  <c r="BN7" i="20"/>
  <c r="BN9" i="20" s="1"/>
  <c r="BH7" i="20"/>
  <c r="BH9" i="20" s="1"/>
  <c r="AX7" i="20"/>
  <c r="AX9" i="20" s="1"/>
  <c r="AR7" i="20"/>
  <c r="AR9" i="20" s="1"/>
  <c r="AH7" i="20"/>
  <c r="AH9" i="20" s="1"/>
  <c r="AB7" i="20"/>
  <c r="AB9" i="20" s="1"/>
  <c r="R7" i="20"/>
  <c r="R9" i="20" s="1"/>
  <c r="L7" i="20"/>
  <c r="L9" i="20" s="1"/>
  <c r="G7" i="20"/>
  <c r="G9" i="20" s="1"/>
  <c r="C12" i="26" s="1"/>
  <c r="E12" i="26" s="1"/>
  <c r="HJ7" i="20"/>
  <c r="HJ9" i="20" s="1"/>
  <c r="GP7" i="20"/>
  <c r="GP9" i="20" s="1"/>
  <c r="GK7" i="20"/>
  <c r="GK9" i="20" s="1"/>
  <c r="FZ7" i="20"/>
  <c r="FZ9" i="20" s="1"/>
  <c r="FU7" i="20"/>
  <c r="FU9" i="20" s="1"/>
  <c r="FJ7" i="20"/>
  <c r="FJ9" i="20" s="1"/>
  <c r="FE7" i="20"/>
  <c r="FE9" i="20" s="1"/>
  <c r="ET7" i="20"/>
  <c r="ET9" i="20" s="1"/>
  <c r="EO7" i="20"/>
  <c r="EO9" i="20" s="1"/>
  <c r="ED7" i="20"/>
  <c r="ED9" i="20" s="1"/>
  <c r="DY7" i="20"/>
  <c r="DY9" i="20" s="1"/>
  <c r="DN7" i="20"/>
  <c r="DN9" i="20" s="1"/>
  <c r="DI7" i="20"/>
  <c r="DI9" i="20" s="1"/>
  <c r="CX7" i="20"/>
  <c r="CX9" i="20" s="1"/>
  <c r="CS7" i="20"/>
  <c r="CS9" i="20" s="1"/>
  <c r="CH7" i="20"/>
  <c r="CH9" i="20" s="1"/>
  <c r="CC7" i="20"/>
  <c r="CC9" i="20" s="1"/>
  <c r="BR7" i="20"/>
  <c r="BR9" i="20" s="1"/>
  <c r="BM7" i="20"/>
  <c r="BM9" i="20" s="1"/>
  <c r="BB7" i="20"/>
  <c r="BB9" i="20" s="1"/>
  <c r="AW7" i="20"/>
  <c r="AW9" i="20" s="1"/>
  <c r="AL7" i="20"/>
  <c r="AL9" i="20" s="1"/>
  <c r="AG7" i="20"/>
  <c r="AG9" i="20" s="1"/>
  <c r="V7" i="20"/>
  <c r="V9" i="20" s="1"/>
  <c r="Q7" i="20"/>
  <c r="Q9" i="20" s="1"/>
  <c r="GJ7" i="20"/>
  <c r="GJ9" i="20" s="1"/>
  <c r="FT7" i="20"/>
  <c r="FT9" i="20" s="1"/>
  <c r="FD7" i="20"/>
  <c r="FD9" i="20" s="1"/>
  <c r="EN7" i="20"/>
  <c r="EN9" i="20" s="1"/>
  <c r="DX7" i="20"/>
  <c r="DX9" i="20" s="1"/>
  <c r="DH7" i="20"/>
  <c r="DH9" i="20" s="1"/>
  <c r="CR7" i="20"/>
  <c r="CR9" i="20" s="1"/>
  <c r="CB7" i="20"/>
  <c r="CB9" i="20" s="1"/>
  <c r="BL7" i="20"/>
  <c r="BL9" i="20" s="1"/>
  <c r="AV7" i="20"/>
  <c r="AV9" i="20" s="1"/>
  <c r="AF7" i="20"/>
  <c r="AF9" i="20" s="1"/>
  <c r="P7" i="20"/>
  <c r="P9" i="20" s="1"/>
  <c r="F7" i="20"/>
  <c r="F9" i="20" s="1"/>
  <c r="C11" i="26" s="1"/>
  <c r="E11" i="26" s="1"/>
  <c r="DF7" i="20"/>
  <c r="DF9" i="20" s="1"/>
  <c r="DA7" i="20"/>
  <c r="DA9" i="20" s="1"/>
  <c r="CP7" i="20"/>
  <c r="CP9" i="20" s="1"/>
  <c r="CK7" i="20"/>
  <c r="CK9" i="20" s="1"/>
  <c r="BZ7" i="20"/>
  <c r="BZ9" i="20" s="1"/>
  <c r="BU7" i="20"/>
  <c r="BU9" i="20" s="1"/>
  <c r="BJ7" i="20"/>
  <c r="BJ9" i="20" s="1"/>
  <c r="BE7" i="20"/>
  <c r="BE9" i="20" s="1"/>
  <c r="AT7" i="20"/>
  <c r="AT9" i="20" s="1"/>
  <c r="AO7" i="20"/>
  <c r="AO9" i="20" s="1"/>
  <c r="AD7" i="20"/>
  <c r="AD9" i="20" s="1"/>
  <c r="Y7" i="20"/>
  <c r="Y9" i="20" s="1"/>
  <c r="N7" i="20"/>
  <c r="N9" i="20" s="1"/>
  <c r="I7" i="20"/>
  <c r="I9" i="20" s="1"/>
  <c r="BU8" i="20"/>
  <c r="AO8" i="20"/>
  <c r="I8" i="20"/>
  <c r="HY7" i="20"/>
  <c r="HY9" i="20" s="1"/>
  <c r="HP7" i="20"/>
  <c r="HP9" i="20" s="1"/>
  <c r="F79" i="39" l="1"/>
  <c r="A79" i="39" s="1"/>
  <c r="C15" i="26"/>
  <c r="E15" i="26" s="1"/>
  <c r="A13" i="48"/>
  <c r="B13" i="24"/>
  <c r="L188" i="19"/>
  <c r="L190" i="19" s="1"/>
  <c r="L185" i="19"/>
  <c r="L184" i="19"/>
  <c r="L186" i="19" s="1"/>
  <c r="L191" i="19" s="1"/>
  <c r="L192" i="19" s="1"/>
  <c r="D201" i="19" s="1"/>
  <c r="D210" i="19" s="1"/>
  <c r="D30" i="31" s="1"/>
  <c r="D50" i="31" s="1"/>
  <c r="L189" i="19"/>
  <c r="C8" i="26"/>
  <c r="E8" i="26" s="1"/>
  <c r="B10" i="20"/>
  <c r="C14" i="26" l="1"/>
  <c r="E14" i="26" s="1"/>
  <c r="A13" i="24"/>
</calcChain>
</file>

<file path=xl/sharedStrings.xml><?xml version="1.0" encoding="utf-8"?>
<sst xmlns="http://schemas.openxmlformats.org/spreadsheetml/2006/main" count="438" uniqueCount="226">
  <si>
    <t>TX</t>
  </si>
  <si>
    <t>TE</t>
  </si>
  <si>
    <t>TF</t>
  </si>
  <si>
    <t>MS</t>
  </si>
  <si>
    <t>T5</t>
  </si>
  <si>
    <t>TX,TE</t>
    <phoneticPr fontId="2" type="noConversion"/>
  </si>
  <si>
    <t>TX,TF</t>
    <phoneticPr fontId="2" type="noConversion"/>
  </si>
  <si>
    <t>TX,MS</t>
    <phoneticPr fontId="2" type="noConversion"/>
  </si>
  <si>
    <t>TX,T5</t>
    <phoneticPr fontId="2" type="noConversion"/>
  </si>
  <si>
    <t>TE,MS</t>
    <phoneticPr fontId="2" type="noConversion"/>
  </si>
  <si>
    <t>TE,T5</t>
    <phoneticPr fontId="2" type="noConversion"/>
  </si>
  <si>
    <t>TF,MS</t>
    <phoneticPr fontId="2" type="noConversion"/>
  </si>
  <si>
    <t>TF,T5</t>
    <phoneticPr fontId="2" type="noConversion"/>
  </si>
  <si>
    <t>MS,T5</t>
    <phoneticPr fontId="2" type="noConversion"/>
  </si>
  <si>
    <t>TE,TF</t>
    <phoneticPr fontId="2" type="noConversion"/>
  </si>
  <si>
    <t>契約價值比</t>
    <phoneticPr fontId="2" type="noConversion"/>
  </si>
  <si>
    <t>折抵率</t>
    <phoneticPr fontId="2" type="noConversion"/>
  </si>
  <si>
    <t>MSCI</t>
    <phoneticPr fontId="8" type="noConversion"/>
  </si>
  <si>
    <t>365^0.5</t>
    <phoneticPr fontId="8" type="noConversion"/>
  </si>
  <si>
    <t>150days Std</t>
    <phoneticPr fontId="8" type="noConversion"/>
  </si>
  <si>
    <t>180days Std</t>
    <phoneticPr fontId="8" type="noConversion"/>
  </si>
  <si>
    <t>150VSR</t>
    <phoneticPr fontId="8" type="noConversion"/>
  </si>
  <si>
    <t>180VSR</t>
    <phoneticPr fontId="8" type="noConversion"/>
  </si>
  <si>
    <t>期貨</t>
  </si>
  <si>
    <r>
      <t>價格偵測全距</t>
    </r>
    <r>
      <rPr>
        <sz val="14"/>
        <color indexed="8"/>
        <rFont val="Times New Roman"/>
        <family val="1"/>
      </rPr>
      <t>(PSR)</t>
    </r>
  </si>
  <si>
    <t>L150</t>
    <phoneticPr fontId="2" type="noConversion"/>
  </si>
  <si>
    <t>L180</t>
    <phoneticPr fontId="2" type="noConversion"/>
  </si>
  <si>
    <t>XI</t>
    <phoneticPr fontId="2" type="noConversion"/>
  </si>
  <si>
    <t>GT</t>
    <phoneticPr fontId="2" type="noConversion"/>
  </si>
  <si>
    <t>TX,XI</t>
    <phoneticPr fontId="2" type="noConversion"/>
  </si>
  <si>
    <t>TX,GT</t>
    <phoneticPr fontId="2" type="noConversion"/>
  </si>
  <si>
    <t>TE,XI</t>
    <phoneticPr fontId="2" type="noConversion"/>
  </si>
  <si>
    <t>TE,GT</t>
    <phoneticPr fontId="2" type="noConversion"/>
  </si>
  <si>
    <t>TF,XI</t>
    <phoneticPr fontId="2" type="noConversion"/>
  </si>
  <si>
    <t>TF,GT</t>
    <phoneticPr fontId="2" type="noConversion"/>
  </si>
  <si>
    <t>MS,XI</t>
    <phoneticPr fontId="2" type="noConversion"/>
  </si>
  <si>
    <t>MS,GT</t>
    <phoneticPr fontId="2" type="noConversion"/>
  </si>
  <si>
    <t>T5,XI</t>
    <phoneticPr fontId="2" type="noConversion"/>
  </si>
  <si>
    <t>T5,GT</t>
    <phoneticPr fontId="2" type="noConversion"/>
  </si>
  <si>
    <t>XI,GT</t>
    <phoneticPr fontId="2" type="noConversion"/>
  </si>
  <si>
    <t>SL150</t>
    <phoneticPr fontId="2" type="noConversion"/>
  </si>
  <si>
    <t>SL180</t>
    <phoneticPr fontId="2" type="noConversion"/>
  </si>
  <si>
    <t>Lmax</t>
    <phoneticPr fontId="2" type="noConversion"/>
  </si>
  <si>
    <t>Max</t>
    <phoneticPr fontId="2" type="noConversion"/>
  </si>
  <si>
    <t>進位方式</t>
    <phoneticPr fontId="2" type="noConversion"/>
  </si>
  <si>
    <t>四捨五入至小數第一位</t>
    <phoneticPr fontId="2" type="noConversion"/>
  </si>
  <si>
    <t>無條件捨去至小數第二位</t>
    <phoneticPr fontId="2" type="noConversion"/>
  </si>
  <si>
    <t>TXO</t>
    <phoneticPr fontId="19" type="noConversion"/>
  </si>
  <si>
    <t>TEO</t>
    <phoneticPr fontId="19" type="noConversion"/>
  </si>
  <si>
    <t>TFO</t>
    <phoneticPr fontId="19" type="noConversion"/>
  </si>
  <si>
    <t>XIO</t>
    <phoneticPr fontId="19" type="noConversion"/>
  </si>
  <si>
    <t>GTO</t>
    <phoneticPr fontId="19" type="noConversion"/>
  </si>
  <si>
    <t>商品</t>
    <phoneticPr fontId="19" type="noConversion"/>
  </si>
  <si>
    <t>一、</t>
  </si>
  <si>
    <t>2.</t>
  </si>
  <si>
    <t>XI</t>
  </si>
  <si>
    <t>GT</t>
  </si>
  <si>
    <r>
      <rPr>
        <b/>
        <sz val="12"/>
        <color indexed="8"/>
        <rFont val="標楷體"/>
        <family val="4"/>
        <charset val="136"/>
      </rPr>
      <t>契約價值耗用比率</t>
    </r>
  </si>
  <si>
    <r>
      <rPr>
        <sz val="12"/>
        <color indexed="8"/>
        <rFont val="標楷體"/>
        <family val="4"/>
        <charset val="136"/>
      </rPr>
      <t>契約價值比</t>
    </r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</si>
  <si>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</si>
  <si>
    <t>T150</t>
    <phoneticPr fontId="2" type="noConversion"/>
  </si>
  <si>
    <t>T180</t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</si>
  <si>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8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</si>
  <si>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8" type="noConversion"/>
  </si>
  <si>
    <t>TX</t>
    <phoneticPr fontId="11" type="noConversion"/>
  </si>
  <si>
    <t>TE</t>
    <phoneticPr fontId="11" type="noConversion"/>
  </si>
  <si>
    <t>TF</t>
    <phoneticPr fontId="11" type="noConversion"/>
  </si>
  <si>
    <t>T50</t>
    <phoneticPr fontId="11" type="noConversion"/>
  </si>
  <si>
    <t>XIF</t>
    <phoneticPr fontId="11" type="noConversion"/>
  </si>
  <si>
    <t>GTF</t>
    <phoneticPr fontId="11" type="noConversion"/>
  </si>
  <si>
    <t>GBF</t>
    <phoneticPr fontId="11" type="noConversion"/>
  </si>
  <si>
    <t>商品別</t>
    <phoneticPr fontId="11" type="noConversion"/>
  </si>
  <si>
    <r>
      <rPr>
        <sz val="10"/>
        <rFont val="標楷體"/>
        <family val="4"/>
        <charset val="136"/>
      </rPr>
      <t>日期</t>
    </r>
    <phoneticPr fontId="8" type="noConversion"/>
  </si>
  <si>
    <r>
      <rPr>
        <sz val="10"/>
        <rFont val="標楷體"/>
        <family val="4"/>
        <charset val="136"/>
      </rPr>
      <t>加權</t>
    </r>
    <phoneticPr fontId="8" type="noConversion"/>
  </si>
  <si>
    <r>
      <rPr>
        <sz val="10"/>
        <rFont val="標楷體"/>
        <family val="4"/>
        <charset val="136"/>
      </rPr>
      <t>電子</t>
    </r>
    <phoneticPr fontId="8" type="noConversion"/>
  </si>
  <si>
    <r>
      <rPr>
        <sz val="10"/>
        <rFont val="標楷體"/>
        <family val="4"/>
        <charset val="136"/>
      </rPr>
      <t>金融</t>
    </r>
    <phoneticPr fontId="8" type="noConversion"/>
  </si>
  <si>
    <r>
      <rPr>
        <sz val="10"/>
        <rFont val="標楷體"/>
        <family val="4"/>
        <charset val="136"/>
      </rPr>
      <t>非金電指</t>
    </r>
    <phoneticPr fontId="8" type="noConversion"/>
  </si>
  <si>
    <r>
      <rPr>
        <sz val="10"/>
        <rFont val="標楷體"/>
        <family val="4"/>
        <charset val="136"/>
      </rPr>
      <t>櫃買指</t>
    </r>
    <phoneticPr fontId="8" type="noConversion"/>
  </si>
  <si>
    <r>
      <rPr>
        <sz val="10"/>
        <color indexed="8"/>
        <rFont val="標楷體"/>
        <family val="4"/>
        <charset val="136"/>
      </rPr>
      <t>最後一次匯率</t>
    </r>
    <phoneticPr fontId="12" type="noConversion"/>
  </si>
  <si>
    <r>
      <rPr>
        <sz val="10"/>
        <color indexed="8"/>
        <rFont val="標楷體"/>
        <family val="4"/>
        <charset val="136"/>
      </rPr>
      <t>日期</t>
    </r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</si>
  <si>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8" type="noConversion"/>
  </si>
  <si>
    <r>
      <rPr>
        <sz val="10"/>
        <color indexed="8"/>
        <rFont val="標楷體"/>
        <family val="4"/>
        <charset val="136"/>
      </rPr>
      <t>日期</t>
    </r>
    <phoneticPr fontId="8" type="noConversion"/>
  </si>
  <si>
    <r>
      <rPr>
        <sz val="10"/>
        <color indexed="8"/>
        <rFont val="標楷體"/>
        <family val="4"/>
        <charset val="136"/>
      </rPr>
      <t>加權</t>
    </r>
    <phoneticPr fontId="8" type="noConversion"/>
  </si>
  <si>
    <r>
      <rPr>
        <sz val="10"/>
        <color indexed="8"/>
        <rFont val="標楷體"/>
        <family val="4"/>
        <charset val="136"/>
      </rPr>
      <t>電子</t>
    </r>
    <phoneticPr fontId="8" type="noConversion"/>
  </si>
  <si>
    <r>
      <rPr>
        <sz val="10"/>
        <color indexed="8"/>
        <rFont val="標楷體"/>
        <family val="4"/>
        <charset val="136"/>
      </rPr>
      <t>金融</t>
    </r>
    <phoneticPr fontId="8" type="noConversion"/>
  </si>
  <si>
    <r>
      <rPr>
        <sz val="10"/>
        <color indexed="8"/>
        <rFont val="標楷體"/>
        <family val="4"/>
        <charset val="136"/>
      </rPr>
      <t>非金電指</t>
    </r>
    <phoneticPr fontId="8" type="noConversion"/>
  </si>
  <si>
    <r>
      <rPr>
        <sz val="10"/>
        <color indexed="8"/>
        <rFont val="標楷體"/>
        <family val="4"/>
        <charset val="136"/>
      </rPr>
      <t>櫃買指</t>
    </r>
    <phoneticPr fontId="8" type="noConversion"/>
  </si>
  <si>
    <t>365^0.5</t>
    <phoneticPr fontId="13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</si>
  <si>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13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</si>
  <si>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13" type="noConversion"/>
  </si>
  <si>
    <t>序號</t>
  </si>
  <si>
    <t>商品代號</t>
    <phoneticPr fontId="13" type="noConversion"/>
  </si>
  <si>
    <r>
      <t>序號</t>
    </r>
    <r>
      <rPr>
        <b/>
        <sz val="10"/>
        <rFont val="Times New Roman"/>
        <family val="1"/>
      </rPr>
      <t/>
    </r>
    <phoneticPr fontId="13" type="noConversion"/>
  </si>
  <si>
    <t>Max(150VSR, 180VSR)</t>
    <phoneticPr fontId="13" type="noConversion"/>
  </si>
  <si>
    <t>股票選擇權
中文簡稱</t>
    <phoneticPr fontId="36" type="noConversion"/>
  </si>
  <si>
    <t>股票選擇權
英文代碼</t>
    <phoneticPr fontId="36" type="noConversion"/>
  </si>
  <si>
    <t>標的證券
代號</t>
    <phoneticPr fontId="36" type="noConversion"/>
  </si>
  <si>
    <t>現貨名稱</t>
    <phoneticPr fontId="2" type="noConversion"/>
  </si>
  <si>
    <t>波動率變動全距
(VSR)</t>
    <phoneticPr fontId="36" type="noConversion"/>
  </si>
  <si>
    <t>現貨代碼</t>
    <phoneticPr fontId="13" type="noConversion"/>
  </si>
  <si>
    <t>次序</t>
    <phoneticPr fontId="2" type="noConversion"/>
  </si>
  <si>
    <t>商品代碼</t>
    <phoneticPr fontId="2" type="noConversion"/>
  </si>
  <si>
    <t>現貨代碼</t>
    <phoneticPr fontId="2" type="noConversion"/>
  </si>
  <si>
    <t>TX
漲跌</t>
  </si>
  <si>
    <t>TE
漲跌</t>
  </si>
  <si>
    <t>TF
漲跌</t>
  </si>
  <si>
    <t>MS
漲跌</t>
  </si>
  <si>
    <t>T5
漲跌</t>
  </si>
  <si>
    <t>XI
漲跌</t>
  </si>
  <si>
    <t>GT
漲跌</t>
  </si>
  <si>
    <t>TX
收盤價</t>
  </si>
  <si>
    <t>TE
收盤價</t>
  </si>
  <si>
    <t>TF
收盤價</t>
  </si>
  <si>
    <t>MS
收盤價</t>
  </si>
  <si>
    <t>T5
收盤價</t>
  </si>
  <si>
    <t>XI
收盤價</t>
  </si>
  <si>
    <t>GT
收盤價</t>
  </si>
  <si>
    <r>
      <t xml:space="preserve">TX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</si>
  <si>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TE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</si>
  <si>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TF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</si>
  <si>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MS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</si>
  <si>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T5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</si>
  <si>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XI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</si>
  <si>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GT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</si>
  <si>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t>註：自99年10月1日起，各期貨契約之漲跌點數以「當日結算價」及「當日開盤參考價」計算。</t>
    <phoneticPr fontId="2" type="noConversion"/>
  </si>
  <si>
    <r>
      <t>資料日期：</t>
    </r>
    <r>
      <rPr>
        <sz val="12"/>
        <rFont val="Times New Roman"/>
        <family val="1"/>
      </rPr>
      <t>2011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2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22</t>
    </r>
    <r>
      <rPr>
        <sz val="12"/>
        <rFont val="細明體"/>
        <family val="3"/>
        <charset val="136"/>
      </rPr>
      <t>日</t>
    </r>
    <phoneticPr fontId="2" type="noConversion"/>
  </si>
  <si>
    <t>上市/上櫃類別</t>
    <phoneticPr fontId="13" type="noConversion"/>
  </si>
  <si>
    <t>上市/上櫃類別</t>
    <phoneticPr fontId="36" type="noConversion"/>
  </si>
  <si>
    <r>
      <t>ETC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</si>
  <si>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股票選擇權契約標的證券波動全距
</t>
    </r>
    <r>
      <rPr>
        <sz val="16"/>
        <color indexed="10"/>
        <rFont val="標楷體"/>
        <family val="4"/>
        <charset val="136"/>
      </rPr>
      <t>標的證券為股票</t>
    </r>
    <phoneticPr fontId="2" type="noConversion"/>
  </si>
  <si>
    <r>
      <t xml:space="preserve">股票選擇權契約標的證券波動全距
</t>
    </r>
    <r>
      <rPr>
        <sz val="16"/>
        <color indexed="10"/>
        <rFont val="標楷體"/>
        <family val="4"/>
        <charset val="136"/>
      </rPr>
      <t>標的證券為受益憑證</t>
    </r>
    <phoneticPr fontId="2" type="noConversion"/>
  </si>
  <si>
    <r>
      <t>STC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</si>
  <si>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150D </t>
    </r>
    <r>
      <rPr>
        <sz val="10"/>
        <color indexed="10"/>
        <rFont val="細明體"/>
        <family val="3"/>
      </rPr>
      <t>實際樣本</t>
    </r>
    <phoneticPr fontId="2" type="noConversion"/>
  </si>
  <si>
    <r>
      <t xml:space="preserve">180D </t>
    </r>
    <r>
      <rPr>
        <sz val="10"/>
        <color indexed="10"/>
        <rFont val="細明體"/>
        <family val="3"/>
      </rPr>
      <t>實際樣本</t>
    </r>
    <phoneticPr fontId="2" type="noConversion"/>
  </si>
  <si>
    <t xml:space="preserve"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</t>
    <phoneticPr fontId="13" type="noConversion"/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</si>
  <si>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</si>
  <si>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,n=29,99.85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</si>
  <si>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,n=59,99.85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</si>
  <si>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,n=89,99.85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</si>
  <si>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,n=119,99.85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</si>
  <si>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</si>
  <si>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2" type="noConversion"/>
  </si>
  <si>
    <t>365^0.5</t>
    <phoneticPr fontId="2" type="noConversion"/>
  </si>
  <si>
    <t>30days Std</t>
    <phoneticPr fontId="2" type="noConversion"/>
  </si>
  <si>
    <t>60days Std</t>
    <phoneticPr fontId="2" type="noConversion"/>
  </si>
  <si>
    <t>90days Std</t>
    <phoneticPr fontId="2" type="noConversion"/>
  </si>
  <si>
    <t>120days Std</t>
    <phoneticPr fontId="2" type="noConversion"/>
  </si>
  <si>
    <t>150days Std</t>
    <phoneticPr fontId="2" type="noConversion"/>
  </si>
  <si>
    <t>180days Std</t>
    <phoneticPr fontId="2" type="noConversion"/>
  </si>
  <si>
    <t>30VSR</t>
    <phoneticPr fontId="2" type="noConversion"/>
  </si>
  <si>
    <t>60VSR</t>
    <phoneticPr fontId="2" type="noConversion"/>
  </si>
  <si>
    <t>90VSR</t>
    <phoneticPr fontId="2" type="noConversion"/>
  </si>
  <si>
    <t>120VSR</t>
    <phoneticPr fontId="2" type="noConversion"/>
  </si>
  <si>
    <t>150VSR</t>
    <phoneticPr fontId="2" type="noConversion"/>
  </si>
  <si>
    <t>180VSR</t>
    <phoneticPr fontId="2" type="noConversion"/>
  </si>
  <si>
    <r>
      <t>max(6</t>
    </r>
    <r>
      <rPr>
        <sz val="10"/>
        <color indexed="8"/>
        <rFont val="細明體"/>
        <family val="3"/>
        <charset val="136"/>
      </rPr>
      <t>天期</t>
    </r>
    <r>
      <rPr>
        <sz val="10"/>
        <color indexed="8"/>
        <rFont val="Times New Roman"/>
        <family val="1"/>
      </rPr>
      <t>)</t>
    </r>
    <phoneticPr fontId="2" type="noConversion"/>
  </si>
  <si>
    <t>max(150,180)</t>
    <phoneticPr fontId="2" type="noConversion"/>
  </si>
  <si>
    <t>30日</t>
    <phoneticPr fontId="19" type="noConversion"/>
  </si>
  <si>
    <t>60日</t>
    <phoneticPr fontId="19" type="noConversion"/>
  </si>
  <si>
    <t>90日</t>
    <phoneticPr fontId="19" type="noConversion"/>
  </si>
  <si>
    <t>120日</t>
    <phoneticPr fontId="19" type="noConversion"/>
  </si>
  <si>
    <t>150日</t>
    <phoneticPr fontId="19" type="noConversion"/>
  </si>
  <si>
    <t>180日</t>
    <phoneticPr fontId="19" type="noConversion"/>
  </si>
  <si>
    <t>以不同天期為樣本，波動度偵測全距計算結果</t>
    <phoneticPr fontId="64" type="noConversion"/>
  </si>
  <si>
    <t>BT,GT</t>
    <phoneticPr fontId="2" type="noConversion"/>
  </si>
  <si>
    <r>
      <t xml:space="preserve">BT
</t>
    </r>
    <r>
      <rPr>
        <sz val="10"/>
        <color indexed="8"/>
        <rFont val="細明體"/>
        <family val="3"/>
        <charset val="136"/>
      </rPr>
      <t>收盤價</t>
    </r>
    <phoneticPr fontId="12" type="noConversion"/>
  </si>
  <si>
    <r>
      <t xml:space="preserve">BT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</si>
  <si>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BT
</t>
    </r>
    <r>
      <rPr>
        <sz val="10"/>
        <color indexed="8"/>
        <rFont val="細明體"/>
        <family val="3"/>
        <charset val="136"/>
      </rPr>
      <t>漲跌</t>
    </r>
    <phoneticPr fontId="12" type="noConversion"/>
  </si>
  <si>
    <t>BT</t>
    <phoneticPr fontId="2" type="noConversion"/>
  </si>
  <si>
    <t>BT</t>
    <phoneticPr fontId="2" type="noConversion"/>
  </si>
  <si>
    <t>生技指</t>
    <phoneticPr fontId="8" type="noConversion"/>
  </si>
  <si>
    <r>
      <t>資料日期：</t>
    </r>
    <r>
      <rPr>
        <sz val="12"/>
        <rFont val="Times New Roman"/>
        <family val="1"/>
      </rPr>
      <t>2011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2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22</t>
    </r>
    <r>
      <rPr>
        <sz val="12"/>
        <rFont val="細明體"/>
        <family val="3"/>
        <charset val="136"/>
      </rPr>
      <t>日</t>
    </r>
    <phoneticPr fontId="2" type="noConversion"/>
  </si>
  <si>
    <t>本日波動度偵測全距變動幅度：</t>
    <phoneticPr fontId="2" type="noConversion"/>
  </si>
  <si>
    <t>變動幅度 = (本日計算波動度偵測全距－現行波動度偵測全距) ÷ 現行波動度偵測全距.</t>
    <phoneticPr fontId="2" type="noConversion"/>
  </si>
  <si>
    <t>商品</t>
    <phoneticPr fontId="2" type="noConversion"/>
  </si>
  <si>
    <t>本日波動度偵測全距    A</t>
    <phoneticPr fontId="2" type="noConversion"/>
  </si>
  <si>
    <t>現行波動度偵測全距      B</t>
    <phoneticPr fontId="2" type="noConversion"/>
  </si>
  <si>
    <t>變動幅度                   C=(A-B)/B</t>
    <phoneticPr fontId="2" type="noConversion"/>
  </si>
  <si>
    <t>TXO</t>
    <phoneticPr fontId="2" type="noConversion"/>
  </si>
  <si>
    <t>TEO</t>
    <phoneticPr fontId="2" type="noConversion"/>
  </si>
  <si>
    <t>TFO</t>
    <phoneticPr fontId="2" type="noConversion"/>
  </si>
  <si>
    <t>XIO</t>
    <phoneticPr fontId="2" type="noConversion"/>
  </si>
  <si>
    <t>GTO</t>
    <phoneticPr fontId="2" type="noConversion"/>
  </si>
  <si>
    <t>二、</t>
    <phoneticPr fontId="2" type="noConversion"/>
  </si>
  <si>
    <t>作業事項</t>
    <phoneticPr fontId="1" type="noConversion"/>
  </si>
  <si>
    <t>1.</t>
    <phoneticPr fontId="1" type="noConversion"/>
  </si>
  <si>
    <t>□TXO   □TEO   □TFO   □MSO   □XIO   □GTO   □STC  □ETC</t>
    <phoneticPr fontId="2" type="noConversion"/>
  </si>
  <si>
    <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標楷體"/>
        <family val="4"/>
        <charset val="136"/>
      </rPr>
      <t xml:space="preserve"> 10% 之得調整標準，波動度偵測全距維持現行收取標準.</t>
    </r>
    <phoneticPr fontId="2" type="noConversion"/>
  </si>
  <si>
    <t>變動幅度已達 10% 之得調整標準，建議事項如「SPAN參數調整審核會議記錄」.</t>
    <phoneticPr fontId="1" type="noConversion"/>
  </si>
  <si>
    <t>經　辦：______________          覆核：______________             經理：______________</t>
    <phoneticPr fontId="2" type="noConversion"/>
  </si>
  <si>
    <r>
      <rPr>
        <sz val="12"/>
        <color indexed="8"/>
        <rFont val="標楷體"/>
        <family val="4"/>
        <charset val="136"/>
      </rPr>
      <t>一、</t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</si>
  <si>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2" type="noConversion"/>
  </si>
  <si>
    <t>BT</t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</si>
  <si>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2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</si>
  <si>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phoneticPr fontId="2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</si>
  <si>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</si>
  <si>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</si>
  <si>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作業事項</t>
    </r>
    <phoneticPr fontId="1" type="noConversion"/>
  </si>
  <si>
    <t>無契約變動幅度達 10% 之得調整標準，跨商品價差折抵率維持現行收取標準.</t>
    <phoneticPr fontId="2" type="noConversion"/>
  </si>
  <si>
    <t>1.</t>
    <phoneticPr fontId="2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</si>
  <si>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</si>
  <si>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中列示契約外、其他契約變動幅度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</si>
  <si>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2" type="noConversion"/>
  </si>
  <si>
    <r>
      <rPr>
        <b/>
        <sz val="12"/>
        <color indexed="8"/>
        <rFont val="標楷體"/>
        <family val="4"/>
        <charset val="136"/>
      </rPr>
      <t>跨商品價差折抵率</t>
    </r>
    <r>
      <rPr>
        <b/>
        <sz val="12"/>
        <color indexed="8"/>
        <rFont val="Times New Roman"/>
        <family val="1"/>
      </rPr>
      <t/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</si>
  <si>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</si>
  <si>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2" type="noConversion"/>
  </si>
  <si>
    <t xml:space="preserve"> </t>
    <phoneticPr fontId="2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</si>
  <si>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</si>
  <si>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t>UDF</t>
    <phoneticPr fontId="11" type="noConversion"/>
  </si>
  <si>
    <t>SPF</t>
    <phoneticPr fontId="11" type="noConversion"/>
  </si>
  <si>
    <t>道瓊</t>
    <phoneticPr fontId="8" type="noConversion"/>
  </si>
  <si>
    <t>標普500</t>
    <phoneticPr fontId="8" type="noConversion"/>
  </si>
  <si>
    <t>SP</t>
    <phoneticPr fontId="2" type="noConversion"/>
  </si>
  <si>
    <r>
      <t xml:space="preserve">UD
</t>
    </r>
    <r>
      <rPr>
        <sz val="10"/>
        <color indexed="8"/>
        <rFont val="細明體"/>
        <family val="3"/>
        <charset val="136"/>
      </rPr>
      <t>收盤價</t>
    </r>
    <phoneticPr fontId="12" type="noConversion"/>
  </si>
  <si>
    <r>
      <t xml:space="preserve">UD
</t>
    </r>
    <r>
      <rPr>
        <sz val="10"/>
        <color indexed="8"/>
        <rFont val="細明體"/>
        <family val="3"/>
        <charset val="136"/>
      </rPr>
      <t>漲跌</t>
    </r>
    <phoneticPr fontId="12" type="noConversion"/>
  </si>
  <si>
    <r>
      <t xml:space="preserve">SP
</t>
    </r>
    <r>
      <rPr>
        <sz val="10"/>
        <color indexed="8"/>
        <rFont val="細明體"/>
        <family val="3"/>
        <charset val="136"/>
      </rPr>
      <t>漲跌</t>
    </r>
    <phoneticPr fontId="12" type="noConversion"/>
  </si>
  <si>
    <r>
      <t xml:space="preserve">UD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</si>
  <si>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SP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2" type="noConversion"/>
  </si>
  <si>
    <r>
      <t xml:space="preserve">SP
</t>
    </r>
    <r>
      <rPr>
        <sz val="10"/>
        <color indexed="8"/>
        <rFont val="細明體"/>
        <family val="3"/>
        <charset val="136"/>
      </rPr>
      <t>收盤價</t>
    </r>
    <phoneticPr fontId="12" type="noConversion"/>
  </si>
  <si>
    <t>UD,SP</t>
    <phoneticPr fontId="2" type="noConversion"/>
  </si>
  <si>
    <t>UD</t>
    <phoneticPr fontId="2" type="noConversion"/>
  </si>
  <si>
    <t>UD</t>
    <phoneticPr fontId="2" type="noConversion"/>
  </si>
  <si>
    <t>SP</t>
    <phoneticPr fontId="2" type="noConversion"/>
  </si>
  <si>
    <r>
      <rPr>
        <sz val="12"/>
        <rFont val="標楷體"/>
        <family val="4"/>
        <charset val="136"/>
      </rPr>
      <t>契約價值比</t>
    </r>
  </si>
  <si>
    <t>STC</t>
    <phoneticPr fontId="2" type="noConversion"/>
  </si>
  <si>
    <t>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</si>
</sst>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77" formatCode="#,##0_);[Red]\(#,##0\)"/>
    <numFmt numFmtId="178" formatCode="0.00_);[Red]\(0.00\)"/>
    <numFmt numFmtId="179" formatCode="#,##0.00_);[Red]\(#,##0.00\)"/>
    <numFmt numFmtId="180" formatCode="#,##0.0_);[Red]\(#,##0.0\)"/>
    <numFmt numFmtId="182" formatCode="##0.00##"/>
    <numFmt numFmtId="183" formatCode="0.0000_ "/>
    <numFmt numFmtId="186" formatCode="0.00000_ "/>
    <numFmt numFmtId="187" formatCode="#,##0_ "/>
    <numFmt numFmtId="188" formatCode="0.000%"/>
    <numFmt numFmtId="189" formatCode="0_);[Red]\(0\)"/>
    <numFmt numFmtId="190" formatCode="0.0000_);[Red]\(0.0000\)"/>
    <numFmt numFmtId="191" formatCode="0.0000000_);[Red]\(0.0000000\)"/>
    <numFmt numFmtId="193" formatCode="#,##0.0_ ;[Red]\-#,##0.0\ "/>
    <numFmt numFmtId="198" formatCode="0.00_ "/>
    <numFmt numFmtId="201" formatCode="0.0%"/>
    <numFmt numFmtId="203" formatCode="0.0%_);\(0.0%\);*-"/>
    <numFmt numFmtId="206" formatCode="0.0#####_ "/>
    <numFmt numFmtId="209" formatCode="&quot;日期：&quot;yyyy/m/d"/>
    <numFmt numFmtId="210" formatCode="0_ ;[Red]\-0\ "/>
    <numFmt numFmtId="211" formatCode="0.00_ ;[Red]\-0.00\ "/>
  </numFmts>
  <fonts count="7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0"/>
      <name val="細明體"/>
      <family val="3"/>
      <charset val="136"/>
    </font>
    <font>
      <b/>
      <sz val="10"/>
      <color indexed="18"/>
      <name val="Times New Roman"/>
      <family val="1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4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b/>
      <sz val="10"/>
      <name val="Times New Roman"/>
      <family val="1"/>
    </font>
    <font>
      <b/>
      <sz val="10"/>
      <name val="新細明體"/>
      <family val="1"/>
      <charset val="136"/>
    </font>
    <font>
      <sz val="10"/>
      <color indexed="1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color indexed="12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2"/>
      <name val="Times New Roman"/>
      <family val="1"/>
    </font>
    <font>
      <sz val="12"/>
      <name val="細明體"/>
      <family val="3"/>
      <charset val="136"/>
    </font>
    <font>
      <sz val="20"/>
      <color indexed="8"/>
      <name val="Times New Roman"/>
      <family val="1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6"/>
      <color indexed="10"/>
      <name val="標楷體"/>
      <family val="4"/>
      <charset val="136"/>
    </font>
    <font>
      <sz val="10"/>
      <color indexed="10"/>
      <name val="細明體"/>
      <family val="3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6"/>
      <color theme="1"/>
      <name val="標楷體"/>
      <family val="4"/>
      <charset val="136"/>
    </font>
    <font>
      <sz val="16"/>
      <color theme="1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0"/>
      <color rgb="FFFF0000"/>
      <name val="標楷體"/>
      <family val="4"/>
      <charset val="136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7" fillId="0" borderId="0"/>
    <xf numFmtId="9" fontId="2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182" fontId="3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>
      <alignment vertical="center"/>
    </xf>
    <xf numFmtId="0" fontId="25" fillId="0" borderId="0" xfId="0" applyFont="1">
      <alignment vertical="center"/>
    </xf>
    <xf numFmtId="14" fontId="6" fillId="2" borderId="1" xfId="0" applyNumberFormat="1" applyFont="1" applyFill="1" applyBorder="1" applyAlignment="1">
      <alignment horizontal="left"/>
    </xf>
    <xf numFmtId="10" fontId="25" fillId="0" borderId="0" xfId="3" applyNumberFormat="1" applyFont="1" applyBorder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183" fontId="25" fillId="0" borderId="0" xfId="3" applyNumberFormat="1" applyFont="1" applyBorder="1">
      <alignment vertical="center"/>
    </xf>
    <xf numFmtId="189" fontId="25" fillId="0" borderId="0" xfId="3" applyNumberFormat="1" applyFont="1" applyBorder="1">
      <alignment vertical="center"/>
    </xf>
    <xf numFmtId="189" fontId="25" fillId="0" borderId="0" xfId="0" applyNumberFormat="1" applyFont="1" applyFill="1" applyBorder="1">
      <alignment vertical="center"/>
    </xf>
    <xf numFmtId="0" fontId="26" fillId="0" borderId="2" xfId="0" applyFont="1" applyBorder="1" applyAlignment="1">
      <alignment horizontal="center" vertical="center" wrapText="1"/>
    </xf>
    <xf numFmtId="3" fontId="26" fillId="0" borderId="3" xfId="0" applyNumberFormat="1" applyFont="1" applyBorder="1" applyAlignment="1">
      <alignment horizontal="center" vertical="center" wrapText="1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horizontal="center"/>
    </xf>
    <xf numFmtId="14" fontId="28" fillId="2" borderId="0" xfId="0" applyNumberFormat="1" applyFont="1" applyFill="1" applyBorder="1" applyAlignment="1">
      <alignment horizontal="center" vertical="center" wrapText="1"/>
    </xf>
    <xf numFmtId="178" fontId="5" fillId="3" borderId="0" xfId="0" applyNumberFormat="1" applyFont="1" applyFill="1" applyBorder="1" applyAlignment="1">
      <alignment horizontal="center" vertical="center" wrapText="1"/>
    </xf>
    <xf numFmtId="198" fontId="29" fillId="0" borderId="0" xfId="0" applyNumberFormat="1" applyFont="1" applyBorder="1" applyAlignment="1">
      <alignment horizontal="right" vertical="center"/>
    </xf>
    <xf numFmtId="0" fontId="30" fillId="0" borderId="4" xfId="0" applyFont="1" applyBorder="1" applyAlignment="1">
      <alignment horizontal="center" vertical="center"/>
    </xf>
    <xf numFmtId="0" fontId="30" fillId="0" borderId="4" xfId="0" applyFont="1" applyBorder="1">
      <alignment vertical="center"/>
    </xf>
    <xf numFmtId="0" fontId="30" fillId="0" borderId="4" xfId="0" applyFont="1" applyBorder="1" applyAlignment="1">
      <alignment horizontal="center" vertical="center" wrapText="1"/>
    </xf>
    <xf numFmtId="198" fontId="31" fillId="0" borderId="4" xfId="0" applyNumberFormat="1" applyFont="1" applyBorder="1" applyAlignment="1">
      <alignment horizontal="right" vertical="center"/>
    </xf>
    <xf numFmtId="198" fontId="31" fillId="0" borderId="4" xfId="0" applyNumberFormat="1" applyFont="1" applyBorder="1">
      <alignment vertical="center"/>
    </xf>
    <xf numFmtId="0" fontId="30" fillId="0" borderId="4" xfId="0" applyFont="1" applyFill="1" applyBorder="1" applyAlignment="1">
      <alignment horizontal="center" vertical="center" wrapText="1"/>
    </xf>
    <xf numFmtId="198" fontId="0" fillId="0" borderId="4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27" fillId="0" borderId="0" xfId="0" applyFont="1" applyFill="1" applyBorder="1" applyAlignment="1">
      <alignment horizontal="center" vertical="center"/>
    </xf>
    <xf numFmtId="179" fontId="27" fillId="0" borderId="0" xfId="0" applyNumberFormat="1" applyFont="1" applyFill="1" applyBorder="1" applyAlignment="1">
      <alignment horizontal="center"/>
    </xf>
    <xf numFmtId="180" fontId="27" fillId="0" borderId="0" xfId="0" applyNumberFormat="1" applyFont="1" applyFill="1" applyBorder="1" applyAlignment="1">
      <alignment horizontal="center"/>
    </xf>
    <xf numFmtId="193" fontId="27" fillId="0" borderId="0" xfId="0" applyNumberFormat="1" applyFont="1" applyFill="1" applyBorder="1" applyAlignment="1">
      <alignment horizontal="center" vertical="center"/>
    </xf>
    <xf numFmtId="177" fontId="27" fillId="0" borderId="0" xfId="0" applyNumberFormat="1" applyFont="1" applyFill="1" applyBorder="1" applyAlignment="1">
      <alignment horizontal="center"/>
    </xf>
    <xf numFmtId="198" fontId="31" fillId="0" borderId="4" xfId="0" applyNumberFormat="1" applyFont="1" applyBorder="1" applyAlignment="1">
      <alignment horizontal="center" vertical="center" wrapText="1"/>
    </xf>
    <xf numFmtId="0" fontId="18" fillId="4" borderId="4" xfId="2" applyFont="1" applyFill="1" applyBorder="1" applyAlignment="1">
      <alignment horizontal="center" vertical="top" wrapText="1"/>
    </xf>
    <xf numFmtId="0" fontId="14" fillId="0" borderId="0" xfId="2" applyFont="1" applyFill="1" applyBorder="1" applyAlignment="1">
      <alignment horizontal="center" vertical="top" wrapText="1"/>
    </xf>
    <xf numFmtId="203" fontId="14" fillId="0" borderId="0" xfId="2" applyNumberFormat="1" applyFont="1" applyFill="1" applyBorder="1" applyAlignment="1">
      <alignment horizontal="center" vertical="top" wrapText="1"/>
    </xf>
    <xf numFmtId="0" fontId="16" fillId="0" borderId="4" xfId="2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203" fontId="16" fillId="0" borderId="4" xfId="2" applyNumberFormat="1" applyFont="1" applyBorder="1" applyAlignment="1">
      <alignment horizontal="center" vertical="top" wrapText="1"/>
    </xf>
    <xf numFmtId="0" fontId="21" fillId="0" borderId="0" xfId="0" applyFont="1" applyAlignme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horizontal="center"/>
    </xf>
    <xf numFmtId="187" fontId="21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0" xfId="0" applyFont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198" fontId="14" fillId="0" borderId="4" xfId="0" applyNumberFormat="1" applyFont="1" applyBorder="1" applyAlignment="1">
      <alignment horizontal="right" vertical="center"/>
    </xf>
    <xf numFmtId="198" fontId="14" fillId="0" borderId="4" xfId="0" applyNumberFormat="1" applyFont="1" applyBorder="1" applyAlignment="1">
      <alignment horizontal="center" vertical="center" wrapText="1"/>
    </xf>
    <xf numFmtId="198" fontId="14" fillId="0" borderId="4" xfId="0" applyNumberFormat="1" applyFont="1" applyBorder="1">
      <alignment vertical="center"/>
    </xf>
    <xf numFmtId="0" fontId="32" fillId="0" borderId="0" xfId="0" applyFont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98" fontId="14" fillId="0" borderId="0" xfId="0" applyNumberFormat="1" applyFont="1" applyBorder="1" applyAlignment="1">
      <alignment horizontal="right" vertical="center"/>
    </xf>
    <xf numFmtId="201" fontId="14" fillId="0" borderId="4" xfId="0" applyNumberFormat="1" applyFont="1" applyBorder="1" applyAlignment="1">
      <alignment horizontal="right" vertical="center"/>
    </xf>
    <xf numFmtId="201" fontId="14" fillId="0" borderId="4" xfId="0" applyNumberFormat="1" applyFont="1" applyBorder="1">
      <alignment vertical="center"/>
    </xf>
    <xf numFmtId="0" fontId="14" fillId="0" borderId="0" xfId="0" applyFont="1" applyAlignment="1"/>
    <xf numFmtId="0" fontId="32" fillId="0" borderId="0" xfId="0" applyFont="1" applyAlignment="1">
      <alignment horizontal="left" vertical="center"/>
    </xf>
    <xf numFmtId="0" fontId="32" fillId="0" borderId="0" xfId="0" applyFont="1" applyFill="1" applyAlignment="1">
      <alignment horizontal="center"/>
    </xf>
    <xf numFmtId="187" fontId="32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201" fontId="14" fillId="0" borderId="4" xfId="0" applyNumberFormat="1" applyFont="1" applyBorder="1" applyAlignment="1">
      <alignment horizontal="center" vertical="center" wrapText="1"/>
    </xf>
    <xf numFmtId="191" fontId="25" fillId="0" borderId="0" xfId="3" applyNumberFormat="1" applyFont="1" applyFill="1" applyBorder="1">
      <alignment vertical="center"/>
    </xf>
    <xf numFmtId="49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01" fontId="16" fillId="0" borderId="4" xfId="0" applyNumberFormat="1" applyFont="1" applyBorder="1" applyAlignment="1">
      <alignment horizontal="center" vertical="center"/>
    </xf>
    <xf numFmtId="201" fontId="21" fillId="0" borderId="4" xfId="0" applyNumberFormat="1" applyFont="1" applyBorder="1" applyAlignment="1">
      <alignment horizontal="center" vertical="center"/>
    </xf>
    <xf numFmtId="49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vertical="center"/>
    </xf>
    <xf numFmtId="0" fontId="38" fillId="0" borderId="0" xfId="0" applyFont="1" applyAlignment="1"/>
    <xf numFmtId="0" fontId="38" fillId="0" borderId="0" xfId="0" applyFont="1" applyAlignment="1">
      <alignment horizontal="left" vertical="center"/>
    </xf>
    <xf numFmtId="187" fontId="38" fillId="0" borderId="0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/>
    </xf>
    <xf numFmtId="201" fontId="15" fillId="0" borderId="0" xfId="0" applyNumberFormat="1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3" fontId="41" fillId="0" borderId="3" xfId="0" applyNumberFormat="1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3" borderId="0" xfId="0" applyNumberFormat="1" applyFont="1" applyFill="1" applyBorder="1" applyAlignment="1">
      <alignment horizontal="center" vertical="center"/>
    </xf>
    <xf numFmtId="206" fontId="27" fillId="0" borderId="0" xfId="0" applyNumberFormat="1" applyFont="1" applyBorder="1">
      <alignment vertical="center"/>
    </xf>
    <xf numFmtId="49" fontId="27" fillId="2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01" fontId="27" fillId="0" borderId="0" xfId="3" applyNumberFormat="1" applyFont="1" applyAlignment="1">
      <alignment horizontal="center" vertical="center"/>
    </xf>
    <xf numFmtId="186" fontId="27" fillId="0" borderId="0" xfId="0" applyNumberFormat="1" applyFont="1" applyBorder="1" applyAlignment="1">
      <alignment horizontal="center" vertical="center"/>
    </xf>
    <xf numFmtId="10" fontId="15" fillId="0" borderId="0" xfId="0" applyNumberFormat="1" applyFont="1" applyBorder="1" applyAlignment="1">
      <alignment horizontal="center"/>
    </xf>
    <xf numFmtId="201" fontId="15" fillId="0" borderId="0" xfId="0" applyNumberFormat="1" applyFont="1" applyBorder="1" applyAlignment="1">
      <alignment horizontal="center"/>
    </xf>
    <xf numFmtId="10" fontId="40" fillId="0" borderId="0" xfId="0" applyNumberFormat="1" applyFont="1" applyBorder="1" applyAlignment="1">
      <alignment horizontal="center"/>
    </xf>
    <xf numFmtId="0" fontId="20" fillId="0" borderId="0" xfId="2" applyFont="1" applyFill="1" applyBorder="1" applyAlignment="1">
      <alignment horizontal="center" vertical="top" wrapText="1"/>
    </xf>
    <xf numFmtId="14" fontId="15" fillId="2" borderId="1" xfId="0" applyNumberFormat="1" applyFont="1" applyFill="1" applyBorder="1" applyAlignment="1">
      <alignment horizontal="center"/>
    </xf>
    <xf numFmtId="201" fontId="5" fillId="0" borderId="0" xfId="3" applyNumberFormat="1" applyFont="1" applyFill="1" applyBorder="1" applyAlignment="1">
      <alignment horizontal="center"/>
    </xf>
    <xf numFmtId="186" fontId="27" fillId="0" borderId="0" xfId="0" applyNumberFormat="1" applyFont="1" applyFill="1" applyBorder="1" applyAlignment="1">
      <alignment horizontal="center" vertical="center"/>
    </xf>
    <xf numFmtId="10" fontId="43" fillId="0" borderId="0" xfId="0" applyNumberFormat="1" applyFont="1" applyFill="1" applyBorder="1" applyAlignment="1">
      <alignment horizontal="center"/>
    </xf>
    <xf numFmtId="10" fontId="43" fillId="0" borderId="0" xfId="0" applyNumberFormat="1" applyFont="1" applyBorder="1" applyAlignment="1">
      <alignment horizontal="center" vertical="center"/>
    </xf>
    <xf numFmtId="10" fontId="40" fillId="0" borderId="0" xfId="0" applyNumberFormat="1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 vertical="center"/>
    </xf>
    <xf numFmtId="188" fontId="27" fillId="0" borderId="0" xfId="3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>
      <alignment vertical="center"/>
    </xf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>
      <alignment vertical="center"/>
    </xf>
    <xf numFmtId="10" fontId="45" fillId="0" borderId="4" xfId="3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49" fillId="0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1" applyFont="1" applyBorder="1">
      <alignment vertical="center"/>
    </xf>
    <xf numFmtId="0" fontId="49" fillId="0" borderId="0" xfId="1" applyNumberFormat="1" applyFont="1" applyBorder="1" applyAlignment="1">
      <alignment vertical="center"/>
    </xf>
    <xf numFmtId="14" fontId="49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/>
    </xf>
    <xf numFmtId="10" fontId="44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183" fontId="39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201" fontId="27" fillId="0" borderId="0" xfId="3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0" fontId="50" fillId="0" borderId="0" xfId="1" applyFont="1" applyBorder="1" applyAlignment="1">
      <alignment horizontal="center" vertical="center"/>
    </xf>
    <xf numFmtId="0" fontId="53" fillId="0" borderId="0" xfId="0" applyFont="1">
      <alignment vertical="center"/>
    </xf>
    <xf numFmtId="0" fontId="27" fillId="5" borderId="0" xfId="0" applyFont="1" applyFill="1" applyBorder="1" applyAlignment="1">
      <alignment horizontal="center" vertical="center" wrapText="1"/>
    </xf>
    <xf numFmtId="0" fontId="27" fillId="6" borderId="0" xfId="0" applyFont="1" applyFill="1" applyBorder="1" applyAlignment="1">
      <alignment horizontal="center" vertical="center" wrapText="1"/>
    </xf>
    <xf numFmtId="178" fontId="5" fillId="3" borderId="5" xfId="0" applyNumberFormat="1" applyFont="1" applyFill="1" applyBorder="1" applyAlignment="1">
      <alignment horizontal="center" vertical="center" wrapText="1"/>
    </xf>
    <xf numFmtId="178" fontId="5" fillId="3" borderId="6" xfId="0" applyNumberFormat="1" applyFont="1" applyFill="1" applyBorder="1" applyAlignment="1">
      <alignment horizontal="center" vertical="center" wrapText="1"/>
    </xf>
    <xf numFmtId="178" fontId="5" fillId="3" borderId="7" xfId="0" applyNumberFormat="1" applyFont="1" applyFill="1" applyBorder="1" applyAlignment="1">
      <alignment horizontal="center" vertical="center" wrapText="1"/>
    </xf>
    <xf numFmtId="189" fontId="25" fillId="0" borderId="8" xfId="3" applyNumberFormat="1" applyFont="1" applyBorder="1">
      <alignment vertical="center"/>
    </xf>
    <xf numFmtId="189" fontId="25" fillId="0" borderId="9" xfId="3" applyNumberFormat="1" applyFont="1" applyBorder="1">
      <alignment vertical="center"/>
    </xf>
    <xf numFmtId="0" fontId="25" fillId="0" borderId="8" xfId="0" applyFont="1" applyBorder="1">
      <alignment vertical="center"/>
    </xf>
    <xf numFmtId="0" fontId="25" fillId="0" borderId="0" xfId="0" applyFont="1" applyBorder="1">
      <alignment vertical="center"/>
    </xf>
    <xf numFmtId="0" fontId="25" fillId="0" borderId="9" xfId="0" applyFont="1" applyBorder="1">
      <alignment vertical="center"/>
    </xf>
    <xf numFmtId="189" fontId="25" fillId="0" borderId="8" xfId="0" applyNumberFormat="1" applyFont="1" applyFill="1" applyBorder="1">
      <alignment vertical="center"/>
    </xf>
    <xf numFmtId="189" fontId="25" fillId="0" borderId="9" xfId="0" applyNumberFormat="1" applyFont="1" applyFill="1" applyBorder="1">
      <alignment vertical="center"/>
    </xf>
    <xf numFmtId="190" fontId="25" fillId="7" borderId="10" xfId="3" applyNumberFormat="1" applyFont="1" applyFill="1" applyBorder="1">
      <alignment vertical="center"/>
    </xf>
    <xf numFmtId="190" fontId="25" fillId="7" borderId="11" xfId="3" applyNumberFormat="1" applyFont="1" applyFill="1" applyBorder="1">
      <alignment vertical="center"/>
    </xf>
    <xf numFmtId="190" fontId="25" fillId="7" borderId="3" xfId="3" applyNumberFormat="1" applyFont="1" applyFill="1" applyBorder="1">
      <alignment vertical="center"/>
    </xf>
    <xf numFmtId="178" fontId="5" fillId="5" borderId="5" xfId="0" applyNumberFormat="1" applyFont="1" applyFill="1" applyBorder="1" applyAlignment="1">
      <alignment horizontal="center" vertical="center" wrapText="1"/>
    </xf>
    <xf numFmtId="178" fontId="5" fillId="5" borderId="6" xfId="0" applyNumberFormat="1" applyFont="1" applyFill="1" applyBorder="1" applyAlignment="1">
      <alignment horizontal="center" vertical="center" wrapText="1"/>
    </xf>
    <xf numFmtId="178" fontId="5" fillId="5" borderId="7" xfId="0" applyNumberFormat="1" applyFont="1" applyFill="1" applyBorder="1" applyAlignment="1">
      <alignment horizontal="center" vertical="center" wrapText="1"/>
    </xf>
    <xf numFmtId="178" fontId="5" fillId="5" borderId="12" xfId="0" applyNumberFormat="1" applyFont="1" applyFill="1" applyBorder="1" applyAlignment="1">
      <alignment horizontal="center" vertical="center" wrapText="1"/>
    </xf>
    <xf numFmtId="189" fontId="25" fillId="0" borderId="13" xfId="3" applyNumberFormat="1" applyFont="1" applyBorder="1">
      <alignment vertical="center"/>
    </xf>
    <xf numFmtId="0" fontId="25" fillId="0" borderId="13" xfId="0" applyFont="1" applyBorder="1">
      <alignment vertical="center"/>
    </xf>
    <xf numFmtId="189" fontId="25" fillId="0" borderId="13" xfId="0" applyNumberFormat="1" applyFont="1" applyFill="1" applyBorder="1">
      <alignment vertical="center"/>
    </xf>
    <xf numFmtId="190" fontId="25" fillId="7" borderId="2" xfId="3" applyNumberFormat="1" applyFont="1" applyFill="1" applyBorder="1">
      <alignment vertical="center"/>
    </xf>
    <xf numFmtId="191" fontId="25" fillId="8" borderId="8" xfId="3" applyNumberFormat="1" applyFont="1" applyFill="1" applyBorder="1">
      <alignment vertical="center"/>
    </xf>
    <xf numFmtId="189" fontId="55" fillId="0" borderId="8" xfId="3" applyNumberFormat="1" applyFont="1" applyBorder="1">
      <alignment vertical="center"/>
    </xf>
    <xf numFmtId="189" fontId="55" fillId="0" borderId="0" xfId="3" applyNumberFormat="1" applyFont="1" applyBorder="1">
      <alignment vertical="center"/>
    </xf>
    <xf numFmtId="189" fontId="55" fillId="0" borderId="9" xfId="3" applyNumberFormat="1" applyFont="1" applyBorder="1">
      <alignment vertical="center"/>
    </xf>
    <xf numFmtId="189" fontId="55" fillId="0" borderId="13" xfId="3" applyNumberFormat="1" applyFont="1" applyBorder="1">
      <alignment vertical="center"/>
    </xf>
    <xf numFmtId="49" fontId="15" fillId="5" borderId="0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189" fontId="56" fillId="0" borderId="0" xfId="3" applyNumberFormat="1" applyFont="1" applyBorder="1">
      <alignment vertical="center"/>
    </xf>
    <xf numFmtId="0" fontId="56" fillId="0" borderId="0" xfId="0" applyFont="1" applyFill="1" applyBorder="1" applyAlignment="1">
      <alignment vertical="center"/>
    </xf>
    <xf numFmtId="49" fontId="32" fillId="0" borderId="0" xfId="0" applyNumberFormat="1" applyFont="1" applyAlignment="1">
      <alignment horizontal="right" vertical="top"/>
    </xf>
    <xf numFmtId="0" fontId="57" fillId="0" borderId="0" xfId="0" applyFont="1" applyAlignment="1">
      <alignment horizontal="left" vertical="center"/>
    </xf>
    <xf numFmtId="0" fontId="58" fillId="0" borderId="0" xfId="1" applyFont="1" applyBorder="1" applyAlignment="1">
      <alignment horizontal="center" vertical="top"/>
    </xf>
    <xf numFmtId="0" fontId="16" fillId="0" borderId="4" xfId="0" applyFont="1" applyFill="1" applyBorder="1" applyAlignment="1">
      <alignment horizontal="center" vertical="center" wrapText="1"/>
    </xf>
    <xf numFmtId="14" fontId="54" fillId="0" borderId="0" xfId="0" applyNumberFormat="1" applyFont="1" applyFill="1" applyBorder="1" applyAlignment="1">
      <alignment horizontal="center" vertical="center"/>
    </xf>
    <xf numFmtId="0" fontId="59" fillId="9" borderId="0" xfId="0" applyFont="1" applyFill="1" applyBorder="1" applyAlignment="1">
      <alignment horizontal="left" vertical="center"/>
    </xf>
    <xf numFmtId="0" fontId="27" fillId="9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/>
    </xf>
    <xf numFmtId="49" fontId="45" fillId="0" borderId="4" xfId="0" applyNumberFormat="1" applyFont="1" applyBorder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4" xfId="0" applyNumberFormat="1" applyFont="1" applyBorder="1" applyAlignment="1">
      <alignment horizontal="center" vertical="center"/>
    </xf>
    <xf numFmtId="198" fontId="16" fillId="0" borderId="4" xfId="0" applyNumberFormat="1" applyFont="1" applyBorder="1" applyAlignment="1">
      <alignment horizontal="center" vertical="center"/>
    </xf>
    <xf numFmtId="201" fontId="27" fillId="0" borderId="0" xfId="5" applyNumberFormat="1" applyFont="1" applyAlignment="1">
      <alignment horizontal="center" vertical="center"/>
    </xf>
    <xf numFmtId="201" fontId="27" fillId="9" borderId="0" xfId="5" applyNumberFormat="1" applyFont="1" applyFill="1" applyAlignment="1">
      <alignment horizontal="center" vertical="center"/>
    </xf>
    <xf numFmtId="201" fontId="15" fillId="9" borderId="0" xfId="0" applyNumberFormat="1" applyFont="1" applyFill="1" applyBorder="1" applyAlignment="1">
      <alignment horizont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203" fontId="16" fillId="0" borderId="4" xfId="2" applyNumberFormat="1" applyFont="1" applyBorder="1" applyAlignment="1">
      <alignment horizontal="right" vertical="top" wrapText="1"/>
    </xf>
    <xf numFmtId="203" fontId="21" fillId="0" borderId="4" xfId="2" applyNumberFormat="1" applyFont="1" applyBorder="1" applyAlignment="1">
      <alignment horizontal="right" vertical="top" wrapText="1"/>
    </xf>
    <xf numFmtId="3" fontId="69" fillId="0" borderId="3" xfId="0" applyNumberFormat="1" applyFont="1" applyBorder="1" applyAlignment="1">
      <alignment horizontal="center" vertical="center" wrapText="1"/>
    </xf>
    <xf numFmtId="0" fontId="65" fillId="0" borderId="0" xfId="0" applyFont="1">
      <alignment vertical="center"/>
    </xf>
    <xf numFmtId="0" fontId="70" fillId="0" borderId="4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33" fillId="5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189" fontId="55" fillId="0" borderId="9" xfId="5" applyNumberFormat="1" applyFont="1" applyBorder="1">
      <alignment vertical="center"/>
    </xf>
    <xf numFmtId="189" fontId="25" fillId="0" borderId="13" xfId="5" applyNumberFormat="1" applyFont="1" applyBorder="1">
      <alignment vertical="center"/>
    </xf>
    <xf numFmtId="190" fontId="25" fillId="7" borderId="2" xfId="5" applyNumberFormat="1" applyFont="1" applyFill="1" applyBorder="1">
      <alignment vertical="center"/>
    </xf>
    <xf numFmtId="183" fontId="25" fillId="0" borderId="0" xfId="5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center" vertical="center"/>
    </xf>
    <xf numFmtId="198" fontId="14" fillId="0" borderId="0" xfId="0" applyNumberFormat="1" applyFont="1" applyBorder="1">
      <alignment vertical="center"/>
    </xf>
    <xf numFmtId="178" fontId="71" fillId="10" borderId="12" xfId="0" applyNumberFormat="1" applyFont="1" applyFill="1" applyBorder="1" applyAlignment="1">
      <alignment horizontal="center" vertical="center" wrapText="1"/>
    </xf>
    <xf numFmtId="178" fontId="71" fillId="10" borderId="0" xfId="0" applyNumberFormat="1" applyFont="1" applyFill="1" applyBorder="1" applyAlignment="1">
      <alignment horizontal="center" vertical="center" wrapText="1"/>
    </xf>
    <xf numFmtId="0" fontId="72" fillId="10" borderId="4" xfId="0" applyFont="1" applyFill="1" applyBorder="1">
      <alignment vertical="center"/>
    </xf>
    <xf numFmtId="0" fontId="72" fillId="10" borderId="4" xfId="0" applyFont="1" applyFill="1" applyBorder="1" applyAlignment="1">
      <alignment horizontal="center" vertical="center"/>
    </xf>
    <xf numFmtId="0" fontId="72" fillId="10" borderId="4" xfId="0" applyFont="1" applyFill="1" applyBorder="1" applyAlignment="1">
      <alignment horizontal="center" vertical="center" wrapText="1"/>
    </xf>
    <xf numFmtId="198" fontId="73" fillId="10" borderId="4" xfId="0" applyNumberFormat="1" applyFont="1" applyFill="1" applyBorder="1" applyAlignment="1">
      <alignment horizontal="right" vertical="center"/>
    </xf>
    <xf numFmtId="198" fontId="73" fillId="10" borderId="4" xfId="0" applyNumberFormat="1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>
      <alignment vertical="center"/>
    </xf>
    <xf numFmtId="210" fontId="15" fillId="0" borderId="0" xfId="0" applyNumberFormat="1" applyFont="1" applyFill="1" applyBorder="1" applyAlignment="1">
      <alignment horizontal="center"/>
    </xf>
    <xf numFmtId="210" fontId="27" fillId="0" borderId="0" xfId="0" applyNumberFormat="1" applyFont="1" applyFill="1" applyBorder="1" applyAlignment="1">
      <alignment horizontal="center" vertical="center" wrapText="1"/>
    </xf>
    <xf numFmtId="210" fontId="75" fillId="0" borderId="0" xfId="0" applyNumberFormat="1" applyFont="1" applyAlignment="1"/>
    <xf numFmtId="210" fontId="27" fillId="0" borderId="0" xfId="0" applyNumberFormat="1" applyFont="1" applyBorder="1">
      <alignment vertical="center"/>
    </xf>
    <xf numFmtId="210" fontId="27" fillId="5" borderId="0" xfId="0" applyNumberFormat="1" applyFont="1" applyFill="1" applyBorder="1" applyAlignment="1">
      <alignment horizontal="center" vertical="center" wrapText="1"/>
    </xf>
    <xf numFmtId="210" fontId="27" fillId="6" borderId="0" xfId="0" applyNumberFormat="1" applyFont="1" applyFill="1" applyBorder="1" applyAlignment="1">
      <alignment horizontal="center" vertical="center" wrapText="1"/>
    </xf>
    <xf numFmtId="211" fontId="15" fillId="0" borderId="0" xfId="0" applyNumberFormat="1" applyFont="1" applyFill="1" applyBorder="1" applyAlignment="1">
      <alignment horizontal="center"/>
    </xf>
    <xf numFmtId="211" fontId="27" fillId="0" borderId="0" xfId="0" applyNumberFormat="1" applyFont="1" applyFill="1" applyBorder="1" applyAlignment="1">
      <alignment horizontal="center" vertical="center" wrapText="1"/>
    </xf>
    <xf numFmtId="211" fontId="75" fillId="0" borderId="0" xfId="0" applyNumberFormat="1" applyFont="1" applyAlignment="1"/>
    <xf numFmtId="211" fontId="27" fillId="0" borderId="0" xfId="0" applyNumberFormat="1" applyFont="1" applyBorder="1">
      <alignment vertical="center"/>
    </xf>
    <xf numFmtId="211" fontId="27" fillId="5" borderId="0" xfId="0" applyNumberFormat="1" applyFont="1" applyFill="1" applyBorder="1" applyAlignment="1">
      <alignment horizontal="center" vertical="center" wrapText="1"/>
    </xf>
    <xf numFmtId="211" fontId="27" fillId="6" borderId="0" xfId="0" applyNumberFormat="1" applyFont="1" applyFill="1" applyBorder="1" applyAlignment="1">
      <alignment horizontal="center" vertical="center" wrapText="1"/>
    </xf>
    <xf numFmtId="0" fontId="32" fillId="0" borderId="4" xfId="0" applyFont="1" applyBorder="1">
      <alignment vertical="center"/>
    </xf>
    <xf numFmtId="0" fontId="32" fillId="0" borderId="4" xfId="0" applyFont="1" applyBorder="1" applyAlignment="1">
      <alignment horizontal="center" vertical="center"/>
    </xf>
    <xf numFmtId="198" fontId="32" fillId="0" borderId="4" xfId="0" applyNumberFormat="1" applyFont="1" applyBorder="1" applyAlignment="1">
      <alignment horizontal="right" vertical="center"/>
    </xf>
    <xf numFmtId="201" fontId="32" fillId="0" borderId="4" xfId="0" applyNumberFormat="1" applyFont="1" applyBorder="1" applyAlignment="1">
      <alignment horizontal="right" vertical="center"/>
    </xf>
    <xf numFmtId="0" fontId="32" fillId="0" borderId="4" xfId="0" applyFont="1" applyFill="1" applyBorder="1">
      <alignment vertical="center"/>
    </xf>
    <xf numFmtId="0" fontId="32" fillId="0" borderId="4" xfId="0" applyFont="1" applyFill="1" applyBorder="1" applyAlignment="1">
      <alignment horizontal="center" vertical="center"/>
    </xf>
    <xf numFmtId="198" fontId="32" fillId="0" borderId="4" xfId="0" applyNumberFormat="1" applyFont="1" applyFill="1" applyBorder="1" applyAlignment="1">
      <alignment horizontal="right" vertical="center"/>
    </xf>
    <xf numFmtId="0" fontId="72" fillId="0" borderId="4" xfId="2" applyFont="1" applyBorder="1" applyAlignment="1">
      <alignment horizontal="center" vertical="top" wrapText="1"/>
    </xf>
    <xf numFmtId="0" fontId="56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47" fillId="0" borderId="0" xfId="0" applyNumberFormat="1" applyFont="1" applyAlignment="1">
      <alignment horizontal="center" vertical="center" wrapText="1"/>
    </xf>
    <xf numFmtId="14" fontId="47" fillId="0" borderId="0" xfId="0" applyNumberFormat="1" applyFont="1" applyAlignment="1">
      <alignment horizontal="center" vertical="center"/>
    </xf>
    <xf numFmtId="209" fontId="46" fillId="0" borderId="14" xfId="0" applyNumberFormat="1" applyFont="1" applyBorder="1" applyAlignment="1">
      <alignment horizontal="right" vertical="center"/>
    </xf>
    <xf numFmtId="0" fontId="45" fillId="0" borderId="4" xfId="0" applyFont="1" applyBorder="1" applyAlignment="1">
      <alignment horizontal="center" vertical="center"/>
    </xf>
    <xf numFmtId="0" fontId="45" fillId="0" borderId="15" xfId="0" applyFont="1" applyBorder="1" applyAlignment="1">
      <alignment horizontal="left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8" fillId="0" borderId="0" xfId="1" applyFont="1" applyBorder="1" applyAlignment="1">
      <alignment horizontal="right" vertical="top"/>
    </xf>
    <xf numFmtId="0" fontId="32" fillId="0" borderId="0" xfId="1" applyFont="1" applyBorder="1" applyAlignment="1">
      <alignment horizontal="right" vertical="top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7" fillId="0" borderId="0" xfId="0" applyFont="1" applyAlignment="1">
      <alignment horizontal="left" vertical="top" wrapText="1"/>
    </xf>
    <xf numFmtId="0" fontId="58" fillId="0" borderId="0" xfId="1" applyFont="1" applyBorder="1" applyAlignment="1">
      <alignment horizontal="center" vertical="top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一般" xfId="0" builtinId="0"/>
    <cellStyle name="一般 2" xfId="1"/>
    <cellStyle name="一般 3" xfId="2"/>
    <cellStyle name="百分比" xfId="3" builtinId="5"/>
    <cellStyle name="百分比 2" xfId="4"/>
    <cellStyle name="百分比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Y7923"/>
  <sheetViews>
    <sheetView zoomScale="85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RowHeight="14.25"/>
  <cols>
    <col min="1" max="1" width="10.25" style="119" customWidth="1"/>
    <col min="2" max="45" width="7.25" style="123" bestFit="1" customWidth="1"/>
    <col min="46" max="46" width="7.375" style="123" customWidth="1"/>
    <col min="47" max="16384" width="9" style="123"/>
  </cols>
  <sheetData>
    <row r="1" spans="1:51" s="124" customForma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</row>
    <row r="2" spans="1:51" s="124" customForma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</row>
    <row r="3" spans="1:51" s="124" customForma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</row>
    <row r="4" spans="1:51" s="124" customFormat="1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</row>
    <row r="5" spans="1:51" s="122" customFormat="1">
      <c r="A5" s="125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21"/>
      <c r="AU5" s="121"/>
      <c r="AV5" s="121"/>
      <c r="AW5" s="121"/>
      <c r="AX5" s="121"/>
      <c r="AY5" s="121"/>
    </row>
    <row r="6" spans="1:51" s="122" customFormat="1">
      <c r="A6" s="125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21"/>
      <c r="AU6" s="121"/>
      <c r="AV6" s="121"/>
      <c r="AW6" s="121"/>
      <c r="AX6" s="121"/>
      <c r="AY6" s="121"/>
    </row>
    <row r="7" spans="1:51" s="122" customFormat="1">
      <c r="A7" s="125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21"/>
      <c r="AU7" s="121"/>
      <c r="AV7" s="121"/>
      <c r="AW7" s="121"/>
      <c r="AX7" s="121"/>
      <c r="AY7" s="121"/>
    </row>
    <row r="8" spans="1:51" s="122" customFormat="1">
      <c r="A8" s="125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21"/>
      <c r="AU8" s="121"/>
      <c r="AV8" s="121"/>
      <c r="AW8" s="121"/>
      <c r="AX8" s="121"/>
      <c r="AY8" s="121"/>
    </row>
    <row r="9" spans="1:51" s="122" customFormat="1">
      <c r="A9" s="125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21"/>
      <c r="AU9" s="121"/>
      <c r="AV9" s="121"/>
      <c r="AW9" s="121"/>
      <c r="AX9" s="121"/>
      <c r="AY9" s="121"/>
    </row>
    <row r="10" spans="1:51" s="122" customFormat="1">
      <c r="A10" s="125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21"/>
      <c r="AU10" s="121"/>
      <c r="AV10" s="121"/>
      <c r="AW10" s="121"/>
      <c r="AX10" s="121"/>
      <c r="AY10" s="121"/>
    </row>
    <row r="11" spans="1:51" s="122" customFormat="1">
      <c r="A11" s="125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21"/>
      <c r="AU11" s="121"/>
      <c r="AV11" s="121"/>
      <c r="AW11" s="121"/>
      <c r="AX11" s="121"/>
      <c r="AY11" s="121"/>
    </row>
    <row r="12" spans="1:51" s="122" customFormat="1">
      <c r="A12" s="125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21"/>
      <c r="AU12" s="121"/>
      <c r="AV12" s="121"/>
      <c r="AW12" s="121"/>
      <c r="AX12" s="121"/>
      <c r="AY12" s="121"/>
    </row>
    <row r="13" spans="1:51" s="122" customFormat="1">
      <c r="A13" s="125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21"/>
      <c r="AU13" s="121"/>
      <c r="AV13" s="121"/>
      <c r="AW13" s="121"/>
      <c r="AX13" s="121"/>
      <c r="AY13" s="121"/>
    </row>
    <row r="14" spans="1:51" s="122" customFormat="1">
      <c r="A14" s="125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21"/>
      <c r="AU14" s="121"/>
      <c r="AV14" s="121"/>
      <c r="AW14" s="121"/>
      <c r="AX14" s="121"/>
      <c r="AY14" s="121"/>
    </row>
    <row r="15" spans="1:51" s="122" customFormat="1">
      <c r="A15" s="125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21"/>
      <c r="AU15" s="121"/>
      <c r="AV15" s="121"/>
      <c r="AW15" s="121"/>
      <c r="AX15" s="121"/>
      <c r="AY15" s="121"/>
    </row>
    <row r="16" spans="1:51" s="122" customFormat="1">
      <c r="A16" s="125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21"/>
      <c r="AU16" s="121"/>
      <c r="AV16" s="121"/>
      <c r="AW16" s="121"/>
      <c r="AX16" s="121"/>
      <c r="AY16" s="121"/>
    </row>
    <row r="17" spans="1:51" s="122" customFormat="1">
      <c r="A17" s="125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21"/>
      <c r="AU17" s="121"/>
      <c r="AV17" s="121"/>
      <c r="AW17" s="121"/>
      <c r="AX17" s="121"/>
      <c r="AY17" s="121"/>
    </row>
    <row r="18" spans="1:51" s="122" customFormat="1">
      <c r="A18" s="125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21"/>
      <c r="AU18" s="121"/>
      <c r="AV18" s="121"/>
      <c r="AW18" s="121"/>
      <c r="AX18" s="121"/>
      <c r="AY18" s="121"/>
    </row>
    <row r="19" spans="1:51" s="122" customFormat="1">
      <c r="A19" s="125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21"/>
      <c r="AU19" s="121"/>
      <c r="AV19" s="121"/>
      <c r="AW19" s="121"/>
      <c r="AX19" s="121"/>
      <c r="AY19" s="121"/>
    </row>
    <row r="20" spans="1:51" s="122" customFormat="1">
      <c r="A20" s="125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21"/>
      <c r="AU20" s="121"/>
      <c r="AV20" s="121"/>
      <c r="AW20" s="121"/>
      <c r="AX20" s="121"/>
      <c r="AY20" s="121"/>
    </row>
    <row r="21" spans="1:51" s="122" customFormat="1">
      <c r="A21" s="125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21"/>
      <c r="AU21" s="121"/>
      <c r="AV21" s="121"/>
      <c r="AW21" s="121"/>
      <c r="AX21" s="121"/>
      <c r="AY21" s="121"/>
    </row>
    <row r="22" spans="1:51" s="122" customFormat="1">
      <c r="A22" s="125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21"/>
      <c r="AU22" s="121"/>
      <c r="AV22" s="121"/>
      <c r="AW22" s="121"/>
      <c r="AX22" s="121"/>
      <c r="AY22" s="121"/>
    </row>
    <row r="23" spans="1:51" s="122" customFormat="1">
      <c r="A23" s="125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21"/>
      <c r="AU23" s="121"/>
      <c r="AV23" s="121"/>
      <c r="AW23" s="121"/>
      <c r="AX23" s="121"/>
      <c r="AY23" s="121"/>
    </row>
    <row r="24" spans="1:51" s="122" customFormat="1">
      <c r="A24" s="125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21"/>
      <c r="AU24" s="121"/>
      <c r="AV24" s="121"/>
      <c r="AW24" s="121"/>
      <c r="AX24" s="121"/>
      <c r="AY24" s="121"/>
    </row>
    <row r="25" spans="1:51" s="122" customFormat="1">
      <c r="A25" s="125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21"/>
      <c r="AU25" s="121"/>
      <c r="AV25" s="121"/>
      <c r="AW25" s="121"/>
      <c r="AX25" s="121"/>
      <c r="AY25" s="121"/>
    </row>
    <row r="26" spans="1:51" s="122" customFormat="1">
      <c r="A26" s="125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21"/>
      <c r="AU26" s="121"/>
      <c r="AV26" s="121"/>
      <c r="AW26" s="121"/>
      <c r="AX26" s="121"/>
      <c r="AY26" s="121"/>
    </row>
    <row r="27" spans="1:51" s="122" customFormat="1">
      <c r="A27" s="125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21"/>
      <c r="AU27" s="121"/>
      <c r="AV27" s="121"/>
      <c r="AW27" s="121"/>
      <c r="AX27" s="121"/>
      <c r="AY27" s="121"/>
    </row>
    <row r="28" spans="1:51" s="122" customFormat="1">
      <c r="A28" s="125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21"/>
      <c r="AU28" s="121"/>
      <c r="AV28" s="121"/>
      <c r="AW28" s="121"/>
      <c r="AX28" s="121"/>
      <c r="AY28" s="121"/>
    </row>
    <row r="29" spans="1:51" s="122" customFormat="1">
      <c r="A29" s="125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21"/>
      <c r="AU29" s="121"/>
      <c r="AV29" s="121"/>
      <c r="AW29" s="121"/>
      <c r="AX29" s="121"/>
      <c r="AY29" s="121"/>
    </row>
    <row r="30" spans="1:51" s="122" customFormat="1">
      <c r="A30" s="125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21"/>
      <c r="AU30" s="121"/>
      <c r="AV30" s="121"/>
      <c r="AW30" s="121"/>
      <c r="AX30" s="121"/>
      <c r="AY30" s="121"/>
    </row>
    <row r="31" spans="1:51" s="122" customFormat="1">
      <c r="A31" s="125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21"/>
      <c r="AU31" s="121"/>
      <c r="AV31" s="121"/>
      <c r="AW31" s="121"/>
      <c r="AX31" s="121"/>
      <c r="AY31" s="121"/>
    </row>
    <row r="32" spans="1:51" s="122" customFormat="1">
      <c r="A32" s="125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21"/>
      <c r="AU32" s="121"/>
      <c r="AV32" s="121"/>
      <c r="AW32" s="121"/>
      <c r="AX32" s="121"/>
      <c r="AY32" s="121"/>
    </row>
    <row r="33" spans="1:51" s="122" customFormat="1">
      <c r="A33" s="125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21"/>
      <c r="AU33" s="121"/>
      <c r="AV33" s="121"/>
      <c r="AW33" s="121"/>
      <c r="AX33" s="121"/>
      <c r="AY33" s="121"/>
    </row>
    <row r="34" spans="1:51" s="122" customFormat="1">
      <c r="A34" s="125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21"/>
      <c r="AU34" s="121"/>
      <c r="AV34" s="121"/>
      <c r="AW34" s="121"/>
      <c r="AX34" s="121"/>
      <c r="AY34" s="121"/>
    </row>
    <row r="35" spans="1:51" s="122" customFormat="1">
      <c r="A35" s="125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21"/>
      <c r="AU35" s="121"/>
      <c r="AV35" s="121"/>
      <c r="AW35" s="121"/>
      <c r="AX35" s="121"/>
      <c r="AY35" s="121"/>
    </row>
    <row r="36" spans="1:51" s="122" customFormat="1">
      <c r="A36" s="125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21"/>
      <c r="AU36" s="121"/>
      <c r="AV36" s="121"/>
      <c r="AW36" s="121"/>
      <c r="AX36" s="121"/>
      <c r="AY36" s="121"/>
    </row>
    <row r="37" spans="1:51" s="122" customFormat="1">
      <c r="A37" s="125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21"/>
      <c r="AU37" s="121"/>
      <c r="AV37" s="121"/>
      <c r="AW37" s="121"/>
      <c r="AX37" s="121"/>
      <c r="AY37" s="121"/>
    </row>
    <row r="38" spans="1:51" s="122" customFormat="1">
      <c r="A38" s="125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21"/>
      <c r="AU38" s="121"/>
      <c r="AV38" s="121"/>
      <c r="AW38" s="121"/>
      <c r="AX38" s="121"/>
      <c r="AY38" s="121"/>
    </row>
    <row r="39" spans="1:51" s="122" customFormat="1">
      <c r="A39" s="125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21"/>
      <c r="AU39" s="121"/>
      <c r="AV39" s="121"/>
      <c r="AW39" s="121"/>
      <c r="AX39" s="121"/>
      <c r="AY39" s="121"/>
    </row>
    <row r="40" spans="1:51" s="122" customFormat="1">
      <c r="A40" s="125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21"/>
      <c r="AU40" s="121"/>
      <c r="AV40" s="121"/>
      <c r="AW40" s="121"/>
      <c r="AX40" s="121"/>
      <c r="AY40" s="121"/>
    </row>
    <row r="41" spans="1:51" s="122" customFormat="1">
      <c r="A41" s="125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21"/>
      <c r="AU41" s="121"/>
      <c r="AV41" s="121"/>
      <c r="AW41" s="121"/>
      <c r="AX41" s="121"/>
      <c r="AY41" s="121"/>
    </row>
    <row r="42" spans="1:51" s="122" customFormat="1">
      <c r="A42" s="125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21"/>
      <c r="AU42" s="121"/>
      <c r="AV42" s="121"/>
      <c r="AW42" s="121"/>
      <c r="AX42" s="121"/>
      <c r="AY42" s="121"/>
    </row>
    <row r="43" spans="1:51" s="122" customFormat="1">
      <c r="A43" s="125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21"/>
      <c r="AU43" s="121"/>
      <c r="AV43" s="121"/>
      <c r="AW43" s="121"/>
      <c r="AX43" s="121"/>
      <c r="AY43" s="121"/>
    </row>
    <row r="44" spans="1:51" s="122" customFormat="1">
      <c r="A44" s="125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21"/>
      <c r="AU44" s="121"/>
      <c r="AV44" s="121"/>
      <c r="AW44" s="121"/>
      <c r="AX44" s="121"/>
      <c r="AY44" s="121"/>
    </row>
    <row r="45" spans="1:51" s="122" customFormat="1">
      <c r="A45" s="125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21"/>
      <c r="AU45" s="121"/>
      <c r="AV45" s="121"/>
      <c r="AW45" s="121"/>
      <c r="AX45" s="121"/>
      <c r="AY45" s="121"/>
    </row>
    <row r="46" spans="1:51" s="122" customFormat="1">
      <c r="A46" s="125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21"/>
      <c r="AU46" s="121"/>
      <c r="AV46" s="121"/>
      <c r="AW46" s="121"/>
      <c r="AX46" s="121"/>
      <c r="AY46" s="121"/>
    </row>
    <row r="47" spans="1:51" s="122" customFormat="1">
      <c r="A47" s="125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21"/>
      <c r="AU47" s="121"/>
      <c r="AV47" s="121"/>
      <c r="AW47" s="121"/>
      <c r="AX47" s="121"/>
      <c r="AY47" s="121"/>
    </row>
    <row r="48" spans="1:51" s="122" customFormat="1">
      <c r="A48" s="125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21"/>
      <c r="AU48" s="121"/>
      <c r="AV48" s="121"/>
      <c r="AW48" s="121"/>
      <c r="AX48" s="121"/>
      <c r="AY48" s="121"/>
    </row>
    <row r="49" spans="1:51" s="122" customFormat="1">
      <c r="A49" s="125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21"/>
      <c r="AU49" s="121"/>
      <c r="AV49" s="121"/>
      <c r="AW49" s="121"/>
      <c r="AX49" s="121"/>
      <c r="AY49" s="121"/>
    </row>
    <row r="50" spans="1:51" s="122" customFormat="1">
      <c r="A50" s="125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21"/>
      <c r="AU50" s="121"/>
      <c r="AV50" s="121"/>
      <c r="AW50" s="121"/>
      <c r="AX50" s="121"/>
      <c r="AY50" s="121"/>
    </row>
    <row r="51" spans="1:51" s="122" customFormat="1">
      <c r="A51" s="125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21"/>
      <c r="AU51" s="121"/>
      <c r="AV51" s="121"/>
      <c r="AW51" s="121"/>
      <c r="AX51" s="121"/>
      <c r="AY51" s="121"/>
    </row>
    <row r="52" spans="1:51" s="122" customFormat="1">
      <c r="A52" s="125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21"/>
      <c r="AU52" s="121"/>
      <c r="AV52" s="121"/>
      <c r="AW52" s="121"/>
      <c r="AX52" s="121"/>
      <c r="AY52" s="121"/>
    </row>
    <row r="53" spans="1:51" s="122" customFormat="1">
      <c r="A53" s="125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21"/>
      <c r="AU53" s="121"/>
      <c r="AV53" s="121"/>
      <c r="AW53" s="121"/>
      <c r="AX53" s="121"/>
      <c r="AY53" s="121"/>
    </row>
    <row r="54" spans="1:51" s="122" customFormat="1">
      <c r="A54" s="125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21"/>
      <c r="AU54" s="121"/>
      <c r="AV54" s="121"/>
      <c r="AW54" s="121"/>
      <c r="AX54" s="121"/>
      <c r="AY54" s="121"/>
    </row>
    <row r="55" spans="1:51" s="122" customFormat="1">
      <c r="A55" s="125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21"/>
      <c r="AU55" s="121"/>
      <c r="AV55" s="121"/>
      <c r="AW55" s="121"/>
      <c r="AX55" s="121"/>
      <c r="AY55" s="121"/>
    </row>
    <row r="56" spans="1:51" s="122" customFormat="1">
      <c r="A56" s="125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21"/>
      <c r="AU56" s="121"/>
      <c r="AV56" s="121"/>
      <c r="AW56" s="121"/>
      <c r="AX56" s="121"/>
      <c r="AY56" s="121"/>
    </row>
    <row r="57" spans="1:51" s="122" customFormat="1">
      <c r="A57" s="125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21"/>
      <c r="AU57" s="121"/>
      <c r="AV57" s="121"/>
      <c r="AW57" s="121"/>
      <c r="AX57" s="121"/>
      <c r="AY57" s="121"/>
    </row>
    <row r="58" spans="1:51" s="122" customFormat="1">
      <c r="A58" s="125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21"/>
      <c r="AU58" s="121"/>
      <c r="AV58" s="121"/>
      <c r="AW58" s="121"/>
      <c r="AX58" s="121"/>
      <c r="AY58" s="121"/>
    </row>
    <row r="59" spans="1:51" s="122" customFormat="1">
      <c r="A59" s="125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21"/>
      <c r="AU59" s="121"/>
      <c r="AV59" s="121"/>
      <c r="AW59" s="121"/>
      <c r="AX59" s="121"/>
      <c r="AY59" s="121"/>
    </row>
    <row r="60" spans="1:51" s="122" customFormat="1">
      <c r="A60" s="125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21"/>
      <c r="AU60" s="121"/>
      <c r="AV60" s="121"/>
      <c r="AW60" s="121"/>
      <c r="AX60" s="121"/>
      <c r="AY60" s="121"/>
    </row>
    <row r="61" spans="1:51" s="122" customFormat="1">
      <c r="A61" s="125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21"/>
      <c r="AU61" s="121"/>
      <c r="AV61" s="121"/>
      <c r="AW61" s="121"/>
      <c r="AX61" s="121"/>
      <c r="AY61" s="121"/>
    </row>
    <row r="62" spans="1:51" s="122" customFormat="1">
      <c r="A62" s="125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21"/>
      <c r="AU62" s="121"/>
      <c r="AV62" s="121"/>
      <c r="AW62" s="121"/>
      <c r="AX62" s="121"/>
      <c r="AY62" s="121"/>
    </row>
    <row r="63" spans="1:51" s="122" customFormat="1">
      <c r="A63" s="125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21"/>
      <c r="AU63" s="121"/>
      <c r="AV63" s="121"/>
      <c r="AW63" s="121"/>
      <c r="AX63" s="121"/>
      <c r="AY63" s="121"/>
    </row>
    <row r="64" spans="1:51" s="122" customFormat="1">
      <c r="A64" s="125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21"/>
      <c r="AU64" s="121"/>
      <c r="AV64" s="121"/>
      <c r="AW64" s="121"/>
      <c r="AX64" s="121"/>
      <c r="AY64" s="121"/>
    </row>
    <row r="65" spans="1:51" s="122" customFormat="1">
      <c r="A65" s="125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21"/>
      <c r="AU65" s="121"/>
      <c r="AV65" s="121"/>
      <c r="AW65" s="121"/>
      <c r="AX65" s="121"/>
      <c r="AY65" s="121"/>
    </row>
    <row r="66" spans="1:51" s="122" customFormat="1">
      <c r="A66" s="125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21"/>
      <c r="AU66" s="121"/>
      <c r="AV66" s="121"/>
      <c r="AW66" s="121"/>
      <c r="AX66" s="121"/>
      <c r="AY66" s="121"/>
    </row>
    <row r="67" spans="1:51" s="122" customFormat="1">
      <c r="A67" s="125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21"/>
      <c r="AU67" s="121"/>
      <c r="AV67" s="121"/>
      <c r="AW67" s="121"/>
      <c r="AX67" s="121"/>
      <c r="AY67" s="121"/>
    </row>
    <row r="68" spans="1:51" s="122" customFormat="1">
      <c r="A68" s="125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21"/>
      <c r="AU68" s="121"/>
      <c r="AV68" s="121"/>
      <c r="AW68" s="121"/>
      <c r="AX68" s="121"/>
      <c r="AY68" s="121"/>
    </row>
    <row r="69" spans="1:51" s="122" customFormat="1">
      <c r="A69" s="125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21"/>
      <c r="AU69" s="121"/>
      <c r="AV69" s="121"/>
      <c r="AW69" s="121"/>
      <c r="AX69" s="121"/>
      <c r="AY69" s="121"/>
    </row>
    <row r="70" spans="1:51" s="122" customFormat="1">
      <c r="A70" s="125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21"/>
      <c r="AU70" s="121"/>
      <c r="AV70" s="121"/>
      <c r="AW70" s="121"/>
      <c r="AX70" s="121"/>
      <c r="AY70" s="121"/>
    </row>
    <row r="71" spans="1:51" s="122" customFormat="1">
      <c r="A71" s="125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21"/>
      <c r="AU71" s="121"/>
      <c r="AV71" s="121"/>
      <c r="AW71" s="121"/>
      <c r="AX71" s="121"/>
      <c r="AY71" s="121"/>
    </row>
    <row r="72" spans="1:51" s="122" customFormat="1">
      <c r="A72" s="125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21"/>
      <c r="AU72" s="121"/>
      <c r="AV72" s="121"/>
      <c r="AW72" s="121"/>
      <c r="AX72" s="121"/>
      <c r="AY72" s="121"/>
    </row>
    <row r="73" spans="1:51" s="122" customFormat="1">
      <c r="A73" s="125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21"/>
      <c r="AU73" s="121"/>
      <c r="AV73" s="121"/>
      <c r="AW73" s="121"/>
      <c r="AX73" s="121"/>
      <c r="AY73" s="121"/>
    </row>
    <row r="74" spans="1:51" s="122" customFormat="1">
      <c r="A74" s="125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21"/>
      <c r="AU74" s="121"/>
      <c r="AV74" s="121"/>
      <c r="AW74" s="121"/>
      <c r="AX74" s="121"/>
      <c r="AY74" s="121"/>
    </row>
    <row r="75" spans="1:51" s="122" customFormat="1">
      <c r="A75" s="125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21"/>
      <c r="AU75" s="121"/>
      <c r="AV75" s="121"/>
      <c r="AW75" s="121"/>
      <c r="AX75" s="121"/>
      <c r="AY75" s="121"/>
    </row>
    <row r="76" spans="1:51" s="122" customFormat="1">
      <c r="A76" s="125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21"/>
      <c r="AU76" s="121"/>
      <c r="AV76" s="121"/>
      <c r="AW76" s="121"/>
      <c r="AX76" s="121"/>
      <c r="AY76" s="121"/>
    </row>
    <row r="77" spans="1:51" s="122" customFormat="1">
      <c r="A77" s="125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21"/>
      <c r="AU77" s="121"/>
      <c r="AV77" s="121"/>
      <c r="AW77" s="121"/>
      <c r="AX77" s="121"/>
      <c r="AY77" s="121"/>
    </row>
    <row r="78" spans="1:51" s="122" customFormat="1">
      <c r="A78" s="125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21"/>
      <c r="AU78" s="121"/>
      <c r="AV78" s="121"/>
      <c r="AW78" s="121"/>
      <c r="AX78" s="121"/>
      <c r="AY78" s="121"/>
    </row>
    <row r="79" spans="1:51" s="122" customFormat="1">
      <c r="A79" s="125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21"/>
      <c r="AU79" s="121"/>
      <c r="AV79" s="121"/>
      <c r="AW79" s="121"/>
      <c r="AX79" s="121"/>
      <c r="AY79" s="121"/>
    </row>
    <row r="80" spans="1:51" s="122" customFormat="1">
      <c r="A80" s="125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21"/>
      <c r="AU80" s="121"/>
      <c r="AV80" s="121"/>
      <c r="AW80" s="121"/>
      <c r="AX80" s="121"/>
      <c r="AY80" s="121"/>
    </row>
    <row r="81" spans="1:51" s="122" customFormat="1">
      <c r="A81" s="125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21"/>
      <c r="AU81" s="121"/>
      <c r="AV81" s="121"/>
      <c r="AW81" s="121"/>
      <c r="AX81" s="121"/>
      <c r="AY81" s="121"/>
    </row>
    <row r="82" spans="1:51" s="122" customFormat="1">
      <c r="A82" s="125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21"/>
      <c r="AU82" s="121"/>
      <c r="AV82" s="121"/>
      <c r="AW82" s="121"/>
      <c r="AX82" s="121"/>
      <c r="AY82" s="121"/>
    </row>
    <row r="83" spans="1:51" s="122" customFormat="1">
      <c r="A83" s="125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21"/>
      <c r="AU83" s="121"/>
      <c r="AV83" s="121"/>
      <c r="AW83" s="121"/>
      <c r="AX83" s="121"/>
      <c r="AY83" s="121"/>
    </row>
    <row r="84" spans="1:51" s="122" customFormat="1">
      <c r="A84" s="125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21"/>
      <c r="AU84" s="121"/>
      <c r="AV84" s="121"/>
      <c r="AW84" s="121"/>
      <c r="AX84" s="121"/>
      <c r="AY84" s="121"/>
    </row>
    <row r="85" spans="1:51" s="122" customFormat="1">
      <c r="A85" s="125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21"/>
      <c r="AU85" s="121"/>
      <c r="AV85" s="121"/>
      <c r="AW85" s="121"/>
      <c r="AX85" s="121"/>
      <c r="AY85" s="121"/>
    </row>
    <row r="86" spans="1:51" s="122" customFormat="1">
      <c r="A86" s="125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21"/>
      <c r="AU86" s="121"/>
      <c r="AV86" s="121"/>
      <c r="AW86" s="121"/>
      <c r="AX86" s="121"/>
      <c r="AY86" s="121"/>
    </row>
    <row r="87" spans="1:51" s="122" customFormat="1">
      <c r="A87" s="125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21"/>
      <c r="AU87" s="121"/>
      <c r="AV87" s="121"/>
      <c r="AW87" s="121"/>
      <c r="AX87" s="121"/>
      <c r="AY87" s="121"/>
    </row>
    <row r="88" spans="1:51" s="122" customFormat="1">
      <c r="A88" s="125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21"/>
      <c r="AU88" s="121"/>
      <c r="AV88" s="121"/>
      <c r="AW88" s="121"/>
      <c r="AX88" s="121"/>
      <c r="AY88" s="121"/>
    </row>
    <row r="89" spans="1:51" s="122" customFormat="1">
      <c r="A89" s="125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21"/>
      <c r="AU89" s="121"/>
      <c r="AV89" s="121"/>
      <c r="AW89" s="121"/>
      <c r="AX89" s="121"/>
      <c r="AY89" s="121"/>
    </row>
    <row r="90" spans="1:51" s="122" customFormat="1">
      <c r="A90" s="125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21"/>
      <c r="AU90" s="121"/>
      <c r="AV90" s="121"/>
      <c r="AW90" s="121"/>
      <c r="AX90" s="121"/>
      <c r="AY90" s="121"/>
    </row>
    <row r="91" spans="1:51" s="122" customFormat="1">
      <c r="A91" s="125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21"/>
      <c r="AU91" s="121"/>
      <c r="AV91" s="121"/>
      <c r="AW91" s="121"/>
      <c r="AX91" s="121"/>
      <c r="AY91" s="121"/>
    </row>
    <row r="92" spans="1:51" s="122" customFormat="1">
      <c r="A92" s="125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21"/>
      <c r="AU92" s="121"/>
      <c r="AV92" s="121"/>
      <c r="AW92" s="121"/>
      <c r="AX92" s="121"/>
      <c r="AY92" s="121"/>
    </row>
    <row r="93" spans="1:51" s="122" customFormat="1">
      <c r="A93" s="125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21"/>
      <c r="AU93" s="121"/>
      <c r="AV93" s="121"/>
      <c r="AW93" s="121"/>
      <c r="AX93" s="121"/>
      <c r="AY93" s="121"/>
    </row>
    <row r="94" spans="1:51" s="122" customFormat="1">
      <c r="A94" s="125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21"/>
      <c r="AU94" s="121"/>
      <c r="AV94" s="121"/>
      <c r="AW94" s="121"/>
      <c r="AX94" s="121"/>
      <c r="AY94" s="121"/>
    </row>
    <row r="95" spans="1:51" s="122" customFormat="1">
      <c r="A95" s="125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21"/>
      <c r="AU95" s="121"/>
      <c r="AV95" s="121"/>
      <c r="AW95" s="121"/>
      <c r="AX95" s="121"/>
      <c r="AY95" s="121"/>
    </row>
    <row r="96" spans="1:51" s="122" customFormat="1">
      <c r="A96" s="125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21"/>
      <c r="AU96" s="121"/>
      <c r="AV96" s="121"/>
      <c r="AW96" s="121"/>
      <c r="AX96" s="121"/>
      <c r="AY96" s="121"/>
    </row>
    <row r="97" spans="1:51" s="122" customFormat="1">
      <c r="A97" s="125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21"/>
      <c r="AU97" s="121"/>
      <c r="AV97" s="121"/>
      <c r="AW97" s="121"/>
      <c r="AX97" s="121"/>
      <c r="AY97" s="121"/>
    </row>
    <row r="98" spans="1:51" s="122" customFormat="1">
      <c r="A98" s="125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21"/>
      <c r="AU98" s="121"/>
      <c r="AV98" s="121"/>
      <c r="AW98" s="121"/>
      <c r="AX98" s="121"/>
      <c r="AY98" s="121"/>
    </row>
    <row r="99" spans="1:51" s="122" customFormat="1">
      <c r="A99" s="125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21"/>
      <c r="AU99" s="121"/>
      <c r="AV99" s="121"/>
      <c r="AW99" s="121"/>
      <c r="AX99" s="121"/>
      <c r="AY99" s="121"/>
    </row>
    <row r="100" spans="1:51" s="122" customFormat="1">
      <c r="A100" s="125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21"/>
      <c r="AU100" s="121"/>
      <c r="AV100" s="121"/>
      <c r="AW100" s="121"/>
      <c r="AX100" s="121"/>
      <c r="AY100" s="121"/>
    </row>
    <row r="101" spans="1:51" s="122" customFormat="1">
      <c r="A101" s="125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21"/>
      <c r="AU101" s="121"/>
      <c r="AV101" s="121"/>
      <c r="AW101" s="121"/>
      <c r="AX101" s="121"/>
      <c r="AY101" s="121"/>
    </row>
    <row r="102" spans="1:51" s="122" customFormat="1">
      <c r="A102" s="125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21"/>
      <c r="AU102" s="121"/>
      <c r="AV102" s="121"/>
      <c r="AW102" s="121"/>
      <c r="AX102" s="121"/>
      <c r="AY102" s="121"/>
    </row>
    <row r="103" spans="1:51" s="122" customFormat="1">
      <c r="A103" s="125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21"/>
      <c r="AU103" s="121"/>
      <c r="AV103" s="121"/>
      <c r="AW103" s="121"/>
      <c r="AX103" s="121"/>
      <c r="AY103" s="121"/>
    </row>
    <row r="104" spans="1:51" s="122" customFormat="1">
      <c r="A104" s="125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21"/>
      <c r="AU104" s="121"/>
      <c r="AV104" s="121"/>
      <c r="AW104" s="121"/>
      <c r="AX104" s="121"/>
      <c r="AY104" s="121"/>
    </row>
    <row r="105" spans="1:51" s="122" customFormat="1">
      <c r="A105" s="125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21"/>
      <c r="AU105" s="121"/>
      <c r="AV105" s="121"/>
      <c r="AW105" s="121"/>
      <c r="AX105" s="121"/>
      <c r="AY105" s="121"/>
    </row>
    <row r="106" spans="1:51" s="122" customFormat="1">
      <c r="A106" s="125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21"/>
      <c r="AU106" s="121"/>
      <c r="AV106" s="121"/>
      <c r="AW106" s="121"/>
      <c r="AX106" s="121"/>
      <c r="AY106" s="121"/>
    </row>
    <row r="107" spans="1:51" s="122" customFormat="1">
      <c r="A107" s="125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21"/>
      <c r="AU107" s="121"/>
      <c r="AV107" s="121"/>
      <c r="AW107" s="121"/>
      <c r="AX107" s="121"/>
      <c r="AY107" s="121"/>
    </row>
    <row r="108" spans="1:51" s="122" customFormat="1">
      <c r="A108" s="125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21"/>
      <c r="AU108" s="121"/>
      <c r="AV108" s="121"/>
      <c r="AW108" s="121"/>
      <c r="AX108" s="121"/>
      <c r="AY108" s="121"/>
    </row>
    <row r="109" spans="1:51" s="122" customFormat="1">
      <c r="A109" s="125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21"/>
      <c r="AU109" s="121"/>
      <c r="AV109" s="121"/>
      <c r="AW109" s="121"/>
      <c r="AX109" s="121"/>
      <c r="AY109" s="121"/>
    </row>
    <row r="110" spans="1:51" s="122" customFormat="1">
      <c r="A110" s="125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21"/>
      <c r="AU110" s="121"/>
      <c r="AV110" s="121"/>
      <c r="AW110" s="121"/>
      <c r="AX110" s="121"/>
      <c r="AY110" s="121"/>
    </row>
    <row r="111" spans="1:51" s="122" customFormat="1">
      <c r="A111" s="125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21"/>
      <c r="AU111" s="121"/>
      <c r="AV111" s="121"/>
      <c r="AW111" s="121"/>
      <c r="AX111" s="121"/>
      <c r="AY111" s="121"/>
    </row>
    <row r="112" spans="1:51" s="122" customFormat="1">
      <c r="A112" s="125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21"/>
      <c r="AU112" s="121"/>
      <c r="AV112" s="121"/>
      <c r="AW112" s="121"/>
      <c r="AX112" s="121"/>
      <c r="AY112" s="121"/>
    </row>
    <row r="113" spans="1:51" s="122" customFormat="1">
      <c r="A113" s="125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21"/>
      <c r="AU113" s="121"/>
      <c r="AV113" s="121"/>
      <c r="AW113" s="121"/>
      <c r="AX113" s="121"/>
      <c r="AY113" s="121"/>
    </row>
    <row r="114" spans="1:51" s="122" customFormat="1">
      <c r="A114" s="125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21"/>
      <c r="AU114" s="121"/>
      <c r="AV114" s="121"/>
      <c r="AW114" s="121"/>
      <c r="AX114" s="121"/>
      <c r="AY114" s="121"/>
    </row>
    <row r="115" spans="1:51" s="122" customFormat="1">
      <c r="A115" s="125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21"/>
      <c r="AU115" s="121"/>
      <c r="AV115" s="121"/>
      <c r="AW115" s="121"/>
      <c r="AX115" s="121"/>
      <c r="AY115" s="121"/>
    </row>
    <row r="116" spans="1:51" s="122" customFormat="1">
      <c r="A116" s="125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21"/>
      <c r="AU116" s="121"/>
      <c r="AV116" s="121"/>
      <c r="AW116" s="121"/>
      <c r="AX116" s="121"/>
      <c r="AY116" s="121"/>
    </row>
    <row r="117" spans="1:51" s="122" customFormat="1">
      <c r="A117" s="125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21"/>
      <c r="AU117" s="121"/>
      <c r="AV117" s="121"/>
      <c r="AW117" s="121"/>
      <c r="AX117" s="121"/>
      <c r="AY117" s="121"/>
    </row>
    <row r="118" spans="1:51" s="122" customFormat="1">
      <c r="A118" s="125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21"/>
      <c r="AU118" s="121"/>
      <c r="AV118" s="121"/>
      <c r="AW118" s="121"/>
      <c r="AX118" s="121"/>
      <c r="AY118" s="121"/>
    </row>
    <row r="119" spans="1:51" s="122" customFormat="1">
      <c r="A119" s="125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21"/>
      <c r="AU119" s="121"/>
      <c r="AV119" s="121"/>
      <c r="AW119" s="121"/>
      <c r="AX119" s="121"/>
      <c r="AY119" s="121"/>
    </row>
    <row r="120" spans="1:51" s="122" customFormat="1">
      <c r="A120" s="125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21"/>
      <c r="AU120" s="121"/>
      <c r="AV120" s="121"/>
      <c r="AW120" s="121"/>
      <c r="AX120" s="121"/>
      <c r="AY120" s="121"/>
    </row>
    <row r="121" spans="1:51" s="122" customFormat="1">
      <c r="A121" s="125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21"/>
      <c r="AU121" s="121"/>
      <c r="AV121" s="121"/>
      <c r="AW121" s="121"/>
      <c r="AX121" s="121"/>
      <c r="AY121" s="121"/>
    </row>
    <row r="122" spans="1:51" s="122" customFormat="1">
      <c r="A122" s="125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21"/>
      <c r="AU122" s="121"/>
      <c r="AV122" s="121"/>
      <c r="AW122" s="121"/>
      <c r="AX122" s="121"/>
      <c r="AY122" s="121"/>
    </row>
    <row r="123" spans="1:51" s="122" customFormat="1">
      <c r="A123" s="125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21"/>
      <c r="AU123" s="121"/>
      <c r="AV123" s="121"/>
      <c r="AW123" s="121"/>
      <c r="AX123" s="121"/>
      <c r="AY123" s="121"/>
    </row>
    <row r="124" spans="1:51" s="122" customFormat="1">
      <c r="A124" s="125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21"/>
      <c r="AU124" s="121"/>
      <c r="AV124" s="121"/>
      <c r="AW124" s="121"/>
      <c r="AX124" s="121"/>
      <c r="AY124" s="121"/>
    </row>
    <row r="125" spans="1:51" s="122" customFormat="1">
      <c r="A125" s="125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21"/>
      <c r="AU125" s="121"/>
      <c r="AV125" s="121"/>
      <c r="AW125" s="121"/>
      <c r="AX125" s="121"/>
      <c r="AY125" s="121"/>
    </row>
    <row r="126" spans="1:51" s="122" customFormat="1">
      <c r="A126" s="125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21"/>
      <c r="AU126" s="121"/>
      <c r="AV126" s="121"/>
      <c r="AW126" s="121"/>
      <c r="AX126" s="121"/>
      <c r="AY126" s="121"/>
    </row>
    <row r="127" spans="1:51" s="122" customFormat="1">
      <c r="A127" s="125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21"/>
      <c r="AU127" s="121"/>
      <c r="AV127" s="121"/>
      <c r="AW127" s="121"/>
      <c r="AX127" s="121"/>
      <c r="AY127" s="121"/>
    </row>
    <row r="128" spans="1:51" s="122" customFormat="1">
      <c r="A128" s="125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21"/>
      <c r="AU128" s="121"/>
      <c r="AV128" s="121"/>
      <c r="AW128" s="121"/>
      <c r="AX128" s="121"/>
      <c r="AY128" s="121"/>
    </row>
    <row r="129" spans="1:51" s="122" customFormat="1">
      <c r="A129" s="125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21"/>
      <c r="AU129" s="121"/>
      <c r="AV129" s="121"/>
      <c r="AW129" s="121"/>
      <c r="AX129" s="121"/>
      <c r="AY129" s="121"/>
    </row>
    <row r="130" spans="1:51" s="122" customFormat="1">
      <c r="A130" s="125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21"/>
      <c r="AU130" s="121"/>
      <c r="AV130" s="121"/>
      <c r="AW130" s="121"/>
      <c r="AX130" s="121"/>
      <c r="AY130" s="121"/>
    </row>
    <row r="131" spans="1:51" s="122" customFormat="1">
      <c r="A131" s="125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21"/>
      <c r="AU131" s="121"/>
      <c r="AV131" s="121"/>
      <c r="AW131" s="121"/>
      <c r="AX131" s="121"/>
      <c r="AY131" s="121"/>
    </row>
    <row r="132" spans="1:51" s="122" customFormat="1">
      <c r="A132" s="125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21"/>
      <c r="AU132" s="121"/>
      <c r="AV132" s="121"/>
      <c r="AW132" s="121"/>
      <c r="AX132" s="121"/>
      <c r="AY132" s="121"/>
    </row>
    <row r="133" spans="1:51" s="122" customFormat="1">
      <c r="A133" s="125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21"/>
      <c r="AU133" s="121"/>
      <c r="AV133" s="121"/>
      <c r="AW133" s="121"/>
      <c r="AX133" s="121"/>
      <c r="AY133" s="121"/>
    </row>
    <row r="134" spans="1:51" s="122" customFormat="1">
      <c r="A134" s="125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21"/>
      <c r="AU134" s="121"/>
      <c r="AV134" s="121"/>
      <c r="AW134" s="121"/>
      <c r="AX134" s="121"/>
      <c r="AY134" s="121"/>
    </row>
    <row r="135" spans="1:51" s="122" customFormat="1">
      <c r="A135" s="125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21"/>
      <c r="AU135" s="121"/>
      <c r="AV135" s="121"/>
      <c r="AW135" s="121"/>
      <c r="AX135" s="121"/>
      <c r="AY135" s="121"/>
    </row>
    <row r="136" spans="1:51" s="122" customFormat="1">
      <c r="A136" s="125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21"/>
      <c r="AU136" s="121"/>
      <c r="AV136" s="121"/>
      <c r="AW136" s="121"/>
      <c r="AX136" s="121"/>
      <c r="AY136" s="121"/>
    </row>
    <row r="137" spans="1:51" s="122" customFormat="1">
      <c r="A137" s="125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21"/>
      <c r="AU137" s="121"/>
      <c r="AV137" s="121"/>
      <c r="AW137" s="121"/>
      <c r="AX137" s="121"/>
      <c r="AY137" s="121"/>
    </row>
    <row r="138" spans="1:51" s="122" customFormat="1">
      <c r="A138" s="125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21"/>
      <c r="AU138" s="121"/>
      <c r="AV138" s="121"/>
      <c r="AW138" s="121"/>
      <c r="AX138" s="121"/>
      <c r="AY138" s="121"/>
    </row>
    <row r="139" spans="1:51" s="122" customFormat="1">
      <c r="A139" s="125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21"/>
      <c r="AU139" s="121"/>
      <c r="AV139" s="121"/>
      <c r="AW139" s="121"/>
      <c r="AX139" s="121"/>
      <c r="AY139" s="121"/>
    </row>
    <row r="140" spans="1:51" s="122" customFormat="1">
      <c r="A140" s="125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21"/>
      <c r="AU140" s="121"/>
      <c r="AV140" s="121"/>
      <c r="AW140" s="121"/>
      <c r="AX140" s="121"/>
      <c r="AY140" s="121"/>
    </row>
    <row r="141" spans="1:51" s="122" customFormat="1">
      <c r="A141" s="125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21"/>
      <c r="AU141" s="121"/>
      <c r="AV141" s="121"/>
      <c r="AW141" s="121"/>
      <c r="AX141" s="121"/>
      <c r="AY141" s="121"/>
    </row>
    <row r="142" spans="1:51" s="122" customFormat="1">
      <c r="A142" s="125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21"/>
      <c r="AU142" s="121"/>
      <c r="AV142" s="121"/>
      <c r="AW142" s="121"/>
      <c r="AX142" s="121"/>
      <c r="AY142" s="121"/>
    </row>
    <row r="143" spans="1:51" s="122" customFormat="1">
      <c r="A143" s="125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21"/>
      <c r="AU143" s="121"/>
      <c r="AV143" s="121"/>
      <c r="AW143" s="121"/>
      <c r="AX143" s="121"/>
      <c r="AY143" s="121"/>
    </row>
    <row r="144" spans="1:51" s="122" customFormat="1">
      <c r="A144" s="125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21"/>
      <c r="AU144" s="121"/>
      <c r="AV144" s="121"/>
      <c r="AW144" s="121"/>
      <c r="AX144" s="121"/>
      <c r="AY144" s="121"/>
    </row>
    <row r="145" spans="1:51" s="122" customFormat="1">
      <c r="A145" s="125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21"/>
      <c r="AU145" s="121"/>
      <c r="AV145" s="121"/>
      <c r="AW145" s="121"/>
      <c r="AX145" s="121"/>
      <c r="AY145" s="121"/>
    </row>
    <row r="146" spans="1:51" s="122" customFormat="1">
      <c r="A146" s="125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21"/>
      <c r="AU146" s="121"/>
      <c r="AV146" s="121"/>
      <c r="AW146" s="121"/>
      <c r="AX146" s="121"/>
      <c r="AY146" s="121"/>
    </row>
    <row r="147" spans="1:51" s="122" customFormat="1">
      <c r="A147" s="125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21"/>
      <c r="AU147" s="121"/>
      <c r="AV147" s="121"/>
      <c r="AW147" s="121"/>
      <c r="AX147" s="121"/>
      <c r="AY147" s="121"/>
    </row>
    <row r="148" spans="1:51" s="122" customFormat="1">
      <c r="A148" s="125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21"/>
      <c r="AU148" s="121"/>
      <c r="AV148" s="121"/>
      <c r="AW148" s="121"/>
      <c r="AX148" s="121"/>
      <c r="AY148" s="121"/>
    </row>
    <row r="149" spans="1:51" s="122" customFormat="1">
      <c r="A149" s="125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21"/>
      <c r="AU149" s="121"/>
      <c r="AV149" s="121"/>
      <c r="AW149" s="121"/>
      <c r="AX149" s="121"/>
      <c r="AY149" s="121"/>
    </row>
    <row r="150" spans="1:51" s="122" customFormat="1">
      <c r="A150" s="125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21"/>
      <c r="AU150" s="121"/>
      <c r="AV150" s="121"/>
      <c r="AW150" s="121"/>
      <c r="AX150" s="121"/>
      <c r="AY150" s="121"/>
    </row>
    <row r="151" spans="1:51" s="122" customFormat="1">
      <c r="A151" s="125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21"/>
      <c r="AU151" s="121"/>
      <c r="AV151" s="121"/>
      <c r="AW151" s="121"/>
      <c r="AX151" s="121"/>
      <c r="AY151" s="121"/>
    </row>
    <row r="152" spans="1:51" s="122" customFormat="1">
      <c r="A152" s="125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21"/>
      <c r="AU152" s="121"/>
      <c r="AV152" s="121"/>
      <c r="AW152" s="121"/>
      <c r="AX152" s="121"/>
      <c r="AY152" s="121"/>
    </row>
    <row r="153" spans="1:51" s="122" customFormat="1">
      <c r="A153" s="125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21"/>
      <c r="AU153" s="121"/>
      <c r="AV153" s="121"/>
      <c r="AW153" s="121"/>
      <c r="AX153" s="121"/>
      <c r="AY153" s="121"/>
    </row>
    <row r="154" spans="1:51" s="122" customFormat="1">
      <c r="A154" s="125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21"/>
      <c r="AU154" s="121"/>
      <c r="AV154" s="121"/>
      <c r="AW154" s="121"/>
      <c r="AX154" s="121"/>
      <c r="AY154" s="121"/>
    </row>
    <row r="155" spans="1:51" s="122" customFormat="1">
      <c r="A155" s="125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21"/>
      <c r="AU155" s="121"/>
      <c r="AV155" s="121"/>
      <c r="AW155" s="121"/>
      <c r="AX155" s="121"/>
      <c r="AY155" s="121"/>
    </row>
    <row r="156" spans="1:51" s="122" customFormat="1">
      <c r="A156" s="125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21"/>
      <c r="AU156" s="121"/>
      <c r="AV156" s="121"/>
      <c r="AW156" s="121"/>
      <c r="AX156" s="121"/>
      <c r="AY156" s="121"/>
    </row>
    <row r="157" spans="1:51" s="122" customFormat="1">
      <c r="A157" s="125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21"/>
      <c r="AU157" s="121"/>
      <c r="AV157" s="121"/>
      <c r="AW157" s="121"/>
      <c r="AX157" s="121"/>
      <c r="AY157" s="121"/>
    </row>
    <row r="158" spans="1:51" s="122" customFormat="1">
      <c r="A158" s="125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21"/>
      <c r="AU158" s="121"/>
      <c r="AV158" s="121"/>
      <c r="AW158" s="121"/>
      <c r="AX158" s="121"/>
      <c r="AY158" s="121"/>
    </row>
    <row r="159" spans="1:51" s="122" customFormat="1">
      <c r="A159" s="125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21"/>
      <c r="AU159" s="121"/>
      <c r="AV159" s="121"/>
      <c r="AW159" s="121"/>
      <c r="AX159" s="121"/>
      <c r="AY159" s="121"/>
    </row>
    <row r="160" spans="1:51" s="122" customFormat="1">
      <c r="A160" s="125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21"/>
      <c r="AU160" s="121"/>
      <c r="AV160" s="121"/>
      <c r="AW160" s="121"/>
      <c r="AX160" s="121"/>
      <c r="AY160" s="121"/>
    </row>
    <row r="161" spans="1:51" s="122" customFormat="1">
      <c r="A161" s="125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21"/>
      <c r="AU161" s="121"/>
      <c r="AV161" s="121"/>
      <c r="AW161" s="121"/>
      <c r="AX161" s="121"/>
      <c r="AY161" s="121"/>
    </row>
    <row r="162" spans="1:51" s="122" customFormat="1">
      <c r="A162" s="125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21"/>
      <c r="AU162" s="121"/>
      <c r="AV162" s="121"/>
      <c r="AW162" s="121"/>
      <c r="AX162" s="121"/>
      <c r="AY162" s="121"/>
    </row>
    <row r="163" spans="1:51" s="122" customFormat="1">
      <c r="A163" s="125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21"/>
      <c r="AU163" s="121"/>
      <c r="AV163" s="121"/>
      <c r="AW163" s="121"/>
      <c r="AX163" s="121"/>
      <c r="AY163" s="121"/>
    </row>
    <row r="164" spans="1:51" s="122" customFormat="1">
      <c r="A164" s="125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21"/>
      <c r="AU164" s="121"/>
      <c r="AV164" s="121"/>
      <c r="AW164" s="121"/>
      <c r="AX164" s="121"/>
      <c r="AY164" s="121"/>
    </row>
    <row r="165" spans="1:51" s="122" customFormat="1">
      <c r="A165" s="125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21"/>
      <c r="AU165" s="121"/>
      <c r="AV165" s="121"/>
      <c r="AW165" s="121"/>
      <c r="AX165" s="121"/>
      <c r="AY165" s="121"/>
    </row>
    <row r="166" spans="1:51" s="122" customFormat="1">
      <c r="A166" s="125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21"/>
      <c r="AU166" s="121"/>
      <c r="AV166" s="121"/>
      <c r="AW166" s="121"/>
      <c r="AX166" s="121"/>
      <c r="AY166" s="121"/>
    </row>
    <row r="167" spans="1:51" s="122" customFormat="1">
      <c r="A167" s="125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21"/>
      <c r="AU167" s="121"/>
      <c r="AV167" s="121"/>
      <c r="AW167" s="121"/>
      <c r="AX167" s="121"/>
      <c r="AY167" s="121"/>
    </row>
    <row r="168" spans="1:51" s="122" customFormat="1">
      <c r="A168" s="125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21"/>
      <c r="AU168" s="121"/>
      <c r="AV168" s="121"/>
      <c r="AW168" s="121"/>
      <c r="AX168" s="121"/>
      <c r="AY168" s="121"/>
    </row>
    <row r="169" spans="1:51" s="122" customFormat="1">
      <c r="A169" s="125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21"/>
      <c r="AU169" s="121"/>
      <c r="AV169" s="121"/>
      <c r="AW169" s="121"/>
      <c r="AX169" s="121"/>
      <c r="AY169" s="121"/>
    </row>
    <row r="170" spans="1:51" s="122" customFormat="1">
      <c r="A170" s="125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21"/>
      <c r="AU170" s="121"/>
      <c r="AV170" s="121"/>
      <c r="AW170" s="121"/>
      <c r="AX170" s="121"/>
      <c r="AY170" s="121"/>
    </row>
    <row r="171" spans="1:51" s="122" customFormat="1">
      <c r="A171" s="125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21"/>
      <c r="AU171" s="121"/>
      <c r="AV171" s="121"/>
      <c r="AW171" s="121"/>
      <c r="AX171" s="121"/>
      <c r="AY171" s="121"/>
    </row>
    <row r="172" spans="1:51" s="122" customFormat="1">
      <c r="A172" s="125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21"/>
      <c r="AU172" s="121"/>
      <c r="AV172" s="121"/>
      <c r="AW172" s="121"/>
      <c r="AX172" s="121"/>
      <c r="AY172" s="121"/>
    </row>
    <row r="173" spans="1:51" s="122" customFormat="1">
      <c r="A173" s="125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21"/>
      <c r="AU173" s="121"/>
      <c r="AV173" s="121"/>
      <c r="AW173" s="121"/>
      <c r="AX173" s="121"/>
      <c r="AY173" s="121"/>
    </row>
    <row r="174" spans="1:51" s="122" customFormat="1">
      <c r="A174" s="125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21"/>
      <c r="AU174" s="121"/>
      <c r="AV174" s="121"/>
      <c r="AW174" s="121"/>
      <c r="AX174" s="121"/>
      <c r="AY174" s="121"/>
    </row>
    <row r="175" spans="1:51" s="122" customFormat="1">
      <c r="A175" s="125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21"/>
      <c r="AU175" s="121"/>
      <c r="AV175" s="121"/>
      <c r="AW175" s="121"/>
      <c r="AX175" s="121"/>
      <c r="AY175" s="121"/>
    </row>
    <row r="176" spans="1:51" s="122" customFormat="1">
      <c r="A176" s="125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21"/>
      <c r="AU176" s="121"/>
      <c r="AV176" s="121"/>
      <c r="AW176" s="121"/>
      <c r="AX176" s="121"/>
      <c r="AY176" s="121"/>
    </row>
    <row r="177" spans="1:51" s="122" customFormat="1">
      <c r="A177" s="125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21"/>
      <c r="AU177" s="121"/>
      <c r="AV177" s="121"/>
      <c r="AW177" s="121"/>
      <c r="AX177" s="121"/>
      <c r="AY177" s="121"/>
    </row>
    <row r="178" spans="1:51" s="122" customFormat="1">
      <c r="A178" s="125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21"/>
      <c r="AU178" s="121"/>
      <c r="AV178" s="121"/>
      <c r="AW178" s="121"/>
      <c r="AX178" s="121"/>
      <c r="AY178" s="121"/>
    </row>
    <row r="179" spans="1:51" s="122" customFormat="1">
      <c r="A179" s="125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21"/>
      <c r="AU179" s="121"/>
      <c r="AV179" s="121"/>
      <c r="AW179" s="121"/>
      <c r="AX179" s="121"/>
      <c r="AY179" s="121"/>
    </row>
    <row r="180" spans="1:51" s="122" customFormat="1">
      <c r="A180" s="125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21"/>
      <c r="AU180" s="121"/>
      <c r="AV180" s="121"/>
      <c r="AW180" s="121"/>
      <c r="AX180" s="121"/>
      <c r="AY180" s="121"/>
    </row>
    <row r="181" spans="1:51" s="122" customFormat="1">
      <c r="A181" s="125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21"/>
      <c r="AU181" s="121"/>
      <c r="AV181" s="121"/>
      <c r="AW181" s="121"/>
      <c r="AX181" s="121"/>
      <c r="AY181" s="121"/>
    </row>
    <row r="182" spans="1:51" s="122" customFormat="1">
      <c r="A182" s="125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21"/>
      <c r="AU182" s="121"/>
      <c r="AV182" s="121"/>
      <c r="AW182" s="121"/>
      <c r="AX182" s="121"/>
      <c r="AY182" s="121"/>
    </row>
    <row r="183" spans="1:51" s="122" customFormat="1">
      <c r="A183" s="125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21"/>
      <c r="AU183" s="121"/>
      <c r="AV183" s="121"/>
      <c r="AW183" s="121"/>
      <c r="AX183" s="121"/>
      <c r="AY183" s="121"/>
    </row>
    <row r="184" spans="1:51" s="122" customFormat="1">
      <c r="A184" s="125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21"/>
      <c r="AU184" s="121"/>
      <c r="AV184" s="121"/>
      <c r="AW184" s="121"/>
      <c r="AX184" s="121"/>
      <c r="AY184" s="121"/>
    </row>
    <row r="185" spans="1:51" s="122" customFormat="1">
      <c r="A185" s="118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</row>
    <row r="186" spans="1:51">
      <c r="A186" s="118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</row>
    <row r="187" spans="1:51">
      <c r="A187" s="118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</row>
    <row r="188" spans="1:51">
      <c r="A188" s="118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</row>
    <row r="189" spans="1:51">
      <c r="A189" s="118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</row>
    <row r="190" spans="1:51">
      <c r="A190" s="118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</row>
    <row r="191" spans="1:51">
      <c r="A191" s="118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</row>
    <row r="192" spans="1:51">
      <c r="A192" s="118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</row>
    <row r="193" spans="1:51">
      <c r="A193" s="118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</row>
    <row r="194" spans="1:51">
      <c r="A194" s="118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</row>
    <row r="195" spans="1:51">
      <c r="A195" s="118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</row>
    <row r="196" spans="1:51">
      <c r="A196" s="118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</row>
    <row r="197" spans="1:51">
      <c r="A197" s="118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</row>
    <row r="198" spans="1:51">
      <c r="A198" s="118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</row>
    <row r="199" spans="1:51">
      <c r="A199" s="118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</row>
    <row r="200" spans="1:51">
      <c r="A200" s="118"/>
    </row>
    <row r="201" spans="1:51">
      <c r="A201" s="118"/>
    </row>
    <row r="202" spans="1:51">
      <c r="A202" s="118"/>
    </row>
    <row r="203" spans="1:51">
      <c r="A203" s="118"/>
    </row>
    <row r="204" spans="1:51">
      <c r="A204" s="118"/>
    </row>
    <row r="205" spans="1:51">
      <c r="A205" s="118"/>
    </row>
    <row r="206" spans="1:51">
      <c r="A206" s="118"/>
    </row>
    <row r="207" spans="1:51">
      <c r="A207" s="118"/>
    </row>
    <row r="208" spans="1:51">
      <c r="A208" s="118"/>
    </row>
    <row r="209" spans="1:1">
      <c r="A209" s="118"/>
    </row>
    <row r="210" spans="1:1">
      <c r="A210" s="118"/>
    </row>
    <row r="211" spans="1:1">
      <c r="A211" s="118"/>
    </row>
    <row r="212" spans="1:1">
      <c r="A212" s="118"/>
    </row>
    <row r="213" spans="1:1">
      <c r="A213" s="118"/>
    </row>
    <row r="214" spans="1:1">
      <c r="A214" s="118"/>
    </row>
    <row r="215" spans="1:1">
      <c r="A215" s="118"/>
    </row>
    <row r="216" spans="1:1">
      <c r="A216" s="118"/>
    </row>
    <row r="217" spans="1:1">
      <c r="A217" s="118"/>
    </row>
    <row r="218" spans="1:1">
      <c r="A218" s="118"/>
    </row>
    <row r="219" spans="1:1">
      <c r="A219" s="118"/>
    </row>
    <row r="220" spans="1:1">
      <c r="A220" s="118"/>
    </row>
    <row r="221" spans="1:1">
      <c r="A221" s="118"/>
    </row>
    <row r="222" spans="1:1">
      <c r="A222" s="118"/>
    </row>
    <row r="223" spans="1:1">
      <c r="A223" s="118"/>
    </row>
    <row r="224" spans="1:1">
      <c r="A224" s="118"/>
    </row>
    <row r="225" spans="1:1">
      <c r="A225" s="118"/>
    </row>
    <row r="226" spans="1:1">
      <c r="A226" s="118"/>
    </row>
    <row r="227" spans="1:1">
      <c r="A227" s="118"/>
    </row>
    <row r="228" spans="1:1">
      <c r="A228" s="118"/>
    </row>
    <row r="229" spans="1:1">
      <c r="A229" s="118"/>
    </row>
    <row r="230" spans="1:1">
      <c r="A230" s="118"/>
    </row>
    <row r="231" spans="1:1">
      <c r="A231" s="118"/>
    </row>
    <row r="232" spans="1:1">
      <c r="A232" s="118"/>
    </row>
    <row r="233" spans="1:1">
      <c r="A233" s="118"/>
    </row>
    <row r="234" spans="1:1">
      <c r="A234" s="118"/>
    </row>
    <row r="235" spans="1:1">
      <c r="A235" s="118"/>
    </row>
    <row r="236" spans="1:1">
      <c r="A236" s="118"/>
    </row>
    <row r="237" spans="1:1">
      <c r="A237" s="118"/>
    </row>
    <row r="238" spans="1:1">
      <c r="A238" s="118"/>
    </row>
    <row r="239" spans="1:1">
      <c r="A239" s="118"/>
    </row>
    <row r="240" spans="1:1">
      <c r="A240" s="118"/>
    </row>
    <row r="241" spans="1:1">
      <c r="A241" s="118"/>
    </row>
    <row r="242" spans="1:1">
      <c r="A242" s="118"/>
    </row>
    <row r="243" spans="1:1">
      <c r="A243" s="118"/>
    </row>
    <row r="244" spans="1:1">
      <c r="A244" s="118"/>
    </row>
    <row r="245" spans="1:1">
      <c r="A245" s="118"/>
    </row>
    <row r="246" spans="1:1">
      <c r="A246" s="118"/>
    </row>
    <row r="247" spans="1:1">
      <c r="A247" s="118"/>
    </row>
    <row r="248" spans="1:1">
      <c r="A248" s="118"/>
    </row>
    <row r="249" spans="1:1">
      <c r="A249" s="118"/>
    </row>
    <row r="250" spans="1:1">
      <c r="A250" s="118"/>
    </row>
    <row r="251" spans="1:1">
      <c r="A251" s="118"/>
    </row>
    <row r="252" spans="1:1">
      <c r="A252" s="118"/>
    </row>
    <row r="253" spans="1:1">
      <c r="A253" s="118"/>
    </row>
    <row r="254" spans="1:1">
      <c r="A254" s="118"/>
    </row>
    <row r="255" spans="1:1">
      <c r="A255" s="118"/>
    </row>
    <row r="256" spans="1:1">
      <c r="A256" s="118"/>
    </row>
    <row r="257" spans="1:1">
      <c r="A257" s="118"/>
    </row>
    <row r="258" spans="1:1">
      <c r="A258" s="118"/>
    </row>
    <row r="259" spans="1:1">
      <c r="A259" s="118"/>
    </row>
    <row r="260" spans="1:1">
      <c r="A260" s="118"/>
    </row>
    <row r="261" spans="1:1">
      <c r="A261" s="118"/>
    </row>
    <row r="262" spans="1:1">
      <c r="A262" s="118"/>
    </row>
    <row r="263" spans="1:1">
      <c r="A263" s="118"/>
    </row>
    <row r="264" spans="1:1">
      <c r="A264" s="118"/>
    </row>
    <row r="265" spans="1:1">
      <c r="A265" s="118"/>
    </row>
    <row r="266" spans="1:1">
      <c r="A266" s="118"/>
    </row>
    <row r="267" spans="1:1">
      <c r="A267" s="118"/>
    </row>
    <row r="268" spans="1:1">
      <c r="A268" s="118"/>
    </row>
    <row r="269" spans="1:1">
      <c r="A269" s="118"/>
    </row>
    <row r="270" spans="1:1">
      <c r="A270" s="118"/>
    </row>
    <row r="271" spans="1:1">
      <c r="A271" s="118"/>
    </row>
    <row r="272" spans="1:1">
      <c r="A272" s="118"/>
    </row>
    <row r="273" spans="1:1">
      <c r="A273" s="118"/>
    </row>
    <row r="274" spans="1:1">
      <c r="A274" s="118"/>
    </row>
    <row r="275" spans="1:1">
      <c r="A275" s="118"/>
    </row>
    <row r="276" spans="1:1">
      <c r="A276" s="118"/>
    </row>
    <row r="277" spans="1:1">
      <c r="A277" s="118"/>
    </row>
    <row r="278" spans="1:1">
      <c r="A278" s="118"/>
    </row>
    <row r="279" spans="1:1">
      <c r="A279" s="118"/>
    </row>
    <row r="280" spans="1:1">
      <c r="A280" s="118"/>
    </row>
    <row r="281" spans="1:1">
      <c r="A281" s="118"/>
    </row>
    <row r="282" spans="1:1">
      <c r="A282" s="118"/>
    </row>
    <row r="283" spans="1:1">
      <c r="A283" s="118"/>
    </row>
    <row r="284" spans="1:1">
      <c r="A284" s="118"/>
    </row>
    <row r="285" spans="1:1">
      <c r="A285" s="118"/>
    </row>
    <row r="286" spans="1:1">
      <c r="A286" s="118"/>
    </row>
    <row r="287" spans="1:1">
      <c r="A287" s="118"/>
    </row>
    <row r="288" spans="1:1">
      <c r="A288" s="118"/>
    </row>
    <row r="289" spans="1:1">
      <c r="A289" s="118"/>
    </row>
    <row r="290" spans="1:1">
      <c r="A290" s="118"/>
    </row>
    <row r="291" spans="1:1">
      <c r="A291" s="118"/>
    </row>
    <row r="292" spans="1:1">
      <c r="A292" s="118"/>
    </row>
    <row r="293" spans="1:1">
      <c r="A293" s="118"/>
    </row>
    <row r="294" spans="1:1">
      <c r="A294" s="118"/>
    </row>
    <row r="295" spans="1:1">
      <c r="A295" s="118"/>
    </row>
    <row r="296" spans="1:1">
      <c r="A296" s="118"/>
    </row>
    <row r="297" spans="1:1">
      <c r="A297" s="118"/>
    </row>
    <row r="298" spans="1:1">
      <c r="A298" s="118"/>
    </row>
    <row r="299" spans="1:1">
      <c r="A299" s="118"/>
    </row>
    <row r="300" spans="1:1">
      <c r="A300" s="118"/>
    </row>
    <row r="301" spans="1:1">
      <c r="A301" s="118"/>
    </row>
    <row r="302" spans="1:1">
      <c r="A302" s="118"/>
    </row>
    <row r="303" spans="1:1">
      <c r="A303" s="118"/>
    </row>
    <row r="304" spans="1:1">
      <c r="A304" s="118"/>
    </row>
    <row r="305" spans="1:1">
      <c r="A305" s="118"/>
    </row>
    <row r="306" spans="1:1">
      <c r="A306" s="118"/>
    </row>
    <row r="307" spans="1:1">
      <c r="A307" s="118"/>
    </row>
    <row r="308" spans="1:1">
      <c r="A308" s="118"/>
    </row>
    <row r="309" spans="1:1">
      <c r="A309" s="118"/>
    </row>
    <row r="310" spans="1:1">
      <c r="A310" s="118"/>
    </row>
    <row r="311" spans="1:1">
      <c r="A311" s="118"/>
    </row>
    <row r="312" spans="1:1">
      <c r="A312" s="118"/>
    </row>
    <row r="313" spans="1:1">
      <c r="A313" s="118"/>
    </row>
    <row r="314" spans="1:1">
      <c r="A314" s="118"/>
    </row>
    <row r="315" spans="1:1">
      <c r="A315" s="118"/>
    </row>
    <row r="316" spans="1:1">
      <c r="A316" s="118"/>
    </row>
    <row r="317" spans="1:1">
      <c r="A317" s="118"/>
    </row>
    <row r="318" spans="1:1">
      <c r="A318" s="118"/>
    </row>
    <row r="319" spans="1:1">
      <c r="A319" s="118"/>
    </row>
    <row r="320" spans="1:1">
      <c r="A320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18"/>
    </row>
    <row r="330" spans="1:1">
      <c r="A330" s="118"/>
    </row>
    <row r="331" spans="1:1">
      <c r="A331" s="118"/>
    </row>
    <row r="332" spans="1:1">
      <c r="A332" s="118"/>
    </row>
    <row r="333" spans="1:1">
      <c r="A333" s="118"/>
    </row>
    <row r="334" spans="1:1">
      <c r="A334" s="118"/>
    </row>
    <row r="335" spans="1:1">
      <c r="A335" s="118"/>
    </row>
    <row r="336" spans="1:1">
      <c r="A336" s="118"/>
    </row>
    <row r="337" spans="1:1">
      <c r="A337" s="118"/>
    </row>
    <row r="338" spans="1:1">
      <c r="A338" s="118"/>
    </row>
    <row r="339" spans="1:1">
      <c r="A339" s="118"/>
    </row>
    <row r="340" spans="1:1">
      <c r="A340" s="118"/>
    </row>
    <row r="341" spans="1:1">
      <c r="A341" s="118"/>
    </row>
    <row r="342" spans="1:1">
      <c r="A342" s="118"/>
    </row>
    <row r="343" spans="1:1">
      <c r="A343" s="118"/>
    </row>
    <row r="344" spans="1:1">
      <c r="A344" s="118"/>
    </row>
    <row r="345" spans="1:1">
      <c r="A345" s="118"/>
    </row>
    <row r="346" spans="1:1">
      <c r="A346" s="118"/>
    </row>
    <row r="347" spans="1:1">
      <c r="A347" s="118"/>
    </row>
    <row r="348" spans="1:1">
      <c r="A348" s="118"/>
    </row>
    <row r="349" spans="1:1">
      <c r="A349" s="118"/>
    </row>
    <row r="350" spans="1:1">
      <c r="A350" s="118"/>
    </row>
    <row r="351" spans="1:1">
      <c r="A351" s="118"/>
    </row>
    <row r="352" spans="1:1">
      <c r="A352" s="118"/>
    </row>
    <row r="353" spans="1:1">
      <c r="A353" s="118"/>
    </row>
    <row r="354" spans="1:1">
      <c r="A354" s="118"/>
    </row>
    <row r="355" spans="1:1">
      <c r="A355" s="118"/>
    </row>
    <row r="356" spans="1:1">
      <c r="A356" s="118"/>
    </row>
    <row r="357" spans="1:1">
      <c r="A357" s="118"/>
    </row>
    <row r="358" spans="1:1">
      <c r="A358" s="118"/>
    </row>
    <row r="359" spans="1:1">
      <c r="A359" s="118"/>
    </row>
    <row r="360" spans="1:1">
      <c r="A360" s="118"/>
    </row>
    <row r="361" spans="1:1">
      <c r="A361" s="118"/>
    </row>
    <row r="362" spans="1:1">
      <c r="A362" s="118"/>
    </row>
    <row r="363" spans="1:1">
      <c r="A363" s="118"/>
    </row>
    <row r="364" spans="1:1">
      <c r="A364" s="118"/>
    </row>
    <row r="365" spans="1:1">
      <c r="A365" s="118"/>
    </row>
    <row r="366" spans="1:1">
      <c r="A366" s="118"/>
    </row>
    <row r="367" spans="1:1">
      <c r="A367" s="118"/>
    </row>
    <row r="368" spans="1:1">
      <c r="A368" s="118"/>
    </row>
    <row r="369" spans="1:1">
      <c r="A369" s="118"/>
    </row>
    <row r="370" spans="1:1">
      <c r="A370" s="118"/>
    </row>
    <row r="371" spans="1:1">
      <c r="A371" s="118"/>
    </row>
    <row r="372" spans="1:1">
      <c r="A372" s="118"/>
    </row>
    <row r="373" spans="1:1">
      <c r="A373" s="118"/>
    </row>
    <row r="374" spans="1:1">
      <c r="A374" s="118"/>
    </row>
    <row r="375" spans="1:1">
      <c r="A375" s="118"/>
    </row>
    <row r="376" spans="1:1">
      <c r="A376" s="118"/>
    </row>
    <row r="377" spans="1:1">
      <c r="A377" s="118"/>
    </row>
    <row r="378" spans="1:1">
      <c r="A378" s="118"/>
    </row>
    <row r="379" spans="1:1">
      <c r="A379" s="118"/>
    </row>
    <row r="380" spans="1:1">
      <c r="A380" s="118"/>
    </row>
    <row r="381" spans="1:1">
      <c r="A381" s="118"/>
    </row>
    <row r="382" spans="1:1">
      <c r="A382" s="118"/>
    </row>
    <row r="383" spans="1:1">
      <c r="A383" s="118"/>
    </row>
    <row r="384" spans="1:1">
      <c r="A384" s="118"/>
    </row>
    <row r="385" spans="1:1">
      <c r="A385" s="118"/>
    </row>
    <row r="386" spans="1:1">
      <c r="A386" s="118"/>
    </row>
    <row r="387" spans="1:1">
      <c r="A387" s="118"/>
    </row>
    <row r="388" spans="1:1">
      <c r="A388" s="118"/>
    </row>
    <row r="389" spans="1:1">
      <c r="A389" s="118"/>
    </row>
    <row r="390" spans="1:1">
      <c r="A390" s="118"/>
    </row>
    <row r="391" spans="1:1">
      <c r="A391" s="118"/>
    </row>
    <row r="392" spans="1:1">
      <c r="A392" s="118"/>
    </row>
    <row r="393" spans="1:1">
      <c r="A393" s="118"/>
    </row>
    <row r="394" spans="1:1">
      <c r="A394" s="118"/>
    </row>
    <row r="395" spans="1:1">
      <c r="A395" s="118"/>
    </row>
    <row r="396" spans="1:1">
      <c r="A396" s="118"/>
    </row>
    <row r="397" spans="1:1">
      <c r="A397" s="118"/>
    </row>
    <row r="398" spans="1:1">
      <c r="A398" s="118"/>
    </row>
    <row r="399" spans="1:1">
      <c r="A399" s="118"/>
    </row>
    <row r="400" spans="1:1">
      <c r="A400" s="118"/>
    </row>
    <row r="401" spans="1:1">
      <c r="A401" s="118"/>
    </row>
    <row r="402" spans="1:1">
      <c r="A402" s="118"/>
    </row>
    <row r="403" spans="1:1">
      <c r="A403" s="118"/>
    </row>
    <row r="404" spans="1:1">
      <c r="A404" s="118"/>
    </row>
    <row r="405" spans="1:1">
      <c r="A405" s="118"/>
    </row>
    <row r="406" spans="1:1">
      <c r="A406" s="118"/>
    </row>
    <row r="407" spans="1:1">
      <c r="A407" s="118"/>
    </row>
    <row r="408" spans="1:1">
      <c r="A408" s="118"/>
    </row>
    <row r="409" spans="1:1">
      <c r="A409" s="118"/>
    </row>
    <row r="410" spans="1:1">
      <c r="A410" s="118"/>
    </row>
    <row r="411" spans="1:1">
      <c r="A411" s="118"/>
    </row>
    <row r="412" spans="1:1">
      <c r="A412" s="118"/>
    </row>
    <row r="413" spans="1:1">
      <c r="A413" s="118"/>
    </row>
    <row r="414" spans="1:1">
      <c r="A414" s="118"/>
    </row>
    <row r="415" spans="1:1">
      <c r="A415" s="118"/>
    </row>
    <row r="416" spans="1:1">
      <c r="A416" s="118"/>
    </row>
    <row r="417" spans="1:1">
      <c r="A417" s="118"/>
    </row>
    <row r="418" spans="1:1">
      <c r="A418" s="118"/>
    </row>
    <row r="419" spans="1:1">
      <c r="A419" s="118"/>
    </row>
    <row r="420" spans="1:1">
      <c r="A420" s="118"/>
    </row>
    <row r="421" spans="1:1">
      <c r="A421" s="118"/>
    </row>
    <row r="422" spans="1:1">
      <c r="A422" s="118"/>
    </row>
    <row r="423" spans="1:1">
      <c r="A423" s="118"/>
    </row>
    <row r="424" spans="1:1">
      <c r="A424" s="118"/>
    </row>
    <row r="425" spans="1:1">
      <c r="A425" s="118"/>
    </row>
    <row r="426" spans="1:1">
      <c r="A426" s="118"/>
    </row>
    <row r="427" spans="1:1">
      <c r="A427" s="118"/>
    </row>
    <row r="428" spans="1:1">
      <c r="A428" s="118"/>
    </row>
    <row r="429" spans="1:1">
      <c r="A429" s="118"/>
    </row>
    <row r="430" spans="1:1">
      <c r="A430" s="118"/>
    </row>
    <row r="431" spans="1:1">
      <c r="A431" s="118"/>
    </row>
    <row r="432" spans="1:1">
      <c r="A432" s="118"/>
    </row>
    <row r="433" spans="1:1">
      <c r="A433" s="118"/>
    </row>
    <row r="434" spans="1:1">
      <c r="A434" s="118"/>
    </row>
    <row r="435" spans="1:1">
      <c r="A435" s="118"/>
    </row>
    <row r="436" spans="1:1">
      <c r="A436" s="118"/>
    </row>
    <row r="437" spans="1:1">
      <c r="A437" s="118"/>
    </row>
    <row r="438" spans="1:1">
      <c r="A438" s="118"/>
    </row>
    <row r="439" spans="1:1">
      <c r="A439" s="118"/>
    </row>
    <row r="440" spans="1:1">
      <c r="A440" s="118"/>
    </row>
    <row r="441" spans="1:1">
      <c r="A441" s="118"/>
    </row>
    <row r="442" spans="1:1">
      <c r="A442" s="118"/>
    </row>
    <row r="443" spans="1:1">
      <c r="A443" s="118"/>
    </row>
    <row r="444" spans="1:1">
      <c r="A444" s="118"/>
    </row>
    <row r="445" spans="1:1">
      <c r="A445" s="118"/>
    </row>
    <row r="446" spans="1:1">
      <c r="A446" s="118"/>
    </row>
    <row r="447" spans="1:1">
      <c r="A447" s="118"/>
    </row>
    <row r="448" spans="1:1">
      <c r="A448" s="118"/>
    </row>
    <row r="449" spans="1:1">
      <c r="A449" s="118"/>
    </row>
    <row r="450" spans="1:1">
      <c r="A450" s="118"/>
    </row>
    <row r="451" spans="1:1">
      <c r="A451" s="118"/>
    </row>
    <row r="452" spans="1:1">
      <c r="A452" s="118"/>
    </row>
    <row r="453" spans="1:1">
      <c r="A453" s="118"/>
    </row>
    <row r="454" spans="1:1">
      <c r="A454" s="118"/>
    </row>
    <row r="455" spans="1:1">
      <c r="A455" s="118"/>
    </row>
    <row r="456" spans="1:1">
      <c r="A456" s="118"/>
    </row>
    <row r="457" spans="1:1">
      <c r="A457" s="118"/>
    </row>
    <row r="458" spans="1:1">
      <c r="A458" s="118"/>
    </row>
    <row r="459" spans="1:1">
      <c r="A459" s="118"/>
    </row>
    <row r="460" spans="1:1">
      <c r="A460" s="118"/>
    </row>
    <row r="461" spans="1:1">
      <c r="A461" s="118"/>
    </row>
    <row r="462" spans="1:1">
      <c r="A462" s="118"/>
    </row>
    <row r="463" spans="1:1">
      <c r="A463" s="118"/>
    </row>
    <row r="464" spans="1:1">
      <c r="A464" s="118"/>
    </row>
    <row r="465" spans="1:1">
      <c r="A465" s="118"/>
    </row>
    <row r="466" spans="1:1">
      <c r="A466" s="118"/>
    </row>
    <row r="467" spans="1:1">
      <c r="A467" s="118"/>
    </row>
    <row r="468" spans="1:1">
      <c r="A468" s="118"/>
    </row>
    <row r="469" spans="1:1">
      <c r="A469" s="118"/>
    </row>
    <row r="470" spans="1:1">
      <c r="A470" s="118"/>
    </row>
    <row r="471" spans="1:1">
      <c r="A471" s="118"/>
    </row>
    <row r="472" spans="1:1">
      <c r="A472" s="118"/>
    </row>
    <row r="473" spans="1:1">
      <c r="A473" s="118"/>
    </row>
    <row r="474" spans="1:1">
      <c r="A474" s="118"/>
    </row>
    <row r="475" spans="1:1">
      <c r="A475" s="118"/>
    </row>
    <row r="476" spans="1:1">
      <c r="A476" s="118"/>
    </row>
    <row r="477" spans="1:1">
      <c r="A477" s="118"/>
    </row>
    <row r="478" spans="1:1">
      <c r="A478" s="118"/>
    </row>
    <row r="479" spans="1:1">
      <c r="A479" s="118"/>
    </row>
    <row r="480" spans="1:1">
      <c r="A480" s="118"/>
    </row>
    <row r="481" spans="1:1">
      <c r="A481" s="118"/>
    </row>
    <row r="482" spans="1:1">
      <c r="A482" s="118"/>
    </row>
    <row r="483" spans="1:1">
      <c r="A483" s="118"/>
    </row>
    <row r="484" spans="1:1">
      <c r="A484" s="118"/>
    </row>
    <row r="485" spans="1:1">
      <c r="A485" s="118"/>
    </row>
    <row r="486" spans="1:1">
      <c r="A486" s="118"/>
    </row>
    <row r="487" spans="1:1">
      <c r="A487" s="118"/>
    </row>
    <row r="488" spans="1:1">
      <c r="A488" s="118"/>
    </row>
    <row r="489" spans="1:1">
      <c r="A489" s="118"/>
    </row>
    <row r="490" spans="1:1">
      <c r="A490" s="118"/>
    </row>
    <row r="491" spans="1:1">
      <c r="A491" s="118"/>
    </row>
    <row r="492" spans="1:1">
      <c r="A492" s="118"/>
    </row>
    <row r="493" spans="1:1">
      <c r="A493" s="118"/>
    </row>
    <row r="494" spans="1:1">
      <c r="A494" s="118"/>
    </row>
    <row r="495" spans="1:1">
      <c r="A495" s="118"/>
    </row>
    <row r="496" spans="1:1">
      <c r="A496" s="118"/>
    </row>
    <row r="497" spans="1:1">
      <c r="A497" s="118"/>
    </row>
    <row r="498" spans="1:1">
      <c r="A498" s="118"/>
    </row>
    <row r="499" spans="1:1">
      <c r="A499" s="118"/>
    </row>
    <row r="500" spans="1:1">
      <c r="A500" s="118"/>
    </row>
    <row r="501" spans="1:1">
      <c r="A501" s="118"/>
    </row>
    <row r="502" spans="1:1">
      <c r="A502" s="118"/>
    </row>
    <row r="503" spans="1:1">
      <c r="A503" s="118"/>
    </row>
    <row r="504" spans="1:1">
      <c r="A504" s="118"/>
    </row>
    <row r="505" spans="1:1">
      <c r="A505" s="118"/>
    </row>
    <row r="506" spans="1:1">
      <c r="A506" s="118"/>
    </row>
    <row r="507" spans="1:1">
      <c r="A507" s="118"/>
    </row>
    <row r="508" spans="1:1">
      <c r="A508" s="118"/>
    </row>
    <row r="509" spans="1:1">
      <c r="A509" s="118"/>
    </row>
    <row r="510" spans="1:1">
      <c r="A510" s="118"/>
    </row>
    <row r="511" spans="1:1">
      <c r="A511" s="118"/>
    </row>
    <row r="512" spans="1:1">
      <c r="A512" s="118"/>
    </row>
    <row r="513" spans="1:1">
      <c r="A513" s="118"/>
    </row>
    <row r="514" spans="1:1">
      <c r="A514" s="118"/>
    </row>
    <row r="515" spans="1:1">
      <c r="A515" s="118"/>
    </row>
    <row r="516" spans="1:1">
      <c r="A516" s="118"/>
    </row>
    <row r="517" spans="1:1">
      <c r="A517" s="118"/>
    </row>
    <row r="518" spans="1:1">
      <c r="A518" s="118"/>
    </row>
    <row r="519" spans="1:1">
      <c r="A519" s="118"/>
    </row>
    <row r="520" spans="1:1">
      <c r="A520" s="118"/>
    </row>
    <row r="521" spans="1:1">
      <c r="A521" s="118"/>
    </row>
    <row r="522" spans="1:1">
      <c r="A522" s="118"/>
    </row>
    <row r="523" spans="1:1">
      <c r="A523" s="118"/>
    </row>
    <row r="524" spans="1:1">
      <c r="A524" s="118"/>
    </row>
    <row r="525" spans="1:1">
      <c r="A525" s="118"/>
    </row>
    <row r="526" spans="1:1">
      <c r="A526" s="118"/>
    </row>
    <row r="527" spans="1:1">
      <c r="A527" s="118"/>
    </row>
    <row r="528" spans="1:1">
      <c r="A528" s="118"/>
    </row>
    <row r="529" spans="1:1">
      <c r="A529" s="118"/>
    </row>
    <row r="530" spans="1:1">
      <c r="A530" s="118"/>
    </row>
    <row r="531" spans="1:1">
      <c r="A531" s="118"/>
    </row>
    <row r="532" spans="1:1">
      <c r="A532" s="118"/>
    </row>
    <row r="533" spans="1:1">
      <c r="A533" s="118"/>
    </row>
    <row r="534" spans="1:1">
      <c r="A534" s="118"/>
    </row>
    <row r="535" spans="1:1">
      <c r="A535" s="118"/>
    </row>
    <row r="536" spans="1:1">
      <c r="A536" s="118"/>
    </row>
    <row r="537" spans="1:1">
      <c r="A537" s="118"/>
    </row>
    <row r="538" spans="1:1">
      <c r="A538" s="118"/>
    </row>
    <row r="539" spans="1:1">
      <c r="A539" s="118"/>
    </row>
    <row r="540" spans="1:1">
      <c r="A540" s="118"/>
    </row>
    <row r="541" spans="1:1">
      <c r="A541" s="118"/>
    </row>
    <row r="542" spans="1:1">
      <c r="A542" s="118"/>
    </row>
    <row r="543" spans="1:1">
      <c r="A543" s="118"/>
    </row>
    <row r="544" spans="1:1">
      <c r="A544" s="118"/>
    </row>
    <row r="545" spans="1:1">
      <c r="A545" s="118"/>
    </row>
    <row r="546" spans="1:1">
      <c r="A546" s="118"/>
    </row>
    <row r="547" spans="1:1">
      <c r="A547" s="118"/>
    </row>
    <row r="548" spans="1:1">
      <c r="A548" s="118"/>
    </row>
    <row r="549" spans="1:1">
      <c r="A549" s="118"/>
    </row>
    <row r="550" spans="1:1">
      <c r="A550" s="118"/>
    </row>
    <row r="551" spans="1:1">
      <c r="A551" s="118"/>
    </row>
    <row r="552" spans="1:1">
      <c r="A552" s="118"/>
    </row>
    <row r="553" spans="1:1">
      <c r="A553" s="118"/>
    </row>
    <row r="554" spans="1:1">
      <c r="A554" s="118"/>
    </row>
    <row r="555" spans="1:1">
      <c r="A555" s="118"/>
    </row>
    <row r="556" spans="1:1">
      <c r="A556" s="118"/>
    </row>
    <row r="557" spans="1:1">
      <c r="A557" s="118"/>
    </row>
    <row r="558" spans="1:1">
      <c r="A558" s="118"/>
    </row>
    <row r="559" spans="1:1">
      <c r="A559" s="118"/>
    </row>
    <row r="560" spans="1:1">
      <c r="A560" s="118"/>
    </row>
    <row r="561" spans="1:1">
      <c r="A561" s="118"/>
    </row>
    <row r="562" spans="1:1">
      <c r="A562" s="118"/>
    </row>
    <row r="563" spans="1:1">
      <c r="A563" s="118"/>
    </row>
    <row r="564" spans="1:1">
      <c r="A564" s="118"/>
    </row>
    <row r="565" spans="1:1">
      <c r="A565" s="118"/>
    </row>
    <row r="566" spans="1:1">
      <c r="A566" s="118"/>
    </row>
    <row r="567" spans="1:1">
      <c r="A567" s="118"/>
    </row>
    <row r="568" spans="1:1">
      <c r="A568" s="118"/>
    </row>
    <row r="569" spans="1:1">
      <c r="A569" s="118"/>
    </row>
    <row r="570" spans="1:1">
      <c r="A570" s="118"/>
    </row>
    <row r="571" spans="1:1">
      <c r="A571" s="118"/>
    </row>
    <row r="572" spans="1:1">
      <c r="A572" s="118"/>
    </row>
    <row r="573" spans="1:1">
      <c r="A573" s="118"/>
    </row>
    <row r="574" spans="1:1">
      <c r="A574" s="118"/>
    </row>
    <row r="575" spans="1:1">
      <c r="A575" s="118"/>
    </row>
    <row r="576" spans="1:1">
      <c r="A576" s="118"/>
    </row>
    <row r="577" spans="1:1">
      <c r="A577" s="118"/>
    </row>
    <row r="578" spans="1:1">
      <c r="A578" s="118"/>
    </row>
    <row r="579" spans="1:1">
      <c r="A579" s="118"/>
    </row>
    <row r="580" spans="1:1">
      <c r="A580" s="118"/>
    </row>
    <row r="581" spans="1:1">
      <c r="A581" s="118"/>
    </row>
    <row r="582" spans="1:1">
      <c r="A582" s="118"/>
    </row>
    <row r="583" spans="1:1">
      <c r="A583" s="118"/>
    </row>
    <row r="584" spans="1:1">
      <c r="A584" s="118"/>
    </row>
    <row r="585" spans="1:1">
      <c r="A585" s="118"/>
    </row>
    <row r="586" spans="1:1">
      <c r="A586" s="118"/>
    </row>
    <row r="587" spans="1:1">
      <c r="A587" s="118"/>
    </row>
    <row r="588" spans="1:1">
      <c r="A588" s="118"/>
    </row>
    <row r="589" spans="1:1">
      <c r="A589" s="118"/>
    </row>
    <row r="590" spans="1:1">
      <c r="A590" s="118"/>
    </row>
    <row r="591" spans="1:1">
      <c r="A591" s="118"/>
    </row>
    <row r="592" spans="1:1">
      <c r="A592" s="118"/>
    </row>
    <row r="593" spans="1:1">
      <c r="A593" s="118"/>
    </row>
    <row r="594" spans="1:1">
      <c r="A594" s="118"/>
    </row>
    <row r="595" spans="1:1">
      <c r="A595" s="118"/>
    </row>
    <row r="596" spans="1:1">
      <c r="A596" s="118"/>
    </row>
    <row r="597" spans="1:1">
      <c r="A597" s="118"/>
    </row>
    <row r="598" spans="1:1">
      <c r="A598" s="118"/>
    </row>
    <row r="599" spans="1:1">
      <c r="A599" s="118"/>
    </row>
    <row r="600" spans="1:1">
      <c r="A600" s="118"/>
    </row>
    <row r="601" spans="1:1">
      <c r="A601" s="118"/>
    </row>
    <row r="602" spans="1:1">
      <c r="A602" s="118"/>
    </row>
    <row r="603" spans="1:1">
      <c r="A603" s="118"/>
    </row>
    <row r="604" spans="1:1">
      <c r="A604" s="118"/>
    </row>
    <row r="605" spans="1:1">
      <c r="A605" s="118"/>
    </row>
    <row r="606" spans="1:1">
      <c r="A606" s="118"/>
    </row>
    <row r="607" spans="1:1">
      <c r="A607" s="118"/>
    </row>
    <row r="608" spans="1:1">
      <c r="A608" s="118"/>
    </row>
    <row r="609" spans="1:1">
      <c r="A609" s="118"/>
    </row>
    <row r="610" spans="1:1">
      <c r="A610" s="118"/>
    </row>
    <row r="611" spans="1:1">
      <c r="A611" s="118"/>
    </row>
    <row r="612" spans="1:1">
      <c r="A612" s="118"/>
    </row>
    <row r="613" spans="1:1">
      <c r="A613" s="118"/>
    </row>
    <row r="614" spans="1:1">
      <c r="A614" s="118"/>
    </row>
    <row r="615" spans="1:1">
      <c r="A615" s="118"/>
    </row>
    <row r="616" spans="1:1">
      <c r="A616" s="118"/>
    </row>
    <row r="617" spans="1:1">
      <c r="A617" s="118"/>
    </row>
    <row r="618" spans="1:1">
      <c r="A618" s="118"/>
    </row>
    <row r="619" spans="1:1">
      <c r="A619" s="118"/>
    </row>
    <row r="620" spans="1:1">
      <c r="A620" s="118"/>
    </row>
    <row r="621" spans="1:1">
      <c r="A621" s="118"/>
    </row>
    <row r="622" spans="1:1">
      <c r="A622" s="118"/>
    </row>
    <row r="623" spans="1:1">
      <c r="A623" s="118"/>
    </row>
    <row r="624" spans="1:1">
      <c r="A624" s="118"/>
    </row>
    <row r="625" spans="1:1">
      <c r="A625" s="118"/>
    </row>
    <row r="626" spans="1:1">
      <c r="A626" s="118"/>
    </row>
    <row r="627" spans="1:1">
      <c r="A627" s="118"/>
    </row>
    <row r="628" spans="1:1">
      <c r="A628" s="118"/>
    </row>
    <row r="629" spans="1:1">
      <c r="A629" s="118"/>
    </row>
    <row r="630" spans="1:1">
      <c r="A630" s="118"/>
    </row>
    <row r="631" spans="1:1">
      <c r="A631" s="118"/>
    </row>
    <row r="632" spans="1:1">
      <c r="A632" s="118"/>
    </row>
    <row r="633" spans="1:1">
      <c r="A633" s="118"/>
    </row>
    <row r="634" spans="1:1">
      <c r="A634" s="118"/>
    </row>
    <row r="635" spans="1:1">
      <c r="A635" s="118"/>
    </row>
    <row r="636" spans="1:1">
      <c r="A636" s="118"/>
    </row>
    <row r="637" spans="1:1">
      <c r="A637" s="118"/>
    </row>
    <row r="638" spans="1:1">
      <c r="A638" s="118"/>
    </row>
    <row r="639" spans="1:1">
      <c r="A639" s="118"/>
    </row>
    <row r="640" spans="1:1">
      <c r="A640" s="118"/>
    </row>
    <row r="641" spans="1:1">
      <c r="A641" s="118"/>
    </row>
    <row r="642" spans="1:1">
      <c r="A642" s="118"/>
    </row>
    <row r="643" spans="1:1">
      <c r="A643" s="118"/>
    </row>
    <row r="644" spans="1:1">
      <c r="A644" s="118"/>
    </row>
    <row r="645" spans="1:1">
      <c r="A645" s="118"/>
    </row>
    <row r="646" spans="1:1">
      <c r="A646" s="118"/>
    </row>
    <row r="647" spans="1:1">
      <c r="A647" s="118"/>
    </row>
    <row r="648" spans="1:1">
      <c r="A648" s="118"/>
    </row>
    <row r="649" spans="1:1">
      <c r="A649" s="118"/>
    </row>
    <row r="650" spans="1:1">
      <c r="A650" s="118"/>
    </row>
    <row r="651" spans="1:1">
      <c r="A651" s="118"/>
    </row>
    <row r="652" spans="1:1">
      <c r="A652" s="118"/>
    </row>
    <row r="653" spans="1:1">
      <c r="A653" s="118"/>
    </row>
    <row r="654" spans="1:1">
      <c r="A654" s="118"/>
    </row>
    <row r="655" spans="1:1">
      <c r="A655" s="118"/>
    </row>
    <row r="656" spans="1:1">
      <c r="A656" s="118"/>
    </row>
    <row r="657" spans="1:1">
      <c r="A657" s="118"/>
    </row>
    <row r="658" spans="1:1">
      <c r="A658" s="118"/>
    </row>
    <row r="659" spans="1:1">
      <c r="A659" s="118"/>
    </row>
    <row r="660" spans="1:1">
      <c r="A660" s="118"/>
    </row>
    <row r="661" spans="1:1">
      <c r="A661" s="118"/>
    </row>
    <row r="662" spans="1:1">
      <c r="A662" s="118"/>
    </row>
    <row r="663" spans="1:1">
      <c r="A663" s="118"/>
    </row>
    <row r="664" spans="1:1">
      <c r="A664" s="118"/>
    </row>
    <row r="665" spans="1:1">
      <c r="A665" s="118"/>
    </row>
    <row r="666" spans="1:1">
      <c r="A666" s="118"/>
    </row>
    <row r="667" spans="1:1">
      <c r="A667" s="118"/>
    </row>
    <row r="668" spans="1:1">
      <c r="A668" s="118"/>
    </row>
    <row r="669" spans="1:1">
      <c r="A669" s="118"/>
    </row>
    <row r="670" spans="1:1">
      <c r="A670" s="118"/>
    </row>
    <row r="671" spans="1:1">
      <c r="A671" s="118"/>
    </row>
    <row r="672" spans="1:1">
      <c r="A672" s="118"/>
    </row>
    <row r="673" spans="1:1">
      <c r="A673" s="118"/>
    </row>
    <row r="674" spans="1:1">
      <c r="A674" s="118"/>
    </row>
    <row r="675" spans="1:1">
      <c r="A675" s="118"/>
    </row>
    <row r="676" spans="1:1">
      <c r="A676" s="118"/>
    </row>
    <row r="677" spans="1:1">
      <c r="A677" s="118"/>
    </row>
    <row r="678" spans="1:1">
      <c r="A678" s="118"/>
    </row>
    <row r="679" spans="1:1">
      <c r="A679" s="118"/>
    </row>
    <row r="680" spans="1:1">
      <c r="A680" s="118"/>
    </row>
    <row r="681" spans="1:1">
      <c r="A681" s="118"/>
    </row>
    <row r="682" spans="1:1">
      <c r="A682" s="118"/>
    </row>
    <row r="683" spans="1:1">
      <c r="A683" s="118"/>
    </row>
    <row r="684" spans="1:1">
      <c r="A684" s="118"/>
    </row>
    <row r="685" spans="1:1">
      <c r="A685" s="118"/>
    </row>
    <row r="686" spans="1:1">
      <c r="A686" s="118"/>
    </row>
    <row r="687" spans="1:1">
      <c r="A687" s="118"/>
    </row>
    <row r="688" spans="1:1">
      <c r="A688" s="118"/>
    </row>
    <row r="689" spans="1:1">
      <c r="A689" s="118"/>
    </row>
    <row r="690" spans="1:1">
      <c r="A690" s="118"/>
    </row>
    <row r="691" spans="1:1">
      <c r="A691" s="118"/>
    </row>
    <row r="692" spans="1:1">
      <c r="A692" s="118"/>
    </row>
    <row r="693" spans="1:1">
      <c r="A693" s="118"/>
    </row>
    <row r="694" spans="1:1">
      <c r="A694" s="118"/>
    </row>
    <row r="695" spans="1:1">
      <c r="A695" s="118"/>
    </row>
    <row r="696" spans="1:1">
      <c r="A696" s="118"/>
    </row>
    <row r="697" spans="1:1">
      <c r="A697" s="118"/>
    </row>
    <row r="698" spans="1:1">
      <c r="A698" s="118"/>
    </row>
    <row r="699" spans="1:1">
      <c r="A699" s="118"/>
    </row>
    <row r="700" spans="1:1">
      <c r="A700" s="118"/>
    </row>
    <row r="701" spans="1:1">
      <c r="A701" s="118"/>
    </row>
    <row r="702" spans="1:1">
      <c r="A702" s="118"/>
    </row>
    <row r="703" spans="1:1">
      <c r="A703" s="118"/>
    </row>
    <row r="704" spans="1:1">
      <c r="A704" s="118"/>
    </row>
    <row r="705" spans="1:1">
      <c r="A705" s="118"/>
    </row>
    <row r="706" spans="1:1">
      <c r="A706" s="118"/>
    </row>
    <row r="707" spans="1:1">
      <c r="A707" s="118"/>
    </row>
    <row r="708" spans="1:1">
      <c r="A708" s="118"/>
    </row>
    <row r="709" spans="1:1">
      <c r="A709" s="118"/>
    </row>
    <row r="710" spans="1:1">
      <c r="A710" s="118"/>
    </row>
    <row r="711" spans="1:1">
      <c r="A711" s="118"/>
    </row>
    <row r="712" spans="1:1">
      <c r="A712" s="118"/>
    </row>
    <row r="713" spans="1:1">
      <c r="A713" s="118"/>
    </row>
    <row r="714" spans="1:1">
      <c r="A714" s="118"/>
    </row>
    <row r="715" spans="1:1">
      <c r="A715" s="118"/>
    </row>
    <row r="716" spans="1:1">
      <c r="A716" s="118"/>
    </row>
    <row r="717" spans="1:1">
      <c r="A717" s="118"/>
    </row>
    <row r="718" spans="1:1">
      <c r="A718" s="118"/>
    </row>
    <row r="719" spans="1:1">
      <c r="A719" s="118"/>
    </row>
    <row r="720" spans="1:1">
      <c r="A720" s="118"/>
    </row>
    <row r="721" spans="1:1">
      <c r="A721" s="118"/>
    </row>
    <row r="722" spans="1:1">
      <c r="A722" s="118"/>
    </row>
    <row r="723" spans="1:1">
      <c r="A723" s="118"/>
    </row>
    <row r="724" spans="1:1">
      <c r="A724" s="118"/>
    </row>
    <row r="725" spans="1:1">
      <c r="A725" s="118"/>
    </row>
    <row r="726" spans="1:1">
      <c r="A726" s="118"/>
    </row>
    <row r="727" spans="1:1">
      <c r="A727" s="118"/>
    </row>
    <row r="728" spans="1:1">
      <c r="A728" s="118"/>
    </row>
    <row r="729" spans="1:1">
      <c r="A729" s="118"/>
    </row>
    <row r="730" spans="1:1">
      <c r="A730" s="118"/>
    </row>
    <row r="731" spans="1:1">
      <c r="A731" s="118"/>
    </row>
    <row r="732" spans="1:1">
      <c r="A732" s="118"/>
    </row>
    <row r="733" spans="1:1">
      <c r="A733" s="118"/>
    </row>
    <row r="734" spans="1:1">
      <c r="A734" s="118"/>
    </row>
    <row r="735" spans="1:1">
      <c r="A735" s="118"/>
    </row>
    <row r="736" spans="1:1">
      <c r="A736" s="118"/>
    </row>
    <row r="737" spans="1:1">
      <c r="A737" s="118"/>
    </row>
    <row r="738" spans="1:1">
      <c r="A738" s="118"/>
    </row>
    <row r="739" spans="1:1">
      <c r="A739" s="118"/>
    </row>
    <row r="740" spans="1:1">
      <c r="A740" s="118"/>
    </row>
    <row r="741" spans="1:1">
      <c r="A741" s="118"/>
    </row>
    <row r="742" spans="1:1">
      <c r="A742" s="118"/>
    </row>
    <row r="743" spans="1:1">
      <c r="A743" s="118"/>
    </row>
    <row r="744" spans="1:1">
      <c r="A744" s="118"/>
    </row>
    <row r="745" spans="1:1">
      <c r="A745" s="118"/>
    </row>
    <row r="746" spans="1:1">
      <c r="A746" s="118"/>
    </row>
    <row r="747" spans="1:1">
      <c r="A747" s="118"/>
    </row>
    <row r="748" spans="1:1">
      <c r="A748" s="118"/>
    </row>
    <row r="749" spans="1:1">
      <c r="A749" s="118"/>
    </row>
    <row r="750" spans="1:1">
      <c r="A750" s="118"/>
    </row>
    <row r="751" spans="1:1">
      <c r="A751" s="118"/>
    </row>
    <row r="752" spans="1:1">
      <c r="A752" s="118"/>
    </row>
    <row r="753" spans="1:1">
      <c r="A753" s="118"/>
    </row>
    <row r="754" spans="1:1">
      <c r="A754" s="118"/>
    </row>
    <row r="755" spans="1:1">
      <c r="A755" s="118"/>
    </row>
    <row r="756" spans="1:1">
      <c r="A756" s="118"/>
    </row>
    <row r="757" spans="1:1">
      <c r="A757" s="118"/>
    </row>
    <row r="758" spans="1:1">
      <c r="A758" s="118"/>
    </row>
    <row r="759" spans="1:1">
      <c r="A759" s="118"/>
    </row>
    <row r="760" spans="1:1">
      <c r="A760" s="118"/>
    </row>
    <row r="761" spans="1:1">
      <c r="A761" s="118"/>
    </row>
    <row r="762" spans="1:1">
      <c r="A762" s="118"/>
    </row>
    <row r="763" spans="1:1">
      <c r="A763" s="118"/>
    </row>
    <row r="764" spans="1:1">
      <c r="A764" s="118"/>
    </row>
    <row r="765" spans="1:1">
      <c r="A765" s="118"/>
    </row>
    <row r="766" spans="1:1">
      <c r="A766" s="118"/>
    </row>
    <row r="767" spans="1:1">
      <c r="A767" s="118"/>
    </row>
    <row r="768" spans="1:1">
      <c r="A768" s="118"/>
    </row>
    <row r="769" spans="1:1">
      <c r="A769" s="118"/>
    </row>
    <row r="770" spans="1:1">
      <c r="A770" s="118"/>
    </row>
    <row r="771" spans="1:1">
      <c r="A771" s="118"/>
    </row>
    <row r="772" spans="1:1">
      <c r="A772" s="118"/>
    </row>
    <row r="773" spans="1:1">
      <c r="A773" s="118"/>
    </row>
    <row r="774" spans="1:1">
      <c r="A774" s="118"/>
    </row>
    <row r="775" spans="1:1">
      <c r="A775" s="118"/>
    </row>
    <row r="776" spans="1:1">
      <c r="A776" s="118"/>
    </row>
    <row r="777" spans="1:1">
      <c r="A777" s="118"/>
    </row>
    <row r="778" spans="1:1">
      <c r="A778" s="118"/>
    </row>
    <row r="779" spans="1:1">
      <c r="A779" s="118"/>
    </row>
    <row r="780" spans="1:1">
      <c r="A780" s="118"/>
    </row>
    <row r="781" spans="1:1">
      <c r="A781" s="118"/>
    </row>
    <row r="782" spans="1:1">
      <c r="A782" s="118"/>
    </row>
    <row r="783" spans="1:1">
      <c r="A783" s="118"/>
    </row>
    <row r="784" spans="1:1">
      <c r="A784" s="118"/>
    </row>
    <row r="785" spans="1:1">
      <c r="A785" s="118"/>
    </row>
    <row r="786" spans="1:1">
      <c r="A786" s="118"/>
    </row>
    <row r="787" spans="1:1">
      <c r="A787" s="118"/>
    </row>
    <row r="788" spans="1:1">
      <c r="A788" s="118"/>
    </row>
    <row r="789" spans="1:1">
      <c r="A789" s="118"/>
    </row>
    <row r="790" spans="1:1">
      <c r="A790" s="118"/>
    </row>
    <row r="791" spans="1:1">
      <c r="A791" s="118"/>
    </row>
    <row r="792" spans="1:1">
      <c r="A792" s="118"/>
    </row>
    <row r="793" spans="1:1">
      <c r="A793" s="118"/>
    </row>
    <row r="794" spans="1:1">
      <c r="A794" s="118"/>
    </row>
    <row r="795" spans="1:1">
      <c r="A795" s="118"/>
    </row>
    <row r="796" spans="1:1">
      <c r="A796" s="118"/>
    </row>
    <row r="797" spans="1:1">
      <c r="A797" s="118"/>
    </row>
    <row r="798" spans="1:1">
      <c r="A798" s="118"/>
    </row>
    <row r="799" spans="1:1">
      <c r="A799" s="118"/>
    </row>
    <row r="800" spans="1:1">
      <c r="A800" s="118"/>
    </row>
    <row r="801" spans="1:1">
      <c r="A801" s="118"/>
    </row>
    <row r="802" spans="1:1">
      <c r="A802" s="118"/>
    </row>
    <row r="803" spans="1:1">
      <c r="A803" s="118"/>
    </row>
    <row r="804" spans="1:1">
      <c r="A804" s="118"/>
    </row>
    <row r="805" spans="1:1">
      <c r="A805" s="118"/>
    </row>
    <row r="806" spans="1:1">
      <c r="A806" s="118"/>
    </row>
    <row r="807" spans="1:1">
      <c r="A807" s="118"/>
    </row>
    <row r="808" spans="1:1">
      <c r="A808" s="118"/>
    </row>
    <row r="809" spans="1:1">
      <c r="A809" s="118"/>
    </row>
    <row r="810" spans="1:1">
      <c r="A810" s="118"/>
    </row>
    <row r="811" spans="1:1">
      <c r="A811" s="118"/>
    </row>
    <row r="812" spans="1:1">
      <c r="A812" s="118"/>
    </row>
    <row r="813" spans="1:1">
      <c r="A813" s="118"/>
    </row>
    <row r="814" spans="1:1">
      <c r="A814" s="118"/>
    </row>
    <row r="815" spans="1:1">
      <c r="A815" s="118"/>
    </row>
    <row r="816" spans="1:1">
      <c r="A816" s="118"/>
    </row>
    <row r="817" spans="1:1">
      <c r="A817" s="118"/>
    </row>
    <row r="818" spans="1:1">
      <c r="A818" s="118"/>
    </row>
    <row r="819" spans="1:1">
      <c r="A819" s="118"/>
    </row>
    <row r="820" spans="1:1">
      <c r="A820" s="118"/>
    </row>
    <row r="821" spans="1:1">
      <c r="A821" s="118"/>
    </row>
    <row r="822" spans="1:1">
      <c r="A822" s="118"/>
    </row>
    <row r="823" spans="1:1">
      <c r="A823" s="118"/>
    </row>
    <row r="824" spans="1:1">
      <c r="A824" s="118"/>
    </row>
    <row r="825" spans="1:1">
      <c r="A825" s="118"/>
    </row>
    <row r="826" spans="1:1">
      <c r="A826" s="118"/>
    </row>
    <row r="827" spans="1:1">
      <c r="A827" s="118"/>
    </row>
    <row r="828" spans="1:1">
      <c r="A828" s="118"/>
    </row>
    <row r="829" spans="1:1">
      <c r="A829" s="118"/>
    </row>
    <row r="830" spans="1:1">
      <c r="A830" s="118"/>
    </row>
    <row r="831" spans="1:1">
      <c r="A831" s="118"/>
    </row>
    <row r="832" spans="1:1">
      <c r="A832" s="118"/>
    </row>
    <row r="833" spans="1:1">
      <c r="A833" s="118"/>
    </row>
    <row r="834" spans="1:1">
      <c r="A834" s="118"/>
    </row>
    <row r="835" spans="1:1">
      <c r="A835" s="118"/>
    </row>
    <row r="836" spans="1:1">
      <c r="A836" s="118"/>
    </row>
    <row r="837" spans="1:1">
      <c r="A837" s="118"/>
    </row>
    <row r="838" spans="1:1">
      <c r="A838" s="118"/>
    </row>
    <row r="839" spans="1:1">
      <c r="A839" s="118"/>
    </row>
    <row r="840" spans="1:1">
      <c r="A840" s="118"/>
    </row>
    <row r="841" spans="1:1">
      <c r="A841" s="118"/>
    </row>
    <row r="842" spans="1:1">
      <c r="A842" s="118"/>
    </row>
    <row r="843" spans="1:1">
      <c r="A843" s="118"/>
    </row>
    <row r="844" spans="1:1">
      <c r="A844" s="118"/>
    </row>
    <row r="845" spans="1:1">
      <c r="A845" s="118"/>
    </row>
    <row r="846" spans="1:1">
      <c r="A846" s="118"/>
    </row>
    <row r="847" spans="1:1">
      <c r="A847" s="118"/>
    </row>
    <row r="848" spans="1:1">
      <c r="A848" s="118"/>
    </row>
    <row r="849" spans="1:1">
      <c r="A849" s="118"/>
    </row>
    <row r="850" spans="1:1">
      <c r="A850" s="118"/>
    </row>
    <row r="851" spans="1:1">
      <c r="A851" s="118"/>
    </row>
    <row r="852" spans="1:1">
      <c r="A852" s="118"/>
    </row>
    <row r="853" spans="1:1">
      <c r="A853" s="118"/>
    </row>
    <row r="854" spans="1:1">
      <c r="A854" s="118"/>
    </row>
    <row r="855" spans="1:1">
      <c r="A855" s="118"/>
    </row>
    <row r="856" spans="1:1">
      <c r="A856" s="118"/>
    </row>
    <row r="857" spans="1:1">
      <c r="A857" s="118"/>
    </row>
    <row r="858" spans="1:1">
      <c r="A858" s="118"/>
    </row>
    <row r="859" spans="1:1">
      <c r="A859" s="118"/>
    </row>
    <row r="860" spans="1:1">
      <c r="A860" s="118"/>
    </row>
    <row r="861" spans="1:1">
      <c r="A861" s="118"/>
    </row>
    <row r="862" spans="1:1">
      <c r="A862" s="118"/>
    </row>
    <row r="863" spans="1:1">
      <c r="A863" s="118"/>
    </row>
    <row r="864" spans="1:1">
      <c r="A864" s="118"/>
    </row>
    <row r="865" spans="1:1">
      <c r="A865" s="118"/>
    </row>
    <row r="866" spans="1:1">
      <c r="A866" s="118"/>
    </row>
    <row r="867" spans="1:1">
      <c r="A867" s="118"/>
    </row>
    <row r="868" spans="1:1">
      <c r="A868" s="118"/>
    </row>
    <row r="869" spans="1:1">
      <c r="A869" s="118"/>
    </row>
    <row r="870" spans="1:1">
      <c r="A870" s="118"/>
    </row>
    <row r="871" spans="1:1">
      <c r="A871" s="118"/>
    </row>
    <row r="872" spans="1:1">
      <c r="A872" s="118"/>
    </row>
    <row r="873" spans="1:1">
      <c r="A873" s="118"/>
    </row>
    <row r="874" spans="1:1">
      <c r="A874" s="118"/>
    </row>
    <row r="875" spans="1:1">
      <c r="A875" s="118"/>
    </row>
    <row r="876" spans="1:1">
      <c r="A876" s="118"/>
    </row>
    <row r="877" spans="1:1">
      <c r="A877" s="118"/>
    </row>
    <row r="878" spans="1:1">
      <c r="A878" s="118"/>
    </row>
    <row r="879" spans="1:1">
      <c r="A879" s="118"/>
    </row>
    <row r="880" spans="1:1">
      <c r="A880" s="118"/>
    </row>
    <row r="881" spans="1:1">
      <c r="A881" s="118"/>
    </row>
    <row r="882" spans="1:1">
      <c r="A882" s="118"/>
    </row>
    <row r="883" spans="1:1">
      <c r="A883" s="118"/>
    </row>
    <row r="884" spans="1:1">
      <c r="A884" s="118"/>
    </row>
    <row r="885" spans="1:1">
      <c r="A885" s="118"/>
    </row>
    <row r="886" spans="1:1">
      <c r="A886" s="118"/>
    </row>
    <row r="887" spans="1:1">
      <c r="A887" s="118"/>
    </row>
    <row r="888" spans="1:1">
      <c r="A888" s="118"/>
    </row>
    <row r="889" spans="1:1">
      <c r="A889" s="118"/>
    </row>
    <row r="890" spans="1:1">
      <c r="A890" s="118"/>
    </row>
    <row r="891" spans="1:1">
      <c r="A891" s="118"/>
    </row>
    <row r="892" spans="1:1">
      <c r="A892" s="118"/>
    </row>
    <row r="893" spans="1:1">
      <c r="A893" s="118"/>
    </row>
    <row r="894" spans="1:1">
      <c r="A894" s="118"/>
    </row>
    <row r="895" spans="1:1">
      <c r="A895" s="118"/>
    </row>
    <row r="896" spans="1:1">
      <c r="A896" s="118"/>
    </row>
    <row r="897" spans="1:1">
      <c r="A897" s="118"/>
    </row>
    <row r="898" spans="1:1">
      <c r="A898" s="118"/>
    </row>
    <row r="899" spans="1:1">
      <c r="A899" s="118"/>
    </row>
    <row r="900" spans="1:1">
      <c r="A900" s="118"/>
    </row>
    <row r="901" spans="1:1">
      <c r="A901" s="118"/>
    </row>
    <row r="902" spans="1:1">
      <c r="A902" s="118"/>
    </row>
    <row r="903" spans="1:1">
      <c r="A903" s="118"/>
    </row>
    <row r="904" spans="1:1">
      <c r="A904" s="118"/>
    </row>
    <row r="905" spans="1:1">
      <c r="A905" s="118"/>
    </row>
    <row r="906" spans="1:1">
      <c r="A906" s="118"/>
    </row>
    <row r="907" spans="1:1">
      <c r="A907" s="118"/>
    </row>
    <row r="908" spans="1:1">
      <c r="A908" s="118"/>
    </row>
    <row r="909" spans="1:1">
      <c r="A909" s="118"/>
    </row>
    <row r="910" spans="1:1">
      <c r="A910" s="118"/>
    </row>
    <row r="911" spans="1:1">
      <c r="A911" s="118"/>
    </row>
    <row r="912" spans="1:1">
      <c r="A912" s="118"/>
    </row>
    <row r="913" spans="1:1">
      <c r="A913" s="118"/>
    </row>
    <row r="914" spans="1:1">
      <c r="A914" s="118"/>
    </row>
    <row r="915" spans="1:1">
      <c r="A915" s="118"/>
    </row>
    <row r="916" spans="1:1">
      <c r="A916" s="118"/>
    </row>
    <row r="917" spans="1:1">
      <c r="A917" s="118"/>
    </row>
    <row r="918" spans="1:1">
      <c r="A918" s="118"/>
    </row>
    <row r="919" spans="1:1">
      <c r="A919" s="118"/>
    </row>
    <row r="920" spans="1:1">
      <c r="A920" s="118"/>
    </row>
    <row r="921" spans="1:1">
      <c r="A921" s="118"/>
    </row>
    <row r="922" spans="1:1">
      <c r="A922" s="118"/>
    </row>
    <row r="923" spans="1:1">
      <c r="A923" s="118"/>
    </row>
    <row r="924" spans="1:1">
      <c r="A924" s="118"/>
    </row>
    <row r="925" spans="1:1">
      <c r="A925" s="118"/>
    </row>
    <row r="926" spans="1:1">
      <c r="A926" s="118"/>
    </row>
    <row r="927" spans="1:1">
      <c r="A927" s="118"/>
    </row>
    <row r="928" spans="1:1">
      <c r="A928" s="118"/>
    </row>
    <row r="929" spans="1:1">
      <c r="A929" s="118"/>
    </row>
    <row r="930" spans="1:1">
      <c r="A930" s="118"/>
    </row>
    <row r="931" spans="1:1">
      <c r="A931" s="118"/>
    </row>
    <row r="932" spans="1:1">
      <c r="A932" s="118"/>
    </row>
    <row r="933" spans="1:1">
      <c r="A933" s="118"/>
    </row>
    <row r="934" spans="1:1">
      <c r="A934" s="118"/>
    </row>
    <row r="935" spans="1:1">
      <c r="A935" s="118"/>
    </row>
    <row r="936" spans="1:1">
      <c r="A936" s="118"/>
    </row>
    <row r="937" spans="1:1">
      <c r="A937" s="118"/>
    </row>
    <row r="938" spans="1:1">
      <c r="A938" s="118"/>
    </row>
    <row r="939" spans="1:1">
      <c r="A939" s="118"/>
    </row>
    <row r="940" spans="1:1">
      <c r="A940" s="118"/>
    </row>
    <row r="941" spans="1:1">
      <c r="A941" s="118"/>
    </row>
    <row r="942" spans="1:1">
      <c r="A942" s="118"/>
    </row>
    <row r="943" spans="1:1">
      <c r="A943" s="118"/>
    </row>
    <row r="944" spans="1:1">
      <c r="A944" s="118"/>
    </row>
    <row r="945" spans="1:1">
      <c r="A945" s="118"/>
    </row>
    <row r="946" spans="1:1">
      <c r="A946" s="118"/>
    </row>
    <row r="947" spans="1:1">
      <c r="A947" s="118"/>
    </row>
    <row r="948" spans="1:1">
      <c r="A948" s="118"/>
    </row>
    <row r="949" spans="1:1">
      <c r="A949" s="118"/>
    </row>
    <row r="950" spans="1:1">
      <c r="A950" s="118"/>
    </row>
    <row r="951" spans="1:1">
      <c r="A951" s="118"/>
    </row>
    <row r="952" spans="1:1">
      <c r="A952" s="118"/>
    </row>
    <row r="953" spans="1:1">
      <c r="A953" s="118"/>
    </row>
    <row r="954" spans="1:1">
      <c r="A954" s="118"/>
    </row>
    <row r="955" spans="1:1">
      <c r="A955" s="118"/>
    </row>
    <row r="956" spans="1:1">
      <c r="A956" s="118"/>
    </row>
    <row r="957" spans="1:1">
      <c r="A957" s="118"/>
    </row>
    <row r="958" spans="1:1">
      <c r="A958" s="118"/>
    </row>
    <row r="959" spans="1:1">
      <c r="A959" s="118"/>
    </row>
    <row r="960" spans="1:1">
      <c r="A960" s="118"/>
    </row>
    <row r="961" spans="1:1">
      <c r="A961" s="118"/>
    </row>
    <row r="962" spans="1:1">
      <c r="A962" s="118"/>
    </row>
    <row r="963" spans="1:1">
      <c r="A963" s="118"/>
    </row>
    <row r="964" spans="1:1">
      <c r="A964" s="118"/>
    </row>
    <row r="965" spans="1:1">
      <c r="A965" s="118"/>
    </row>
    <row r="966" spans="1:1">
      <c r="A966" s="118"/>
    </row>
    <row r="967" spans="1:1">
      <c r="A967" s="118"/>
    </row>
    <row r="968" spans="1:1">
      <c r="A968" s="118"/>
    </row>
    <row r="969" spans="1:1">
      <c r="A969" s="118"/>
    </row>
    <row r="970" spans="1:1">
      <c r="A970" s="118"/>
    </row>
    <row r="971" spans="1:1">
      <c r="A971" s="118"/>
    </row>
    <row r="972" spans="1:1">
      <c r="A972" s="118"/>
    </row>
    <row r="973" spans="1:1">
      <c r="A973" s="118"/>
    </row>
    <row r="974" spans="1:1">
      <c r="A974" s="118"/>
    </row>
    <row r="975" spans="1:1">
      <c r="A975" s="118"/>
    </row>
    <row r="976" spans="1:1">
      <c r="A976" s="118"/>
    </row>
    <row r="977" spans="1:1">
      <c r="A977" s="118"/>
    </row>
    <row r="978" spans="1:1">
      <c r="A978" s="118"/>
    </row>
    <row r="979" spans="1:1">
      <c r="A979" s="118"/>
    </row>
    <row r="980" spans="1:1">
      <c r="A980" s="118"/>
    </row>
    <row r="981" spans="1:1">
      <c r="A981" s="118"/>
    </row>
    <row r="982" spans="1:1">
      <c r="A982" s="118"/>
    </row>
    <row r="983" spans="1:1">
      <c r="A983" s="118"/>
    </row>
    <row r="984" spans="1:1">
      <c r="A984" s="118"/>
    </row>
    <row r="985" spans="1:1">
      <c r="A985" s="118"/>
    </row>
    <row r="986" spans="1:1">
      <c r="A986" s="118"/>
    </row>
    <row r="987" spans="1:1">
      <c r="A987" s="118"/>
    </row>
    <row r="988" spans="1:1">
      <c r="A988" s="118"/>
    </row>
    <row r="989" spans="1:1">
      <c r="A989" s="118"/>
    </row>
    <row r="990" spans="1:1">
      <c r="A990" s="118"/>
    </row>
    <row r="991" spans="1:1">
      <c r="A991" s="118"/>
    </row>
    <row r="992" spans="1:1">
      <c r="A992" s="118"/>
    </row>
    <row r="993" spans="1:1">
      <c r="A993" s="118"/>
    </row>
    <row r="994" spans="1:1">
      <c r="A994" s="118"/>
    </row>
    <row r="995" spans="1:1">
      <c r="A995" s="118"/>
    </row>
    <row r="996" spans="1:1">
      <c r="A996" s="118"/>
    </row>
    <row r="997" spans="1:1">
      <c r="A997" s="118"/>
    </row>
    <row r="998" spans="1:1">
      <c r="A998" s="118"/>
    </row>
    <row r="999" spans="1:1">
      <c r="A999" s="118"/>
    </row>
    <row r="1000" spans="1:1">
      <c r="A1000" s="118"/>
    </row>
    <row r="1001" spans="1:1">
      <c r="A1001" s="118"/>
    </row>
    <row r="1002" spans="1:1">
      <c r="A1002" s="118"/>
    </row>
    <row r="1003" spans="1:1">
      <c r="A1003" s="118"/>
    </row>
    <row r="1004" spans="1:1">
      <c r="A1004" s="118"/>
    </row>
    <row r="1005" spans="1:1">
      <c r="A1005" s="118"/>
    </row>
    <row r="1006" spans="1:1">
      <c r="A1006" s="118"/>
    </row>
    <row r="1007" spans="1:1">
      <c r="A1007" s="118"/>
    </row>
    <row r="1008" spans="1:1">
      <c r="A1008" s="118"/>
    </row>
    <row r="1009" spans="1:1">
      <c r="A1009" s="118"/>
    </row>
    <row r="1010" spans="1:1">
      <c r="A1010" s="118"/>
    </row>
    <row r="1011" spans="1:1">
      <c r="A1011" s="118"/>
    </row>
    <row r="1012" spans="1:1">
      <c r="A1012" s="118"/>
    </row>
    <row r="1013" spans="1:1">
      <c r="A1013" s="118"/>
    </row>
    <row r="1014" spans="1:1">
      <c r="A1014" s="118"/>
    </row>
    <row r="1015" spans="1:1">
      <c r="A1015" s="118"/>
    </row>
    <row r="1016" spans="1:1">
      <c r="A1016" s="118"/>
    </row>
    <row r="1017" spans="1:1">
      <c r="A1017" s="118"/>
    </row>
    <row r="1018" spans="1:1">
      <c r="A1018" s="118"/>
    </row>
    <row r="1019" spans="1:1">
      <c r="A1019" s="118"/>
    </row>
    <row r="1020" spans="1:1">
      <c r="A1020" s="118"/>
    </row>
    <row r="1021" spans="1:1">
      <c r="A1021" s="118"/>
    </row>
    <row r="1022" spans="1:1">
      <c r="A1022" s="118"/>
    </row>
    <row r="1023" spans="1:1">
      <c r="A1023" s="118"/>
    </row>
    <row r="1024" spans="1:1">
      <c r="A1024" s="118"/>
    </row>
    <row r="1025" spans="1:1">
      <c r="A1025" s="118"/>
    </row>
    <row r="1026" spans="1:1">
      <c r="A1026" s="118"/>
    </row>
    <row r="1027" spans="1:1">
      <c r="A1027" s="118"/>
    </row>
    <row r="1028" spans="1:1">
      <c r="A1028" s="118"/>
    </row>
    <row r="1029" spans="1:1">
      <c r="A1029" s="118"/>
    </row>
    <row r="1030" spans="1:1">
      <c r="A1030" s="118"/>
    </row>
    <row r="1031" spans="1:1">
      <c r="A1031" s="118"/>
    </row>
    <row r="1032" spans="1:1">
      <c r="A1032" s="118"/>
    </row>
    <row r="1033" spans="1:1">
      <c r="A1033" s="118"/>
    </row>
    <row r="1034" spans="1:1">
      <c r="A1034" s="118"/>
    </row>
    <row r="1035" spans="1:1">
      <c r="A1035" s="118"/>
    </row>
    <row r="1036" spans="1:1">
      <c r="A1036" s="118"/>
    </row>
    <row r="1037" spans="1:1">
      <c r="A1037" s="118"/>
    </row>
    <row r="1038" spans="1:1">
      <c r="A1038" s="118"/>
    </row>
    <row r="1039" spans="1:1">
      <c r="A1039" s="118"/>
    </row>
    <row r="1040" spans="1:1">
      <c r="A1040" s="118"/>
    </row>
    <row r="1041" spans="1:1">
      <c r="A1041" s="118"/>
    </row>
    <row r="1042" spans="1:1">
      <c r="A1042" s="118"/>
    </row>
    <row r="1043" spans="1:1">
      <c r="A1043" s="118"/>
    </row>
    <row r="1044" spans="1:1">
      <c r="A1044" s="118"/>
    </row>
    <row r="1045" spans="1:1">
      <c r="A1045" s="118"/>
    </row>
    <row r="1046" spans="1:1">
      <c r="A1046" s="118"/>
    </row>
    <row r="1047" spans="1:1">
      <c r="A1047" s="118"/>
    </row>
    <row r="1048" spans="1:1">
      <c r="A1048" s="118"/>
    </row>
    <row r="1049" spans="1:1">
      <c r="A1049" s="118"/>
    </row>
    <row r="1050" spans="1:1">
      <c r="A1050" s="118"/>
    </row>
    <row r="1051" spans="1:1">
      <c r="A1051" s="118"/>
    </row>
    <row r="1052" spans="1:1">
      <c r="A1052" s="118"/>
    </row>
    <row r="1053" spans="1:1">
      <c r="A1053" s="118"/>
    </row>
    <row r="1054" spans="1:1">
      <c r="A1054" s="118"/>
    </row>
    <row r="1055" spans="1:1">
      <c r="A1055" s="118"/>
    </row>
    <row r="1056" spans="1:1">
      <c r="A1056" s="118"/>
    </row>
    <row r="1057" spans="1:1">
      <c r="A1057" s="118"/>
    </row>
    <row r="1058" spans="1:1">
      <c r="A1058" s="118"/>
    </row>
    <row r="1059" spans="1:1">
      <c r="A1059" s="118"/>
    </row>
    <row r="1060" spans="1:1">
      <c r="A1060" s="118"/>
    </row>
    <row r="1061" spans="1:1">
      <c r="A1061" s="118"/>
    </row>
    <row r="1062" spans="1:1">
      <c r="A1062" s="118"/>
    </row>
    <row r="1063" spans="1:1">
      <c r="A1063" s="118"/>
    </row>
    <row r="1064" spans="1:1">
      <c r="A1064" s="118"/>
    </row>
    <row r="1065" spans="1:1">
      <c r="A1065" s="118"/>
    </row>
    <row r="1066" spans="1:1">
      <c r="A1066" s="118"/>
    </row>
    <row r="1067" spans="1:1">
      <c r="A1067" s="118"/>
    </row>
    <row r="1068" spans="1:1">
      <c r="A1068" s="118"/>
    </row>
    <row r="1069" spans="1:1">
      <c r="A1069" s="118"/>
    </row>
    <row r="1070" spans="1:1">
      <c r="A1070" s="118"/>
    </row>
    <row r="1071" spans="1:1">
      <c r="A1071" s="118"/>
    </row>
    <row r="1072" spans="1:1">
      <c r="A1072" s="118"/>
    </row>
    <row r="1073" spans="1:1">
      <c r="A1073" s="118"/>
    </row>
    <row r="1074" spans="1:1">
      <c r="A1074" s="118"/>
    </row>
    <row r="1075" spans="1:1">
      <c r="A1075" s="118"/>
    </row>
    <row r="1076" spans="1:1">
      <c r="A1076" s="118"/>
    </row>
    <row r="1077" spans="1:1">
      <c r="A1077" s="118"/>
    </row>
    <row r="1078" spans="1:1">
      <c r="A1078" s="118"/>
    </row>
    <row r="1079" spans="1:1">
      <c r="A1079" s="118"/>
    </row>
    <row r="1080" spans="1:1">
      <c r="A1080" s="118"/>
    </row>
    <row r="1081" spans="1:1">
      <c r="A1081" s="118"/>
    </row>
    <row r="1082" spans="1:1">
      <c r="A1082" s="118"/>
    </row>
    <row r="1083" spans="1:1">
      <c r="A1083" s="118"/>
    </row>
    <row r="1084" spans="1:1">
      <c r="A1084" s="118"/>
    </row>
    <row r="1085" spans="1:1">
      <c r="A1085" s="118"/>
    </row>
    <row r="1086" spans="1:1">
      <c r="A1086" s="118"/>
    </row>
    <row r="1087" spans="1:1">
      <c r="A1087" s="118"/>
    </row>
    <row r="1088" spans="1:1">
      <c r="A1088" s="118"/>
    </row>
    <row r="1089" spans="1:1">
      <c r="A1089" s="118"/>
    </row>
    <row r="1090" spans="1:1">
      <c r="A1090" s="118"/>
    </row>
    <row r="1091" spans="1:1">
      <c r="A1091" s="118"/>
    </row>
    <row r="1092" spans="1:1">
      <c r="A1092" s="118"/>
    </row>
    <row r="1093" spans="1:1">
      <c r="A1093" s="118"/>
    </row>
    <row r="1094" spans="1:1">
      <c r="A1094" s="118"/>
    </row>
    <row r="1095" spans="1:1">
      <c r="A1095" s="118"/>
    </row>
    <row r="1096" spans="1:1">
      <c r="A1096" s="118"/>
    </row>
    <row r="1097" spans="1:1">
      <c r="A1097" s="118"/>
    </row>
    <row r="1098" spans="1:1">
      <c r="A1098" s="118"/>
    </row>
    <row r="1099" spans="1:1">
      <c r="A1099" s="118"/>
    </row>
    <row r="1100" spans="1:1">
      <c r="A1100" s="118"/>
    </row>
    <row r="1101" spans="1:1">
      <c r="A1101" s="118"/>
    </row>
    <row r="1102" spans="1:1">
      <c r="A1102" s="118"/>
    </row>
    <row r="1103" spans="1:1">
      <c r="A1103" s="118"/>
    </row>
    <row r="1104" spans="1:1">
      <c r="A1104" s="118"/>
    </row>
    <row r="1105" spans="1:1">
      <c r="A1105" s="118"/>
    </row>
    <row r="1106" spans="1:1">
      <c r="A1106" s="118"/>
    </row>
    <row r="1107" spans="1:1">
      <c r="A1107" s="118"/>
    </row>
    <row r="1108" spans="1:1">
      <c r="A1108" s="118"/>
    </row>
    <row r="1109" spans="1:1">
      <c r="A1109" s="118"/>
    </row>
    <row r="1110" spans="1:1">
      <c r="A1110" s="118"/>
    </row>
    <row r="1111" spans="1:1">
      <c r="A1111" s="118"/>
    </row>
    <row r="1112" spans="1:1">
      <c r="A1112" s="118"/>
    </row>
    <row r="1113" spans="1:1">
      <c r="A1113" s="118"/>
    </row>
    <row r="1114" spans="1:1">
      <c r="A1114" s="118"/>
    </row>
    <row r="1115" spans="1:1">
      <c r="A1115" s="118"/>
    </row>
    <row r="1116" spans="1:1">
      <c r="A1116" s="118"/>
    </row>
    <row r="1117" spans="1:1">
      <c r="A1117" s="118"/>
    </row>
    <row r="1118" spans="1:1">
      <c r="A1118" s="118"/>
    </row>
    <row r="1119" spans="1:1">
      <c r="A1119" s="118"/>
    </row>
    <row r="1120" spans="1:1">
      <c r="A1120" s="118"/>
    </row>
    <row r="1121" spans="1:1">
      <c r="A1121" s="118"/>
    </row>
    <row r="1122" spans="1:1">
      <c r="A1122" s="118"/>
    </row>
    <row r="1123" spans="1:1">
      <c r="A1123" s="118"/>
    </row>
    <row r="1124" spans="1:1">
      <c r="A1124" s="118"/>
    </row>
    <row r="1125" spans="1:1">
      <c r="A1125" s="118"/>
    </row>
    <row r="1126" spans="1:1">
      <c r="A1126" s="118"/>
    </row>
    <row r="1127" spans="1:1">
      <c r="A1127" s="118"/>
    </row>
    <row r="1128" spans="1:1">
      <c r="A1128" s="118"/>
    </row>
    <row r="1129" spans="1:1">
      <c r="A1129" s="118"/>
    </row>
    <row r="1130" spans="1:1">
      <c r="A1130" s="118"/>
    </row>
    <row r="1131" spans="1:1">
      <c r="A1131" s="118"/>
    </row>
    <row r="1132" spans="1:1">
      <c r="A1132" s="118"/>
    </row>
    <row r="1133" spans="1:1">
      <c r="A1133" s="118"/>
    </row>
    <row r="1134" spans="1:1">
      <c r="A1134" s="118"/>
    </row>
    <row r="1135" spans="1:1">
      <c r="A1135" s="118"/>
    </row>
    <row r="1136" spans="1:1">
      <c r="A1136" s="118"/>
    </row>
    <row r="1137" spans="1:1">
      <c r="A1137" s="118"/>
    </row>
    <row r="1138" spans="1:1">
      <c r="A1138" s="118"/>
    </row>
    <row r="1139" spans="1:1">
      <c r="A1139" s="118"/>
    </row>
    <row r="1140" spans="1:1">
      <c r="A1140" s="118"/>
    </row>
    <row r="1141" spans="1:1">
      <c r="A1141" s="118"/>
    </row>
    <row r="1142" spans="1:1">
      <c r="A1142" s="118"/>
    </row>
    <row r="1143" spans="1:1">
      <c r="A1143" s="118"/>
    </row>
    <row r="1144" spans="1:1">
      <c r="A1144" s="118"/>
    </row>
    <row r="1145" spans="1:1">
      <c r="A1145" s="118"/>
    </row>
    <row r="1146" spans="1:1">
      <c r="A1146" s="118"/>
    </row>
    <row r="1147" spans="1:1">
      <c r="A1147" s="118"/>
    </row>
    <row r="1148" spans="1:1">
      <c r="A1148" s="118"/>
    </row>
    <row r="1149" spans="1:1">
      <c r="A1149" s="118"/>
    </row>
    <row r="1150" spans="1:1">
      <c r="A1150" s="118"/>
    </row>
    <row r="1151" spans="1:1">
      <c r="A1151" s="118"/>
    </row>
    <row r="1152" spans="1:1">
      <c r="A1152" s="118"/>
    </row>
    <row r="1153" spans="1:1">
      <c r="A1153" s="118"/>
    </row>
    <row r="1154" spans="1:1">
      <c r="A1154" s="118"/>
    </row>
    <row r="1155" spans="1:1">
      <c r="A1155" s="118"/>
    </row>
    <row r="1156" spans="1:1">
      <c r="A1156" s="118"/>
    </row>
    <row r="1157" spans="1:1">
      <c r="A1157" s="118"/>
    </row>
    <row r="1158" spans="1:1">
      <c r="A1158" s="118"/>
    </row>
    <row r="1159" spans="1:1">
      <c r="A1159" s="118"/>
    </row>
    <row r="1160" spans="1:1">
      <c r="A1160" s="118"/>
    </row>
    <row r="1161" spans="1:1">
      <c r="A1161" s="118"/>
    </row>
    <row r="1162" spans="1:1">
      <c r="A1162" s="118"/>
    </row>
    <row r="1163" spans="1:1">
      <c r="A1163" s="118"/>
    </row>
    <row r="1164" spans="1:1">
      <c r="A1164" s="118"/>
    </row>
    <row r="1165" spans="1:1">
      <c r="A1165" s="118"/>
    </row>
    <row r="1166" spans="1:1">
      <c r="A1166" s="118"/>
    </row>
    <row r="1167" spans="1:1">
      <c r="A1167" s="118"/>
    </row>
    <row r="1168" spans="1:1">
      <c r="A1168" s="118"/>
    </row>
    <row r="1169" spans="1:1">
      <c r="A1169" s="118"/>
    </row>
    <row r="1170" spans="1:1">
      <c r="A1170" s="118"/>
    </row>
    <row r="1171" spans="1:1">
      <c r="A1171" s="118"/>
    </row>
    <row r="1172" spans="1:1">
      <c r="A1172" s="118"/>
    </row>
    <row r="1173" spans="1:1">
      <c r="A1173" s="118"/>
    </row>
    <row r="1174" spans="1:1">
      <c r="A1174" s="118"/>
    </row>
    <row r="1175" spans="1:1">
      <c r="A1175" s="118"/>
    </row>
    <row r="1176" spans="1:1">
      <c r="A1176" s="118"/>
    </row>
    <row r="1177" spans="1:1">
      <c r="A1177" s="118"/>
    </row>
    <row r="1178" spans="1:1">
      <c r="A1178" s="118"/>
    </row>
    <row r="1179" spans="1:1">
      <c r="A1179" s="118"/>
    </row>
    <row r="1180" spans="1:1">
      <c r="A1180" s="118"/>
    </row>
    <row r="1181" spans="1:1">
      <c r="A1181" s="118"/>
    </row>
    <row r="1182" spans="1:1">
      <c r="A1182" s="118"/>
    </row>
    <row r="1183" spans="1:1">
      <c r="A1183" s="118"/>
    </row>
    <row r="1184" spans="1:1">
      <c r="A1184" s="118"/>
    </row>
    <row r="1185" spans="1:1">
      <c r="A1185" s="118"/>
    </row>
    <row r="1186" spans="1:1">
      <c r="A1186" s="118"/>
    </row>
    <row r="1187" spans="1:1">
      <c r="A1187" s="118"/>
    </row>
    <row r="1188" spans="1:1">
      <c r="A1188" s="118"/>
    </row>
    <row r="1189" spans="1:1">
      <c r="A1189" s="118"/>
    </row>
    <row r="1190" spans="1:1">
      <c r="A1190" s="118"/>
    </row>
    <row r="1191" spans="1:1">
      <c r="A1191" s="118"/>
    </row>
    <row r="1192" spans="1:1">
      <c r="A1192" s="118"/>
    </row>
    <row r="1193" spans="1:1">
      <c r="A1193" s="118"/>
    </row>
    <row r="1194" spans="1:1">
      <c r="A1194" s="118"/>
    </row>
    <row r="1195" spans="1:1">
      <c r="A1195" s="118"/>
    </row>
    <row r="1196" spans="1:1">
      <c r="A1196" s="118"/>
    </row>
    <row r="1197" spans="1:1">
      <c r="A1197" s="118"/>
    </row>
    <row r="1198" spans="1:1">
      <c r="A1198" s="118"/>
    </row>
    <row r="1199" spans="1:1">
      <c r="A1199" s="118"/>
    </row>
    <row r="1200" spans="1:1">
      <c r="A1200" s="118"/>
    </row>
    <row r="1201" spans="1:1">
      <c r="A1201" s="118"/>
    </row>
    <row r="1202" spans="1:1">
      <c r="A1202" s="118"/>
    </row>
    <row r="1203" spans="1:1">
      <c r="A1203" s="118"/>
    </row>
    <row r="1204" spans="1:1">
      <c r="A1204" s="118"/>
    </row>
    <row r="1205" spans="1:1">
      <c r="A1205" s="118"/>
    </row>
    <row r="1206" spans="1:1">
      <c r="A1206" s="118"/>
    </row>
    <row r="1207" spans="1:1">
      <c r="A1207" s="118"/>
    </row>
    <row r="1208" spans="1:1">
      <c r="A1208" s="118"/>
    </row>
    <row r="1209" spans="1:1">
      <c r="A1209" s="118"/>
    </row>
    <row r="1210" spans="1:1">
      <c r="A1210" s="118"/>
    </row>
    <row r="1211" spans="1:1">
      <c r="A1211" s="118"/>
    </row>
    <row r="1212" spans="1:1">
      <c r="A1212" s="118"/>
    </row>
    <row r="1213" spans="1:1">
      <c r="A1213" s="118"/>
    </row>
    <row r="1214" spans="1:1">
      <c r="A1214" s="118"/>
    </row>
    <row r="1215" spans="1:1">
      <c r="A1215" s="118"/>
    </row>
    <row r="1216" spans="1:1">
      <c r="A1216" s="118"/>
    </row>
    <row r="1217" spans="1:1">
      <c r="A1217" s="118"/>
    </row>
    <row r="1218" spans="1:1">
      <c r="A1218" s="118"/>
    </row>
    <row r="1219" spans="1:1">
      <c r="A1219" s="118"/>
    </row>
    <row r="1220" spans="1:1">
      <c r="A1220" s="118"/>
    </row>
    <row r="1221" spans="1:1">
      <c r="A1221" s="118"/>
    </row>
    <row r="1222" spans="1:1">
      <c r="A1222" s="118"/>
    </row>
    <row r="1223" spans="1:1">
      <c r="A1223" s="118"/>
    </row>
    <row r="1224" spans="1:1">
      <c r="A1224" s="118"/>
    </row>
    <row r="1225" spans="1:1">
      <c r="A1225" s="118"/>
    </row>
    <row r="1226" spans="1:1">
      <c r="A1226" s="118"/>
    </row>
    <row r="1227" spans="1:1">
      <c r="A1227" s="118"/>
    </row>
    <row r="1228" spans="1:1">
      <c r="A1228" s="118"/>
    </row>
    <row r="1229" spans="1:1">
      <c r="A1229" s="118"/>
    </row>
    <row r="1230" spans="1:1">
      <c r="A1230" s="118"/>
    </row>
    <row r="1231" spans="1:1">
      <c r="A1231" s="118"/>
    </row>
    <row r="1232" spans="1:1">
      <c r="A1232" s="118"/>
    </row>
    <row r="1233" spans="1:1">
      <c r="A1233" s="118"/>
    </row>
    <row r="1234" spans="1:1">
      <c r="A1234" s="118"/>
    </row>
    <row r="1235" spans="1:1">
      <c r="A1235" s="118"/>
    </row>
    <row r="1236" spans="1:1">
      <c r="A1236" s="118"/>
    </row>
    <row r="1237" spans="1:1">
      <c r="A1237" s="118"/>
    </row>
    <row r="1238" spans="1:1">
      <c r="A1238" s="118"/>
    </row>
    <row r="1239" spans="1:1">
      <c r="A1239" s="118"/>
    </row>
    <row r="1240" spans="1:1">
      <c r="A1240" s="118"/>
    </row>
    <row r="1241" spans="1:1">
      <c r="A1241" s="118"/>
    </row>
    <row r="1242" spans="1:1">
      <c r="A1242" s="118"/>
    </row>
    <row r="1243" spans="1:1">
      <c r="A1243" s="118"/>
    </row>
    <row r="1244" spans="1:1">
      <c r="A1244" s="118"/>
    </row>
    <row r="1245" spans="1:1">
      <c r="A1245" s="118"/>
    </row>
    <row r="1246" spans="1:1">
      <c r="A1246" s="118"/>
    </row>
    <row r="1247" spans="1:1">
      <c r="A1247" s="118"/>
    </row>
    <row r="1248" spans="1:1">
      <c r="A1248" s="118"/>
    </row>
    <row r="1249" spans="1:1">
      <c r="A1249" s="118"/>
    </row>
    <row r="1250" spans="1:1">
      <c r="A1250" s="118"/>
    </row>
    <row r="1251" spans="1:1">
      <c r="A1251" s="118"/>
    </row>
    <row r="1252" spans="1:1">
      <c r="A1252" s="118"/>
    </row>
    <row r="1253" spans="1:1">
      <c r="A1253" s="118"/>
    </row>
    <row r="1254" spans="1:1">
      <c r="A1254" s="118"/>
    </row>
    <row r="1255" spans="1:1">
      <c r="A1255" s="118"/>
    </row>
    <row r="1256" spans="1:1">
      <c r="A1256" s="118"/>
    </row>
    <row r="1257" spans="1:1">
      <c r="A1257" s="118"/>
    </row>
    <row r="1258" spans="1:1">
      <c r="A1258" s="118"/>
    </row>
    <row r="1259" spans="1:1">
      <c r="A1259" s="118"/>
    </row>
    <row r="1260" spans="1:1">
      <c r="A1260" s="118"/>
    </row>
    <row r="1261" spans="1:1">
      <c r="A1261" s="118"/>
    </row>
    <row r="1262" spans="1:1">
      <c r="A1262" s="118"/>
    </row>
    <row r="1263" spans="1:1">
      <c r="A1263" s="118"/>
    </row>
    <row r="1264" spans="1:1">
      <c r="A1264" s="118"/>
    </row>
    <row r="1265" spans="1:1">
      <c r="A1265" s="118"/>
    </row>
    <row r="1266" spans="1:1">
      <c r="A1266" s="118"/>
    </row>
    <row r="1267" spans="1:1">
      <c r="A1267" s="118"/>
    </row>
    <row r="1268" spans="1:1">
      <c r="A1268" s="118"/>
    </row>
    <row r="1269" spans="1:1">
      <c r="A1269" s="118"/>
    </row>
    <row r="1270" spans="1:1">
      <c r="A1270" s="118"/>
    </row>
    <row r="1271" spans="1:1">
      <c r="A1271" s="118"/>
    </row>
    <row r="1272" spans="1:1">
      <c r="A1272" s="118"/>
    </row>
    <row r="1273" spans="1:1">
      <c r="A1273" s="118"/>
    </row>
    <row r="1274" spans="1:1">
      <c r="A1274" s="118"/>
    </row>
    <row r="1275" spans="1:1">
      <c r="A1275" s="118"/>
    </row>
    <row r="1276" spans="1:1">
      <c r="A1276" s="118"/>
    </row>
    <row r="1277" spans="1:1">
      <c r="A1277" s="118"/>
    </row>
    <row r="1278" spans="1:1">
      <c r="A1278" s="118"/>
    </row>
    <row r="1279" spans="1:1">
      <c r="A1279" s="118"/>
    </row>
    <row r="1280" spans="1:1">
      <c r="A1280" s="118"/>
    </row>
    <row r="1281" spans="1:1">
      <c r="A1281" s="118"/>
    </row>
    <row r="1282" spans="1:1">
      <c r="A1282" s="118"/>
    </row>
    <row r="1283" spans="1:1">
      <c r="A1283" s="118"/>
    </row>
    <row r="1284" spans="1:1">
      <c r="A1284" s="118"/>
    </row>
    <row r="1285" spans="1:1">
      <c r="A1285" s="118"/>
    </row>
    <row r="1286" spans="1:1">
      <c r="A1286" s="118"/>
    </row>
    <row r="1287" spans="1:1">
      <c r="A1287" s="118"/>
    </row>
    <row r="1288" spans="1:1">
      <c r="A1288" s="118"/>
    </row>
    <row r="1289" spans="1:1">
      <c r="A1289" s="118"/>
    </row>
    <row r="1290" spans="1:1">
      <c r="A1290" s="118"/>
    </row>
    <row r="1291" spans="1:1">
      <c r="A1291" s="118"/>
    </row>
    <row r="1292" spans="1:1">
      <c r="A1292" s="118"/>
    </row>
    <row r="1293" spans="1:1">
      <c r="A1293" s="118"/>
    </row>
    <row r="1294" spans="1:1">
      <c r="A1294" s="118"/>
    </row>
    <row r="1295" spans="1:1">
      <c r="A1295" s="118"/>
    </row>
    <row r="1296" spans="1:1">
      <c r="A1296" s="118"/>
    </row>
    <row r="1297" spans="1:1">
      <c r="A1297" s="118"/>
    </row>
    <row r="1298" spans="1:1">
      <c r="A1298" s="118"/>
    </row>
    <row r="1299" spans="1:1">
      <c r="A1299" s="118"/>
    </row>
    <row r="1300" spans="1:1">
      <c r="A1300" s="118"/>
    </row>
    <row r="1301" spans="1:1">
      <c r="A1301" s="118"/>
    </row>
    <row r="1302" spans="1:1">
      <c r="A1302" s="118"/>
    </row>
    <row r="1303" spans="1:1">
      <c r="A1303" s="118"/>
    </row>
    <row r="1304" spans="1:1">
      <c r="A1304" s="118"/>
    </row>
    <row r="1305" spans="1:1">
      <c r="A1305" s="118"/>
    </row>
    <row r="1306" spans="1:1">
      <c r="A1306" s="118"/>
    </row>
    <row r="1307" spans="1:1">
      <c r="A1307" s="118"/>
    </row>
    <row r="1308" spans="1:1">
      <c r="A1308" s="118"/>
    </row>
    <row r="1309" spans="1:1">
      <c r="A1309" s="118"/>
    </row>
    <row r="1310" spans="1:1">
      <c r="A1310" s="118"/>
    </row>
    <row r="1311" spans="1:1">
      <c r="A1311" s="118"/>
    </row>
    <row r="1312" spans="1:1">
      <c r="A1312" s="118"/>
    </row>
    <row r="1313" spans="1:1">
      <c r="A1313" s="118"/>
    </row>
    <row r="1314" spans="1:1">
      <c r="A1314" s="118"/>
    </row>
    <row r="1315" spans="1:1">
      <c r="A1315" s="118"/>
    </row>
    <row r="1316" spans="1:1">
      <c r="A1316" s="118"/>
    </row>
    <row r="1317" spans="1:1">
      <c r="A1317" s="118"/>
    </row>
    <row r="1318" spans="1:1">
      <c r="A1318" s="118"/>
    </row>
    <row r="1319" spans="1:1">
      <c r="A1319" s="118"/>
    </row>
    <row r="1320" spans="1:1">
      <c r="A1320" s="118"/>
    </row>
    <row r="1321" spans="1:1">
      <c r="A1321" s="118"/>
    </row>
    <row r="1322" spans="1:1">
      <c r="A1322" s="118"/>
    </row>
    <row r="1323" spans="1:1">
      <c r="A1323" s="118"/>
    </row>
    <row r="1324" spans="1:1">
      <c r="A1324" s="118"/>
    </row>
    <row r="1325" spans="1:1">
      <c r="A1325" s="118"/>
    </row>
    <row r="1326" spans="1:1">
      <c r="A1326" s="118"/>
    </row>
    <row r="1327" spans="1:1">
      <c r="A1327" s="118"/>
    </row>
    <row r="1328" spans="1:1">
      <c r="A1328" s="118"/>
    </row>
    <row r="1329" spans="1:1">
      <c r="A1329" s="118"/>
    </row>
    <row r="1330" spans="1:1">
      <c r="A1330" s="118"/>
    </row>
    <row r="1331" spans="1:1">
      <c r="A1331" s="118"/>
    </row>
    <row r="1332" spans="1:1">
      <c r="A1332" s="118"/>
    </row>
    <row r="1333" spans="1:1">
      <c r="A1333" s="118"/>
    </row>
    <row r="1334" spans="1:1">
      <c r="A1334" s="118"/>
    </row>
    <row r="1335" spans="1:1">
      <c r="A1335" s="118"/>
    </row>
    <row r="1336" spans="1:1">
      <c r="A1336" s="118"/>
    </row>
    <row r="1337" spans="1:1">
      <c r="A1337" s="118"/>
    </row>
    <row r="1338" spans="1:1">
      <c r="A1338" s="118"/>
    </row>
    <row r="1339" spans="1:1">
      <c r="A1339" s="118"/>
    </row>
    <row r="1340" spans="1:1">
      <c r="A1340" s="118"/>
    </row>
    <row r="1341" spans="1:1">
      <c r="A1341" s="118"/>
    </row>
    <row r="1342" spans="1:1">
      <c r="A1342" s="118"/>
    </row>
    <row r="1343" spans="1:1">
      <c r="A1343" s="118"/>
    </row>
    <row r="1344" spans="1:1">
      <c r="A1344" s="118"/>
    </row>
    <row r="1345" spans="1:1">
      <c r="A1345" s="118"/>
    </row>
    <row r="1346" spans="1:1">
      <c r="A1346" s="118"/>
    </row>
    <row r="1347" spans="1:1">
      <c r="A1347" s="118"/>
    </row>
    <row r="1348" spans="1:1">
      <c r="A1348" s="118"/>
    </row>
    <row r="1349" spans="1:1">
      <c r="A1349" s="118"/>
    </row>
    <row r="1350" spans="1:1">
      <c r="A1350" s="118"/>
    </row>
    <row r="1351" spans="1:1">
      <c r="A1351" s="118"/>
    </row>
    <row r="1352" spans="1:1">
      <c r="A1352" s="118"/>
    </row>
    <row r="1353" spans="1:1">
      <c r="A1353" s="118"/>
    </row>
    <row r="1354" spans="1:1">
      <c r="A1354" s="118"/>
    </row>
    <row r="1355" spans="1:1">
      <c r="A1355" s="118"/>
    </row>
    <row r="1356" spans="1:1">
      <c r="A1356" s="118"/>
    </row>
    <row r="1357" spans="1:1">
      <c r="A1357" s="118"/>
    </row>
    <row r="1358" spans="1:1">
      <c r="A1358" s="118"/>
    </row>
    <row r="1359" spans="1:1">
      <c r="A1359" s="118"/>
    </row>
    <row r="1360" spans="1:1">
      <c r="A1360" s="118"/>
    </row>
    <row r="1361" spans="1:1">
      <c r="A1361" s="118"/>
    </row>
    <row r="1362" spans="1:1">
      <c r="A1362" s="118"/>
    </row>
    <row r="1363" spans="1:1">
      <c r="A1363" s="118"/>
    </row>
    <row r="1364" spans="1:1">
      <c r="A1364" s="118"/>
    </row>
    <row r="1365" spans="1:1">
      <c r="A1365" s="118"/>
    </row>
    <row r="1366" spans="1:1">
      <c r="A1366" s="118"/>
    </row>
    <row r="1367" spans="1:1">
      <c r="A1367" s="118"/>
    </row>
    <row r="1368" spans="1:1">
      <c r="A1368" s="118"/>
    </row>
    <row r="1369" spans="1:1">
      <c r="A1369" s="118"/>
    </row>
    <row r="1370" spans="1:1">
      <c r="A1370" s="118"/>
    </row>
    <row r="1371" spans="1:1">
      <c r="A1371" s="118"/>
    </row>
    <row r="1372" spans="1:1">
      <c r="A1372" s="118"/>
    </row>
    <row r="1373" spans="1:1">
      <c r="A1373" s="118"/>
    </row>
    <row r="1374" spans="1:1">
      <c r="A1374" s="118"/>
    </row>
    <row r="1375" spans="1:1">
      <c r="A1375" s="118"/>
    </row>
    <row r="1376" spans="1:1">
      <c r="A1376" s="118"/>
    </row>
    <row r="1377" spans="1:1">
      <c r="A1377" s="118"/>
    </row>
    <row r="1378" spans="1:1">
      <c r="A1378" s="118"/>
    </row>
    <row r="1379" spans="1:1">
      <c r="A1379" s="118"/>
    </row>
    <row r="1380" spans="1:1">
      <c r="A1380" s="118"/>
    </row>
    <row r="1381" spans="1:1">
      <c r="A1381" s="118"/>
    </row>
    <row r="1382" spans="1:1">
      <c r="A1382" s="118"/>
    </row>
    <row r="1383" spans="1:1">
      <c r="A1383" s="118"/>
    </row>
    <row r="1384" spans="1:1">
      <c r="A1384" s="118"/>
    </row>
    <row r="1385" spans="1:1">
      <c r="A1385" s="118"/>
    </row>
    <row r="1386" spans="1:1">
      <c r="A1386" s="118"/>
    </row>
    <row r="1387" spans="1:1">
      <c r="A1387" s="118"/>
    </row>
    <row r="1388" spans="1:1">
      <c r="A1388" s="118"/>
    </row>
    <row r="1389" spans="1:1">
      <c r="A1389" s="118"/>
    </row>
    <row r="1390" spans="1:1">
      <c r="A1390" s="118"/>
    </row>
    <row r="1391" spans="1:1">
      <c r="A1391" s="118"/>
    </row>
    <row r="1392" spans="1:1">
      <c r="A1392" s="118"/>
    </row>
    <row r="1393" spans="1:1">
      <c r="A1393" s="118"/>
    </row>
    <row r="1394" spans="1:1">
      <c r="A1394" s="118"/>
    </row>
    <row r="1395" spans="1:1">
      <c r="A1395" s="118"/>
    </row>
    <row r="1396" spans="1:1">
      <c r="A1396" s="118"/>
    </row>
    <row r="1397" spans="1:1">
      <c r="A1397" s="118"/>
    </row>
    <row r="1398" spans="1:1">
      <c r="A1398" s="118"/>
    </row>
    <row r="1399" spans="1:1">
      <c r="A1399" s="118"/>
    </row>
    <row r="1400" spans="1:1">
      <c r="A1400" s="118"/>
    </row>
    <row r="1401" spans="1:1">
      <c r="A1401" s="118"/>
    </row>
    <row r="1402" spans="1:1">
      <c r="A1402" s="118"/>
    </row>
    <row r="1403" spans="1:1">
      <c r="A1403" s="118"/>
    </row>
    <row r="1404" spans="1:1">
      <c r="A1404" s="118"/>
    </row>
    <row r="1405" spans="1:1">
      <c r="A1405" s="118"/>
    </row>
    <row r="1406" spans="1:1">
      <c r="A1406" s="118"/>
    </row>
    <row r="1407" spans="1:1">
      <c r="A1407" s="118"/>
    </row>
    <row r="1408" spans="1:1">
      <c r="A1408" s="118"/>
    </row>
    <row r="1409" spans="1:1">
      <c r="A1409" s="118"/>
    </row>
    <row r="1410" spans="1:1">
      <c r="A1410" s="118"/>
    </row>
    <row r="1411" spans="1:1">
      <c r="A1411" s="118"/>
    </row>
    <row r="1412" spans="1:1">
      <c r="A1412" s="118"/>
    </row>
    <row r="1413" spans="1:1">
      <c r="A1413" s="118"/>
    </row>
    <row r="1414" spans="1:1">
      <c r="A1414" s="118"/>
    </row>
    <row r="1415" spans="1:1">
      <c r="A1415" s="118"/>
    </row>
    <row r="1416" spans="1:1">
      <c r="A1416" s="118"/>
    </row>
    <row r="1417" spans="1:1">
      <c r="A1417" s="118"/>
    </row>
    <row r="1418" spans="1:1">
      <c r="A1418" s="118"/>
    </row>
    <row r="1419" spans="1:1">
      <c r="A1419" s="118"/>
    </row>
    <row r="1420" spans="1:1">
      <c r="A1420" s="118"/>
    </row>
    <row r="1421" spans="1:1">
      <c r="A1421" s="118"/>
    </row>
    <row r="1422" spans="1:1">
      <c r="A1422" s="118"/>
    </row>
    <row r="1423" spans="1:1">
      <c r="A1423" s="118"/>
    </row>
    <row r="1424" spans="1:1">
      <c r="A1424" s="118"/>
    </row>
    <row r="1425" spans="1:1">
      <c r="A1425" s="118"/>
    </row>
    <row r="1426" spans="1:1">
      <c r="A1426" s="118"/>
    </row>
    <row r="1427" spans="1:1">
      <c r="A1427" s="118"/>
    </row>
    <row r="1428" spans="1:1">
      <c r="A1428" s="118"/>
    </row>
    <row r="1429" spans="1:1">
      <c r="A1429" s="118"/>
    </row>
    <row r="1430" spans="1:1">
      <c r="A1430" s="118"/>
    </row>
    <row r="1431" spans="1:1">
      <c r="A1431" s="118"/>
    </row>
    <row r="1432" spans="1:1">
      <c r="A1432" s="118"/>
    </row>
    <row r="1433" spans="1:1">
      <c r="A1433" s="118"/>
    </row>
    <row r="1434" spans="1:1">
      <c r="A1434" s="118"/>
    </row>
    <row r="1435" spans="1:1">
      <c r="A1435" s="118"/>
    </row>
    <row r="1436" spans="1:1">
      <c r="A1436" s="118"/>
    </row>
    <row r="1437" spans="1:1">
      <c r="A1437" s="118"/>
    </row>
    <row r="1438" spans="1:1">
      <c r="A1438" s="118"/>
    </row>
    <row r="1439" spans="1:1">
      <c r="A1439" s="118"/>
    </row>
    <row r="1440" spans="1:1">
      <c r="A1440" s="118"/>
    </row>
    <row r="1441" spans="1:1">
      <c r="A1441" s="118"/>
    </row>
    <row r="1442" spans="1:1">
      <c r="A1442" s="118"/>
    </row>
    <row r="1443" spans="1:1">
      <c r="A1443" s="118"/>
    </row>
    <row r="1444" spans="1:1">
      <c r="A1444" s="118"/>
    </row>
    <row r="1445" spans="1:1">
      <c r="A1445" s="118"/>
    </row>
    <row r="1446" spans="1:1">
      <c r="A1446" s="118"/>
    </row>
    <row r="1447" spans="1:1">
      <c r="A1447" s="118"/>
    </row>
    <row r="1448" spans="1:1">
      <c r="A1448" s="118"/>
    </row>
    <row r="1449" spans="1:1">
      <c r="A1449" s="118"/>
    </row>
    <row r="1450" spans="1:1">
      <c r="A1450" s="118"/>
    </row>
    <row r="1451" spans="1:1">
      <c r="A1451" s="118"/>
    </row>
    <row r="1452" spans="1:1">
      <c r="A1452" s="118"/>
    </row>
    <row r="1453" spans="1:1">
      <c r="A1453" s="118"/>
    </row>
    <row r="1454" spans="1:1">
      <c r="A1454" s="118"/>
    </row>
    <row r="1455" spans="1:1">
      <c r="A1455" s="118"/>
    </row>
    <row r="1456" spans="1:1">
      <c r="A1456" s="118"/>
    </row>
    <row r="1457" spans="1:1">
      <c r="A1457" s="118"/>
    </row>
    <row r="1458" spans="1:1">
      <c r="A1458" s="118"/>
    </row>
    <row r="1459" spans="1:1">
      <c r="A1459" s="118"/>
    </row>
    <row r="1460" spans="1:1">
      <c r="A1460" s="118"/>
    </row>
    <row r="1461" spans="1:1">
      <c r="A1461" s="118"/>
    </row>
    <row r="1462" spans="1:1">
      <c r="A1462" s="118"/>
    </row>
    <row r="1463" spans="1:1">
      <c r="A1463" s="118"/>
    </row>
    <row r="1464" spans="1:1">
      <c r="A1464" s="118"/>
    </row>
    <row r="1465" spans="1:1">
      <c r="A1465" s="118"/>
    </row>
    <row r="1466" spans="1:1">
      <c r="A1466" s="118"/>
    </row>
    <row r="1467" spans="1:1">
      <c r="A1467" s="118"/>
    </row>
    <row r="1468" spans="1:1">
      <c r="A1468" s="118"/>
    </row>
    <row r="1469" spans="1:1">
      <c r="A1469" s="118"/>
    </row>
    <row r="1470" spans="1:1">
      <c r="A1470" s="118"/>
    </row>
    <row r="1471" spans="1:1">
      <c r="A1471" s="118"/>
    </row>
    <row r="1472" spans="1:1">
      <c r="A1472" s="118"/>
    </row>
    <row r="1473" spans="1:1">
      <c r="A1473" s="118"/>
    </row>
    <row r="1474" spans="1:1">
      <c r="A1474" s="118"/>
    </row>
    <row r="1475" spans="1:1">
      <c r="A1475" s="118"/>
    </row>
    <row r="1476" spans="1:1">
      <c r="A1476" s="118"/>
    </row>
    <row r="1477" spans="1:1">
      <c r="A1477" s="118"/>
    </row>
    <row r="1478" spans="1:1">
      <c r="A1478" s="118"/>
    </row>
    <row r="1479" spans="1:1">
      <c r="A1479" s="118"/>
    </row>
    <row r="1480" spans="1:1">
      <c r="A1480" s="118"/>
    </row>
    <row r="1481" spans="1:1">
      <c r="A1481" s="118"/>
    </row>
    <row r="1482" spans="1:1">
      <c r="A1482" s="118"/>
    </row>
    <row r="1483" spans="1:1">
      <c r="A1483" s="118"/>
    </row>
    <row r="1484" spans="1:1">
      <c r="A1484" s="118"/>
    </row>
    <row r="1485" spans="1:1">
      <c r="A1485" s="118"/>
    </row>
    <row r="1486" spans="1:1">
      <c r="A1486" s="118"/>
    </row>
    <row r="1487" spans="1:1">
      <c r="A1487" s="118"/>
    </row>
    <row r="1488" spans="1:1">
      <c r="A1488" s="118"/>
    </row>
    <row r="1489" spans="1:1">
      <c r="A1489" s="118"/>
    </row>
    <row r="1490" spans="1:1">
      <c r="A1490" s="118"/>
    </row>
    <row r="1491" spans="1:1">
      <c r="A1491" s="118"/>
    </row>
    <row r="1492" spans="1:1">
      <c r="A1492" s="118"/>
    </row>
    <row r="1493" spans="1:1">
      <c r="A1493" s="118"/>
    </row>
    <row r="1494" spans="1:1">
      <c r="A1494" s="118"/>
    </row>
    <row r="1495" spans="1:1">
      <c r="A1495" s="118"/>
    </row>
    <row r="1496" spans="1:1">
      <c r="A1496" s="118"/>
    </row>
    <row r="1497" spans="1:1">
      <c r="A1497" s="118"/>
    </row>
    <row r="1498" spans="1:1">
      <c r="A1498" s="118"/>
    </row>
    <row r="1499" spans="1:1">
      <c r="A1499" s="118"/>
    </row>
    <row r="1500" spans="1:1">
      <c r="A1500" s="118"/>
    </row>
    <row r="1501" spans="1:1">
      <c r="A1501" s="118"/>
    </row>
    <row r="1502" spans="1:1">
      <c r="A1502" s="118"/>
    </row>
    <row r="1503" spans="1:1">
      <c r="A1503" s="118"/>
    </row>
    <row r="1504" spans="1:1">
      <c r="A1504" s="118"/>
    </row>
    <row r="1505" spans="1:1">
      <c r="A1505" s="118"/>
    </row>
    <row r="1506" spans="1:1">
      <c r="A1506" s="118"/>
    </row>
    <row r="1507" spans="1:1">
      <c r="A1507" s="118"/>
    </row>
    <row r="1508" spans="1:1">
      <c r="A1508" s="118"/>
    </row>
    <row r="1509" spans="1:1">
      <c r="A1509" s="118"/>
    </row>
    <row r="1510" spans="1:1">
      <c r="A1510" s="118"/>
    </row>
    <row r="1511" spans="1:1">
      <c r="A1511" s="118"/>
    </row>
    <row r="1512" spans="1:1">
      <c r="A1512" s="118"/>
    </row>
    <row r="1513" spans="1:1">
      <c r="A1513" s="118"/>
    </row>
    <row r="1514" spans="1:1">
      <c r="A1514" s="118"/>
    </row>
    <row r="1515" spans="1:1">
      <c r="A1515" s="118"/>
    </row>
    <row r="1516" spans="1:1">
      <c r="A1516" s="118"/>
    </row>
    <row r="1517" spans="1:1">
      <c r="A1517" s="118"/>
    </row>
    <row r="1518" spans="1:1">
      <c r="A1518" s="118"/>
    </row>
    <row r="1519" spans="1:1">
      <c r="A1519" s="118"/>
    </row>
    <row r="1520" spans="1:1">
      <c r="A1520" s="118"/>
    </row>
    <row r="1521" spans="1:1">
      <c r="A1521" s="118"/>
    </row>
    <row r="1522" spans="1:1">
      <c r="A1522" s="118"/>
    </row>
    <row r="1523" spans="1:1">
      <c r="A1523" s="118"/>
    </row>
    <row r="1524" spans="1:1">
      <c r="A1524" s="118"/>
    </row>
    <row r="1525" spans="1:1">
      <c r="A1525" s="118"/>
    </row>
    <row r="1526" spans="1:1">
      <c r="A1526" s="118"/>
    </row>
    <row r="1527" spans="1:1">
      <c r="A1527" s="118"/>
    </row>
    <row r="1528" spans="1:1">
      <c r="A1528" s="118"/>
    </row>
    <row r="1529" spans="1:1">
      <c r="A1529" s="118"/>
    </row>
    <row r="1530" spans="1:1">
      <c r="A1530" s="118"/>
    </row>
    <row r="1531" spans="1:1">
      <c r="A1531" s="118"/>
    </row>
    <row r="1532" spans="1:1">
      <c r="A1532" s="118"/>
    </row>
    <row r="1533" spans="1:1">
      <c r="A1533" s="118"/>
    </row>
    <row r="1534" spans="1:1">
      <c r="A1534" s="118"/>
    </row>
    <row r="1535" spans="1:1">
      <c r="A1535" s="118"/>
    </row>
    <row r="1536" spans="1:1">
      <c r="A1536" s="118"/>
    </row>
    <row r="1537" spans="1:1">
      <c r="A1537" s="118"/>
    </row>
    <row r="1538" spans="1:1">
      <c r="A1538" s="118"/>
    </row>
    <row r="1539" spans="1:1">
      <c r="A1539" s="118"/>
    </row>
    <row r="1540" spans="1:1">
      <c r="A1540" s="118"/>
    </row>
    <row r="1541" spans="1:1">
      <c r="A1541" s="118"/>
    </row>
    <row r="1542" spans="1:1">
      <c r="A1542" s="118"/>
    </row>
    <row r="1543" spans="1:1">
      <c r="A1543" s="118"/>
    </row>
    <row r="1544" spans="1:1">
      <c r="A1544" s="118"/>
    </row>
    <row r="1545" spans="1:1">
      <c r="A1545" s="118"/>
    </row>
    <row r="1546" spans="1:1">
      <c r="A1546" s="118"/>
    </row>
    <row r="1547" spans="1:1">
      <c r="A1547" s="118"/>
    </row>
    <row r="1548" spans="1:1">
      <c r="A1548" s="118"/>
    </row>
    <row r="1549" spans="1:1">
      <c r="A1549" s="118"/>
    </row>
    <row r="1550" spans="1:1">
      <c r="A1550" s="118"/>
    </row>
    <row r="1551" spans="1:1">
      <c r="A1551" s="118"/>
    </row>
    <row r="1552" spans="1:1">
      <c r="A1552" s="118"/>
    </row>
    <row r="1553" spans="1:1">
      <c r="A1553" s="118"/>
    </row>
    <row r="1554" spans="1:1">
      <c r="A1554" s="118"/>
    </row>
    <row r="1555" spans="1:1">
      <c r="A1555" s="118"/>
    </row>
    <row r="1556" spans="1:1">
      <c r="A1556" s="118"/>
    </row>
    <row r="1557" spans="1:1">
      <c r="A1557" s="118"/>
    </row>
    <row r="1558" spans="1:1">
      <c r="A1558" s="118"/>
    </row>
    <row r="1559" spans="1:1">
      <c r="A1559" s="118"/>
    </row>
    <row r="1560" spans="1:1">
      <c r="A1560" s="118"/>
    </row>
    <row r="1561" spans="1:1">
      <c r="A1561" s="118"/>
    </row>
    <row r="1562" spans="1:1">
      <c r="A1562" s="118"/>
    </row>
    <row r="1563" spans="1:1">
      <c r="A1563" s="118"/>
    </row>
    <row r="1564" spans="1:1">
      <c r="A1564" s="118"/>
    </row>
    <row r="1565" spans="1:1">
      <c r="A1565" s="118"/>
    </row>
    <row r="1566" spans="1:1">
      <c r="A1566" s="118"/>
    </row>
    <row r="1567" spans="1:1">
      <c r="A1567" s="118"/>
    </row>
    <row r="1568" spans="1:1">
      <c r="A1568" s="118"/>
    </row>
    <row r="1569" spans="1:1">
      <c r="A1569" s="118"/>
    </row>
    <row r="1570" spans="1:1">
      <c r="A1570" s="118"/>
    </row>
    <row r="1571" spans="1:1">
      <c r="A1571" s="118"/>
    </row>
    <row r="1572" spans="1:1">
      <c r="A1572" s="118"/>
    </row>
    <row r="1573" spans="1:1">
      <c r="A1573" s="118"/>
    </row>
    <row r="1574" spans="1:1">
      <c r="A1574" s="118"/>
    </row>
    <row r="1575" spans="1:1">
      <c r="A1575" s="118"/>
    </row>
    <row r="1576" spans="1:1">
      <c r="A1576" s="118"/>
    </row>
    <row r="1577" spans="1:1">
      <c r="A1577" s="118"/>
    </row>
    <row r="1578" spans="1:1">
      <c r="A1578" s="118"/>
    </row>
    <row r="1579" spans="1:1">
      <c r="A1579" s="118"/>
    </row>
    <row r="1580" spans="1:1">
      <c r="A1580" s="118"/>
    </row>
    <row r="1581" spans="1:1">
      <c r="A1581" s="118"/>
    </row>
    <row r="1582" spans="1:1">
      <c r="A1582" s="118"/>
    </row>
    <row r="1583" spans="1:1">
      <c r="A1583" s="118"/>
    </row>
    <row r="1584" spans="1:1">
      <c r="A1584" s="118"/>
    </row>
    <row r="1585" spans="1:1">
      <c r="A1585" s="118"/>
    </row>
    <row r="1586" spans="1:1">
      <c r="A1586" s="118"/>
    </row>
    <row r="1587" spans="1:1">
      <c r="A1587" s="118"/>
    </row>
    <row r="1588" spans="1:1">
      <c r="A1588" s="118"/>
    </row>
    <row r="1589" spans="1:1">
      <c r="A1589" s="118"/>
    </row>
    <row r="1590" spans="1:1">
      <c r="A1590" s="118"/>
    </row>
    <row r="1591" spans="1:1">
      <c r="A1591" s="118"/>
    </row>
    <row r="1592" spans="1:1">
      <c r="A1592" s="118"/>
    </row>
    <row r="1593" spans="1:1">
      <c r="A1593" s="118"/>
    </row>
    <row r="1594" spans="1:1">
      <c r="A1594" s="118"/>
    </row>
    <row r="1595" spans="1:1">
      <c r="A1595" s="118"/>
    </row>
    <row r="1596" spans="1:1">
      <c r="A1596" s="118"/>
    </row>
    <row r="1597" spans="1:1">
      <c r="A1597" s="118"/>
    </row>
    <row r="1598" spans="1:1">
      <c r="A1598" s="118"/>
    </row>
    <row r="1599" spans="1:1">
      <c r="A1599" s="118"/>
    </row>
    <row r="1600" spans="1:1">
      <c r="A1600" s="118"/>
    </row>
    <row r="1601" spans="1:1">
      <c r="A1601" s="118"/>
    </row>
    <row r="1602" spans="1:1">
      <c r="A1602" s="118"/>
    </row>
    <row r="1603" spans="1:1">
      <c r="A1603" s="118"/>
    </row>
    <row r="1604" spans="1:1">
      <c r="A1604" s="118"/>
    </row>
    <row r="1605" spans="1:1">
      <c r="A1605" s="118"/>
    </row>
    <row r="1606" spans="1:1">
      <c r="A1606" s="118"/>
    </row>
    <row r="1607" spans="1:1">
      <c r="A1607" s="118"/>
    </row>
    <row r="1608" spans="1:1">
      <c r="A1608" s="118"/>
    </row>
    <row r="1609" spans="1:1">
      <c r="A1609" s="118"/>
    </row>
    <row r="1610" spans="1:1">
      <c r="A1610" s="118"/>
    </row>
    <row r="1611" spans="1:1">
      <c r="A1611" s="118"/>
    </row>
    <row r="1612" spans="1:1">
      <c r="A1612" s="118"/>
    </row>
    <row r="1613" spans="1:1">
      <c r="A1613" s="118"/>
    </row>
    <row r="1614" spans="1:1">
      <c r="A1614" s="118"/>
    </row>
    <row r="1615" spans="1:1">
      <c r="A1615" s="118"/>
    </row>
    <row r="1616" spans="1:1">
      <c r="A1616" s="118"/>
    </row>
    <row r="1617" spans="1:1">
      <c r="A1617" s="118"/>
    </row>
    <row r="1618" spans="1:1">
      <c r="A1618" s="118"/>
    </row>
    <row r="1619" spans="1:1">
      <c r="A1619" s="118"/>
    </row>
    <row r="1620" spans="1:1">
      <c r="A1620" s="118"/>
    </row>
    <row r="1621" spans="1:1">
      <c r="A1621" s="118"/>
    </row>
    <row r="1622" spans="1:1">
      <c r="A1622" s="118"/>
    </row>
    <row r="1623" spans="1:1">
      <c r="A1623" s="118"/>
    </row>
    <row r="1624" spans="1:1">
      <c r="A1624" s="118"/>
    </row>
    <row r="1625" spans="1:1">
      <c r="A1625" s="118"/>
    </row>
    <row r="1626" spans="1:1">
      <c r="A1626" s="118"/>
    </row>
    <row r="1627" spans="1:1">
      <c r="A1627" s="118"/>
    </row>
    <row r="1628" spans="1:1">
      <c r="A1628" s="118"/>
    </row>
    <row r="1629" spans="1:1">
      <c r="A1629" s="118"/>
    </row>
    <row r="1630" spans="1:1">
      <c r="A1630" s="118"/>
    </row>
    <row r="1631" spans="1:1">
      <c r="A1631" s="118"/>
    </row>
    <row r="1632" spans="1:1">
      <c r="A1632" s="118"/>
    </row>
    <row r="1633" spans="1:1">
      <c r="A1633" s="118"/>
    </row>
    <row r="1634" spans="1:1">
      <c r="A1634" s="118"/>
    </row>
    <row r="1635" spans="1:1">
      <c r="A1635" s="118"/>
    </row>
    <row r="1636" spans="1:1">
      <c r="A1636" s="118"/>
    </row>
    <row r="1637" spans="1:1">
      <c r="A1637" s="118"/>
    </row>
    <row r="1638" spans="1:1">
      <c r="A1638" s="118"/>
    </row>
    <row r="1639" spans="1:1">
      <c r="A1639" s="118"/>
    </row>
    <row r="1640" spans="1:1">
      <c r="A1640" s="118"/>
    </row>
    <row r="1641" spans="1:1">
      <c r="A1641" s="118"/>
    </row>
    <row r="1642" spans="1:1">
      <c r="A1642" s="118"/>
    </row>
    <row r="1643" spans="1:1">
      <c r="A1643" s="118"/>
    </row>
    <row r="1644" spans="1:1">
      <c r="A1644" s="118"/>
    </row>
    <row r="1645" spans="1:1">
      <c r="A1645" s="118"/>
    </row>
    <row r="1646" spans="1:1">
      <c r="A1646" s="118"/>
    </row>
    <row r="1647" spans="1:1">
      <c r="A1647" s="118"/>
    </row>
    <row r="1648" spans="1:1">
      <c r="A1648" s="118"/>
    </row>
    <row r="1649" spans="1:1">
      <c r="A1649" s="118"/>
    </row>
    <row r="1650" spans="1:1">
      <c r="A1650" s="118"/>
    </row>
    <row r="1651" spans="1:1">
      <c r="A1651" s="118"/>
    </row>
    <row r="1652" spans="1:1">
      <c r="A1652" s="118"/>
    </row>
    <row r="1653" spans="1:1">
      <c r="A1653" s="118"/>
    </row>
    <row r="1654" spans="1:1">
      <c r="A1654" s="118"/>
    </row>
    <row r="1655" spans="1:1">
      <c r="A1655" s="118"/>
    </row>
    <row r="1656" spans="1:1">
      <c r="A1656" s="118"/>
    </row>
    <row r="1657" spans="1:1">
      <c r="A1657" s="118"/>
    </row>
    <row r="1658" spans="1:1">
      <c r="A1658" s="118"/>
    </row>
    <row r="1659" spans="1:1">
      <c r="A1659" s="118"/>
    </row>
    <row r="1660" spans="1:1">
      <c r="A1660" s="118"/>
    </row>
    <row r="1661" spans="1:1">
      <c r="A1661" s="118"/>
    </row>
    <row r="1662" spans="1:1">
      <c r="A1662" s="118"/>
    </row>
    <row r="1663" spans="1:1">
      <c r="A1663" s="118"/>
    </row>
    <row r="1664" spans="1:1">
      <c r="A1664" s="118"/>
    </row>
    <row r="1665" spans="1:1">
      <c r="A1665" s="118"/>
    </row>
    <row r="1666" spans="1:1">
      <c r="A1666" s="118"/>
    </row>
    <row r="1667" spans="1:1">
      <c r="A1667" s="118"/>
    </row>
    <row r="1668" spans="1:1">
      <c r="A1668" s="118"/>
    </row>
    <row r="1669" spans="1:1">
      <c r="A1669" s="118"/>
    </row>
    <row r="1670" spans="1:1">
      <c r="A1670" s="118"/>
    </row>
    <row r="1671" spans="1:1">
      <c r="A1671" s="118"/>
    </row>
    <row r="1672" spans="1:1">
      <c r="A1672" s="118"/>
    </row>
    <row r="1673" spans="1:1">
      <c r="A1673" s="118"/>
    </row>
    <row r="1674" spans="1:1">
      <c r="A1674" s="118"/>
    </row>
    <row r="1675" spans="1:1">
      <c r="A1675" s="118"/>
    </row>
    <row r="1676" spans="1:1">
      <c r="A1676" s="118"/>
    </row>
    <row r="1677" spans="1:1">
      <c r="A1677" s="118"/>
    </row>
    <row r="1678" spans="1:1">
      <c r="A1678" s="118"/>
    </row>
    <row r="1679" spans="1:1">
      <c r="A1679" s="118"/>
    </row>
    <row r="1680" spans="1:1">
      <c r="A1680" s="118"/>
    </row>
    <row r="1681" spans="1:1">
      <c r="A1681" s="118"/>
    </row>
    <row r="1682" spans="1:1">
      <c r="A1682" s="118"/>
    </row>
    <row r="1683" spans="1:1">
      <c r="A1683" s="118"/>
    </row>
    <row r="1684" spans="1:1">
      <c r="A1684" s="118"/>
    </row>
    <row r="1685" spans="1:1">
      <c r="A1685" s="118"/>
    </row>
    <row r="1686" spans="1:1">
      <c r="A1686" s="118"/>
    </row>
    <row r="1687" spans="1:1">
      <c r="A1687" s="118"/>
    </row>
    <row r="1688" spans="1:1">
      <c r="A1688" s="118"/>
    </row>
    <row r="1689" spans="1:1">
      <c r="A1689" s="118"/>
    </row>
    <row r="1690" spans="1:1">
      <c r="A1690" s="118"/>
    </row>
    <row r="1691" spans="1:1">
      <c r="A1691" s="118"/>
    </row>
    <row r="1692" spans="1:1">
      <c r="A1692" s="118"/>
    </row>
    <row r="1693" spans="1:1">
      <c r="A1693" s="118"/>
    </row>
    <row r="1694" spans="1:1">
      <c r="A1694" s="118"/>
    </row>
    <row r="1695" spans="1:1">
      <c r="A1695" s="118"/>
    </row>
    <row r="1696" spans="1:1">
      <c r="A1696" s="118"/>
    </row>
    <row r="1697" spans="1:1">
      <c r="A1697" s="118"/>
    </row>
    <row r="1698" spans="1:1">
      <c r="A1698" s="118"/>
    </row>
    <row r="1699" spans="1:1">
      <c r="A1699" s="118"/>
    </row>
    <row r="1700" spans="1:1">
      <c r="A1700" s="118"/>
    </row>
    <row r="1701" spans="1:1">
      <c r="A1701" s="118"/>
    </row>
    <row r="1702" spans="1:1">
      <c r="A1702" s="118"/>
    </row>
    <row r="1703" spans="1:1">
      <c r="A1703" s="118"/>
    </row>
    <row r="1704" spans="1:1">
      <c r="A1704" s="118"/>
    </row>
    <row r="1705" spans="1:1">
      <c r="A1705" s="118"/>
    </row>
    <row r="1706" spans="1:1">
      <c r="A1706" s="118"/>
    </row>
    <row r="1707" spans="1:1">
      <c r="A1707" s="118"/>
    </row>
    <row r="1708" spans="1:1">
      <c r="A1708" s="118"/>
    </row>
    <row r="1709" spans="1:1">
      <c r="A1709" s="118"/>
    </row>
    <row r="1710" spans="1:1">
      <c r="A1710" s="118"/>
    </row>
    <row r="1711" spans="1:1">
      <c r="A1711" s="118"/>
    </row>
    <row r="1712" spans="1:1">
      <c r="A1712" s="118"/>
    </row>
    <row r="1713" spans="1:1">
      <c r="A1713" s="118"/>
    </row>
    <row r="1714" spans="1:1">
      <c r="A1714" s="118"/>
    </row>
    <row r="1715" spans="1:1">
      <c r="A1715" s="118"/>
    </row>
    <row r="1716" spans="1:1">
      <c r="A1716" s="118"/>
    </row>
    <row r="1717" spans="1:1">
      <c r="A1717" s="118"/>
    </row>
    <row r="1718" spans="1:1">
      <c r="A1718" s="118"/>
    </row>
    <row r="1719" spans="1:1">
      <c r="A1719" s="118"/>
    </row>
    <row r="1720" spans="1:1">
      <c r="A1720" s="118"/>
    </row>
    <row r="1721" spans="1:1">
      <c r="A1721" s="118"/>
    </row>
    <row r="1722" spans="1:1">
      <c r="A1722" s="118"/>
    </row>
    <row r="1723" spans="1:1">
      <c r="A1723" s="118"/>
    </row>
    <row r="1724" spans="1:1">
      <c r="A1724" s="118"/>
    </row>
    <row r="1725" spans="1:1">
      <c r="A1725" s="118"/>
    </row>
    <row r="1726" spans="1:1">
      <c r="A1726" s="118"/>
    </row>
    <row r="1727" spans="1:1">
      <c r="A1727" s="118"/>
    </row>
    <row r="1728" spans="1:1">
      <c r="A1728" s="118"/>
    </row>
    <row r="1729" spans="1:1">
      <c r="A1729" s="118"/>
    </row>
    <row r="1730" spans="1:1">
      <c r="A1730" s="118"/>
    </row>
    <row r="1731" spans="1:1">
      <c r="A1731" s="118"/>
    </row>
    <row r="1732" spans="1:1">
      <c r="A1732" s="118"/>
    </row>
    <row r="1733" spans="1:1">
      <c r="A1733" s="118"/>
    </row>
    <row r="1734" spans="1:1">
      <c r="A1734" s="118"/>
    </row>
    <row r="1735" spans="1:1">
      <c r="A1735" s="118"/>
    </row>
    <row r="1736" spans="1:1">
      <c r="A1736" s="118"/>
    </row>
    <row r="1737" spans="1:1">
      <c r="A1737" s="118"/>
    </row>
    <row r="1738" spans="1:1">
      <c r="A1738" s="118"/>
    </row>
    <row r="1739" spans="1:1">
      <c r="A1739" s="118"/>
    </row>
    <row r="1740" spans="1:1">
      <c r="A1740" s="118"/>
    </row>
    <row r="1741" spans="1:1">
      <c r="A1741" s="118"/>
    </row>
    <row r="1742" spans="1:1">
      <c r="A1742" s="118"/>
    </row>
    <row r="1743" spans="1:1">
      <c r="A1743" s="118"/>
    </row>
    <row r="1744" spans="1:1">
      <c r="A1744" s="118"/>
    </row>
    <row r="1745" spans="1:1">
      <c r="A1745" s="118"/>
    </row>
    <row r="1746" spans="1:1">
      <c r="A1746" s="118"/>
    </row>
    <row r="1747" spans="1:1">
      <c r="A1747" s="118"/>
    </row>
    <row r="1748" spans="1:1">
      <c r="A1748" s="118"/>
    </row>
    <row r="1749" spans="1:1">
      <c r="A1749" s="118"/>
    </row>
    <row r="1750" spans="1:1">
      <c r="A1750" s="118"/>
    </row>
    <row r="1751" spans="1:1">
      <c r="A1751" s="118"/>
    </row>
    <row r="1752" spans="1:1">
      <c r="A1752" s="118"/>
    </row>
    <row r="1753" spans="1:1">
      <c r="A1753" s="118"/>
    </row>
    <row r="1754" spans="1:1">
      <c r="A1754" s="118"/>
    </row>
    <row r="1755" spans="1:1">
      <c r="A1755" s="118"/>
    </row>
    <row r="1756" spans="1:1">
      <c r="A1756" s="118"/>
    </row>
    <row r="1757" spans="1:1">
      <c r="A1757" s="118"/>
    </row>
    <row r="1758" spans="1:1">
      <c r="A1758" s="118"/>
    </row>
    <row r="1759" spans="1:1">
      <c r="A1759" s="118"/>
    </row>
    <row r="1760" spans="1:1">
      <c r="A1760" s="118"/>
    </row>
    <row r="1761" spans="1:1">
      <c r="A1761" s="118"/>
    </row>
    <row r="1762" spans="1:1">
      <c r="A1762" s="118"/>
    </row>
    <row r="1763" spans="1:1">
      <c r="A1763" s="118"/>
    </row>
    <row r="1764" spans="1:1">
      <c r="A1764" s="118"/>
    </row>
    <row r="1765" spans="1:1">
      <c r="A1765" s="118"/>
    </row>
    <row r="1766" spans="1:1">
      <c r="A1766" s="118"/>
    </row>
    <row r="1767" spans="1:1">
      <c r="A1767" s="118"/>
    </row>
    <row r="1768" spans="1:1">
      <c r="A1768" s="118"/>
    </row>
    <row r="1769" spans="1:1">
      <c r="A1769" s="118"/>
    </row>
    <row r="1770" spans="1:1">
      <c r="A1770" s="118"/>
    </row>
    <row r="1771" spans="1:1">
      <c r="A1771" s="118"/>
    </row>
    <row r="1772" spans="1:1">
      <c r="A1772" s="118"/>
    </row>
    <row r="1773" spans="1:1">
      <c r="A1773" s="118"/>
    </row>
    <row r="1774" spans="1:1">
      <c r="A1774" s="118"/>
    </row>
    <row r="1775" spans="1:1">
      <c r="A1775" s="118"/>
    </row>
    <row r="1776" spans="1:1">
      <c r="A1776" s="118"/>
    </row>
    <row r="1777" spans="1:1">
      <c r="A1777" s="118"/>
    </row>
    <row r="1778" spans="1:1">
      <c r="A1778" s="118"/>
    </row>
    <row r="1779" spans="1:1">
      <c r="A1779" s="118"/>
    </row>
    <row r="1780" spans="1:1">
      <c r="A1780" s="118"/>
    </row>
    <row r="1781" spans="1:1">
      <c r="A1781" s="118"/>
    </row>
    <row r="1782" spans="1:1">
      <c r="A1782" s="118"/>
    </row>
    <row r="1783" spans="1:1">
      <c r="A1783" s="118"/>
    </row>
    <row r="1784" spans="1:1">
      <c r="A1784" s="118"/>
    </row>
    <row r="1785" spans="1:1">
      <c r="A1785" s="118"/>
    </row>
    <row r="1786" spans="1:1">
      <c r="A1786" s="118"/>
    </row>
    <row r="1787" spans="1:1">
      <c r="A1787" s="118"/>
    </row>
    <row r="1788" spans="1:1">
      <c r="A1788" s="118"/>
    </row>
    <row r="1789" spans="1:1">
      <c r="A1789" s="118"/>
    </row>
    <row r="1790" spans="1:1">
      <c r="A1790" s="118"/>
    </row>
    <row r="1791" spans="1:1">
      <c r="A1791" s="118"/>
    </row>
    <row r="1792" spans="1:1">
      <c r="A1792" s="118"/>
    </row>
    <row r="1793" spans="1:1">
      <c r="A1793" s="118"/>
    </row>
    <row r="1794" spans="1:1">
      <c r="A1794" s="118"/>
    </row>
    <row r="1795" spans="1:1">
      <c r="A1795" s="118"/>
    </row>
    <row r="1796" spans="1:1">
      <c r="A1796" s="118"/>
    </row>
    <row r="1797" spans="1:1">
      <c r="A1797" s="118"/>
    </row>
    <row r="1798" spans="1:1">
      <c r="A1798" s="118"/>
    </row>
    <row r="1799" spans="1:1">
      <c r="A1799" s="118"/>
    </row>
    <row r="1800" spans="1:1">
      <c r="A1800" s="118"/>
    </row>
    <row r="1801" spans="1:1">
      <c r="A1801" s="118"/>
    </row>
    <row r="1802" spans="1:1">
      <c r="A1802" s="118"/>
    </row>
    <row r="1803" spans="1:1">
      <c r="A1803" s="118"/>
    </row>
    <row r="1804" spans="1:1">
      <c r="A1804" s="118"/>
    </row>
    <row r="1805" spans="1:1">
      <c r="A1805" s="118"/>
    </row>
    <row r="1806" spans="1:1">
      <c r="A1806" s="118"/>
    </row>
    <row r="1807" spans="1:1">
      <c r="A1807" s="118"/>
    </row>
    <row r="1808" spans="1:1">
      <c r="A1808" s="118"/>
    </row>
    <row r="1809" spans="1:1">
      <c r="A1809" s="118"/>
    </row>
    <row r="1810" spans="1:1">
      <c r="A1810" s="118"/>
    </row>
    <row r="1811" spans="1:1">
      <c r="A1811" s="118"/>
    </row>
    <row r="1812" spans="1:1">
      <c r="A1812" s="118"/>
    </row>
    <row r="1813" spans="1:1">
      <c r="A1813" s="118"/>
    </row>
    <row r="1814" spans="1:1">
      <c r="A1814" s="118"/>
    </row>
    <row r="1815" spans="1:1">
      <c r="A1815" s="118"/>
    </row>
    <row r="1816" spans="1:1">
      <c r="A1816" s="118"/>
    </row>
    <row r="1817" spans="1:1">
      <c r="A1817" s="118"/>
    </row>
    <row r="1818" spans="1:1">
      <c r="A1818" s="118"/>
    </row>
    <row r="1819" spans="1:1">
      <c r="A1819" s="118"/>
    </row>
    <row r="1820" spans="1:1">
      <c r="A1820" s="118"/>
    </row>
    <row r="1821" spans="1:1">
      <c r="A1821" s="118"/>
    </row>
    <row r="1822" spans="1:1">
      <c r="A1822" s="118"/>
    </row>
    <row r="1823" spans="1:1">
      <c r="A1823" s="118"/>
    </row>
    <row r="1824" spans="1:1">
      <c r="A1824" s="118"/>
    </row>
    <row r="1825" spans="1:1">
      <c r="A1825" s="118"/>
    </row>
    <row r="1826" spans="1:1">
      <c r="A1826" s="118"/>
    </row>
    <row r="1827" spans="1:1">
      <c r="A1827" s="118"/>
    </row>
    <row r="1828" spans="1:1">
      <c r="A1828" s="118"/>
    </row>
    <row r="1829" spans="1:1">
      <c r="A1829" s="118"/>
    </row>
    <row r="1830" spans="1:1">
      <c r="A1830" s="118"/>
    </row>
    <row r="1831" spans="1:1">
      <c r="A1831" s="118"/>
    </row>
    <row r="1832" spans="1:1">
      <c r="A1832" s="118"/>
    </row>
    <row r="1833" spans="1:1">
      <c r="A1833" s="118"/>
    </row>
    <row r="1834" spans="1:1">
      <c r="A1834" s="118"/>
    </row>
    <row r="1835" spans="1:1">
      <c r="A1835" s="118"/>
    </row>
    <row r="1836" spans="1:1">
      <c r="A1836" s="118"/>
    </row>
    <row r="1837" spans="1:1">
      <c r="A1837" s="118"/>
    </row>
    <row r="1838" spans="1:1">
      <c r="A1838" s="118"/>
    </row>
    <row r="1839" spans="1:1">
      <c r="A1839" s="118"/>
    </row>
    <row r="1840" spans="1:1">
      <c r="A1840" s="118"/>
    </row>
    <row r="1841" spans="1:1">
      <c r="A1841" s="118"/>
    </row>
    <row r="1842" spans="1:1">
      <c r="A1842" s="118"/>
    </row>
    <row r="1843" spans="1:1">
      <c r="A1843" s="118"/>
    </row>
    <row r="1844" spans="1:1">
      <c r="A1844" s="118"/>
    </row>
    <row r="1845" spans="1:1">
      <c r="A1845" s="118"/>
    </row>
    <row r="1846" spans="1:1">
      <c r="A1846" s="118"/>
    </row>
    <row r="1847" spans="1:1">
      <c r="A1847" s="118"/>
    </row>
    <row r="1848" spans="1:1">
      <c r="A1848" s="118"/>
    </row>
    <row r="1849" spans="1:1">
      <c r="A1849" s="118"/>
    </row>
    <row r="1850" spans="1:1">
      <c r="A1850" s="118"/>
    </row>
    <row r="1851" spans="1:1">
      <c r="A1851" s="118"/>
    </row>
    <row r="1852" spans="1:1">
      <c r="A1852" s="118"/>
    </row>
    <row r="1853" spans="1:1">
      <c r="A1853" s="118"/>
    </row>
    <row r="1854" spans="1:1">
      <c r="A1854" s="118"/>
    </row>
    <row r="1855" spans="1:1">
      <c r="A1855" s="118"/>
    </row>
    <row r="1856" spans="1:1">
      <c r="A1856" s="118"/>
    </row>
    <row r="1857" spans="1:1">
      <c r="A1857" s="118"/>
    </row>
    <row r="1858" spans="1:1">
      <c r="A1858" s="118"/>
    </row>
    <row r="1859" spans="1:1">
      <c r="A1859" s="118"/>
    </row>
    <row r="1860" spans="1:1">
      <c r="A1860" s="118"/>
    </row>
    <row r="1861" spans="1:1">
      <c r="A1861" s="118"/>
    </row>
    <row r="1862" spans="1:1">
      <c r="A1862" s="118"/>
    </row>
    <row r="1863" spans="1:1">
      <c r="A1863" s="118"/>
    </row>
    <row r="1864" spans="1:1">
      <c r="A1864" s="118"/>
    </row>
    <row r="1865" spans="1:1">
      <c r="A1865" s="118"/>
    </row>
    <row r="1866" spans="1:1">
      <c r="A1866" s="118"/>
    </row>
    <row r="1867" spans="1:1">
      <c r="A1867" s="118"/>
    </row>
    <row r="1868" spans="1:1">
      <c r="A1868" s="118"/>
    </row>
    <row r="1869" spans="1:1">
      <c r="A1869" s="118"/>
    </row>
    <row r="1870" spans="1:1">
      <c r="A1870" s="118"/>
    </row>
    <row r="1871" spans="1:1">
      <c r="A1871" s="118"/>
    </row>
    <row r="1872" spans="1:1">
      <c r="A1872" s="118"/>
    </row>
    <row r="1873" spans="1:1">
      <c r="A1873" s="118"/>
    </row>
    <row r="1874" spans="1:1">
      <c r="A1874" s="118"/>
    </row>
    <row r="1875" spans="1:1">
      <c r="A1875" s="118"/>
    </row>
    <row r="1876" spans="1:1">
      <c r="A1876" s="118"/>
    </row>
    <row r="1877" spans="1:1">
      <c r="A1877" s="118"/>
    </row>
    <row r="1878" spans="1:1">
      <c r="A1878" s="118"/>
    </row>
    <row r="1879" spans="1:1">
      <c r="A1879" s="118"/>
    </row>
    <row r="1880" spans="1:1">
      <c r="A1880" s="118"/>
    </row>
    <row r="1881" spans="1:1">
      <c r="A1881" s="118"/>
    </row>
    <row r="1882" spans="1:1">
      <c r="A1882" s="118"/>
    </row>
    <row r="1883" spans="1:1">
      <c r="A1883" s="118"/>
    </row>
    <row r="1884" spans="1:1">
      <c r="A1884" s="118"/>
    </row>
    <row r="1885" spans="1:1">
      <c r="A1885" s="118"/>
    </row>
    <row r="1886" spans="1:1">
      <c r="A1886" s="118"/>
    </row>
    <row r="1887" spans="1:1">
      <c r="A1887" s="118"/>
    </row>
    <row r="1888" spans="1:1">
      <c r="A1888" s="118"/>
    </row>
    <row r="1889" spans="1:1">
      <c r="A1889" s="118"/>
    </row>
    <row r="1890" spans="1:1">
      <c r="A1890" s="118"/>
    </row>
    <row r="1891" spans="1:1">
      <c r="A1891" s="118"/>
    </row>
    <row r="1892" spans="1:1">
      <c r="A1892" s="118"/>
    </row>
    <row r="1893" spans="1:1">
      <c r="A1893" s="118"/>
    </row>
    <row r="1894" spans="1:1">
      <c r="A1894" s="118"/>
    </row>
    <row r="1895" spans="1:1">
      <c r="A1895" s="118"/>
    </row>
    <row r="1896" spans="1:1">
      <c r="A1896" s="118"/>
    </row>
    <row r="1897" spans="1:1">
      <c r="A1897" s="118"/>
    </row>
    <row r="1898" spans="1:1">
      <c r="A1898" s="118"/>
    </row>
    <row r="1899" spans="1:1">
      <c r="A1899" s="118"/>
    </row>
    <row r="1900" spans="1:1">
      <c r="A1900" s="118"/>
    </row>
    <row r="1901" spans="1:1">
      <c r="A1901" s="118"/>
    </row>
    <row r="1902" spans="1:1">
      <c r="A1902" s="118"/>
    </row>
    <row r="1903" spans="1:1">
      <c r="A1903" s="118"/>
    </row>
    <row r="1904" spans="1:1">
      <c r="A1904" s="118"/>
    </row>
    <row r="1905" spans="1:1">
      <c r="A1905" s="118"/>
    </row>
    <row r="1906" spans="1:1">
      <c r="A1906" s="118"/>
    </row>
    <row r="1907" spans="1:1">
      <c r="A1907" s="118"/>
    </row>
    <row r="1908" spans="1:1">
      <c r="A1908" s="118"/>
    </row>
    <row r="1909" spans="1:1">
      <c r="A1909" s="118"/>
    </row>
    <row r="1910" spans="1:1">
      <c r="A1910" s="118"/>
    </row>
    <row r="1911" spans="1:1">
      <c r="A1911" s="118"/>
    </row>
    <row r="1912" spans="1:1">
      <c r="A1912" s="118"/>
    </row>
    <row r="1913" spans="1:1">
      <c r="A1913" s="118"/>
    </row>
    <row r="1914" spans="1:1">
      <c r="A1914" s="118"/>
    </row>
    <row r="1915" spans="1:1">
      <c r="A1915" s="118"/>
    </row>
    <row r="1916" spans="1:1">
      <c r="A1916" s="118"/>
    </row>
    <row r="1917" spans="1:1">
      <c r="A1917" s="118"/>
    </row>
    <row r="1918" spans="1:1">
      <c r="A1918" s="118"/>
    </row>
    <row r="1919" spans="1:1">
      <c r="A1919" s="118"/>
    </row>
    <row r="1920" spans="1:1">
      <c r="A1920" s="118"/>
    </row>
    <row r="1921" spans="1:1">
      <c r="A1921" s="118"/>
    </row>
    <row r="1922" spans="1:1">
      <c r="A1922" s="118"/>
    </row>
    <row r="1923" spans="1:1">
      <c r="A1923" s="118"/>
    </row>
    <row r="1924" spans="1:1">
      <c r="A1924" s="118"/>
    </row>
    <row r="1925" spans="1:1">
      <c r="A1925" s="118"/>
    </row>
    <row r="1926" spans="1:1">
      <c r="A1926" s="118"/>
    </row>
    <row r="1927" spans="1:1">
      <c r="A1927" s="118"/>
    </row>
    <row r="1928" spans="1:1">
      <c r="A1928" s="118"/>
    </row>
    <row r="1929" spans="1:1">
      <c r="A1929" s="118"/>
    </row>
    <row r="1930" spans="1:1">
      <c r="A1930" s="118"/>
    </row>
    <row r="1931" spans="1:1">
      <c r="A1931" s="118"/>
    </row>
    <row r="1932" spans="1:1">
      <c r="A1932" s="118"/>
    </row>
    <row r="1933" spans="1:1">
      <c r="A1933" s="118"/>
    </row>
    <row r="1934" spans="1:1">
      <c r="A1934" s="118"/>
    </row>
    <row r="1935" spans="1:1">
      <c r="A1935" s="118"/>
    </row>
    <row r="1936" spans="1:1">
      <c r="A1936" s="118"/>
    </row>
    <row r="1937" spans="1:1">
      <c r="A1937" s="118"/>
    </row>
    <row r="1938" spans="1:1">
      <c r="A1938" s="118"/>
    </row>
    <row r="1939" spans="1:1">
      <c r="A1939" s="118"/>
    </row>
    <row r="1940" spans="1:1">
      <c r="A1940" s="118"/>
    </row>
    <row r="1941" spans="1:1">
      <c r="A1941" s="118"/>
    </row>
    <row r="1942" spans="1:1">
      <c r="A1942" s="118"/>
    </row>
    <row r="1943" spans="1:1">
      <c r="A1943" s="118"/>
    </row>
    <row r="1944" spans="1:1">
      <c r="A1944" s="118"/>
    </row>
    <row r="1945" spans="1:1">
      <c r="A1945" s="118"/>
    </row>
    <row r="1946" spans="1:1">
      <c r="A1946" s="118"/>
    </row>
    <row r="1947" spans="1:1">
      <c r="A1947" s="118"/>
    </row>
    <row r="1948" spans="1:1">
      <c r="A1948" s="118"/>
    </row>
    <row r="1949" spans="1:1">
      <c r="A1949" s="118"/>
    </row>
    <row r="1950" spans="1:1">
      <c r="A1950" s="118"/>
    </row>
    <row r="1951" spans="1:1">
      <c r="A1951" s="118"/>
    </row>
    <row r="1952" spans="1:1">
      <c r="A1952" s="118"/>
    </row>
    <row r="1953" spans="1:1">
      <c r="A1953" s="118"/>
    </row>
    <row r="1954" spans="1:1">
      <c r="A1954" s="118"/>
    </row>
    <row r="1955" spans="1:1">
      <c r="A1955" s="118"/>
    </row>
    <row r="1956" spans="1:1">
      <c r="A1956" s="118"/>
    </row>
    <row r="1957" spans="1:1">
      <c r="A1957" s="118"/>
    </row>
    <row r="1958" spans="1:1">
      <c r="A1958" s="118"/>
    </row>
    <row r="1959" spans="1:1">
      <c r="A1959" s="118"/>
    </row>
    <row r="1960" spans="1:1">
      <c r="A1960" s="118"/>
    </row>
    <row r="1961" spans="1:1">
      <c r="A1961" s="118"/>
    </row>
    <row r="1962" spans="1:1">
      <c r="A1962" s="118"/>
    </row>
    <row r="1963" spans="1:1">
      <c r="A1963" s="118"/>
    </row>
    <row r="1964" spans="1:1">
      <c r="A1964" s="118"/>
    </row>
    <row r="1965" spans="1:1">
      <c r="A1965" s="118"/>
    </row>
    <row r="1966" spans="1:1">
      <c r="A1966" s="118"/>
    </row>
    <row r="1967" spans="1:1">
      <c r="A1967" s="118"/>
    </row>
    <row r="1968" spans="1:1">
      <c r="A1968" s="118"/>
    </row>
    <row r="1969" spans="1:1">
      <c r="A1969" s="118"/>
    </row>
    <row r="1970" spans="1:1">
      <c r="A1970" s="118"/>
    </row>
    <row r="1971" spans="1:1">
      <c r="A1971" s="118"/>
    </row>
    <row r="1972" spans="1:1">
      <c r="A1972" s="118"/>
    </row>
    <row r="1973" spans="1:1">
      <c r="A1973" s="118"/>
    </row>
    <row r="1974" spans="1:1">
      <c r="A1974" s="118"/>
    </row>
    <row r="1975" spans="1:1">
      <c r="A1975" s="118"/>
    </row>
    <row r="1976" spans="1:1">
      <c r="A1976" s="118"/>
    </row>
    <row r="1977" spans="1:1">
      <c r="A1977" s="118"/>
    </row>
    <row r="1978" spans="1:1">
      <c r="A1978" s="118"/>
    </row>
    <row r="1979" spans="1:1">
      <c r="A1979" s="118"/>
    </row>
    <row r="1980" spans="1:1">
      <c r="A1980" s="118"/>
    </row>
    <row r="1981" spans="1:1">
      <c r="A1981" s="118"/>
    </row>
    <row r="1982" spans="1:1">
      <c r="A1982" s="118"/>
    </row>
    <row r="1983" spans="1:1">
      <c r="A1983" s="118"/>
    </row>
    <row r="1984" spans="1:1">
      <c r="A1984" s="118"/>
    </row>
    <row r="1985" spans="1:1">
      <c r="A1985" s="118"/>
    </row>
    <row r="1986" spans="1:1">
      <c r="A1986" s="118"/>
    </row>
    <row r="1987" spans="1:1">
      <c r="A1987" s="118"/>
    </row>
    <row r="1988" spans="1:1">
      <c r="A1988" s="118"/>
    </row>
    <row r="1989" spans="1:1">
      <c r="A1989" s="118"/>
    </row>
    <row r="1990" spans="1:1">
      <c r="A1990" s="118"/>
    </row>
    <row r="1991" spans="1:1">
      <c r="A1991" s="118"/>
    </row>
    <row r="1992" spans="1:1">
      <c r="A1992" s="118"/>
    </row>
    <row r="1993" spans="1:1">
      <c r="A1993" s="118"/>
    </row>
    <row r="1994" spans="1:1">
      <c r="A1994" s="118"/>
    </row>
    <row r="1995" spans="1:1">
      <c r="A1995" s="118"/>
    </row>
    <row r="1996" spans="1:1">
      <c r="A1996" s="118"/>
    </row>
    <row r="1997" spans="1:1">
      <c r="A1997" s="118"/>
    </row>
    <row r="1998" spans="1:1">
      <c r="A1998" s="118"/>
    </row>
    <row r="1999" spans="1:1">
      <c r="A1999" s="118"/>
    </row>
    <row r="2000" spans="1:1">
      <c r="A2000" s="118"/>
    </row>
    <row r="2001" spans="1:1">
      <c r="A2001" s="118"/>
    </row>
    <row r="2002" spans="1:1">
      <c r="A2002" s="118"/>
    </row>
    <row r="2003" spans="1:1">
      <c r="A2003" s="118"/>
    </row>
    <row r="2004" spans="1:1">
      <c r="A2004" s="118"/>
    </row>
    <row r="2005" spans="1:1">
      <c r="A2005" s="118"/>
    </row>
    <row r="2006" spans="1:1">
      <c r="A2006" s="118"/>
    </row>
    <row r="2007" spans="1:1">
      <c r="A2007" s="118"/>
    </row>
    <row r="2008" spans="1:1">
      <c r="A2008" s="118"/>
    </row>
    <row r="2009" spans="1:1">
      <c r="A2009" s="118"/>
    </row>
    <row r="2010" spans="1:1">
      <c r="A2010" s="118"/>
    </row>
    <row r="2011" spans="1:1">
      <c r="A2011" s="118"/>
    </row>
    <row r="2012" spans="1:1">
      <c r="A2012" s="118"/>
    </row>
    <row r="2013" spans="1:1">
      <c r="A2013" s="118"/>
    </row>
    <row r="2014" spans="1:1">
      <c r="A2014" s="118"/>
    </row>
    <row r="2015" spans="1:1">
      <c r="A2015" s="118"/>
    </row>
    <row r="2016" spans="1:1">
      <c r="A2016" s="118"/>
    </row>
    <row r="2017" spans="1:1">
      <c r="A2017" s="118"/>
    </row>
    <row r="2018" spans="1:1">
      <c r="A2018" s="118"/>
    </row>
    <row r="2019" spans="1:1">
      <c r="A2019" s="118"/>
    </row>
    <row r="2020" spans="1:1">
      <c r="A2020" s="118"/>
    </row>
    <row r="2021" spans="1:1">
      <c r="A2021" s="118"/>
    </row>
    <row r="2022" spans="1:1">
      <c r="A2022" s="118"/>
    </row>
    <row r="2023" spans="1:1">
      <c r="A2023" s="118"/>
    </row>
    <row r="2024" spans="1:1">
      <c r="A2024" s="118"/>
    </row>
    <row r="2025" spans="1:1">
      <c r="A2025" s="118"/>
    </row>
    <row r="2026" spans="1:1">
      <c r="A2026" s="118"/>
    </row>
    <row r="2027" spans="1:1">
      <c r="A2027" s="118"/>
    </row>
    <row r="2028" spans="1:1">
      <c r="A2028" s="118"/>
    </row>
    <row r="2029" spans="1:1">
      <c r="A2029" s="118"/>
    </row>
    <row r="2030" spans="1:1">
      <c r="A2030" s="118"/>
    </row>
    <row r="2031" spans="1:1">
      <c r="A2031" s="118"/>
    </row>
    <row r="2032" spans="1:1">
      <c r="A2032" s="118"/>
    </row>
    <row r="2033" spans="1:1">
      <c r="A2033" s="118"/>
    </row>
    <row r="2034" spans="1:1">
      <c r="A2034" s="118"/>
    </row>
    <row r="2035" spans="1:1">
      <c r="A2035" s="118"/>
    </row>
    <row r="2036" spans="1:1">
      <c r="A2036" s="118"/>
    </row>
    <row r="2037" spans="1:1">
      <c r="A2037" s="118"/>
    </row>
    <row r="2038" spans="1:1">
      <c r="A2038" s="118"/>
    </row>
    <row r="2039" spans="1:1">
      <c r="A2039" s="118"/>
    </row>
    <row r="2040" spans="1:1">
      <c r="A2040" s="118"/>
    </row>
    <row r="2041" spans="1:1">
      <c r="A2041" s="118"/>
    </row>
    <row r="2042" spans="1:1">
      <c r="A2042" s="118"/>
    </row>
    <row r="2043" spans="1:1">
      <c r="A2043" s="118"/>
    </row>
    <row r="2044" spans="1:1">
      <c r="A2044" s="118"/>
    </row>
    <row r="2045" spans="1:1">
      <c r="A2045" s="118"/>
    </row>
    <row r="2046" spans="1:1">
      <c r="A2046" s="118"/>
    </row>
    <row r="2047" spans="1:1">
      <c r="A2047" s="118"/>
    </row>
    <row r="2048" spans="1:1">
      <c r="A2048" s="118"/>
    </row>
    <row r="2049" spans="1:1">
      <c r="A2049" s="118"/>
    </row>
    <row r="2050" spans="1:1">
      <c r="A2050" s="118"/>
    </row>
    <row r="2051" spans="1:1">
      <c r="A2051" s="118"/>
    </row>
    <row r="2052" spans="1:1">
      <c r="A2052" s="118"/>
    </row>
    <row r="2053" spans="1:1">
      <c r="A2053" s="118"/>
    </row>
    <row r="2054" spans="1:1">
      <c r="A2054" s="118"/>
    </row>
    <row r="2055" spans="1:1">
      <c r="A2055" s="118"/>
    </row>
    <row r="2056" spans="1:1">
      <c r="A2056" s="118"/>
    </row>
    <row r="2057" spans="1:1">
      <c r="A2057" s="118"/>
    </row>
    <row r="2058" spans="1:1">
      <c r="A2058" s="118"/>
    </row>
    <row r="2059" spans="1:1">
      <c r="A2059" s="118"/>
    </row>
    <row r="2060" spans="1:1">
      <c r="A2060" s="118"/>
    </row>
    <row r="2061" spans="1:1">
      <c r="A2061" s="118"/>
    </row>
    <row r="2062" spans="1:1">
      <c r="A2062" s="118"/>
    </row>
    <row r="2063" spans="1:1">
      <c r="A2063" s="118"/>
    </row>
    <row r="2064" spans="1:1">
      <c r="A2064" s="118"/>
    </row>
    <row r="2065" spans="1:1">
      <c r="A2065" s="118"/>
    </row>
    <row r="2066" spans="1:1">
      <c r="A2066" s="118"/>
    </row>
    <row r="2067" spans="1:1">
      <c r="A2067" s="118"/>
    </row>
    <row r="2068" spans="1:1">
      <c r="A2068" s="118"/>
    </row>
    <row r="2069" spans="1:1">
      <c r="A2069" s="118"/>
    </row>
    <row r="2070" spans="1:1">
      <c r="A2070" s="118"/>
    </row>
    <row r="2071" spans="1:1">
      <c r="A2071" s="118"/>
    </row>
    <row r="2072" spans="1:1">
      <c r="A2072" s="118"/>
    </row>
    <row r="2073" spans="1:1">
      <c r="A2073" s="118"/>
    </row>
    <row r="2074" spans="1:1">
      <c r="A2074" s="118"/>
    </row>
    <row r="2075" spans="1:1">
      <c r="A2075" s="118"/>
    </row>
    <row r="2076" spans="1:1">
      <c r="A2076" s="118"/>
    </row>
    <row r="2077" spans="1:1">
      <c r="A2077" s="118"/>
    </row>
    <row r="2078" spans="1:1">
      <c r="A2078" s="118"/>
    </row>
    <row r="2079" spans="1:1">
      <c r="A2079" s="118"/>
    </row>
    <row r="2080" spans="1:1">
      <c r="A2080" s="118"/>
    </row>
    <row r="2081" spans="1:1">
      <c r="A2081" s="118"/>
    </row>
    <row r="2082" spans="1:1">
      <c r="A2082" s="118"/>
    </row>
    <row r="2083" spans="1:1">
      <c r="A2083" s="118"/>
    </row>
    <row r="2084" spans="1:1">
      <c r="A2084" s="118"/>
    </row>
    <row r="2085" spans="1:1">
      <c r="A2085" s="118"/>
    </row>
    <row r="2086" spans="1:1">
      <c r="A2086" s="118"/>
    </row>
    <row r="2087" spans="1:1">
      <c r="A2087" s="118"/>
    </row>
    <row r="2088" spans="1:1">
      <c r="A2088" s="118"/>
    </row>
    <row r="2089" spans="1:1">
      <c r="A2089" s="118"/>
    </row>
    <row r="2090" spans="1:1">
      <c r="A2090" s="118"/>
    </row>
    <row r="2091" spans="1:1">
      <c r="A2091" s="118"/>
    </row>
    <row r="2092" spans="1:1">
      <c r="A2092" s="118"/>
    </row>
    <row r="2093" spans="1:1">
      <c r="A2093" s="118"/>
    </row>
    <row r="2094" spans="1:1">
      <c r="A2094" s="118"/>
    </row>
    <row r="2095" spans="1:1">
      <c r="A2095" s="118"/>
    </row>
    <row r="2096" spans="1:1">
      <c r="A2096" s="118"/>
    </row>
    <row r="2097" spans="1:1">
      <c r="A2097" s="118"/>
    </row>
    <row r="2098" spans="1:1">
      <c r="A2098" s="118"/>
    </row>
    <row r="2099" spans="1:1">
      <c r="A2099" s="118"/>
    </row>
    <row r="2100" spans="1:1">
      <c r="A2100" s="118"/>
    </row>
    <row r="2101" spans="1:1">
      <c r="A2101" s="118"/>
    </row>
    <row r="2102" spans="1:1">
      <c r="A2102" s="118"/>
    </row>
    <row r="2103" spans="1:1">
      <c r="A2103" s="118"/>
    </row>
    <row r="2104" spans="1:1">
      <c r="A2104" s="118"/>
    </row>
    <row r="2105" spans="1:1">
      <c r="A2105" s="118"/>
    </row>
    <row r="2106" spans="1:1">
      <c r="A2106" s="118"/>
    </row>
    <row r="2107" spans="1:1">
      <c r="A2107" s="118"/>
    </row>
    <row r="2108" spans="1:1">
      <c r="A2108" s="118"/>
    </row>
    <row r="2109" spans="1:1">
      <c r="A2109" s="118"/>
    </row>
    <row r="2110" spans="1:1">
      <c r="A2110" s="118"/>
    </row>
    <row r="2111" spans="1:1">
      <c r="A2111" s="118"/>
    </row>
    <row r="2112" spans="1:1">
      <c r="A2112" s="118"/>
    </row>
    <row r="2113" spans="1:1">
      <c r="A2113" s="118"/>
    </row>
    <row r="2114" spans="1:1">
      <c r="A2114" s="118"/>
    </row>
    <row r="2115" spans="1:1">
      <c r="A2115" s="118"/>
    </row>
    <row r="2116" spans="1:1">
      <c r="A2116" s="118"/>
    </row>
    <row r="2117" spans="1:1">
      <c r="A2117" s="118"/>
    </row>
    <row r="2118" spans="1:1">
      <c r="A2118" s="118"/>
    </row>
    <row r="2119" spans="1:1">
      <c r="A2119" s="118"/>
    </row>
    <row r="2120" spans="1:1">
      <c r="A2120" s="118"/>
    </row>
    <row r="2121" spans="1:1">
      <c r="A2121" s="118"/>
    </row>
    <row r="2122" spans="1:1">
      <c r="A2122" s="118"/>
    </row>
    <row r="2123" spans="1:1">
      <c r="A2123" s="118"/>
    </row>
    <row r="2124" spans="1:1">
      <c r="A2124" s="118"/>
    </row>
    <row r="2125" spans="1:1">
      <c r="A2125" s="118"/>
    </row>
    <row r="2126" spans="1:1">
      <c r="A2126" s="118"/>
    </row>
    <row r="2127" spans="1:1">
      <c r="A2127" s="118"/>
    </row>
    <row r="2128" spans="1:1">
      <c r="A2128" s="118"/>
    </row>
    <row r="2129" spans="1:1">
      <c r="A2129" s="118"/>
    </row>
    <row r="2130" spans="1:1">
      <c r="A2130" s="118"/>
    </row>
    <row r="2131" spans="1:1">
      <c r="A2131" s="118"/>
    </row>
    <row r="2132" spans="1:1">
      <c r="A2132" s="118"/>
    </row>
    <row r="2133" spans="1:1">
      <c r="A2133" s="118"/>
    </row>
    <row r="2134" spans="1:1">
      <c r="A2134" s="118"/>
    </row>
    <row r="2135" spans="1:1">
      <c r="A2135" s="118"/>
    </row>
    <row r="2136" spans="1:1">
      <c r="A2136" s="118"/>
    </row>
    <row r="2137" spans="1:1">
      <c r="A2137" s="118"/>
    </row>
    <row r="2138" spans="1:1">
      <c r="A2138" s="118"/>
    </row>
    <row r="2139" spans="1:1">
      <c r="A2139" s="118"/>
    </row>
    <row r="2140" spans="1:1">
      <c r="A2140" s="118"/>
    </row>
    <row r="2141" spans="1:1">
      <c r="A2141" s="118"/>
    </row>
    <row r="2142" spans="1:1">
      <c r="A2142" s="118"/>
    </row>
    <row r="2143" spans="1:1">
      <c r="A2143" s="118"/>
    </row>
    <row r="2144" spans="1:1">
      <c r="A2144" s="118"/>
    </row>
    <row r="2145" spans="1:1">
      <c r="A2145" s="118"/>
    </row>
    <row r="2146" spans="1:1">
      <c r="A2146" s="118"/>
    </row>
    <row r="2147" spans="1:1">
      <c r="A2147" s="118"/>
    </row>
    <row r="2148" spans="1:1">
      <c r="A2148" s="118"/>
    </row>
    <row r="2149" spans="1:1">
      <c r="A2149" s="118"/>
    </row>
    <row r="2150" spans="1:1">
      <c r="A2150" s="118"/>
    </row>
    <row r="2151" spans="1:1">
      <c r="A2151" s="118"/>
    </row>
    <row r="2152" spans="1:1">
      <c r="A2152" s="118"/>
    </row>
    <row r="2153" spans="1:1">
      <c r="A2153" s="118"/>
    </row>
    <row r="2154" spans="1:1">
      <c r="A2154" s="118"/>
    </row>
    <row r="2155" spans="1:1">
      <c r="A2155" s="118"/>
    </row>
    <row r="2156" spans="1:1">
      <c r="A2156" s="118"/>
    </row>
    <row r="2157" spans="1:1">
      <c r="A2157" s="118"/>
    </row>
    <row r="2158" spans="1:1">
      <c r="A2158" s="118"/>
    </row>
    <row r="2159" spans="1:1">
      <c r="A2159" s="118"/>
    </row>
    <row r="2160" spans="1:1">
      <c r="A2160" s="118"/>
    </row>
    <row r="2161" spans="1:1">
      <c r="A2161" s="118"/>
    </row>
    <row r="2162" spans="1:1">
      <c r="A2162" s="118"/>
    </row>
    <row r="2163" spans="1:1">
      <c r="A2163" s="118"/>
    </row>
    <row r="2164" spans="1:1">
      <c r="A2164" s="118"/>
    </row>
    <row r="2165" spans="1:1">
      <c r="A2165" s="118"/>
    </row>
    <row r="2166" spans="1:1">
      <c r="A2166" s="118"/>
    </row>
    <row r="2167" spans="1:1">
      <c r="A2167" s="118"/>
    </row>
    <row r="2168" spans="1:1">
      <c r="A2168" s="118"/>
    </row>
    <row r="2169" spans="1:1">
      <c r="A2169" s="118"/>
    </row>
    <row r="2170" spans="1:1">
      <c r="A2170" s="118"/>
    </row>
    <row r="2171" spans="1:1">
      <c r="A2171" s="118"/>
    </row>
    <row r="2172" spans="1:1">
      <c r="A2172" s="118"/>
    </row>
    <row r="2173" spans="1:1">
      <c r="A2173" s="118"/>
    </row>
    <row r="2174" spans="1:1">
      <c r="A2174" s="118"/>
    </row>
    <row r="2175" spans="1:1">
      <c r="A2175" s="118"/>
    </row>
    <row r="2176" spans="1:1">
      <c r="A2176" s="118"/>
    </row>
    <row r="2177" spans="1:1">
      <c r="A2177" s="118"/>
    </row>
    <row r="2178" spans="1:1">
      <c r="A2178" s="118"/>
    </row>
    <row r="2179" spans="1:1">
      <c r="A2179" s="118"/>
    </row>
    <row r="2180" spans="1:1">
      <c r="A2180" s="118"/>
    </row>
    <row r="2181" spans="1:1">
      <c r="A2181" s="118"/>
    </row>
    <row r="2182" spans="1:1">
      <c r="A2182" s="118"/>
    </row>
    <row r="2183" spans="1:1">
      <c r="A2183" s="118"/>
    </row>
    <row r="2184" spans="1:1">
      <c r="A2184" s="118"/>
    </row>
    <row r="2185" spans="1:1">
      <c r="A2185" s="118"/>
    </row>
    <row r="2186" spans="1:1">
      <c r="A2186" s="118"/>
    </row>
    <row r="2187" spans="1:1">
      <c r="A2187" s="118"/>
    </row>
    <row r="2188" spans="1:1">
      <c r="A2188" s="118"/>
    </row>
    <row r="2189" spans="1:1">
      <c r="A2189" s="118"/>
    </row>
    <row r="2190" spans="1:1">
      <c r="A2190" s="118"/>
    </row>
    <row r="2191" spans="1:1">
      <c r="A2191" s="118"/>
    </row>
    <row r="2192" spans="1:1">
      <c r="A2192" s="118"/>
    </row>
    <row r="2193" spans="1:1">
      <c r="A2193" s="118"/>
    </row>
    <row r="2194" spans="1:1">
      <c r="A2194" s="118"/>
    </row>
    <row r="2195" spans="1:1">
      <c r="A2195" s="118"/>
    </row>
    <row r="2196" spans="1:1">
      <c r="A2196" s="118"/>
    </row>
    <row r="2197" spans="1:1">
      <c r="A2197" s="118"/>
    </row>
    <row r="2198" spans="1:1">
      <c r="A2198" s="118"/>
    </row>
    <row r="2199" spans="1:1">
      <c r="A2199" s="118"/>
    </row>
    <row r="2200" spans="1:1">
      <c r="A2200" s="118"/>
    </row>
    <row r="2201" spans="1:1">
      <c r="A2201" s="118"/>
    </row>
    <row r="2202" spans="1:1">
      <c r="A2202" s="118"/>
    </row>
    <row r="2203" spans="1:1">
      <c r="A2203" s="118"/>
    </row>
    <row r="2204" spans="1:1">
      <c r="A2204" s="118"/>
    </row>
    <row r="2205" spans="1:1">
      <c r="A2205" s="118"/>
    </row>
    <row r="2206" spans="1:1">
      <c r="A2206" s="118"/>
    </row>
    <row r="2207" spans="1:1">
      <c r="A2207" s="118"/>
    </row>
    <row r="2208" spans="1:1">
      <c r="A2208" s="118"/>
    </row>
    <row r="2209" spans="1:1">
      <c r="A2209" s="118"/>
    </row>
    <row r="2210" spans="1:1">
      <c r="A2210" s="118"/>
    </row>
    <row r="2211" spans="1:1">
      <c r="A2211" s="118"/>
    </row>
    <row r="2212" spans="1:1">
      <c r="A2212" s="118"/>
    </row>
    <row r="2213" spans="1:1">
      <c r="A2213" s="118"/>
    </row>
    <row r="2214" spans="1:1">
      <c r="A2214" s="118"/>
    </row>
    <row r="2215" spans="1:1">
      <c r="A2215" s="118"/>
    </row>
    <row r="2216" spans="1:1">
      <c r="A2216" s="118"/>
    </row>
    <row r="2217" spans="1:1">
      <c r="A2217" s="118"/>
    </row>
    <row r="2218" spans="1:1">
      <c r="A2218" s="118"/>
    </row>
    <row r="2219" spans="1:1">
      <c r="A2219" s="118"/>
    </row>
    <row r="2220" spans="1:1">
      <c r="A2220" s="118"/>
    </row>
    <row r="2221" spans="1:1">
      <c r="A2221" s="118"/>
    </row>
    <row r="2222" spans="1:1">
      <c r="A2222" s="118"/>
    </row>
    <row r="2223" spans="1:1">
      <c r="A2223" s="118"/>
    </row>
    <row r="2224" spans="1:1">
      <c r="A2224" s="118"/>
    </row>
    <row r="2225" spans="1:1">
      <c r="A2225" s="118"/>
    </row>
    <row r="2226" spans="1:1">
      <c r="A2226" s="118"/>
    </row>
    <row r="2227" spans="1:1">
      <c r="A2227" s="118"/>
    </row>
    <row r="2228" spans="1:1">
      <c r="A2228" s="118"/>
    </row>
    <row r="2229" spans="1:1">
      <c r="A2229" s="118"/>
    </row>
    <row r="2230" spans="1:1">
      <c r="A2230" s="118"/>
    </row>
    <row r="2231" spans="1:1">
      <c r="A2231" s="118"/>
    </row>
    <row r="2232" spans="1:1">
      <c r="A2232" s="118"/>
    </row>
    <row r="2233" spans="1:1">
      <c r="A2233" s="118"/>
    </row>
    <row r="2234" spans="1:1">
      <c r="A2234" s="118"/>
    </row>
    <row r="2235" spans="1:1">
      <c r="A2235" s="118"/>
    </row>
    <row r="2236" spans="1:1">
      <c r="A2236" s="118"/>
    </row>
    <row r="2237" spans="1:1">
      <c r="A2237" s="118"/>
    </row>
    <row r="2238" spans="1:1">
      <c r="A2238" s="118"/>
    </row>
    <row r="2239" spans="1:1">
      <c r="A2239" s="118"/>
    </row>
    <row r="2240" spans="1:1">
      <c r="A2240" s="118"/>
    </row>
    <row r="2241" spans="1:1">
      <c r="A2241" s="118"/>
    </row>
    <row r="2242" spans="1:1">
      <c r="A2242" s="118"/>
    </row>
    <row r="2243" spans="1:1">
      <c r="A2243" s="118"/>
    </row>
    <row r="2244" spans="1:1">
      <c r="A2244" s="118"/>
    </row>
    <row r="2245" spans="1:1">
      <c r="A2245" s="118"/>
    </row>
    <row r="2246" spans="1:1">
      <c r="A2246" s="118"/>
    </row>
    <row r="2247" spans="1:1">
      <c r="A2247" s="118"/>
    </row>
    <row r="2248" spans="1:1">
      <c r="A2248" s="118"/>
    </row>
    <row r="2249" spans="1:1">
      <c r="A2249" s="118"/>
    </row>
    <row r="2250" spans="1:1">
      <c r="A2250" s="118"/>
    </row>
    <row r="2251" spans="1:1">
      <c r="A2251" s="118"/>
    </row>
    <row r="2252" spans="1:1">
      <c r="A2252" s="118"/>
    </row>
    <row r="2253" spans="1:1">
      <c r="A2253" s="118"/>
    </row>
    <row r="2254" spans="1:1">
      <c r="A2254" s="118"/>
    </row>
    <row r="2255" spans="1:1">
      <c r="A2255" s="118"/>
    </row>
    <row r="2256" spans="1:1">
      <c r="A2256" s="118"/>
    </row>
    <row r="2257" spans="1:1">
      <c r="A2257" s="118"/>
    </row>
    <row r="2258" spans="1:1">
      <c r="A2258" s="118"/>
    </row>
    <row r="2259" spans="1:1">
      <c r="A2259" s="118"/>
    </row>
    <row r="2260" spans="1:1">
      <c r="A2260" s="118"/>
    </row>
    <row r="2261" spans="1:1">
      <c r="A2261" s="118"/>
    </row>
    <row r="2262" spans="1:1">
      <c r="A2262" s="118"/>
    </row>
    <row r="2263" spans="1:1">
      <c r="A2263" s="118"/>
    </row>
    <row r="2264" spans="1:1">
      <c r="A2264" s="118"/>
    </row>
    <row r="2265" spans="1:1">
      <c r="A2265" s="118"/>
    </row>
    <row r="2266" spans="1:1">
      <c r="A2266" s="118"/>
    </row>
    <row r="2267" spans="1:1">
      <c r="A2267" s="118"/>
    </row>
    <row r="2268" spans="1:1">
      <c r="A2268" s="118"/>
    </row>
    <row r="2269" spans="1:1">
      <c r="A2269" s="118"/>
    </row>
    <row r="2270" spans="1:1">
      <c r="A2270" s="118"/>
    </row>
    <row r="2271" spans="1:1">
      <c r="A2271" s="118"/>
    </row>
    <row r="2272" spans="1:1">
      <c r="A2272" s="118"/>
    </row>
    <row r="2273" spans="1:1">
      <c r="A2273" s="118"/>
    </row>
    <row r="2274" spans="1:1">
      <c r="A2274" s="118"/>
    </row>
    <row r="2275" spans="1:1">
      <c r="A2275" s="118"/>
    </row>
    <row r="2276" spans="1:1">
      <c r="A2276" s="118"/>
    </row>
    <row r="2277" spans="1:1">
      <c r="A2277" s="118"/>
    </row>
    <row r="2278" spans="1:1">
      <c r="A2278" s="118"/>
    </row>
    <row r="2279" spans="1:1">
      <c r="A2279" s="118"/>
    </row>
    <row r="2280" spans="1:1">
      <c r="A2280" s="118"/>
    </row>
    <row r="2281" spans="1:1">
      <c r="A2281" s="118"/>
    </row>
    <row r="2282" spans="1:1">
      <c r="A2282" s="118"/>
    </row>
    <row r="2283" spans="1:1">
      <c r="A2283" s="118"/>
    </row>
    <row r="2284" spans="1:1">
      <c r="A2284" s="118"/>
    </row>
    <row r="2285" spans="1:1">
      <c r="A2285" s="118"/>
    </row>
    <row r="2286" spans="1:1">
      <c r="A2286" s="118"/>
    </row>
    <row r="2287" spans="1:1">
      <c r="A2287" s="118"/>
    </row>
    <row r="2288" spans="1:1">
      <c r="A2288" s="118"/>
    </row>
    <row r="2289" spans="1:1">
      <c r="A2289" s="118"/>
    </row>
    <row r="2290" spans="1:1">
      <c r="A2290" s="118"/>
    </row>
    <row r="2291" spans="1:1">
      <c r="A2291" s="118"/>
    </row>
    <row r="2292" spans="1:1">
      <c r="A2292" s="118"/>
    </row>
    <row r="2293" spans="1:1">
      <c r="A2293" s="118"/>
    </row>
    <row r="2294" spans="1:1">
      <c r="A2294" s="118"/>
    </row>
    <row r="2295" spans="1:1">
      <c r="A2295" s="118"/>
    </row>
    <row r="2296" spans="1:1">
      <c r="A2296" s="118"/>
    </row>
    <row r="2297" spans="1:1">
      <c r="A2297" s="118"/>
    </row>
    <row r="2298" spans="1:1">
      <c r="A2298" s="118"/>
    </row>
    <row r="2299" spans="1:1">
      <c r="A2299" s="118"/>
    </row>
    <row r="2300" spans="1:1">
      <c r="A2300" s="118"/>
    </row>
    <row r="2301" spans="1:1">
      <c r="A2301" s="118"/>
    </row>
    <row r="2302" spans="1:1">
      <c r="A2302" s="118"/>
    </row>
    <row r="2303" spans="1:1">
      <c r="A2303" s="118"/>
    </row>
    <row r="2304" spans="1:1">
      <c r="A2304" s="118"/>
    </row>
    <row r="2305" spans="1:1">
      <c r="A2305" s="118"/>
    </row>
    <row r="2306" spans="1:1">
      <c r="A2306" s="118"/>
    </row>
    <row r="2307" spans="1:1">
      <c r="A2307" s="118"/>
    </row>
    <row r="2308" spans="1:1">
      <c r="A2308" s="118"/>
    </row>
    <row r="2309" spans="1:1">
      <c r="A2309" s="118"/>
    </row>
    <row r="2310" spans="1:1">
      <c r="A2310" s="118"/>
    </row>
    <row r="2311" spans="1:1">
      <c r="A2311" s="118"/>
    </row>
    <row r="2312" spans="1:1">
      <c r="A2312" s="118"/>
    </row>
    <row r="2313" spans="1:1">
      <c r="A2313" s="118"/>
    </row>
    <row r="2314" spans="1:1">
      <c r="A2314" s="118"/>
    </row>
    <row r="2315" spans="1:1">
      <c r="A2315" s="118"/>
    </row>
    <row r="2316" spans="1:1">
      <c r="A2316" s="118"/>
    </row>
    <row r="2317" spans="1:1">
      <c r="A2317" s="118"/>
    </row>
    <row r="2318" spans="1:1">
      <c r="A2318" s="118"/>
    </row>
    <row r="2319" spans="1:1">
      <c r="A2319" s="118"/>
    </row>
    <row r="2320" spans="1:1">
      <c r="A2320" s="118"/>
    </row>
    <row r="2321" spans="1:1">
      <c r="A2321" s="118"/>
    </row>
    <row r="2322" spans="1:1">
      <c r="A2322" s="118"/>
    </row>
    <row r="2323" spans="1:1">
      <c r="A2323" s="118"/>
    </row>
    <row r="2324" spans="1:1">
      <c r="A2324" s="118"/>
    </row>
    <row r="2325" spans="1:1">
      <c r="A2325" s="118"/>
    </row>
    <row r="2326" spans="1:1">
      <c r="A2326" s="118"/>
    </row>
    <row r="2327" spans="1:1">
      <c r="A2327" s="118"/>
    </row>
    <row r="2328" spans="1:1">
      <c r="A2328" s="118"/>
    </row>
    <row r="2329" spans="1:1">
      <c r="A2329" s="118"/>
    </row>
    <row r="2330" spans="1:1">
      <c r="A2330" s="118"/>
    </row>
    <row r="2331" spans="1:1">
      <c r="A2331" s="118"/>
    </row>
    <row r="2332" spans="1:1">
      <c r="A2332" s="118"/>
    </row>
    <row r="2333" spans="1:1">
      <c r="A2333" s="118"/>
    </row>
    <row r="2334" spans="1:1">
      <c r="A2334" s="118"/>
    </row>
    <row r="2335" spans="1:1">
      <c r="A2335" s="118"/>
    </row>
    <row r="2336" spans="1:1">
      <c r="A2336" s="118"/>
    </row>
    <row r="2337" spans="1:1">
      <c r="A2337" s="118"/>
    </row>
    <row r="2338" spans="1:1">
      <c r="A2338" s="118"/>
    </row>
    <row r="2339" spans="1:1">
      <c r="A2339" s="118"/>
    </row>
    <row r="2340" spans="1:1">
      <c r="A2340" s="118"/>
    </row>
    <row r="2341" spans="1:1">
      <c r="A2341" s="118"/>
    </row>
    <row r="2342" spans="1:1">
      <c r="A2342" s="118"/>
    </row>
    <row r="2343" spans="1:1">
      <c r="A2343" s="118"/>
    </row>
    <row r="2344" spans="1:1">
      <c r="A2344" s="118"/>
    </row>
    <row r="2345" spans="1:1">
      <c r="A2345" s="118"/>
    </row>
    <row r="2346" spans="1:1">
      <c r="A2346" s="118"/>
    </row>
    <row r="2347" spans="1:1">
      <c r="A2347" s="118"/>
    </row>
    <row r="2348" spans="1:1">
      <c r="A2348" s="118"/>
    </row>
    <row r="2349" spans="1:1">
      <c r="A2349" s="118"/>
    </row>
    <row r="2350" spans="1:1">
      <c r="A2350" s="118"/>
    </row>
    <row r="2351" spans="1:1">
      <c r="A2351" s="118"/>
    </row>
    <row r="2352" spans="1:1">
      <c r="A2352" s="118"/>
    </row>
    <row r="2353" spans="1:1">
      <c r="A2353" s="118"/>
    </row>
    <row r="2354" spans="1:1">
      <c r="A2354" s="118"/>
    </row>
    <row r="2355" spans="1:1">
      <c r="A2355" s="118"/>
    </row>
    <row r="2356" spans="1:1">
      <c r="A2356" s="118"/>
    </row>
    <row r="2357" spans="1:1">
      <c r="A2357" s="118"/>
    </row>
    <row r="2358" spans="1:1">
      <c r="A2358" s="118"/>
    </row>
    <row r="2359" spans="1:1">
      <c r="A2359" s="118"/>
    </row>
    <row r="2360" spans="1:1">
      <c r="A2360" s="118"/>
    </row>
    <row r="2361" spans="1:1">
      <c r="A2361" s="118"/>
    </row>
    <row r="2362" spans="1:1">
      <c r="A2362" s="118"/>
    </row>
    <row r="2363" spans="1:1">
      <c r="A2363" s="118"/>
    </row>
    <row r="2364" spans="1:1">
      <c r="A2364" s="118"/>
    </row>
    <row r="2365" spans="1:1">
      <c r="A2365" s="118"/>
    </row>
    <row r="2366" spans="1:1">
      <c r="A2366" s="118"/>
    </row>
    <row r="2367" spans="1:1">
      <c r="A2367" s="118"/>
    </row>
    <row r="2368" spans="1:1">
      <c r="A2368" s="118"/>
    </row>
    <row r="2369" spans="1:1">
      <c r="A2369" s="118"/>
    </row>
    <row r="2370" spans="1:1">
      <c r="A2370" s="118"/>
    </row>
    <row r="2371" spans="1:1">
      <c r="A2371" s="118"/>
    </row>
    <row r="2372" spans="1:1">
      <c r="A2372" s="118"/>
    </row>
    <row r="2373" spans="1:1">
      <c r="A2373" s="118"/>
    </row>
    <row r="2374" spans="1:1">
      <c r="A2374" s="118"/>
    </row>
    <row r="2375" spans="1:1">
      <c r="A2375" s="118"/>
    </row>
    <row r="2376" spans="1:1">
      <c r="A2376" s="118"/>
    </row>
    <row r="2377" spans="1:1">
      <c r="A2377" s="118"/>
    </row>
    <row r="2378" spans="1:1">
      <c r="A2378" s="118"/>
    </row>
    <row r="2379" spans="1:1">
      <c r="A2379" s="118"/>
    </row>
    <row r="2380" spans="1:1">
      <c r="A2380" s="118"/>
    </row>
    <row r="2381" spans="1:1">
      <c r="A2381" s="118"/>
    </row>
    <row r="2382" spans="1:1">
      <c r="A2382" s="118"/>
    </row>
    <row r="2383" spans="1:1">
      <c r="A2383" s="118"/>
    </row>
    <row r="2384" spans="1:1">
      <c r="A2384" s="118"/>
    </row>
    <row r="2385" spans="1:1">
      <c r="A2385" s="118"/>
    </row>
    <row r="2386" spans="1:1">
      <c r="A2386" s="118"/>
    </row>
    <row r="2387" spans="1:1">
      <c r="A2387" s="118"/>
    </row>
    <row r="2388" spans="1:1">
      <c r="A2388" s="118"/>
    </row>
    <row r="2389" spans="1:1">
      <c r="A2389" s="118"/>
    </row>
    <row r="2390" spans="1:1">
      <c r="A2390" s="118"/>
    </row>
    <row r="2391" spans="1:1">
      <c r="A2391" s="118"/>
    </row>
    <row r="2392" spans="1:1">
      <c r="A2392" s="118"/>
    </row>
    <row r="2393" spans="1:1">
      <c r="A2393" s="118"/>
    </row>
    <row r="2394" spans="1:1">
      <c r="A2394" s="118"/>
    </row>
    <row r="2395" spans="1:1">
      <c r="A2395" s="118"/>
    </row>
    <row r="2396" spans="1:1">
      <c r="A2396" s="118"/>
    </row>
    <row r="2397" spans="1:1">
      <c r="A2397" s="118"/>
    </row>
    <row r="2398" spans="1:1">
      <c r="A2398" s="118"/>
    </row>
    <row r="2399" spans="1:1">
      <c r="A2399" s="118"/>
    </row>
    <row r="2400" spans="1:1">
      <c r="A2400" s="118"/>
    </row>
    <row r="2401" spans="1:1">
      <c r="A2401" s="118"/>
    </row>
    <row r="2402" spans="1:1">
      <c r="A2402" s="118"/>
    </row>
    <row r="2403" spans="1:1">
      <c r="A2403" s="118"/>
    </row>
    <row r="2404" spans="1:1">
      <c r="A2404" s="118"/>
    </row>
    <row r="2405" spans="1:1">
      <c r="A2405" s="118"/>
    </row>
    <row r="2406" spans="1:1">
      <c r="A2406" s="118"/>
    </row>
    <row r="2407" spans="1:1">
      <c r="A2407" s="118"/>
    </row>
    <row r="2408" spans="1:1">
      <c r="A2408" s="118"/>
    </row>
    <row r="2409" spans="1:1">
      <c r="A2409" s="118"/>
    </row>
    <row r="2410" spans="1:1">
      <c r="A2410" s="118"/>
    </row>
    <row r="2411" spans="1:1">
      <c r="A2411" s="118"/>
    </row>
    <row r="2412" spans="1:1">
      <c r="A2412" s="118"/>
    </row>
    <row r="2413" spans="1:1">
      <c r="A2413" s="118"/>
    </row>
    <row r="2414" spans="1:1">
      <c r="A2414" s="118"/>
    </row>
    <row r="2415" spans="1:1">
      <c r="A2415" s="118"/>
    </row>
    <row r="2416" spans="1:1">
      <c r="A2416" s="118"/>
    </row>
    <row r="2417" spans="1:1">
      <c r="A2417" s="118"/>
    </row>
    <row r="2418" spans="1:1">
      <c r="A2418" s="118"/>
    </row>
    <row r="2419" spans="1:1">
      <c r="A2419" s="118"/>
    </row>
    <row r="2420" spans="1:1">
      <c r="A2420" s="118"/>
    </row>
    <row r="2421" spans="1:1">
      <c r="A2421" s="118"/>
    </row>
    <row r="2422" spans="1:1">
      <c r="A2422" s="118"/>
    </row>
    <row r="2423" spans="1:1">
      <c r="A2423" s="118"/>
    </row>
    <row r="2424" spans="1:1">
      <c r="A2424" s="118"/>
    </row>
    <row r="2425" spans="1:1">
      <c r="A2425" s="118"/>
    </row>
    <row r="2426" spans="1:1">
      <c r="A2426" s="118"/>
    </row>
    <row r="2427" spans="1:1">
      <c r="A2427" s="118"/>
    </row>
    <row r="2428" spans="1:1">
      <c r="A2428" s="118"/>
    </row>
    <row r="2429" spans="1:1">
      <c r="A2429" s="118"/>
    </row>
    <row r="2430" spans="1:1">
      <c r="A2430" s="118"/>
    </row>
    <row r="2431" spans="1:1">
      <c r="A2431" s="118"/>
    </row>
    <row r="2432" spans="1:1">
      <c r="A2432" s="118"/>
    </row>
    <row r="2433" spans="1:1">
      <c r="A2433" s="118"/>
    </row>
    <row r="2434" spans="1:1">
      <c r="A2434" s="118"/>
    </row>
    <row r="2435" spans="1:1">
      <c r="A2435" s="118"/>
    </row>
    <row r="2436" spans="1:1">
      <c r="A2436" s="118"/>
    </row>
    <row r="2437" spans="1:1">
      <c r="A2437" s="118"/>
    </row>
    <row r="2438" spans="1:1">
      <c r="A2438" s="118"/>
    </row>
    <row r="2439" spans="1:1">
      <c r="A2439" s="118"/>
    </row>
    <row r="2440" spans="1:1">
      <c r="A2440" s="118"/>
    </row>
    <row r="2441" spans="1:1">
      <c r="A2441" s="118"/>
    </row>
    <row r="2442" spans="1:1">
      <c r="A2442" s="118"/>
    </row>
    <row r="2443" spans="1:1">
      <c r="A2443" s="118"/>
    </row>
    <row r="2444" spans="1:1">
      <c r="A2444" s="118"/>
    </row>
    <row r="2445" spans="1:1">
      <c r="A2445" s="118"/>
    </row>
    <row r="2446" spans="1:1">
      <c r="A2446" s="118"/>
    </row>
    <row r="2447" spans="1:1">
      <c r="A2447" s="118"/>
    </row>
    <row r="2448" spans="1:1">
      <c r="A2448" s="118"/>
    </row>
    <row r="2449" spans="1:1">
      <c r="A2449" s="118"/>
    </row>
    <row r="2450" spans="1:1">
      <c r="A2450" s="118"/>
    </row>
    <row r="2451" spans="1:1">
      <c r="A2451" s="118"/>
    </row>
    <row r="2452" spans="1:1">
      <c r="A2452" s="118"/>
    </row>
    <row r="2453" spans="1:1">
      <c r="A2453" s="118"/>
    </row>
    <row r="2454" spans="1:1">
      <c r="A2454" s="118"/>
    </row>
    <row r="2455" spans="1:1">
      <c r="A2455" s="118"/>
    </row>
    <row r="2456" spans="1:1">
      <c r="A2456" s="118"/>
    </row>
    <row r="2457" spans="1:1">
      <c r="A2457" s="118"/>
    </row>
    <row r="2458" spans="1:1">
      <c r="A2458" s="118"/>
    </row>
    <row r="2459" spans="1:1">
      <c r="A2459" s="118"/>
    </row>
    <row r="2460" spans="1:1">
      <c r="A2460" s="118"/>
    </row>
    <row r="2461" spans="1:1">
      <c r="A2461" s="118"/>
    </row>
    <row r="2462" spans="1:1">
      <c r="A2462" s="118"/>
    </row>
    <row r="2463" spans="1:1">
      <c r="A2463" s="118"/>
    </row>
    <row r="2464" spans="1:1">
      <c r="A2464" s="118"/>
    </row>
    <row r="2465" spans="1:1">
      <c r="A2465" s="118"/>
    </row>
    <row r="2466" spans="1:1">
      <c r="A2466" s="118"/>
    </row>
    <row r="2467" spans="1:1">
      <c r="A2467" s="118"/>
    </row>
    <row r="2468" spans="1:1">
      <c r="A2468" s="118"/>
    </row>
    <row r="2469" spans="1:1">
      <c r="A2469" s="118"/>
    </row>
    <row r="2470" spans="1:1">
      <c r="A2470" s="118"/>
    </row>
    <row r="2471" spans="1:1">
      <c r="A2471" s="118"/>
    </row>
    <row r="2472" spans="1:1">
      <c r="A2472" s="118"/>
    </row>
    <row r="2473" spans="1:1">
      <c r="A2473" s="118"/>
    </row>
    <row r="2474" spans="1:1">
      <c r="A2474" s="118"/>
    </row>
    <row r="2475" spans="1:1">
      <c r="A2475" s="118"/>
    </row>
    <row r="2476" spans="1:1">
      <c r="A2476" s="118"/>
    </row>
    <row r="2477" spans="1:1">
      <c r="A2477" s="118"/>
    </row>
    <row r="2478" spans="1:1">
      <c r="A2478" s="118"/>
    </row>
    <row r="2479" spans="1:1">
      <c r="A2479" s="118"/>
    </row>
    <row r="2480" spans="1:1">
      <c r="A2480" s="118"/>
    </row>
    <row r="2481" spans="1:1">
      <c r="A2481" s="118"/>
    </row>
    <row r="2482" spans="1:1">
      <c r="A2482" s="118"/>
    </row>
    <row r="2483" spans="1:1">
      <c r="A2483" s="118"/>
    </row>
    <row r="2484" spans="1:1">
      <c r="A2484" s="118"/>
    </row>
    <row r="2485" spans="1:1">
      <c r="A2485" s="118"/>
    </row>
    <row r="2486" spans="1:1">
      <c r="A2486" s="118"/>
    </row>
    <row r="2487" spans="1:1">
      <c r="A2487" s="118"/>
    </row>
    <row r="2488" spans="1:1">
      <c r="A2488" s="118"/>
    </row>
    <row r="2489" spans="1:1">
      <c r="A2489" s="118"/>
    </row>
    <row r="2490" spans="1:1">
      <c r="A2490" s="118"/>
    </row>
    <row r="2491" spans="1:1">
      <c r="A2491" s="118"/>
    </row>
    <row r="2492" spans="1:1">
      <c r="A2492" s="118"/>
    </row>
    <row r="2493" spans="1:1">
      <c r="A2493" s="118"/>
    </row>
    <row r="2494" spans="1:1">
      <c r="A2494" s="118"/>
    </row>
    <row r="2495" spans="1:1">
      <c r="A2495" s="118"/>
    </row>
    <row r="2496" spans="1:1">
      <c r="A2496" s="118"/>
    </row>
    <row r="2497" spans="1:1">
      <c r="A2497" s="118"/>
    </row>
    <row r="2498" spans="1:1">
      <c r="A2498" s="118"/>
    </row>
    <row r="2499" spans="1:1">
      <c r="A2499" s="118"/>
    </row>
    <row r="2500" spans="1:1">
      <c r="A2500" s="118"/>
    </row>
    <row r="2501" spans="1:1">
      <c r="A2501" s="118"/>
    </row>
    <row r="2502" spans="1:1">
      <c r="A2502" s="118"/>
    </row>
    <row r="2503" spans="1:1">
      <c r="A2503" s="118"/>
    </row>
    <row r="2504" spans="1:1">
      <c r="A2504" s="118"/>
    </row>
    <row r="2505" spans="1:1">
      <c r="A2505" s="118"/>
    </row>
    <row r="2506" spans="1:1">
      <c r="A2506" s="118"/>
    </row>
    <row r="2507" spans="1:1">
      <c r="A2507" s="118"/>
    </row>
    <row r="2508" spans="1:1">
      <c r="A2508" s="118"/>
    </row>
    <row r="2509" spans="1:1">
      <c r="A2509" s="118"/>
    </row>
    <row r="2510" spans="1:1">
      <c r="A2510" s="118"/>
    </row>
    <row r="2511" spans="1:1">
      <c r="A2511" s="118"/>
    </row>
    <row r="2512" spans="1:1">
      <c r="A2512" s="118"/>
    </row>
    <row r="2513" spans="1:1">
      <c r="A2513" s="118"/>
    </row>
    <row r="2514" spans="1:1">
      <c r="A2514" s="118"/>
    </row>
    <row r="2515" spans="1:1">
      <c r="A2515" s="118"/>
    </row>
    <row r="2516" spans="1:1">
      <c r="A2516" s="118"/>
    </row>
    <row r="2517" spans="1:1">
      <c r="A2517" s="118"/>
    </row>
    <row r="2518" spans="1:1">
      <c r="A2518" s="118"/>
    </row>
    <row r="2519" spans="1:1">
      <c r="A2519" s="118"/>
    </row>
    <row r="2520" spans="1:1">
      <c r="A2520" s="118"/>
    </row>
    <row r="2521" spans="1:1">
      <c r="A2521" s="118"/>
    </row>
    <row r="2522" spans="1:1">
      <c r="A2522" s="118"/>
    </row>
    <row r="2523" spans="1:1">
      <c r="A2523" s="118"/>
    </row>
    <row r="2524" spans="1:1">
      <c r="A2524" s="118"/>
    </row>
    <row r="2525" spans="1:1">
      <c r="A2525" s="118"/>
    </row>
    <row r="2526" spans="1:1">
      <c r="A2526" s="118"/>
    </row>
    <row r="2527" spans="1:1">
      <c r="A2527" s="118"/>
    </row>
    <row r="2528" spans="1:1">
      <c r="A2528" s="118"/>
    </row>
    <row r="2529" spans="1:1">
      <c r="A2529" s="118"/>
    </row>
    <row r="2530" spans="1:1">
      <c r="A2530" s="118"/>
    </row>
    <row r="2531" spans="1:1">
      <c r="A2531" s="118"/>
    </row>
    <row r="2532" spans="1:1">
      <c r="A2532" s="118"/>
    </row>
    <row r="2533" spans="1:1">
      <c r="A2533" s="118"/>
    </row>
    <row r="2534" spans="1:1">
      <c r="A2534" s="118"/>
    </row>
    <row r="2535" spans="1:1">
      <c r="A2535" s="118"/>
    </row>
    <row r="2536" spans="1:1">
      <c r="A2536" s="118"/>
    </row>
    <row r="2537" spans="1:1">
      <c r="A2537" s="118"/>
    </row>
    <row r="2538" spans="1:1">
      <c r="A2538" s="118"/>
    </row>
    <row r="2539" spans="1:1">
      <c r="A2539" s="118"/>
    </row>
    <row r="2540" spans="1:1">
      <c r="A2540" s="118"/>
    </row>
    <row r="2541" spans="1:1">
      <c r="A2541" s="118"/>
    </row>
    <row r="2542" spans="1:1">
      <c r="A2542" s="118"/>
    </row>
    <row r="2543" spans="1:1">
      <c r="A2543" s="118"/>
    </row>
    <row r="2544" spans="1:1">
      <c r="A2544" s="118"/>
    </row>
    <row r="2545" spans="1:1">
      <c r="A2545" s="118"/>
    </row>
    <row r="2546" spans="1:1">
      <c r="A2546" s="118"/>
    </row>
    <row r="2547" spans="1:1">
      <c r="A2547" s="118"/>
    </row>
    <row r="2548" spans="1:1">
      <c r="A2548" s="118"/>
    </row>
    <row r="2549" spans="1:1">
      <c r="A2549" s="118"/>
    </row>
    <row r="2550" spans="1:1">
      <c r="A2550" s="118"/>
    </row>
    <row r="2551" spans="1:1">
      <c r="A2551" s="118"/>
    </row>
    <row r="2552" spans="1:1">
      <c r="A2552" s="118"/>
    </row>
    <row r="2553" spans="1:1">
      <c r="A2553" s="118"/>
    </row>
    <row r="2554" spans="1:1">
      <c r="A2554" s="118"/>
    </row>
    <row r="2555" spans="1:1">
      <c r="A2555" s="118"/>
    </row>
    <row r="2556" spans="1:1">
      <c r="A2556" s="118"/>
    </row>
    <row r="2557" spans="1:1">
      <c r="A2557" s="118"/>
    </row>
    <row r="2558" spans="1:1">
      <c r="A2558" s="118"/>
    </row>
    <row r="2559" spans="1:1">
      <c r="A2559" s="118"/>
    </row>
    <row r="2560" spans="1:1">
      <c r="A2560" s="118"/>
    </row>
    <row r="2561" spans="1:1">
      <c r="A2561" s="118"/>
    </row>
    <row r="2562" spans="1:1">
      <c r="A2562" s="118"/>
    </row>
    <row r="2563" spans="1:1">
      <c r="A2563" s="118"/>
    </row>
    <row r="2564" spans="1:1">
      <c r="A2564" s="118"/>
    </row>
    <row r="2565" spans="1:1">
      <c r="A2565" s="118"/>
    </row>
    <row r="2566" spans="1:1">
      <c r="A2566" s="118"/>
    </row>
    <row r="2567" spans="1:1">
      <c r="A2567" s="118"/>
    </row>
    <row r="2568" spans="1:1">
      <c r="A2568" s="118"/>
    </row>
    <row r="2569" spans="1:1">
      <c r="A2569" s="118"/>
    </row>
    <row r="2570" spans="1:1">
      <c r="A2570" s="118"/>
    </row>
    <row r="2571" spans="1:1">
      <c r="A2571" s="118"/>
    </row>
    <row r="2572" spans="1:1">
      <c r="A2572" s="118"/>
    </row>
    <row r="2573" spans="1:1">
      <c r="A2573" s="118"/>
    </row>
    <row r="2574" spans="1:1">
      <c r="A2574" s="118"/>
    </row>
    <row r="2575" spans="1:1">
      <c r="A2575" s="118"/>
    </row>
    <row r="2576" spans="1:1">
      <c r="A2576" s="118"/>
    </row>
    <row r="2577" spans="1:1">
      <c r="A2577" s="118"/>
    </row>
    <row r="2578" spans="1:1">
      <c r="A2578" s="118"/>
    </row>
    <row r="2579" spans="1:1">
      <c r="A2579" s="118"/>
    </row>
    <row r="2580" spans="1:1">
      <c r="A2580" s="118"/>
    </row>
    <row r="2581" spans="1:1">
      <c r="A2581" s="118"/>
    </row>
    <row r="2582" spans="1:1">
      <c r="A2582" s="118"/>
    </row>
    <row r="2583" spans="1:1">
      <c r="A2583" s="118"/>
    </row>
    <row r="2584" spans="1:1">
      <c r="A2584" s="118"/>
    </row>
    <row r="2585" spans="1:1">
      <c r="A2585" s="118"/>
    </row>
    <row r="2586" spans="1:1">
      <c r="A2586" s="118"/>
    </row>
    <row r="2587" spans="1:1">
      <c r="A2587" s="118"/>
    </row>
    <row r="2588" spans="1:1">
      <c r="A2588" s="118"/>
    </row>
    <row r="2589" spans="1:1">
      <c r="A2589" s="118"/>
    </row>
    <row r="2590" spans="1:1">
      <c r="A2590" s="118"/>
    </row>
    <row r="2591" spans="1:1">
      <c r="A2591" s="118"/>
    </row>
    <row r="2592" spans="1:1">
      <c r="A2592" s="118"/>
    </row>
    <row r="2593" spans="1:1">
      <c r="A2593" s="118"/>
    </row>
    <row r="2594" spans="1:1">
      <c r="A2594" s="118"/>
    </row>
    <row r="2595" spans="1:1">
      <c r="A2595" s="118"/>
    </row>
    <row r="2596" spans="1:1">
      <c r="A2596" s="118"/>
    </row>
    <row r="2597" spans="1:1">
      <c r="A2597" s="118"/>
    </row>
    <row r="2598" spans="1:1">
      <c r="A2598" s="118"/>
    </row>
    <row r="2599" spans="1:1">
      <c r="A2599" s="118"/>
    </row>
    <row r="2600" spans="1:1">
      <c r="A2600" s="118"/>
    </row>
    <row r="2601" spans="1:1">
      <c r="A2601" s="118"/>
    </row>
    <row r="2602" spans="1:1">
      <c r="A2602" s="118"/>
    </row>
    <row r="2603" spans="1:1">
      <c r="A2603" s="118"/>
    </row>
    <row r="2604" spans="1:1">
      <c r="A2604" s="118"/>
    </row>
    <row r="2605" spans="1:1">
      <c r="A2605" s="118"/>
    </row>
    <row r="2606" spans="1:1">
      <c r="A2606" s="118"/>
    </row>
    <row r="2607" spans="1:1">
      <c r="A2607" s="118"/>
    </row>
    <row r="2608" spans="1:1">
      <c r="A2608" s="118"/>
    </row>
    <row r="2609" spans="1:1">
      <c r="A2609" s="118"/>
    </row>
    <row r="2610" spans="1:1">
      <c r="A2610" s="118"/>
    </row>
    <row r="2611" spans="1:1">
      <c r="A2611" s="118"/>
    </row>
    <row r="2612" spans="1:1">
      <c r="A2612" s="118"/>
    </row>
    <row r="2613" spans="1:1">
      <c r="A2613" s="118"/>
    </row>
    <row r="2614" spans="1:1">
      <c r="A2614" s="118"/>
    </row>
    <row r="2615" spans="1:1">
      <c r="A2615" s="118"/>
    </row>
    <row r="2616" spans="1:1">
      <c r="A2616" s="118"/>
    </row>
    <row r="2617" spans="1:1">
      <c r="A2617" s="118"/>
    </row>
    <row r="2618" spans="1:1">
      <c r="A2618" s="118"/>
    </row>
    <row r="2619" spans="1:1">
      <c r="A2619" s="118"/>
    </row>
    <row r="2620" spans="1:1">
      <c r="A2620" s="118"/>
    </row>
    <row r="2621" spans="1:1">
      <c r="A2621" s="118"/>
    </row>
    <row r="2622" spans="1:1">
      <c r="A2622" s="118"/>
    </row>
    <row r="2623" spans="1:1">
      <c r="A2623" s="118"/>
    </row>
    <row r="2624" spans="1:1">
      <c r="A2624" s="118"/>
    </row>
    <row r="2625" spans="1:1">
      <c r="A2625" s="118"/>
    </row>
    <row r="2626" spans="1:1">
      <c r="A2626" s="118"/>
    </row>
    <row r="2627" spans="1:1">
      <c r="A2627" s="118"/>
    </row>
    <row r="2628" spans="1:1">
      <c r="A2628" s="118"/>
    </row>
    <row r="2629" spans="1:1">
      <c r="A2629" s="118"/>
    </row>
    <row r="2630" spans="1:1">
      <c r="A2630" s="118"/>
    </row>
    <row r="2631" spans="1:1">
      <c r="A2631" s="118"/>
    </row>
    <row r="2632" spans="1:1">
      <c r="A2632" s="118"/>
    </row>
    <row r="2633" spans="1:1">
      <c r="A2633" s="118"/>
    </row>
    <row r="2634" spans="1:1">
      <c r="A2634" s="118"/>
    </row>
    <row r="2635" spans="1:1">
      <c r="A2635" s="118"/>
    </row>
    <row r="2636" spans="1:1">
      <c r="A2636" s="118"/>
    </row>
    <row r="2637" spans="1:1">
      <c r="A2637" s="118"/>
    </row>
    <row r="2638" spans="1:1">
      <c r="A2638" s="118"/>
    </row>
    <row r="2639" spans="1:1">
      <c r="A2639" s="118"/>
    </row>
    <row r="2640" spans="1:1">
      <c r="A2640" s="118"/>
    </row>
    <row r="2641" spans="1:1">
      <c r="A2641" s="118"/>
    </row>
    <row r="2642" spans="1:1">
      <c r="A2642" s="118"/>
    </row>
    <row r="2643" spans="1:1">
      <c r="A2643" s="118"/>
    </row>
    <row r="2644" spans="1:1">
      <c r="A2644" s="118"/>
    </row>
    <row r="2645" spans="1:1">
      <c r="A2645" s="118"/>
    </row>
    <row r="2646" spans="1:1">
      <c r="A2646" s="118"/>
    </row>
    <row r="2647" spans="1:1">
      <c r="A2647" s="118"/>
    </row>
    <row r="2648" spans="1:1">
      <c r="A2648" s="118"/>
    </row>
    <row r="2649" spans="1:1">
      <c r="A2649" s="118"/>
    </row>
    <row r="2650" spans="1:1">
      <c r="A2650" s="118"/>
    </row>
    <row r="2651" spans="1:1">
      <c r="A2651" s="118"/>
    </row>
    <row r="2652" spans="1:1">
      <c r="A2652" s="118"/>
    </row>
    <row r="2653" spans="1:1">
      <c r="A2653" s="118"/>
    </row>
    <row r="2654" spans="1:1">
      <c r="A2654" s="118"/>
    </row>
    <row r="2655" spans="1:1">
      <c r="A2655" s="118"/>
    </row>
    <row r="2656" spans="1:1">
      <c r="A2656" s="118"/>
    </row>
    <row r="2657" spans="1:1">
      <c r="A2657" s="118"/>
    </row>
    <row r="2658" spans="1:1">
      <c r="A2658" s="118"/>
    </row>
    <row r="2659" spans="1:1">
      <c r="A2659" s="118"/>
    </row>
    <row r="2660" spans="1:1">
      <c r="A2660" s="118"/>
    </row>
    <row r="2661" spans="1:1">
      <c r="A2661" s="118"/>
    </row>
    <row r="2662" spans="1:1">
      <c r="A2662" s="118"/>
    </row>
    <row r="2663" spans="1:1">
      <c r="A2663" s="118"/>
    </row>
    <row r="2664" spans="1:1">
      <c r="A2664" s="118"/>
    </row>
    <row r="2665" spans="1:1">
      <c r="A2665" s="118"/>
    </row>
    <row r="2666" spans="1:1">
      <c r="A2666" s="118"/>
    </row>
    <row r="2667" spans="1:1">
      <c r="A2667" s="118"/>
    </row>
    <row r="2668" spans="1:1">
      <c r="A2668" s="118"/>
    </row>
    <row r="2669" spans="1:1">
      <c r="A2669" s="118"/>
    </row>
    <row r="2670" spans="1:1">
      <c r="A2670" s="118"/>
    </row>
    <row r="2671" spans="1:1">
      <c r="A2671" s="118"/>
    </row>
    <row r="2672" spans="1:1">
      <c r="A2672" s="118"/>
    </row>
    <row r="2673" spans="1:1">
      <c r="A2673" s="118"/>
    </row>
    <row r="2674" spans="1:1">
      <c r="A2674" s="118"/>
    </row>
    <row r="2675" spans="1:1">
      <c r="A2675" s="118"/>
    </row>
    <row r="2676" spans="1:1">
      <c r="A2676" s="118"/>
    </row>
    <row r="2677" spans="1:1">
      <c r="A2677" s="118"/>
    </row>
    <row r="2678" spans="1:1">
      <c r="A2678" s="118"/>
    </row>
    <row r="2679" spans="1:1">
      <c r="A2679" s="118"/>
    </row>
    <row r="2680" spans="1:1">
      <c r="A2680" s="118"/>
    </row>
    <row r="2681" spans="1:1">
      <c r="A2681" s="118"/>
    </row>
    <row r="2682" spans="1:1">
      <c r="A2682" s="118"/>
    </row>
    <row r="2683" spans="1:1">
      <c r="A2683" s="118"/>
    </row>
    <row r="2684" spans="1:1">
      <c r="A2684" s="118"/>
    </row>
    <row r="2685" spans="1:1">
      <c r="A2685" s="118"/>
    </row>
    <row r="2686" spans="1:1">
      <c r="A2686" s="118"/>
    </row>
    <row r="2687" spans="1:1">
      <c r="A2687" s="118"/>
    </row>
    <row r="2688" spans="1:1">
      <c r="A2688" s="118"/>
    </row>
    <row r="2689" spans="1:1">
      <c r="A2689" s="118"/>
    </row>
    <row r="2690" spans="1:1">
      <c r="A2690" s="118"/>
    </row>
    <row r="2691" spans="1:1">
      <c r="A2691" s="118"/>
    </row>
    <row r="2692" spans="1:1">
      <c r="A2692" s="118"/>
    </row>
    <row r="2693" spans="1:1">
      <c r="A2693" s="118"/>
    </row>
    <row r="2694" spans="1:1">
      <c r="A2694" s="118"/>
    </row>
    <row r="2695" spans="1:1">
      <c r="A2695" s="118"/>
    </row>
    <row r="2696" spans="1:1">
      <c r="A2696" s="118"/>
    </row>
    <row r="2697" spans="1:1">
      <c r="A2697" s="118"/>
    </row>
    <row r="2698" spans="1:1">
      <c r="A2698" s="118"/>
    </row>
    <row r="2699" spans="1:1">
      <c r="A2699" s="118"/>
    </row>
    <row r="2700" spans="1:1">
      <c r="A2700" s="118"/>
    </row>
    <row r="2701" spans="1:1">
      <c r="A2701" s="118"/>
    </row>
    <row r="2702" spans="1:1">
      <c r="A2702" s="118"/>
    </row>
    <row r="2703" spans="1:1">
      <c r="A2703" s="118"/>
    </row>
    <row r="2704" spans="1:1">
      <c r="A2704" s="118"/>
    </row>
    <row r="2705" spans="1:1">
      <c r="A2705" s="118"/>
    </row>
    <row r="2706" spans="1:1">
      <c r="A2706" s="118"/>
    </row>
    <row r="2707" spans="1:1">
      <c r="A2707" s="118"/>
    </row>
    <row r="2708" spans="1:1">
      <c r="A2708" s="118"/>
    </row>
    <row r="2709" spans="1:1">
      <c r="A2709" s="118"/>
    </row>
    <row r="2710" spans="1:1">
      <c r="A2710" s="118"/>
    </row>
    <row r="2711" spans="1:1">
      <c r="A2711" s="118"/>
    </row>
    <row r="2712" spans="1:1">
      <c r="A2712" s="118"/>
    </row>
    <row r="2713" spans="1:1">
      <c r="A2713" s="118"/>
    </row>
    <row r="2714" spans="1:1">
      <c r="A2714" s="118"/>
    </row>
    <row r="2715" spans="1:1">
      <c r="A2715" s="118"/>
    </row>
    <row r="2716" spans="1:1">
      <c r="A2716" s="118"/>
    </row>
    <row r="2717" spans="1:1">
      <c r="A2717" s="118"/>
    </row>
    <row r="2718" spans="1:1">
      <c r="A2718" s="118"/>
    </row>
    <row r="2719" spans="1:1">
      <c r="A2719" s="118"/>
    </row>
    <row r="2720" spans="1:1">
      <c r="A2720" s="118"/>
    </row>
    <row r="2721" spans="1:1">
      <c r="A2721" s="118"/>
    </row>
    <row r="2722" spans="1:1">
      <c r="A2722" s="118"/>
    </row>
    <row r="2723" spans="1:1">
      <c r="A2723" s="118"/>
    </row>
    <row r="2724" spans="1:1">
      <c r="A2724" s="118"/>
    </row>
    <row r="2725" spans="1:1">
      <c r="A2725" s="118"/>
    </row>
    <row r="2726" spans="1:1">
      <c r="A2726" s="118"/>
    </row>
    <row r="2727" spans="1:1">
      <c r="A2727" s="118"/>
    </row>
    <row r="2728" spans="1:1">
      <c r="A2728" s="118"/>
    </row>
    <row r="2729" spans="1:1">
      <c r="A2729" s="118"/>
    </row>
    <row r="2730" spans="1:1">
      <c r="A2730" s="118"/>
    </row>
    <row r="2731" spans="1:1">
      <c r="A2731" s="118"/>
    </row>
    <row r="2732" spans="1:1">
      <c r="A2732" s="118"/>
    </row>
    <row r="2733" spans="1:1">
      <c r="A2733" s="118"/>
    </row>
    <row r="2734" spans="1:1">
      <c r="A2734" s="118"/>
    </row>
    <row r="2735" spans="1:1">
      <c r="A2735" s="118"/>
    </row>
    <row r="2736" spans="1:1">
      <c r="A2736" s="118"/>
    </row>
    <row r="2737" spans="1:1">
      <c r="A2737" s="118"/>
    </row>
    <row r="2738" spans="1:1">
      <c r="A2738" s="118"/>
    </row>
    <row r="2739" spans="1:1">
      <c r="A2739" s="118"/>
    </row>
    <row r="2740" spans="1:1">
      <c r="A2740" s="118"/>
    </row>
    <row r="2741" spans="1:1">
      <c r="A2741" s="118"/>
    </row>
    <row r="2742" spans="1:1">
      <c r="A2742" s="118"/>
    </row>
    <row r="2743" spans="1:1">
      <c r="A2743" s="118"/>
    </row>
    <row r="2744" spans="1:1">
      <c r="A2744" s="118"/>
    </row>
    <row r="2745" spans="1:1">
      <c r="A2745" s="118"/>
    </row>
    <row r="2746" spans="1:1">
      <c r="A2746" s="118"/>
    </row>
    <row r="2747" spans="1:1">
      <c r="A2747" s="118"/>
    </row>
    <row r="2748" spans="1:1">
      <c r="A2748" s="118"/>
    </row>
    <row r="2749" spans="1:1">
      <c r="A2749" s="118"/>
    </row>
    <row r="2750" spans="1:1">
      <c r="A2750" s="118"/>
    </row>
    <row r="2751" spans="1:1">
      <c r="A2751" s="118"/>
    </row>
    <row r="2752" spans="1:1">
      <c r="A2752" s="118"/>
    </row>
    <row r="2753" spans="1:1">
      <c r="A2753" s="118"/>
    </row>
    <row r="2754" spans="1:1">
      <c r="A2754" s="118"/>
    </row>
    <row r="2755" spans="1:1">
      <c r="A2755" s="118"/>
    </row>
    <row r="2756" spans="1:1">
      <c r="A2756" s="118"/>
    </row>
    <row r="2757" spans="1:1">
      <c r="A2757" s="118"/>
    </row>
    <row r="2758" spans="1:1">
      <c r="A2758" s="118"/>
    </row>
    <row r="2759" spans="1:1">
      <c r="A2759" s="118"/>
    </row>
    <row r="2760" spans="1:1">
      <c r="A2760" s="118"/>
    </row>
    <row r="2761" spans="1:1">
      <c r="A2761" s="118"/>
    </row>
    <row r="2762" spans="1:1">
      <c r="A2762" s="118"/>
    </row>
    <row r="2763" spans="1:1">
      <c r="A2763" s="118"/>
    </row>
    <row r="2764" spans="1:1">
      <c r="A2764" s="118"/>
    </row>
    <row r="2765" spans="1:1">
      <c r="A2765" s="118"/>
    </row>
    <row r="2766" spans="1:1">
      <c r="A2766" s="118"/>
    </row>
    <row r="2767" spans="1:1">
      <c r="A2767" s="118"/>
    </row>
    <row r="2768" spans="1:1">
      <c r="A2768" s="118"/>
    </row>
    <row r="2769" spans="1:1">
      <c r="A2769" s="118"/>
    </row>
    <row r="2770" spans="1:1">
      <c r="A2770" s="118"/>
    </row>
    <row r="2771" spans="1:1">
      <c r="A2771" s="118"/>
    </row>
    <row r="2772" spans="1:1">
      <c r="A2772" s="118"/>
    </row>
    <row r="2773" spans="1:1">
      <c r="A2773" s="118"/>
    </row>
    <row r="2774" spans="1:1">
      <c r="A2774" s="118"/>
    </row>
    <row r="2775" spans="1:1">
      <c r="A2775" s="118"/>
    </row>
    <row r="2776" spans="1:1">
      <c r="A2776" s="118"/>
    </row>
    <row r="2777" spans="1:1">
      <c r="A2777" s="118"/>
    </row>
    <row r="2778" spans="1:1">
      <c r="A2778" s="118"/>
    </row>
    <row r="2779" spans="1:1">
      <c r="A2779" s="118"/>
    </row>
    <row r="2780" spans="1:1">
      <c r="A2780" s="118"/>
    </row>
    <row r="2781" spans="1:1">
      <c r="A2781" s="118"/>
    </row>
    <row r="2782" spans="1:1">
      <c r="A2782" s="118"/>
    </row>
    <row r="2783" spans="1:1">
      <c r="A2783" s="118"/>
    </row>
    <row r="2784" spans="1:1">
      <c r="A2784" s="118"/>
    </row>
    <row r="2785" spans="1:1">
      <c r="A2785" s="118"/>
    </row>
    <row r="2786" spans="1:1">
      <c r="A2786" s="118"/>
    </row>
    <row r="2787" spans="1:1">
      <c r="A2787" s="118"/>
    </row>
    <row r="2788" spans="1:1">
      <c r="A2788" s="118"/>
    </row>
    <row r="2789" spans="1:1">
      <c r="A2789" s="118"/>
    </row>
    <row r="2790" spans="1:1">
      <c r="A2790" s="118"/>
    </row>
    <row r="2791" spans="1:1">
      <c r="A2791" s="118"/>
    </row>
    <row r="2792" spans="1:1">
      <c r="A2792" s="118"/>
    </row>
    <row r="2793" spans="1:1">
      <c r="A2793" s="118"/>
    </row>
    <row r="2794" spans="1:1">
      <c r="A2794" s="118"/>
    </row>
    <row r="2795" spans="1:1">
      <c r="A2795" s="118"/>
    </row>
    <row r="2796" spans="1:1">
      <c r="A2796" s="118"/>
    </row>
    <row r="2797" spans="1:1">
      <c r="A2797" s="118"/>
    </row>
    <row r="2798" spans="1:1">
      <c r="A2798" s="118"/>
    </row>
    <row r="2799" spans="1:1">
      <c r="A2799" s="118"/>
    </row>
    <row r="2800" spans="1:1">
      <c r="A2800" s="118"/>
    </row>
    <row r="2801" spans="1:1">
      <c r="A2801" s="118"/>
    </row>
    <row r="2802" spans="1:1">
      <c r="A2802" s="118"/>
    </row>
    <row r="2803" spans="1:1">
      <c r="A2803" s="118"/>
    </row>
    <row r="2804" spans="1:1">
      <c r="A2804" s="118"/>
    </row>
    <row r="2805" spans="1:1">
      <c r="A2805" s="118"/>
    </row>
    <row r="2806" spans="1:1">
      <c r="A2806" s="118"/>
    </row>
    <row r="2807" spans="1:1">
      <c r="A2807" s="118"/>
    </row>
    <row r="2808" spans="1:1">
      <c r="A2808" s="118"/>
    </row>
    <row r="2809" spans="1:1">
      <c r="A2809" s="118"/>
    </row>
    <row r="2810" spans="1:1">
      <c r="A2810" s="118"/>
    </row>
    <row r="2811" spans="1:1">
      <c r="A2811" s="118"/>
    </row>
    <row r="2812" spans="1:1">
      <c r="A2812" s="118"/>
    </row>
    <row r="2813" spans="1:1">
      <c r="A2813" s="118"/>
    </row>
    <row r="2814" spans="1:1">
      <c r="A2814" s="118"/>
    </row>
    <row r="2815" spans="1:1">
      <c r="A2815" s="118"/>
    </row>
    <row r="2816" spans="1:1">
      <c r="A2816" s="118"/>
    </row>
    <row r="2817" spans="1:1">
      <c r="A2817" s="118"/>
    </row>
    <row r="2818" spans="1:1">
      <c r="A2818" s="118"/>
    </row>
    <row r="2819" spans="1:1">
      <c r="A2819" s="118"/>
    </row>
    <row r="2820" spans="1:1">
      <c r="A2820" s="118"/>
    </row>
    <row r="2821" spans="1:1">
      <c r="A2821" s="118"/>
    </row>
    <row r="2822" spans="1:1">
      <c r="A2822" s="118"/>
    </row>
    <row r="2823" spans="1:1">
      <c r="A2823" s="118"/>
    </row>
    <row r="2824" spans="1:1">
      <c r="A2824" s="118"/>
    </row>
    <row r="2825" spans="1:1">
      <c r="A2825" s="118"/>
    </row>
    <row r="2826" spans="1:1">
      <c r="A2826" s="118"/>
    </row>
    <row r="2827" spans="1:1">
      <c r="A2827" s="118"/>
    </row>
    <row r="2828" spans="1:1">
      <c r="A2828" s="118"/>
    </row>
    <row r="2829" spans="1:1">
      <c r="A2829" s="118"/>
    </row>
    <row r="2830" spans="1:1">
      <c r="A2830" s="118"/>
    </row>
    <row r="2831" spans="1:1">
      <c r="A2831" s="118"/>
    </row>
    <row r="2832" spans="1:1">
      <c r="A2832" s="118"/>
    </row>
    <row r="2833" spans="1:1">
      <c r="A2833" s="118"/>
    </row>
    <row r="2834" spans="1:1">
      <c r="A2834" s="118"/>
    </row>
    <row r="2835" spans="1:1">
      <c r="A2835" s="118"/>
    </row>
    <row r="2836" spans="1:1">
      <c r="A2836" s="118"/>
    </row>
    <row r="2837" spans="1:1">
      <c r="A2837" s="118"/>
    </row>
    <row r="2838" spans="1:1">
      <c r="A2838" s="118"/>
    </row>
    <row r="2839" spans="1:1">
      <c r="A2839" s="118"/>
    </row>
    <row r="2840" spans="1:1">
      <c r="A2840" s="118"/>
    </row>
    <row r="2841" spans="1:1">
      <c r="A2841" s="118"/>
    </row>
    <row r="2842" spans="1:1">
      <c r="A2842" s="118"/>
    </row>
    <row r="2843" spans="1:1">
      <c r="A2843" s="118"/>
    </row>
    <row r="2844" spans="1:1">
      <c r="A2844" s="118"/>
    </row>
    <row r="2845" spans="1:1">
      <c r="A2845" s="118"/>
    </row>
    <row r="2846" spans="1:1">
      <c r="A2846" s="118"/>
    </row>
    <row r="2847" spans="1:1">
      <c r="A2847" s="118"/>
    </row>
    <row r="2848" spans="1:1">
      <c r="A2848" s="118"/>
    </row>
    <row r="2849" spans="1:1">
      <c r="A2849" s="118"/>
    </row>
    <row r="2850" spans="1:1">
      <c r="A2850" s="118"/>
    </row>
    <row r="2851" spans="1:1">
      <c r="A2851" s="118"/>
    </row>
    <row r="2852" spans="1:1">
      <c r="A2852" s="118"/>
    </row>
    <row r="2853" spans="1:1">
      <c r="A2853" s="118"/>
    </row>
    <row r="2854" spans="1:1">
      <c r="A2854" s="118"/>
    </row>
    <row r="2855" spans="1:1">
      <c r="A2855" s="118"/>
    </row>
    <row r="2856" spans="1:1">
      <c r="A2856" s="118"/>
    </row>
    <row r="2857" spans="1:1">
      <c r="A2857" s="118"/>
    </row>
    <row r="2858" spans="1:1">
      <c r="A2858" s="118"/>
    </row>
    <row r="2859" spans="1:1">
      <c r="A2859" s="118"/>
    </row>
    <row r="2860" spans="1:1">
      <c r="A2860" s="118"/>
    </row>
    <row r="2861" spans="1:1">
      <c r="A2861" s="118"/>
    </row>
    <row r="2862" spans="1:1">
      <c r="A2862" s="118"/>
    </row>
    <row r="2863" spans="1:1">
      <c r="A2863" s="118"/>
    </row>
    <row r="2864" spans="1:1">
      <c r="A2864" s="118"/>
    </row>
    <row r="2865" spans="1:1">
      <c r="A2865" s="118"/>
    </row>
    <row r="2866" spans="1:1">
      <c r="A2866" s="118"/>
    </row>
    <row r="2867" spans="1:1">
      <c r="A2867" s="118"/>
    </row>
    <row r="2868" spans="1:1">
      <c r="A2868" s="118"/>
    </row>
    <row r="2869" spans="1:1">
      <c r="A2869" s="118"/>
    </row>
    <row r="2870" spans="1:1">
      <c r="A2870" s="118"/>
    </row>
    <row r="2871" spans="1:1">
      <c r="A2871" s="118"/>
    </row>
    <row r="2872" spans="1:1">
      <c r="A2872" s="118"/>
    </row>
    <row r="2873" spans="1:1">
      <c r="A2873" s="118"/>
    </row>
    <row r="2874" spans="1:1">
      <c r="A2874" s="118"/>
    </row>
    <row r="2875" spans="1:1">
      <c r="A2875" s="118"/>
    </row>
    <row r="2876" spans="1:1">
      <c r="A2876" s="118"/>
    </row>
    <row r="2877" spans="1:1">
      <c r="A2877" s="118"/>
    </row>
    <row r="2878" spans="1:1">
      <c r="A2878" s="118"/>
    </row>
    <row r="2879" spans="1:1">
      <c r="A2879" s="118"/>
    </row>
    <row r="2880" spans="1:1">
      <c r="A2880" s="118"/>
    </row>
    <row r="2881" spans="1:1">
      <c r="A2881" s="118"/>
    </row>
    <row r="2882" spans="1:1">
      <c r="A2882" s="118"/>
    </row>
    <row r="2883" spans="1:1">
      <c r="A2883" s="118"/>
    </row>
    <row r="2884" spans="1:1">
      <c r="A2884" s="118"/>
    </row>
    <row r="2885" spans="1:1">
      <c r="A2885" s="118"/>
    </row>
    <row r="2886" spans="1:1">
      <c r="A2886" s="118"/>
    </row>
    <row r="2887" spans="1:1">
      <c r="A2887" s="118"/>
    </row>
    <row r="2888" spans="1:1">
      <c r="A2888" s="118"/>
    </row>
    <row r="2889" spans="1:1">
      <c r="A2889" s="118"/>
    </row>
    <row r="2890" spans="1:1">
      <c r="A2890" s="118"/>
    </row>
    <row r="2891" spans="1:1">
      <c r="A2891" s="118"/>
    </row>
    <row r="2892" spans="1:1">
      <c r="A2892" s="118"/>
    </row>
    <row r="2893" spans="1:1">
      <c r="A2893" s="118"/>
    </row>
    <row r="2894" spans="1:1">
      <c r="A2894" s="118"/>
    </row>
    <row r="2895" spans="1:1">
      <c r="A2895" s="118"/>
    </row>
    <row r="2896" spans="1:1">
      <c r="A2896" s="118"/>
    </row>
    <row r="2897" spans="1:1">
      <c r="A2897" s="118"/>
    </row>
    <row r="2898" spans="1:1">
      <c r="A2898" s="118"/>
    </row>
    <row r="2899" spans="1:1">
      <c r="A2899" s="118"/>
    </row>
    <row r="2900" spans="1:1">
      <c r="A2900" s="118"/>
    </row>
    <row r="2901" spans="1:1">
      <c r="A2901" s="118"/>
    </row>
    <row r="2902" spans="1:1">
      <c r="A2902" s="118"/>
    </row>
    <row r="2903" spans="1:1">
      <c r="A2903" s="118"/>
    </row>
    <row r="2904" spans="1:1">
      <c r="A2904" s="118"/>
    </row>
    <row r="2905" spans="1:1">
      <c r="A2905" s="118"/>
    </row>
    <row r="2906" spans="1:1">
      <c r="A2906" s="118"/>
    </row>
    <row r="2907" spans="1:1">
      <c r="A2907" s="118"/>
    </row>
    <row r="2908" spans="1:1">
      <c r="A2908" s="118"/>
    </row>
    <row r="2909" spans="1:1">
      <c r="A2909" s="118"/>
    </row>
    <row r="2910" spans="1:1">
      <c r="A2910" s="118"/>
    </row>
    <row r="2911" spans="1:1">
      <c r="A2911" s="118"/>
    </row>
    <row r="2912" spans="1:1">
      <c r="A2912" s="118"/>
    </row>
    <row r="2913" spans="1:1">
      <c r="A2913" s="118"/>
    </row>
    <row r="2914" spans="1:1">
      <c r="A2914" s="118"/>
    </row>
    <row r="2915" spans="1:1">
      <c r="A2915" s="118"/>
    </row>
    <row r="2916" spans="1:1">
      <c r="A2916" s="118"/>
    </row>
    <row r="2917" spans="1:1">
      <c r="A2917" s="118"/>
    </row>
    <row r="2918" spans="1:1">
      <c r="A2918" s="118"/>
    </row>
    <row r="2919" spans="1:1">
      <c r="A2919" s="118"/>
    </row>
    <row r="2920" spans="1:1">
      <c r="A2920" s="118"/>
    </row>
    <row r="2921" spans="1:1">
      <c r="A2921" s="118"/>
    </row>
    <row r="2922" spans="1:1">
      <c r="A2922" s="118"/>
    </row>
    <row r="2923" spans="1:1">
      <c r="A2923" s="118"/>
    </row>
    <row r="2924" spans="1:1">
      <c r="A2924" s="118"/>
    </row>
    <row r="2925" spans="1:1">
      <c r="A2925" s="118"/>
    </row>
    <row r="2926" spans="1:1">
      <c r="A2926" s="118"/>
    </row>
    <row r="2927" spans="1:1">
      <c r="A2927" s="118"/>
    </row>
    <row r="2928" spans="1:1">
      <c r="A2928" s="118"/>
    </row>
    <row r="2929" spans="1:1">
      <c r="A2929" s="118"/>
    </row>
    <row r="2930" spans="1:1">
      <c r="A2930" s="118"/>
    </row>
    <row r="2931" spans="1:1">
      <c r="A2931" s="118"/>
    </row>
    <row r="2932" spans="1:1">
      <c r="A2932" s="118"/>
    </row>
    <row r="2933" spans="1:1">
      <c r="A2933" s="118"/>
    </row>
    <row r="2934" spans="1:1">
      <c r="A2934" s="118"/>
    </row>
    <row r="2935" spans="1:1">
      <c r="A2935" s="118"/>
    </row>
    <row r="2936" spans="1:1">
      <c r="A2936" s="118"/>
    </row>
    <row r="2937" spans="1:1">
      <c r="A2937" s="118"/>
    </row>
    <row r="2938" spans="1:1">
      <c r="A2938" s="118"/>
    </row>
    <row r="2939" spans="1:1">
      <c r="A2939" s="118"/>
    </row>
    <row r="2940" spans="1:1">
      <c r="A2940" s="118"/>
    </row>
    <row r="2941" spans="1:1">
      <c r="A2941" s="118"/>
    </row>
    <row r="2942" spans="1:1">
      <c r="A2942" s="118"/>
    </row>
    <row r="2943" spans="1:1">
      <c r="A2943" s="118"/>
    </row>
    <row r="2944" spans="1:1">
      <c r="A2944" s="118"/>
    </row>
    <row r="2945" spans="1:1">
      <c r="A2945" s="118"/>
    </row>
    <row r="2946" spans="1:1">
      <c r="A2946" s="118"/>
    </row>
    <row r="2947" spans="1:1">
      <c r="A2947" s="118"/>
    </row>
    <row r="2948" spans="1:1">
      <c r="A2948" s="118"/>
    </row>
    <row r="2949" spans="1:1">
      <c r="A2949" s="118"/>
    </row>
    <row r="2950" spans="1:1">
      <c r="A2950" s="118"/>
    </row>
    <row r="2951" spans="1:1">
      <c r="A2951" s="118"/>
    </row>
    <row r="2952" spans="1:1">
      <c r="A2952" s="118"/>
    </row>
    <row r="2953" spans="1:1">
      <c r="A2953" s="118"/>
    </row>
    <row r="2954" spans="1:1">
      <c r="A2954" s="118"/>
    </row>
    <row r="2955" spans="1:1">
      <c r="A2955" s="118"/>
    </row>
    <row r="2956" spans="1:1">
      <c r="A2956" s="118"/>
    </row>
    <row r="2957" spans="1:1">
      <c r="A2957" s="118"/>
    </row>
    <row r="2958" spans="1:1">
      <c r="A2958" s="118"/>
    </row>
    <row r="2959" spans="1:1">
      <c r="A2959" s="118"/>
    </row>
    <row r="2960" spans="1:1">
      <c r="A2960" s="118"/>
    </row>
    <row r="2961" spans="1:1">
      <c r="A2961" s="118"/>
    </row>
    <row r="2962" spans="1:1">
      <c r="A2962" s="118"/>
    </row>
    <row r="2963" spans="1:1">
      <c r="A2963" s="118"/>
    </row>
    <row r="2964" spans="1:1">
      <c r="A2964" s="118"/>
    </row>
    <row r="2965" spans="1:1">
      <c r="A2965" s="118"/>
    </row>
    <row r="2966" spans="1:1">
      <c r="A2966" s="118"/>
    </row>
    <row r="2967" spans="1:1">
      <c r="A2967" s="118"/>
    </row>
    <row r="2968" spans="1:1">
      <c r="A2968" s="118"/>
    </row>
    <row r="2969" spans="1:1">
      <c r="A2969" s="118"/>
    </row>
    <row r="2970" spans="1:1">
      <c r="A2970" s="118"/>
    </row>
    <row r="2971" spans="1:1">
      <c r="A2971" s="118"/>
    </row>
    <row r="2972" spans="1:1">
      <c r="A2972" s="118"/>
    </row>
    <row r="2973" spans="1:1">
      <c r="A2973" s="118"/>
    </row>
    <row r="2974" spans="1:1">
      <c r="A2974" s="118"/>
    </row>
    <row r="2975" spans="1:1">
      <c r="A2975" s="118"/>
    </row>
    <row r="2976" spans="1:1">
      <c r="A2976" s="118"/>
    </row>
    <row r="2977" spans="1:1">
      <c r="A2977" s="118"/>
    </row>
    <row r="2978" spans="1:1">
      <c r="A2978" s="118"/>
    </row>
    <row r="2979" spans="1:1">
      <c r="A2979" s="118"/>
    </row>
    <row r="2980" spans="1:1">
      <c r="A2980" s="118"/>
    </row>
    <row r="2981" spans="1:1">
      <c r="A2981" s="118"/>
    </row>
    <row r="2982" spans="1:1">
      <c r="A2982" s="118"/>
    </row>
    <row r="2983" spans="1:1">
      <c r="A2983" s="118"/>
    </row>
    <row r="2984" spans="1:1">
      <c r="A2984" s="118"/>
    </row>
    <row r="2985" spans="1:1">
      <c r="A2985" s="118"/>
    </row>
    <row r="2986" spans="1:1">
      <c r="A2986" s="118"/>
    </row>
    <row r="2987" spans="1:1">
      <c r="A2987" s="118"/>
    </row>
    <row r="2988" spans="1:1">
      <c r="A2988" s="118"/>
    </row>
    <row r="2989" spans="1:1">
      <c r="A2989" s="118"/>
    </row>
    <row r="2990" spans="1:1">
      <c r="A2990" s="118"/>
    </row>
    <row r="2991" spans="1:1">
      <c r="A2991" s="118"/>
    </row>
    <row r="2992" spans="1:1">
      <c r="A2992" s="118"/>
    </row>
    <row r="2993" spans="1:1">
      <c r="A2993" s="118"/>
    </row>
    <row r="2994" spans="1:1">
      <c r="A2994" s="118"/>
    </row>
    <row r="2995" spans="1:1">
      <c r="A2995" s="118"/>
    </row>
    <row r="2996" spans="1:1">
      <c r="A2996" s="118"/>
    </row>
    <row r="2997" spans="1:1">
      <c r="A2997" s="118"/>
    </row>
    <row r="2998" spans="1:1">
      <c r="A2998" s="118"/>
    </row>
    <row r="2999" spans="1:1">
      <c r="A2999" s="118"/>
    </row>
    <row r="3000" spans="1:1">
      <c r="A3000" s="118"/>
    </row>
    <row r="3001" spans="1:1">
      <c r="A3001" s="118"/>
    </row>
    <row r="3002" spans="1:1">
      <c r="A3002" s="118"/>
    </row>
    <row r="3003" spans="1:1">
      <c r="A3003" s="118"/>
    </row>
    <row r="3004" spans="1:1">
      <c r="A3004" s="118"/>
    </row>
    <row r="3005" spans="1:1">
      <c r="A3005" s="118"/>
    </row>
    <row r="3006" spans="1:1">
      <c r="A3006" s="118"/>
    </row>
    <row r="3007" spans="1:1">
      <c r="A3007" s="118"/>
    </row>
    <row r="3008" spans="1:1">
      <c r="A3008" s="118"/>
    </row>
    <row r="3009" spans="1:1">
      <c r="A3009" s="118"/>
    </row>
    <row r="3010" spans="1:1">
      <c r="A3010" s="118"/>
    </row>
    <row r="3011" spans="1:1">
      <c r="A3011" s="118"/>
    </row>
    <row r="3012" spans="1:1">
      <c r="A3012" s="118"/>
    </row>
    <row r="3013" spans="1:1">
      <c r="A3013" s="118"/>
    </row>
    <row r="3014" spans="1:1">
      <c r="A3014" s="118"/>
    </row>
    <row r="3015" spans="1:1">
      <c r="A3015" s="118"/>
    </row>
    <row r="3016" spans="1:1">
      <c r="A3016" s="118"/>
    </row>
    <row r="3017" spans="1:1">
      <c r="A3017" s="118"/>
    </row>
    <row r="3018" spans="1:1">
      <c r="A3018" s="118"/>
    </row>
    <row r="3019" spans="1:1">
      <c r="A3019" s="118"/>
    </row>
    <row r="3020" spans="1:1">
      <c r="A3020" s="118"/>
    </row>
    <row r="3021" spans="1:1">
      <c r="A3021" s="118"/>
    </row>
    <row r="3022" spans="1:1">
      <c r="A3022" s="118"/>
    </row>
    <row r="3023" spans="1:1">
      <c r="A3023" s="118"/>
    </row>
    <row r="3024" spans="1:1">
      <c r="A3024" s="118"/>
    </row>
    <row r="3025" spans="1:1">
      <c r="A3025" s="118"/>
    </row>
    <row r="3026" spans="1:1">
      <c r="A3026" s="118"/>
    </row>
    <row r="3027" spans="1:1">
      <c r="A3027" s="118"/>
    </row>
    <row r="3028" spans="1:1">
      <c r="A3028" s="118"/>
    </row>
    <row r="3029" spans="1:1">
      <c r="A3029" s="118"/>
    </row>
    <row r="3030" spans="1:1">
      <c r="A3030" s="118"/>
    </row>
    <row r="3031" spans="1:1">
      <c r="A3031" s="118"/>
    </row>
    <row r="3032" spans="1:1">
      <c r="A3032" s="118"/>
    </row>
    <row r="3033" spans="1:1">
      <c r="A3033" s="118"/>
    </row>
    <row r="3034" spans="1:1">
      <c r="A3034" s="118"/>
    </row>
    <row r="3035" spans="1:1">
      <c r="A3035" s="118"/>
    </row>
    <row r="3036" spans="1:1">
      <c r="A3036" s="118"/>
    </row>
    <row r="3037" spans="1:1">
      <c r="A3037" s="118"/>
    </row>
    <row r="3038" spans="1:1">
      <c r="A3038" s="118"/>
    </row>
    <row r="3039" spans="1:1">
      <c r="A3039" s="118"/>
    </row>
    <row r="3040" spans="1:1">
      <c r="A3040" s="118"/>
    </row>
    <row r="3041" spans="1:1">
      <c r="A3041" s="118"/>
    </row>
    <row r="3042" spans="1:1">
      <c r="A3042" s="118"/>
    </row>
    <row r="3043" spans="1:1">
      <c r="A3043" s="118"/>
    </row>
    <row r="3044" spans="1:1">
      <c r="A3044" s="118"/>
    </row>
    <row r="3045" spans="1:1">
      <c r="A3045" s="118"/>
    </row>
    <row r="3046" spans="1:1">
      <c r="A3046" s="118"/>
    </row>
    <row r="3047" spans="1:1">
      <c r="A3047" s="118"/>
    </row>
    <row r="3048" spans="1:1">
      <c r="A3048" s="118"/>
    </row>
    <row r="3049" spans="1:1">
      <c r="A3049" s="118"/>
    </row>
    <row r="3050" spans="1:1">
      <c r="A3050" s="118"/>
    </row>
    <row r="3051" spans="1:1">
      <c r="A3051" s="118"/>
    </row>
    <row r="3052" spans="1:1">
      <c r="A3052" s="118"/>
    </row>
    <row r="3053" spans="1:1">
      <c r="A3053" s="118"/>
    </row>
    <row r="3054" spans="1:1">
      <c r="A3054" s="118"/>
    </row>
    <row r="3055" spans="1:1">
      <c r="A3055" s="118"/>
    </row>
    <row r="3056" spans="1:1">
      <c r="A3056" s="118"/>
    </row>
    <row r="3057" spans="1:1">
      <c r="A3057" s="118"/>
    </row>
    <row r="3058" spans="1:1">
      <c r="A3058" s="118"/>
    </row>
    <row r="3059" spans="1:1">
      <c r="A3059" s="118"/>
    </row>
    <row r="3060" spans="1:1">
      <c r="A3060" s="118"/>
    </row>
    <row r="3061" spans="1:1">
      <c r="A3061" s="118"/>
    </row>
    <row r="3062" spans="1:1">
      <c r="A3062" s="118"/>
    </row>
    <row r="3063" spans="1:1">
      <c r="A3063" s="118"/>
    </row>
    <row r="3064" spans="1:1">
      <c r="A3064" s="118"/>
    </row>
    <row r="3065" spans="1:1">
      <c r="A3065" s="118"/>
    </row>
    <row r="3066" spans="1:1">
      <c r="A3066" s="118"/>
    </row>
    <row r="3067" spans="1:1">
      <c r="A3067" s="118"/>
    </row>
    <row r="3068" spans="1:1">
      <c r="A3068" s="118"/>
    </row>
    <row r="3069" spans="1:1">
      <c r="A3069" s="118"/>
    </row>
    <row r="3070" spans="1:1">
      <c r="A3070" s="118"/>
    </row>
    <row r="3071" spans="1:1">
      <c r="A3071" s="118"/>
    </row>
    <row r="3072" spans="1:1">
      <c r="A3072" s="118"/>
    </row>
    <row r="3073" spans="1:1">
      <c r="A3073" s="118"/>
    </row>
    <row r="3074" spans="1:1">
      <c r="A3074" s="118"/>
    </row>
    <row r="3075" spans="1:1">
      <c r="A3075" s="118"/>
    </row>
    <row r="3076" spans="1:1">
      <c r="A3076" s="118"/>
    </row>
    <row r="3077" spans="1:1">
      <c r="A3077" s="118"/>
    </row>
    <row r="3078" spans="1:1">
      <c r="A3078" s="118"/>
    </row>
    <row r="3079" spans="1:1">
      <c r="A3079" s="118"/>
    </row>
    <row r="3080" spans="1:1">
      <c r="A3080" s="118"/>
    </row>
    <row r="3081" spans="1:1">
      <c r="A3081" s="118"/>
    </row>
    <row r="3082" spans="1:1">
      <c r="A3082" s="118"/>
    </row>
    <row r="3083" spans="1:1">
      <c r="A3083" s="118"/>
    </row>
    <row r="3084" spans="1:1">
      <c r="A3084" s="118"/>
    </row>
    <row r="3085" spans="1:1">
      <c r="A3085" s="118"/>
    </row>
    <row r="3086" spans="1:1">
      <c r="A3086" s="118"/>
    </row>
    <row r="3087" spans="1:1">
      <c r="A3087" s="118"/>
    </row>
    <row r="3088" spans="1:1">
      <c r="A3088" s="118"/>
    </row>
    <row r="3089" spans="1:1">
      <c r="A3089" s="118"/>
    </row>
    <row r="3090" spans="1:1">
      <c r="A3090" s="118"/>
    </row>
    <row r="3091" spans="1:1">
      <c r="A3091" s="118"/>
    </row>
    <row r="3092" spans="1:1">
      <c r="A3092" s="118"/>
    </row>
    <row r="3093" spans="1:1">
      <c r="A3093" s="118"/>
    </row>
    <row r="3094" spans="1:1">
      <c r="A3094" s="118"/>
    </row>
    <row r="3095" spans="1:1">
      <c r="A3095" s="118"/>
    </row>
    <row r="3096" spans="1:1">
      <c r="A3096" s="118"/>
    </row>
    <row r="3097" spans="1:1">
      <c r="A3097" s="118"/>
    </row>
    <row r="3098" spans="1:1">
      <c r="A3098" s="118"/>
    </row>
    <row r="3099" spans="1:1">
      <c r="A3099" s="118"/>
    </row>
    <row r="3100" spans="1:1">
      <c r="A3100" s="118"/>
    </row>
    <row r="3101" spans="1:1">
      <c r="A3101" s="118"/>
    </row>
    <row r="3102" spans="1:1">
      <c r="A3102" s="118"/>
    </row>
    <row r="3103" spans="1:1">
      <c r="A3103" s="118"/>
    </row>
    <row r="3104" spans="1:1">
      <c r="A3104" s="118"/>
    </row>
    <row r="3105" spans="1:1">
      <c r="A3105" s="118"/>
    </row>
    <row r="3106" spans="1:1">
      <c r="A3106" s="118"/>
    </row>
    <row r="3107" spans="1:1">
      <c r="A3107" s="118"/>
    </row>
    <row r="3108" spans="1:1">
      <c r="A3108" s="118"/>
    </row>
    <row r="3109" spans="1:1">
      <c r="A3109" s="118"/>
    </row>
    <row r="3110" spans="1:1">
      <c r="A3110" s="118"/>
    </row>
    <row r="3111" spans="1:1">
      <c r="A3111" s="118"/>
    </row>
    <row r="3112" spans="1:1">
      <c r="A3112" s="118"/>
    </row>
    <row r="3113" spans="1:1">
      <c r="A3113" s="118"/>
    </row>
    <row r="3114" spans="1:1">
      <c r="A3114" s="118"/>
    </row>
    <row r="3115" spans="1:1">
      <c r="A3115" s="118"/>
    </row>
    <row r="3116" spans="1:1">
      <c r="A3116" s="118"/>
    </row>
    <row r="3117" spans="1:1">
      <c r="A3117" s="118"/>
    </row>
    <row r="3118" spans="1:1">
      <c r="A3118" s="118"/>
    </row>
    <row r="3119" spans="1:1">
      <c r="A3119" s="118"/>
    </row>
    <row r="3120" spans="1:1">
      <c r="A3120" s="118"/>
    </row>
    <row r="3121" spans="1:1">
      <c r="A3121" s="118"/>
    </row>
    <row r="3122" spans="1:1">
      <c r="A3122" s="118"/>
    </row>
    <row r="3123" spans="1:1">
      <c r="A3123" s="118"/>
    </row>
    <row r="3124" spans="1:1">
      <c r="A3124" s="118"/>
    </row>
    <row r="3125" spans="1:1">
      <c r="A3125" s="118"/>
    </row>
    <row r="3126" spans="1:1">
      <c r="A3126" s="118"/>
    </row>
    <row r="3127" spans="1:1">
      <c r="A3127" s="118"/>
    </row>
    <row r="3128" spans="1:1">
      <c r="A3128" s="118"/>
    </row>
    <row r="3129" spans="1:1">
      <c r="A3129" s="118"/>
    </row>
    <row r="3130" spans="1:1">
      <c r="A3130" s="118"/>
    </row>
    <row r="3131" spans="1:1">
      <c r="A3131" s="118"/>
    </row>
    <row r="3132" spans="1:1">
      <c r="A3132" s="118"/>
    </row>
    <row r="3133" spans="1:1">
      <c r="A3133" s="118"/>
    </row>
    <row r="3134" spans="1:1">
      <c r="A3134" s="118"/>
    </row>
    <row r="3135" spans="1:1">
      <c r="A3135" s="118"/>
    </row>
    <row r="3136" spans="1:1">
      <c r="A3136" s="118"/>
    </row>
    <row r="3137" spans="1:1">
      <c r="A3137" s="118"/>
    </row>
    <row r="3138" spans="1:1">
      <c r="A3138" s="118"/>
    </row>
    <row r="3139" spans="1:1">
      <c r="A3139" s="118"/>
    </row>
    <row r="3140" spans="1:1">
      <c r="A3140" s="118"/>
    </row>
    <row r="3141" spans="1:1">
      <c r="A3141" s="118"/>
    </row>
    <row r="3142" spans="1:1">
      <c r="A3142" s="118"/>
    </row>
    <row r="3143" spans="1:1">
      <c r="A3143" s="118"/>
    </row>
    <row r="3144" spans="1:1">
      <c r="A3144" s="118"/>
    </row>
    <row r="3145" spans="1:1">
      <c r="A3145" s="118"/>
    </row>
    <row r="3146" spans="1:1">
      <c r="A3146" s="118"/>
    </row>
    <row r="3147" spans="1:1">
      <c r="A3147" s="118"/>
    </row>
    <row r="3148" spans="1:1">
      <c r="A3148" s="118"/>
    </row>
    <row r="3149" spans="1:1">
      <c r="A3149" s="118"/>
    </row>
    <row r="3150" spans="1:1">
      <c r="A3150" s="118"/>
    </row>
    <row r="3151" spans="1:1">
      <c r="A3151" s="118"/>
    </row>
    <row r="3152" spans="1:1">
      <c r="A3152" s="118"/>
    </row>
    <row r="3153" spans="1:1">
      <c r="A3153" s="118"/>
    </row>
    <row r="3154" spans="1:1">
      <c r="A3154" s="118"/>
    </row>
    <row r="3155" spans="1:1">
      <c r="A3155" s="118"/>
    </row>
    <row r="3156" spans="1:1">
      <c r="A3156" s="118"/>
    </row>
    <row r="3157" spans="1:1">
      <c r="A3157" s="118"/>
    </row>
    <row r="3158" spans="1:1">
      <c r="A3158" s="118"/>
    </row>
    <row r="3159" spans="1:1">
      <c r="A3159" s="118"/>
    </row>
    <row r="3160" spans="1:1">
      <c r="A3160" s="118"/>
    </row>
    <row r="3161" spans="1:1">
      <c r="A3161" s="118"/>
    </row>
    <row r="3162" spans="1:1">
      <c r="A3162" s="118"/>
    </row>
    <row r="3163" spans="1:1">
      <c r="A3163" s="118"/>
    </row>
    <row r="3164" spans="1:1">
      <c r="A3164" s="118"/>
    </row>
    <row r="3165" spans="1:1">
      <c r="A3165" s="118"/>
    </row>
    <row r="3166" spans="1:1">
      <c r="A3166" s="118"/>
    </row>
    <row r="3167" spans="1:1">
      <c r="A3167" s="118"/>
    </row>
    <row r="3168" spans="1:1">
      <c r="A3168" s="118"/>
    </row>
    <row r="3169" spans="1:1">
      <c r="A3169" s="118"/>
    </row>
    <row r="3170" spans="1:1">
      <c r="A3170" s="118"/>
    </row>
    <row r="3171" spans="1:1">
      <c r="A3171" s="118"/>
    </row>
    <row r="3172" spans="1:1">
      <c r="A3172" s="118"/>
    </row>
    <row r="3173" spans="1:1">
      <c r="A3173" s="118"/>
    </row>
    <row r="3174" spans="1:1">
      <c r="A3174" s="118"/>
    </row>
    <row r="3175" spans="1:1">
      <c r="A3175" s="118"/>
    </row>
    <row r="3176" spans="1:1">
      <c r="A3176" s="118"/>
    </row>
    <row r="3177" spans="1:1">
      <c r="A3177" s="118"/>
    </row>
    <row r="3178" spans="1:1">
      <c r="A3178" s="118"/>
    </row>
    <row r="3179" spans="1:1">
      <c r="A3179" s="118"/>
    </row>
    <row r="3180" spans="1:1">
      <c r="A3180" s="118"/>
    </row>
    <row r="3181" spans="1:1">
      <c r="A3181" s="118"/>
    </row>
    <row r="3182" spans="1:1">
      <c r="A3182" s="118"/>
    </row>
    <row r="3183" spans="1:1">
      <c r="A3183" s="118"/>
    </row>
    <row r="3184" spans="1:1">
      <c r="A3184" s="118"/>
    </row>
    <row r="3185" spans="1:1">
      <c r="A3185" s="118"/>
    </row>
    <row r="3186" spans="1:1">
      <c r="A3186" s="118"/>
    </row>
    <row r="3187" spans="1:1">
      <c r="A3187" s="118"/>
    </row>
    <row r="3188" spans="1:1">
      <c r="A3188" s="118"/>
    </row>
    <row r="3189" spans="1:1">
      <c r="A3189" s="118"/>
    </row>
    <row r="3190" spans="1:1">
      <c r="A3190" s="118"/>
    </row>
    <row r="3191" spans="1:1">
      <c r="A3191" s="118"/>
    </row>
    <row r="3192" spans="1:1">
      <c r="A3192" s="118"/>
    </row>
    <row r="3193" spans="1:1">
      <c r="A3193" s="118"/>
    </row>
    <row r="3194" spans="1:1">
      <c r="A3194" s="118"/>
    </row>
    <row r="3195" spans="1:1">
      <c r="A3195" s="118"/>
    </row>
    <row r="3196" spans="1:1">
      <c r="A3196" s="118"/>
    </row>
    <row r="3197" spans="1:1">
      <c r="A3197" s="118"/>
    </row>
    <row r="3198" spans="1:1">
      <c r="A3198" s="118"/>
    </row>
    <row r="3199" spans="1:1">
      <c r="A3199" s="118"/>
    </row>
    <row r="3200" spans="1:1">
      <c r="A3200" s="118"/>
    </row>
    <row r="3201" spans="1:1">
      <c r="A3201" s="118"/>
    </row>
    <row r="3202" spans="1:1">
      <c r="A3202" s="118"/>
    </row>
    <row r="3203" spans="1:1">
      <c r="A3203" s="118"/>
    </row>
    <row r="3204" spans="1:1">
      <c r="A3204" s="118"/>
    </row>
    <row r="3205" spans="1:1">
      <c r="A3205" s="118"/>
    </row>
    <row r="3206" spans="1:1">
      <c r="A3206" s="118"/>
    </row>
    <row r="3207" spans="1:1">
      <c r="A3207" s="118"/>
    </row>
    <row r="3208" spans="1:1">
      <c r="A3208" s="118"/>
    </row>
    <row r="3209" spans="1:1">
      <c r="A3209" s="118"/>
    </row>
    <row r="3210" spans="1:1">
      <c r="A3210" s="118"/>
    </row>
    <row r="3211" spans="1:1">
      <c r="A3211" s="118"/>
    </row>
    <row r="3212" spans="1:1">
      <c r="A3212" s="118"/>
    </row>
    <row r="3213" spans="1:1">
      <c r="A3213" s="118"/>
    </row>
    <row r="3214" spans="1:1">
      <c r="A3214" s="118"/>
    </row>
    <row r="3215" spans="1:1">
      <c r="A3215" s="118"/>
    </row>
    <row r="3216" spans="1:1">
      <c r="A3216" s="118"/>
    </row>
    <row r="3217" spans="1:1">
      <c r="A3217" s="118"/>
    </row>
    <row r="3218" spans="1:1">
      <c r="A3218" s="118"/>
    </row>
    <row r="3219" spans="1:1">
      <c r="A3219" s="118"/>
    </row>
    <row r="3220" spans="1:1">
      <c r="A3220" s="118"/>
    </row>
    <row r="3221" spans="1:1">
      <c r="A3221" s="118"/>
    </row>
    <row r="3222" spans="1:1">
      <c r="A3222" s="118"/>
    </row>
    <row r="3223" spans="1:1">
      <c r="A3223" s="118"/>
    </row>
    <row r="3224" spans="1:1">
      <c r="A3224" s="118"/>
    </row>
    <row r="3225" spans="1:1">
      <c r="A3225" s="118"/>
    </row>
    <row r="3226" spans="1:1">
      <c r="A3226" s="118"/>
    </row>
    <row r="3227" spans="1:1">
      <c r="A3227" s="118"/>
    </row>
    <row r="3228" spans="1:1">
      <c r="A3228" s="118"/>
    </row>
    <row r="3229" spans="1:1">
      <c r="A3229" s="118"/>
    </row>
    <row r="3230" spans="1:1">
      <c r="A3230" s="118"/>
    </row>
    <row r="3231" spans="1:1">
      <c r="A3231" s="118"/>
    </row>
    <row r="3232" spans="1:1">
      <c r="A3232" s="118"/>
    </row>
    <row r="3233" spans="1:1">
      <c r="A3233" s="118"/>
    </row>
    <row r="3234" spans="1:1">
      <c r="A3234" s="118"/>
    </row>
    <row r="3235" spans="1:1">
      <c r="A3235" s="118"/>
    </row>
    <row r="3236" spans="1:1">
      <c r="A3236" s="118"/>
    </row>
    <row r="3237" spans="1:1">
      <c r="A3237" s="118"/>
    </row>
    <row r="3238" spans="1:1">
      <c r="A3238" s="118"/>
    </row>
    <row r="3239" spans="1:1">
      <c r="A3239" s="118"/>
    </row>
    <row r="3240" spans="1:1">
      <c r="A3240" s="118"/>
    </row>
    <row r="3241" spans="1:1">
      <c r="A3241" s="118"/>
    </row>
    <row r="3242" spans="1:1">
      <c r="A3242" s="118"/>
    </row>
    <row r="3243" spans="1:1">
      <c r="A3243" s="118"/>
    </row>
    <row r="3244" spans="1:1">
      <c r="A3244" s="118"/>
    </row>
    <row r="3245" spans="1:1">
      <c r="A3245" s="118"/>
    </row>
    <row r="3246" spans="1:1">
      <c r="A3246" s="118"/>
    </row>
    <row r="3247" spans="1:1">
      <c r="A3247" s="118"/>
    </row>
    <row r="3248" spans="1:1">
      <c r="A3248" s="118"/>
    </row>
    <row r="3249" spans="1:1">
      <c r="A3249" s="118"/>
    </row>
    <row r="3250" spans="1:1">
      <c r="A3250" s="118"/>
    </row>
    <row r="3251" spans="1:1">
      <c r="A3251" s="118"/>
    </row>
    <row r="3252" spans="1:1">
      <c r="A3252" s="118"/>
    </row>
    <row r="3253" spans="1:1">
      <c r="A3253" s="118"/>
    </row>
    <row r="3254" spans="1:1">
      <c r="A3254" s="118"/>
    </row>
    <row r="3255" spans="1:1">
      <c r="A3255" s="118"/>
    </row>
    <row r="3256" spans="1:1">
      <c r="A3256" s="118"/>
    </row>
    <row r="3257" spans="1:1">
      <c r="A3257" s="118"/>
    </row>
    <row r="3258" spans="1:1">
      <c r="A3258" s="118"/>
    </row>
    <row r="3259" spans="1:1">
      <c r="A3259" s="118"/>
    </row>
    <row r="3260" spans="1:1">
      <c r="A3260" s="118"/>
    </row>
    <row r="3261" spans="1:1">
      <c r="A3261" s="118"/>
    </row>
    <row r="3262" spans="1:1">
      <c r="A3262" s="118"/>
    </row>
    <row r="3263" spans="1:1">
      <c r="A3263" s="118"/>
    </row>
    <row r="3264" spans="1:1">
      <c r="A3264" s="118"/>
    </row>
    <row r="3265" spans="1:1">
      <c r="A3265" s="118"/>
    </row>
    <row r="3266" spans="1:1">
      <c r="A3266" s="118"/>
    </row>
    <row r="3267" spans="1:1">
      <c r="A3267" s="118"/>
    </row>
    <row r="3268" spans="1:1">
      <c r="A3268" s="118"/>
    </row>
    <row r="3269" spans="1:1">
      <c r="A3269" s="118"/>
    </row>
    <row r="3270" spans="1:1">
      <c r="A3270" s="118"/>
    </row>
    <row r="3271" spans="1:1">
      <c r="A3271" s="118"/>
    </row>
    <row r="3272" spans="1:1">
      <c r="A3272" s="118"/>
    </row>
    <row r="3273" spans="1:1">
      <c r="A3273" s="118"/>
    </row>
    <row r="3274" spans="1:1">
      <c r="A3274" s="118"/>
    </row>
    <row r="3275" spans="1:1">
      <c r="A3275" s="118"/>
    </row>
    <row r="3276" spans="1:1">
      <c r="A3276" s="118"/>
    </row>
    <row r="3277" spans="1:1">
      <c r="A3277" s="118"/>
    </row>
    <row r="3278" spans="1:1">
      <c r="A3278" s="118"/>
    </row>
    <row r="3279" spans="1:1">
      <c r="A3279" s="118"/>
    </row>
    <row r="3280" spans="1:1">
      <c r="A3280" s="118"/>
    </row>
    <row r="3281" spans="1:1">
      <c r="A3281" s="118"/>
    </row>
    <row r="3282" spans="1:1">
      <c r="A3282" s="118"/>
    </row>
    <row r="3283" spans="1:1">
      <c r="A3283" s="118"/>
    </row>
    <row r="3284" spans="1:1">
      <c r="A3284" s="118"/>
    </row>
    <row r="3285" spans="1:1">
      <c r="A3285" s="118"/>
    </row>
    <row r="3286" spans="1:1">
      <c r="A3286" s="118"/>
    </row>
    <row r="3287" spans="1:1">
      <c r="A3287" s="118"/>
    </row>
    <row r="3288" spans="1:1">
      <c r="A3288" s="118"/>
    </row>
    <row r="3289" spans="1:1">
      <c r="A3289" s="118"/>
    </row>
    <row r="3290" spans="1:1">
      <c r="A3290" s="118"/>
    </row>
    <row r="3291" spans="1:1">
      <c r="A3291" s="118"/>
    </row>
    <row r="3292" spans="1:1">
      <c r="A3292" s="118"/>
    </row>
    <row r="3293" spans="1:1">
      <c r="A3293" s="118"/>
    </row>
    <row r="3294" spans="1:1">
      <c r="A3294" s="118"/>
    </row>
    <row r="3295" spans="1:1">
      <c r="A3295" s="118"/>
    </row>
    <row r="3296" spans="1:1">
      <c r="A3296" s="118"/>
    </row>
    <row r="3297" spans="1:1">
      <c r="A3297" s="118"/>
    </row>
    <row r="3298" spans="1:1">
      <c r="A3298" s="118"/>
    </row>
    <row r="3299" spans="1:1">
      <c r="A3299" s="118"/>
    </row>
    <row r="3300" spans="1:1">
      <c r="A3300" s="118"/>
    </row>
    <row r="3301" spans="1:1">
      <c r="A3301" s="118"/>
    </row>
    <row r="3302" spans="1:1">
      <c r="A3302" s="118"/>
    </row>
    <row r="3303" spans="1:1">
      <c r="A3303" s="118"/>
    </row>
    <row r="3304" spans="1:1">
      <c r="A3304" s="118"/>
    </row>
    <row r="3305" spans="1:1">
      <c r="A3305" s="118"/>
    </row>
    <row r="3306" spans="1:1">
      <c r="A3306" s="118"/>
    </row>
    <row r="3307" spans="1:1">
      <c r="A3307" s="118"/>
    </row>
    <row r="3308" spans="1:1">
      <c r="A3308" s="118"/>
    </row>
    <row r="3309" spans="1:1">
      <c r="A3309" s="118"/>
    </row>
    <row r="3310" spans="1:1">
      <c r="A3310" s="118"/>
    </row>
    <row r="3311" spans="1:1">
      <c r="A3311" s="118"/>
    </row>
    <row r="3312" spans="1:1">
      <c r="A3312" s="118"/>
    </row>
    <row r="3313" spans="1:1">
      <c r="A3313" s="118"/>
    </row>
    <row r="3314" spans="1:1">
      <c r="A3314" s="118"/>
    </row>
    <row r="3315" spans="1:1">
      <c r="A3315" s="118"/>
    </row>
    <row r="3316" spans="1:1">
      <c r="A3316" s="118"/>
    </row>
    <row r="3317" spans="1:1">
      <c r="A3317" s="118"/>
    </row>
    <row r="3318" spans="1:1">
      <c r="A3318" s="118"/>
    </row>
    <row r="3319" spans="1:1">
      <c r="A3319" s="118"/>
    </row>
    <row r="3320" spans="1:1">
      <c r="A3320" s="118"/>
    </row>
    <row r="3321" spans="1:1">
      <c r="A3321" s="118"/>
    </row>
    <row r="3322" spans="1:1">
      <c r="A3322" s="118"/>
    </row>
    <row r="3323" spans="1:1">
      <c r="A3323" s="118"/>
    </row>
    <row r="3324" spans="1:1">
      <c r="A3324" s="118"/>
    </row>
    <row r="3325" spans="1:1">
      <c r="A3325" s="118"/>
    </row>
    <row r="3326" spans="1:1">
      <c r="A3326" s="118"/>
    </row>
    <row r="3327" spans="1:1">
      <c r="A3327" s="118"/>
    </row>
    <row r="3328" spans="1:1">
      <c r="A3328" s="118"/>
    </row>
    <row r="3329" spans="1:1">
      <c r="A3329" s="118"/>
    </row>
    <row r="3330" spans="1:1">
      <c r="A3330" s="118"/>
    </row>
    <row r="3331" spans="1:1">
      <c r="A3331" s="118"/>
    </row>
    <row r="3332" spans="1:1">
      <c r="A3332" s="118"/>
    </row>
    <row r="3333" spans="1:1">
      <c r="A3333" s="118"/>
    </row>
    <row r="3334" spans="1:1">
      <c r="A3334" s="118"/>
    </row>
    <row r="3335" spans="1:1">
      <c r="A3335" s="118"/>
    </row>
    <row r="3336" spans="1:1">
      <c r="A3336" s="118"/>
    </row>
    <row r="3337" spans="1:1">
      <c r="A3337" s="118"/>
    </row>
    <row r="3338" spans="1:1">
      <c r="A3338" s="118"/>
    </row>
    <row r="3339" spans="1:1">
      <c r="A3339" s="118"/>
    </row>
    <row r="3340" spans="1:1">
      <c r="A3340" s="118"/>
    </row>
    <row r="3341" spans="1:1">
      <c r="A3341" s="118"/>
    </row>
    <row r="3342" spans="1:1">
      <c r="A3342" s="118"/>
    </row>
    <row r="3343" spans="1:1">
      <c r="A3343" s="118"/>
    </row>
    <row r="3344" spans="1:1">
      <c r="A3344" s="118"/>
    </row>
    <row r="3345" spans="1:1">
      <c r="A3345" s="118"/>
    </row>
    <row r="3346" spans="1:1">
      <c r="A3346" s="118"/>
    </row>
    <row r="3347" spans="1:1">
      <c r="A3347" s="118"/>
    </row>
    <row r="3348" spans="1:1">
      <c r="A3348" s="118"/>
    </row>
    <row r="3349" spans="1:1">
      <c r="A3349" s="118"/>
    </row>
    <row r="3350" spans="1:1">
      <c r="A3350" s="118"/>
    </row>
    <row r="3351" spans="1:1">
      <c r="A3351" s="118"/>
    </row>
    <row r="3352" spans="1:1">
      <c r="A3352" s="118"/>
    </row>
    <row r="3353" spans="1:1">
      <c r="A3353" s="118"/>
    </row>
    <row r="3354" spans="1:1">
      <c r="A3354" s="118"/>
    </row>
    <row r="3355" spans="1:1">
      <c r="A3355" s="118"/>
    </row>
    <row r="3356" spans="1:1">
      <c r="A3356" s="118"/>
    </row>
    <row r="3357" spans="1:1">
      <c r="A3357" s="118"/>
    </row>
    <row r="3358" spans="1:1">
      <c r="A3358" s="118"/>
    </row>
    <row r="3359" spans="1:1">
      <c r="A3359" s="118"/>
    </row>
    <row r="3360" spans="1:1">
      <c r="A3360" s="118"/>
    </row>
    <row r="3361" spans="1:1">
      <c r="A3361" s="118"/>
    </row>
    <row r="3362" spans="1:1">
      <c r="A3362" s="118"/>
    </row>
    <row r="3363" spans="1:1">
      <c r="A3363" s="118"/>
    </row>
    <row r="3364" spans="1:1">
      <c r="A3364" s="118"/>
    </row>
    <row r="3365" spans="1:1">
      <c r="A3365" s="118"/>
    </row>
    <row r="3366" spans="1:1">
      <c r="A3366" s="118"/>
    </row>
    <row r="3367" spans="1:1">
      <c r="A3367" s="118"/>
    </row>
    <row r="3368" spans="1:1">
      <c r="A3368" s="118"/>
    </row>
    <row r="3369" spans="1:1">
      <c r="A3369" s="118"/>
    </row>
    <row r="3370" spans="1:1">
      <c r="A3370" s="118"/>
    </row>
    <row r="3371" spans="1:1">
      <c r="A3371" s="118"/>
    </row>
    <row r="3372" spans="1:1">
      <c r="A3372" s="118"/>
    </row>
    <row r="3373" spans="1:1">
      <c r="A3373" s="118"/>
    </row>
    <row r="3374" spans="1:1">
      <c r="A3374" s="118"/>
    </row>
    <row r="3375" spans="1:1">
      <c r="A3375" s="118"/>
    </row>
    <row r="3376" spans="1:1">
      <c r="A3376" s="118"/>
    </row>
    <row r="3377" spans="1:1">
      <c r="A3377" s="118"/>
    </row>
    <row r="3378" spans="1:1">
      <c r="A3378" s="118"/>
    </row>
    <row r="3379" spans="1:1">
      <c r="A3379" s="118"/>
    </row>
    <row r="3380" spans="1:1">
      <c r="A3380" s="118"/>
    </row>
    <row r="3381" spans="1:1">
      <c r="A3381" s="118"/>
    </row>
    <row r="3382" spans="1:1">
      <c r="A3382" s="118"/>
    </row>
    <row r="3383" spans="1:1">
      <c r="A3383" s="118"/>
    </row>
    <row r="3384" spans="1:1">
      <c r="A3384" s="118"/>
    </row>
    <row r="3385" spans="1:1">
      <c r="A3385" s="118"/>
    </row>
    <row r="3386" spans="1:1">
      <c r="A3386" s="118"/>
    </row>
    <row r="3387" spans="1:1">
      <c r="A3387" s="118"/>
    </row>
    <row r="3388" spans="1:1">
      <c r="A3388" s="118"/>
    </row>
    <row r="3389" spans="1:1">
      <c r="A3389" s="118"/>
    </row>
    <row r="3390" spans="1:1">
      <c r="A3390" s="118"/>
    </row>
    <row r="3391" spans="1:1">
      <c r="A3391" s="118"/>
    </row>
    <row r="3392" spans="1:1">
      <c r="A3392" s="118"/>
    </row>
    <row r="3393" spans="1:1">
      <c r="A3393" s="118"/>
    </row>
    <row r="3394" spans="1:1">
      <c r="A3394" s="118"/>
    </row>
    <row r="3395" spans="1:1">
      <c r="A3395" s="118"/>
    </row>
    <row r="3396" spans="1:1">
      <c r="A3396" s="118"/>
    </row>
    <row r="3397" spans="1:1">
      <c r="A3397" s="118"/>
    </row>
    <row r="3398" spans="1:1">
      <c r="A3398" s="118"/>
    </row>
    <row r="3399" spans="1:1">
      <c r="A3399" s="118"/>
    </row>
    <row r="3400" spans="1:1">
      <c r="A3400" s="118"/>
    </row>
    <row r="3401" spans="1:1">
      <c r="A3401" s="118"/>
    </row>
    <row r="3402" spans="1:1">
      <c r="A3402" s="118"/>
    </row>
    <row r="3403" spans="1:1">
      <c r="A3403" s="118"/>
    </row>
    <row r="3404" spans="1:1">
      <c r="A3404" s="118"/>
    </row>
    <row r="3405" spans="1:1">
      <c r="A3405" s="118"/>
    </row>
    <row r="3406" spans="1:1">
      <c r="A3406" s="118"/>
    </row>
    <row r="3407" spans="1:1">
      <c r="A3407" s="118"/>
    </row>
    <row r="3408" spans="1:1">
      <c r="A3408" s="118"/>
    </row>
    <row r="3409" spans="1:1">
      <c r="A3409" s="118"/>
    </row>
    <row r="3410" spans="1:1">
      <c r="A3410" s="118"/>
    </row>
    <row r="3411" spans="1:1">
      <c r="A3411" s="118"/>
    </row>
    <row r="3412" spans="1:1">
      <c r="A3412" s="118"/>
    </row>
    <row r="3413" spans="1:1">
      <c r="A3413" s="118"/>
    </row>
    <row r="3414" spans="1:1">
      <c r="A3414" s="118"/>
    </row>
    <row r="3415" spans="1:1">
      <c r="A3415" s="118"/>
    </row>
    <row r="3416" spans="1:1">
      <c r="A3416" s="118"/>
    </row>
    <row r="3417" spans="1:1">
      <c r="A3417" s="118"/>
    </row>
    <row r="3418" spans="1:1">
      <c r="A3418" s="118"/>
    </row>
    <row r="3419" spans="1:1">
      <c r="A3419" s="118"/>
    </row>
    <row r="3420" spans="1:1">
      <c r="A3420" s="118"/>
    </row>
    <row r="3421" spans="1:1">
      <c r="A3421" s="118"/>
    </row>
    <row r="3422" spans="1:1">
      <c r="A3422" s="118"/>
    </row>
    <row r="3423" spans="1:1">
      <c r="A3423" s="118"/>
    </row>
    <row r="3424" spans="1:1">
      <c r="A3424" s="118"/>
    </row>
    <row r="3425" spans="1:1">
      <c r="A3425" s="118"/>
    </row>
    <row r="3426" spans="1:1">
      <c r="A3426" s="118"/>
    </row>
    <row r="3427" spans="1:1">
      <c r="A3427" s="118"/>
    </row>
    <row r="3428" spans="1:1">
      <c r="A3428" s="118"/>
    </row>
    <row r="3429" spans="1:1">
      <c r="A3429" s="118"/>
    </row>
    <row r="3430" spans="1:1">
      <c r="A3430" s="118"/>
    </row>
    <row r="3431" spans="1:1">
      <c r="A3431" s="118"/>
    </row>
    <row r="3432" spans="1:1">
      <c r="A3432" s="118"/>
    </row>
    <row r="3433" spans="1:1">
      <c r="A3433" s="118"/>
    </row>
    <row r="3434" spans="1:1">
      <c r="A3434" s="118"/>
    </row>
    <row r="3435" spans="1:1">
      <c r="A3435" s="118"/>
    </row>
    <row r="3436" spans="1:1">
      <c r="A3436" s="118"/>
    </row>
    <row r="3437" spans="1:1">
      <c r="A3437" s="118"/>
    </row>
    <row r="3438" spans="1:1">
      <c r="A3438" s="118"/>
    </row>
    <row r="3439" spans="1:1">
      <c r="A3439" s="118"/>
    </row>
    <row r="3440" spans="1:1">
      <c r="A3440" s="118"/>
    </row>
    <row r="3441" spans="1:1">
      <c r="A3441" s="118"/>
    </row>
    <row r="3442" spans="1:1">
      <c r="A3442" s="118"/>
    </row>
    <row r="3443" spans="1:1">
      <c r="A3443" s="118"/>
    </row>
    <row r="3444" spans="1:1">
      <c r="A3444" s="118"/>
    </row>
    <row r="3445" spans="1:1">
      <c r="A3445" s="118"/>
    </row>
    <row r="3446" spans="1:1">
      <c r="A3446" s="118"/>
    </row>
    <row r="3447" spans="1:1">
      <c r="A3447" s="118"/>
    </row>
    <row r="3448" spans="1:1">
      <c r="A3448" s="118"/>
    </row>
    <row r="3449" spans="1:1">
      <c r="A3449" s="118"/>
    </row>
    <row r="3450" spans="1:1">
      <c r="A3450" s="118"/>
    </row>
    <row r="3451" spans="1:1">
      <c r="A3451" s="118"/>
    </row>
    <row r="3452" spans="1:1">
      <c r="A3452" s="118"/>
    </row>
    <row r="3453" spans="1:1">
      <c r="A3453" s="118"/>
    </row>
    <row r="3454" spans="1:1">
      <c r="A3454" s="118"/>
    </row>
    <row r="3455" spans="1:1">
      <c r="A3455" s="118"/>
    </row>
    <row r="3456" spans="1:1">
      <c r="A3456" s="118"/>
    </row>
    <row r="3457" spans="1:1">
      <c r="A3457" s="118"/>
    </row>
    <row r="3458" spans="1:1">
      <c r="A3458" s="118"/>
    </row>
    <row r="3459" spans="1:1">
      <c r="A3459" s="118"/>
    </row>
    <row r="3460" spans="1:1">
      <c r="A3460" s="118"/>
    </row>
    <row r="3461" spans="1:1">
      <c r="A3461" s="118"/>
    </row>
    <row r="3462" spans="1:1">
      <c r="A3462" s="118"/>
    </row>
    <row r="3463" spans="1:1">
      <c r="A3463" s="118"/>
    </row>
    <row r="3464" spans="1:1">
      <c r="A3464" s="118"/>
    </row>
    <row r="3465" spans="1:1">
      <c r="A3465" s="118"/>
    </row>
    <row r="3466" spans="1:1">
      <c r="A3466" s="118"/>
    </row>
    <row r="3467" spans="1:1">
      <c r="A3467" s="118"/>
    </row>
    <row r="3468" spans="1:1">
      <c r="A3468" s="118"/>
    </row>
    <row r="3469" spans="1:1">
      <c r="A3469" s="118"/>
    </row>
    <row r="3470" spans="1:1">
      <c r="A3470" s="118"/>
    </row>
    <row r="3471" spans="1:1">
      <c r="A3471" s="118"/>
    </row>
    <row r="3472" spans="1:1">
      <c r="A3472" s="118"/>
    </row>
    <row r="3473" spans="1:1">
      <c r="A3473" s="118"/>
    </row>
    <row r="3474" spans="1:1">
      <c r="A3474" s="118"/>
    </row>
    <row r="3475" spans="1:1">
      <c r="A3475" s="118"/>
    </row>
    <row r="3476" spans="1:1">
      <c r="A3476" s="118"/>
    </row>
    <row r="3477" spans="1:1">
      <c r="A3477" s="118"/>
    </row>
    <row r="3478" spans="1:1">
      <c r="A3478" s="118"/>
    </row>
    <row r="3479" spans="1:1">
      <c r="A3479" s="118"/>
    </row>
    <row r="3480" spans="1:1">
      <c r="A3480" s="118"/>
    </row>
    <row r="3481" spans="1:1">
      <c r="A3481" s="118"/>
    </row>
    <row r="3482" spans="1:1">
      <c r="A3482" s="118"/>
    </row>
    <row r="3483" spans="1:1">
      <c r="A3483" s="118"/>
    </row>
    <row r="3484" spans="1:1">
      <c r="A3484" s="118"/>
    </row>
    <row r="3485" spans="1:1">
      <c r="A3485" s="118"/>
    </row>
    <row r="3486" spans="1:1">
      <c r="A3486" s="118"/>
    </row>
    <row r="3487" spans="1:1">
      <c r="A3487" s="118"/>
    </row>
    <row r="3488" spans="1:1">
      <c r="A3488" s="118"/>
    </row>
    <row r="3489" spans="1:1">
      <c r="A3489" s="118"/>
    </row>
    <row r="3490" spans="1:1">
      <c r="A3490" s="118"/>
    </row>
    <row r="3491" spans="1:1">
      <c r="A3491" s="118"/>
    </row>
    <row r="3492" spans="1:1">
      <c r="A3492" s="118"/>
    </row>
    <row r="3493" spans="1:1">
      <c r="A3493" s="118"/>
    </row>
    <row r="3494" spans="1:1">
      <c r="A3494" s="118"/>
    </row>
    <row r="3495" spans="1:1">
      <c r="A3495" s="118"/>
    </row>
    <row r="3496" spans="1:1">
      <c r="A3496" s="118"/>
    </row>
    <row r="3497" spans="1:1">
      <c r="A3497" s="118"/>
    </row>
    <row r="3498" spans="1:1">
      <c r="A3498" s="118"/>
    </row>
    <row r="3499" spans="1:1">
      <c r="A3499" s="118"/>
    </row>
    <row r="3500" spans="1:1">
      <c r="A3500" s="118"/>
    </row>
    <row r="3501" spans="1:1">
      <c r="A3501" s="118"/>
    </row>
    <row r="3502" spans="1:1">
      <c r="A3502" s="118"/>
    </row>
    <row r="3503" spans="1:1">
      <c r="A3503" s="118"/>
    </row>
    <row r="3504" spans="1:1">
      <c r="A3504" s="118"/>
    </row>
    <row r="3505" spans="1:1">
      <c r="A3505" s="118"/>
    </row>
    <row r="3506" spans="1:1">
      <c r="A3506" s="118"/>
    </row>
    <row r="3507" spans="1:1">
      <c r="A3507" s="118"/>
    </row>
    <row r="3508" spans="1:1">
      <c r="A3508" s="118"/>
    </row>
    <row r="3509" spans="1:1">
      <c r="A3509" s="118"/>
    </row>
    <row r="3510" spans="1:1">
      <c r="A3510" s="118"/>
    </row>
    <row r="3511" spans="1:1">
      <c r="A3511" s="118"/>
    </row>
    <row r="3512" spans="1:1">
      <c r="A3512" s="118"/>
    </row>
    <row r="3513" spans="1:1">
      <c r="A3513" s="118"/>
    </row>
    <row r="3514" spans="1:1">
      <c r="A3514" s="118"/>
    </row>
    <row r="3515" spans="1:1">
      <c r="A3515" s="118"/>
    </row>
    <row r="3516" spans="1:1">
      <c r="A3516" s="118"/>
    </row>
    <row r="3517" spans="1:1">
      <c r="A3517" s="118"/>
    </row>
    <row r="3518" spans="1:1">
      <c r="A3518" s="118"/>
    </row>
    <row r="3519" spans="1:1">
      <c r="A3519" s="118"/>
    </row>
    <row r="3520" spans="1:1">
      <c r="A3520" s="118"/>
    </row>
    <row r="3521" spans="1:1">
      <c r="A3521" s="118"/>
    </row>
    <row r="3522" spans="1:1">
      <c r="A3522" s="118"/>
    </row>
    <row r="3523" spans="1:1">
      <c r="A3523" s="118"/>
    </row>
    <row r="3524" spans="1:1">
      <c r="A3524" s="118"/>
    </row>
    <row r="3525" spans="1:1">
      <c r="A3525" s="118"/>
    </row>
    <row r="3526" spans="1:1">
      <c r="A3526" s="118"/>
    </row>
    <row r="3527" spans="1:1">
      <c r="A3527" s="118"/>
    </row>
    <row r="3528" spans="1:1">
      <c r="A3528" s="118"/>
    </row>
    <row r="3529" spans="1:1">
      <c r="A3529" s="118"/>
    </row>
    <row r="3530" spans="1:1">
      <c r="A3530" s="118"/>
    </row>
    <row r="3531" spans="1:1">
      <c r="A3531" s="118"/>
    </row>
    <row r="3532" spans="1:1">
      <c r="A3532" s="118"/>
    </row>
    <row r="3533" spans="1:1">
      <c r="A3533" s="118"/>
    </row>
    <row r="3534" spans="1:1">
      <c r="A3534" s="118"/>
    </row>
    <row r="3535" spans="1:1">
      <c r="A3535" s="118"/>
    </row>
    <row r="3536" spans="1:1">
      <c r="A3536" s="118"/>
    </row>
    <row r="3537" spans="1:1">
      <c r="A3537" s="118"/>
    </row>
    <row r="3538" spans="1:1">
      <c r="A3538" s="118"/>
    </row>
    <row r="3539" spans="1:1">
      <c r="A3539" s="118"/>
    </row>
    <row r="3540" spans="1:1">
      <c r="A3540" s="118"/>
    </row>
    <row r="3541" spans="1:1">
      <c r="A3541" s="118"/>
    </row>
    <row r="3542" spans="1:1">
      <c r="A3542" s="118"/>
    </row>
    <row r="3543" spans="1:1">
      <c r="A3543" s="118"/>
    </row>
    <row r="3544" spans="1:1">
      <c r="A3544" s="118"/>
    </row>
    <row r="3545" spans="1:1">
      <c r="A3545" s="118"/>
    </row>
    <row r="3546" spans="1:1">
      <c r="A3546" s="118"/>
    </row>
    <row r="3547" spans="1:1">
      <c r="A3547" s="118"/>
    </row>
    <row r="3548" spans="1:1">
      <c r="A3548" s="118"/>
    </row>
    <row r="3549" spans="1:1">
      <c r="A3549" s="118"/>
    </row>
    <row r="3550" spans="1:1">
      <c r="A3550" s="118"/>
    </row>
    <row r="3551" spans="1:1">
      <c r="A3551" s="118"/>
    </row>
    <row r="3552" spans="1:1">
      <c r="A3552" s="118"/>
    </row>
    <row r="3553" spans="1:1">
      <c r="A3553" s="118"/>
    </row>
    <row r="3554" spans="1:1">
      <c r="A3554" s="118"/>
    </row>
    <row r="3555" spans="1:1">
      <c r="A3555" s="118"/>
    </row>
    <row r="3556" spans="1:1">
      <c r="A3556" s="118"/>
    </row>
    <row r="3557" spans="1:1">
      <c r="A3557" s="118"/>
    </row>
    <row r="3558" spans="1:1">
      <c r="A3558" s="118"/>
    </row>
    <row r="3559" spans="1:1">
      <c r="A3559" s="118"/>
    </row>
    <row r="3560" spans="1:1">
      <c r="A3560" s="118"/>
    </row>
    <row r="3561" spans="1:1">
      <c r="A3561" s="118"/>
    </row>
    <row r="3562" spans="1:1">
      <c r="A3562" s="118"/>
    </row>
    <row r="3563" spans="1:1">
      <c r="A3563" s="118"/>
    </row>
    <row r="3564" spans="1:1">
      <c r="A3564" s="118"/>
    </row>
    <row r="3565" spans="1:1">
      <c r="A3565" s="118"/>
    </row>
    <row r="3566" spans="1:1">
      <c r="A3566" s="118"/>
    </row>
    <row r="3567" spans="1:1">
      <c r="A3567" s="118"/>
    </row>
    <row r="3568" spans="1:1">
      <c r="A3568" s="118"/>
    </row>
    <row r="3569" spans="1:1">
      <c r="A3569" s="118"/>
    </row>
    <row r="3570" spans="1:1">
      <c r="A3570" s="118"/>
    </row>
    <row r="3571" spans="1:1">
      <c r="A3571" s="118"/>
    </row>
    <row r="3572" spans="1:1">
      <c r="A3572" s="118"/>
    </row>
    <row r="3573" spans="1:1">
      <c r="A3573" s="118"/>
    </row>
    <row r="3574" spans="1:1">
      <c r="A3574" s="118"/>
    </row>
    <row r="3575" spans="1:1">
      <c r="A3575" s="118"/>
    </row>
    <row r="3576" spans="1:1">
      <c r="A3576" s="118"/>
    </row>
    <row r="3577" spans="1:1">
      <c r="A3577" s="118"/>
    </row>
    <row r="3578" spans="1:1">
      <c r="A3578" s="118"/>
    </row>
    <row r="3579" spans="1:1">
      <c r="A3579" s="118"/>
    </row>
    <row r="3580" spans="1:1">
      <c r="A3580" s="118"/>
    </row>
    <row r="3581" spans="1:1">
      <c r="A3581" s="118"/>
    </row>
    <row r="3582" spans="1:1">
      <c r="A3582" s="118"/>
    </row>
    <row r="3583" spans="1:1">
      <c r="A3583" s="118"/>
    </row>
    <row r="3584" spans="1:1">
      <c r="A3584" s="118"/>
    </row>
    <row r="3585" spans="1:1">
      <c r="A3585" s="118"/>
    </row>
    <row r="3586" spans="1:1">
      <c r="A3586" s="118"/>
    </row>
    <row r="3587" spans="1:1">
      <c r="A3587" s="118"/>
    </row>
    <row r="3588" spans="1:1">
      <c r="A3588" s="118"/>
    </row>
    <row r="3589" spans="1:1">
      <c r="A3589" s="118"/>
    </row>
    <row r="3590" spans="1:1">
      <c r="A3590" s="118"/>
    </row>
    <row r="3591" spans="1:1">
      <c r="A3591" s="118"/>
    </row>
    <row r="3592" spans="1:1">
      <c r="A3592" s="118"/>
    </row>
    <row r="3593" spans="1:1">
      <c r="A3593" s="118"/>
    </row>
    <row r="3594" spans="1:1">
      <c r="A3594" s="118"/>
    </row>
    <row r="3595" spans="1:1">
      <c r="A3595" s="118"/>
    </row>
    <row r="3596" spans="1:1">
      <c r="A3596" s="118"/>
    </row>
    <row r="3597" spans="1:1">
      <c r="A3597" s="118"/>
    </row>
    <row r="3598" spans="1:1">
      <c r="A3598" s="118"/>
    </row>
    <row r="3599" spans="1:1">
      <c r="A3599" s="118"/>
    </row>
    <row r="3600" spans="1:1">
      <c r="A3600" s="118"/>
    </row>
    <row r="3601" spans="1:1">
      <c r="A3601" s="118"/>
    </row>
    <row r="3602" spans="1:1">
      <c r="A3602" s="118"/>
    </row>
    <row r="3603" spans="1:1">
      <c r="A3603" s="118"/>
    </row>
    <row r="3604" spans="1:1">
      <c r="A3604" s="118"/>
    </row>
    <row r="3605" spans="1:1">
      <c r="A3605" s="118"/>
    </row>
    <row r="3606" spans="1:1">
      <c r="A3606" s="118"/>
    </row>
    <row r="3607" spans="1:1">
      <c r="A3607" s="118"/>
    </row>
    <row r="3608" spans="1:1">
      <c r="A3608" s="118"/>
    </row>
    <row r="3609" spans="1:1">
      <c r="A3609" s="118"/>
    </row>
    <row r="3610" spans="1:1">
      <c r="A3610" s="118"/>
    </row>
    <row r="3611" spans="1:1">
      <c r="A3611" s="118"/>
    </row>
    <row r="3612" spans="1:1">
      <c r="A3612" s="118"/>
    </row>
    <row r="3613" spans="1:1">
      <c r="A3613" s="118"/>
    </row>
    <row r="3614" spans="1:1">
      <c r="A3614" s="118"/>
    </row>
    <row r="3615" spans="1:1">
      <c r="A3615" s="118"/>
    </row>
    <row r="3616" spans="1:1">
      <c r="A3616" s="118"/>
    </row>
    <row r="3617" spans="1:1">
      <c r="A3617" s="118"/>
    </row>
    <row r="3618" spans="1:1">
      <c r="A3618" s="118"/>
    </row>
    <row r="3619" spans="1:1">
      <c r="A3619" s="118"/>
    </row>
    <row r="3620" spans="1:1">
      <c r="A3620" s="118"/>
    </row>
    <row r="3621" spans="1:1">
      <c r="A3621" s="118"/>
    </row>
    <row r="3622" spans="1:1">
      <c r="A3622" s="118"/>
    </row>
    <row r="3623" spans="1:1">
      <c r="A3623" s="118"/>
    </row>
    <row r="3624" spans="1:1">
      <c r="A3624" s="118"/>
    </row>
    <row r="3625" spans="1:1">
      <c r="A3625" s="118"/>
    </row>
    <row r="3626" spans="1:1">
      <c r="A3626" s="118"/>
    </row>
    <row r="3627" spans="1:1">
      <c r="A3627" s="118"/>
    </row>
    <row r="3628" spans="1:1">
      <c r="A3628" s="118"/>
    </row>
    <row r="3629" spans="1:1">
      <c r="A3629" s="118"/>
    </row>
    <row r="3630" spans="1:1">
      <c r="A3630" s="118"/>
    </row>
    <row r="3631" spans="1:1">
      <c r="A3631" s="118"/>
    </row>
    <row r="3632" spans="1:1">
      <c r="A3632" s="118"/>
    </row>
    <row r="3633" spans="1:1">
      <c r="A3633" s="118"/>
    </row>
    <row r="3634" spans="1:1">
      <c r="A3634" s="118"/>
    </row>
    <row r="3635" spans="1:1">
      <c r="A3635" s="118"/>
    </row>
    <row r="3636" spans="1:1">
      <c r="A3636" s="118"/>
    </row>
    <row r="3637" spans="1:1">
      <c r="A3637" s="118"/>
    </row>
    <row r="3638" spans="1:1">
      <c r="A3638" s="118"/>
    </row>
    <row r="3639" spans="1:1">
      <c r="A3639" s="118"/>
    </row>
    <row r="3640" spans="1:1">
      <c r="A3640" s="118"/>
    </row>
    <row r="3641" spans="1:1">
      <c r="A3641" s="118"/>
    </row>
    <row r="3642" spans="1:1">
      <c r="A3642" s="118"/>
    </row>
    <row r="3643" spans="1:1">
      <c r="A3643" s="118"/>
    </row>
    <row r="3644" spans="1:1">
      <c r="A3644" s="118"/>
    </row>
    <row r="3645" spans="1:1">
      <c r="A3645" s="118"/>
    </row>
    <row r="3646" spans="1:1">
      <c r="A3646" s="118"/>
    </row>
    <row r="3647" spans="1:1">
      <c r="A3647" s="118"/>
    </row>
    <row r="3648" spans="1:1">
      <c r="A3648" s="118"/>
    </row>
    <row r="3649" spans="1:1">
      <c r="A3649" s="118"/>
    </row>
    <row r="3650" spans="1:1">
      <c r="A3650" s="118"/>
    </row>
    <row r="3651" spans="1:1">
      <c r="A3651" s="118"/>
    </row>
    <row r="3652" spans="1:1">
      <c r="A3652" s="118"/>
    </row>
    <row r="3653" spans="1:1">
      <c r="A3653" s="118"/>
    </row>
    <row r="3654" spans="1:1">
      <c r="A3654" s="118"/>
    </row>
    <row r="3655" spans="1:1">
      <c r="A3655" s="118"/>
    </row>
    <row r="3656" spans="1:1">
      <c r="A3656" s="118"/>
    </row>
    <row r="3657" spans="1:1">
      <c r="A3657" s="118"/>
    </row>
    <row r="3658" spans="1:1">
      <c r="A3658" s="118"/>
    </row>
    <row r="3659" spans="1:1">
      <c r="A3659" s="118"/>
    </row>
    <row r="3660" spans="1:1">
      <c r="A3660" s="118"/>
    </row>
    <row r="3661" spans="1:1">
      <c r="A3661" s="118"/>
    </row>
    <row r="3662" spans="1:1">
      <c r="A3662" s="118"/>
    </row>
    <row r="3663" spans="1:1">
      <c r="A3663" s="118"/>
    </row>
    <row r="3664" spans="1:1">
      <c r="A3664" s="118"/>
    </row>
    <row r="3665" spans="1:1">
      <c r="A3665" s="118"/>
    </row>
    <row r="3666" spans="1:1">
      <c r="A3666" s="118"/>
    </row>
    <row r="3667" spans="1:1">
      <c r="A3667" s="118"/>
    </row>
    <row r="3668" spans="1:1">
      <c r="A3668" s="118"/>
    </row>
    <row r="3669" spans="1:1">
      <c r="A3669" s="118"/>
    </row>
    <row r="3670" spans="1:1">
      <c r="A3670" s="118"/>
    </row>
    <row r="3671" spans="1:1">
      <c r="A3671" s="118"/>
    </row>
    <row r="3672" spans="1:1">
      <c r="A3672" s="118"/>
    </row>
    <row r="3673" spans="1:1">
      <c r="A3673" s="118"/>
    </row>
    <row r="3674" spans="1:1">
      <c r="A3674" s="118"/>
    </row>
    <row r="3675" spans="1:1">
      <c r="A3675" s="118"/>
    </row>
    <row r="3676" spans="1:1">
      <c r="A3676" s="118"/>
    </row>
    <row r="3677" spans="1:1">
      <c r="A3677" s="118"/>
    </row>
    <row r="3678" spans="1:1">
      <c r="A3678" s="118"/>
    </row>
    <row r="3679" spans="1:1">
      <c r="A3679" s="118"/>
    </row>
    <row r="3680" spans="1:1">
      <c r="A3680" s="118"/>
    </row>
    <row r="3681" spans="1:1">
      <c r="A3681" s="118"/>
    </row>
    <row r="3682" spans="1:1">
      <c r="A3682" s="118"/>
    </row>
    <row r="3683" spans="1:1">
      <c r="A3683" s="118"/>
    </row>
    <row r="3684" spans="1:1">
      <c r="A3684" s="118"/>
    </row>
    <row r="3685" spans="1:1">
      <c r="A3685" s="118"/>
    </row>
    <row r="3686" spans="1:1">
      <c r="A3686" s="118"/>
    </row>
    <row r="3687" spans="1:1">
      <c r="A3687" s="118"/>
    </row>
    <row r="3688" spans="1:1">
      <c r="A3688" s="118"/>
    </row>
    <row r="3689" spans="1:1">
      <c r="A3689" s="118"/>
    </row>
    <row r="3690" spans="1:1">
      <c r="A3690" s="118"/>
    </row>
    <row r="3691" spans="1:1">
      <c r="A3691" s="118"/>
    </row>
    <row r="3692" spans="1:1">
      <c r="A3692" s="118"/>
    </row>
    <row r="3693" spans="1:1">
      <c r="A3693" s="118"/>
    </row>
    <row r="3694" spans="1:1">
      <c r="A3694" s="118"/>
    </row>
    <row r="3695" spans="1:1">
      <c r="A3695" s="118"/>
    </row>
    <row r="3696" spans="1:1">
      <c r="A3696" s="118"/>
    </row>
    <row r="3697" spans="1:1">
      <c r="A3697" s="118"/>
    </row>
    <row r="3698" spans="1:1">
      <c r="A3698" s="118"/>
    </row>
    <row r="3699" spans="1:1">
      <c r="A3699" s="118"/>
    </row>
    <row r="3700" spans="1:1">
      <c r="A3700" s="118"/>
    </row>
    <row r="3701" spans="1:1">
      <c r="A3701" s="118"/>
    </row>
    <row r="3702" spans="1:1">
      <c r="A3702" s="118"/>
    </row>
    <row r="3703" spans="1:1">
      <c r="A3703" s="118"/>
    </row>
    <row r="3704" spans="1:1">
      <c r="A3704" s="118"/>
    </row>
    <row r="3705" spans="1:1">
      <c r="A3705" s="118"/>
    </row>
    <row r="3706" spans="1:1">
      <c r="A3706" s="118"/>
    </row>
    <row r="3707" spans="1:1">
      <c r="A3707" s="118"/>
    </row>
    <row r="3708" spans="1:1">
      <c r="A3708" s="118"/>
    </row>
    <row r="3709" spans="1:1">
      <c r="A3709" s="118"/>
    </row>
    <row r="3710" spans="1:1">
      <c r="A3710" s="118"/>
    </row>
    <row r="3711" spans="1:1">
      <c r="A3711" s="118"/>
    </row>
    <row r="3712" spans="1:1">
      <c r="A3712" s="118"/>
    </row>
    <row r="3713" spans="1:1">
      <c r="A3713" s="118"/>
    </row>
    <row r="3714" spans="1:1">
      <c r="A3714" s="118"/>
    </row>
    <row r="3715" spans="1:1">
      <c r="A3715" s="118"/>
    </row>
    <row r="3716" spans="1:1">
      <c r="A3716" s="118"/>
    </row>
    <row r="3717" spans="1:1">
      <c r="A3717" s="118"/>
    </row>
    <row r="3718" spans="1:1">
      <c r="A3718" s="118"/>
    </row>
    <row r="3719" spans="1:1">
      <c r="A3719" s="118"/>
    </row>
    <row r="3720" spans="1:1">
      <c r="A3720" s="118"/>
    </row>
    <row r="3721" spans="1:1">
      <c r="A3721" s="118"/>
    </row>
    <row r="3722" spans="1:1">
      <c r="A3722" s="118"/>
    </row>
    <row r="3723" spans="1:1">
      <c r="A3723" s="118"/>
    </row>
    <row r="3724" spans="1:1">
      <c r="A3724" s="118"/>
    </row>
    <row r="3725" spans="1:1">
      <c r="A3725" s="118"/>
    </row>
    <row r="3726" spans="1:1">
      <c r="A3726" s="118"/>
    </row>
    <row r="3727" spans="1:1">
      <c r="A3727" s="118"/>
    </row>
    <row r="3728" spans="1:1">
      <c r="A3728" s="118"/>
    </row>
    <row r="3729" spans="1:1">
      <c r="A3729" s="118"/>
    </row>
    <row r="3730" spans="1:1">
      <c r="A3730" s="118"/>
    </row>
    <row r="3731" spans="1:1">
      <c r="A3731" s="118"/>
    </row>
    <row r="3732" spans="1:1">
      <c r="A3732" s="118"/>
    </row>
    <row r="3733" spans="1:1">
      <c r="A3733" s="118"/>
    </row>
    <row r="3734" spans="1:1">
      <c r="A3734" s="118"/>
    </row>
    <row r="3735" spans="1:1">
      <c r="A3735" s="118"/>
    </row>
    <row r="3736" spans="1:1">
      <c r="A3736" s="118"/>
    </row>
    <row r="3737" spans="1:1">
      <c r="A3737" s="118"/>
    </row>
    <row r="3738" spans="1:1">
      <c r="A3738" s="118"/>
    </row>
    <row r="3739" spans="1:1">
      <c r="A3739" s="118"/>
    </row>
    <row r="3740" spans="1:1">
      <c r="A3740" s="118"/>
    </row>
    <row r="3741" spans="1:1">
      <c r="A3741" s="118"/>
    </row>
    <row r="3742" spans="1:1">
      <c r="A3742" s="118"/>
    </row>
    <row r="3743" spans="1:1">
      <c r="A3743" s="118"/>
    </row>
    <row r="3744" spans="1:1">
      <c r="A3744" s="118"/>
    </row>
    <row r="3745" spans="1:1">
      <c r="A3745" s="118"/>
    </row>
    <row r="3746" spans="1:1">
      <c r="A3746" s="118"/>
    </row>
    <row r="3747" spans="1:1">
      <c r="A3747" s="118"/>
    </row>
    <row r="3748" spans="1:1">
      <c r="A3748" s="118"/>
    </row>
    <row r="3749" spans="1:1">
      <c r="A3749" s="118"/>
    </row>
    <row r="3750" spans="1:1">
      <c r="A3750" s="118"/>
    </row>
    <row r="3751" spans="1:1">
      <c r="A3751" s="118"/>
    </row>
    <row r="3752" spans="1:1">
      <c r="A3752" s="118"/>
    </row>
    <row r="3753" spans="1:1">
      <c r="A3753" s="118"/>
    </row>
    <row r="3754" spans="1:1">
      <c r="A3754" s="118"/>
    </row>
    <row r="3755" spans="1:1">
      <c r="A3755" s="118"/>
    </row>
    <row r="3756" spans="1:1">
      <c r="A3756" s="118"/>
    </row>
    <row r="3757" spans="1:1">
      <c r="A3757" s="118"/>
    </row>
    <row r="3758" spans="1:1">
      <c r="A3758" s="118"/>
    </row>
    <row r="3759" spans="1:1">
      <c r="A3759" s="118"/>
    </row>
    <row r="3760" spans="1:1">
      <c r="A3760" s="118"/>
    </row>
    <row r="3761" spans="1:1">
      <c r="A3761" s="118"/>
    </row>
    <row r="3762" spans="1:1">
      <c r="A3762" s="118"/>
    </row>
    <row r="3763" spans="1:1">
      <c r="A3763" s="118"/>
    </row>
    <row r="3764" spans="1:1">
      <c r="A3764" s="118"/>
    </row>
    <row r="3765" spans="1:1">
      <c r="A3765" s="118"/>
    </row>
    <row r="3766" spans="1:1">
      <c r="A3766" s="118"/>
    </row>
    <row r="3767" spans="1:1">
      <c r="A3767" s="118"/>
    </row>
    <row r="3768" spans="1:1">
      <c r="A3768" s="118"/>
    </row>
    <row r="3769" spans="1:1">
      <c r="A3769" s="118"/>
    </row>
    <row r="3770" spans="1:1">
      <c r="A3770" s="118"/>
    </row>
    <row r="3771" spans="1:1">
      <c r="A3771" s="118"/>
    </row>
    <row r="3772" spans="1:1">
      <c r="A3772" s="118"/>
    </row>
    <row r="3773" spans="1:1">
      <c r="A3773" s="118"/>
    </row>
    <row r="3774" spans="1:1">
      <c r="A3774" s="118"/>
    </row>
    <row r="3775" spans="1:1">
      <c r="A3775" s="118"/>
    </row>
    <row r="3776" spans="1:1">
      <c r="A3776" s="118"/>
    </row>
    <row r="3777" spans="1:1">
      <c r="A3777" s="118"/>
    </row>
    <row r="3778" spans="1:1">
      <c r="A3778" s="118"/>
    </row>
    <row r="3779" spans="1:1">
      <c r="A3779" s="118"/>
    </row>
    <row r="3780" spans="1:1">
      <c r="A3780" s="118"/>
    </row>
    <row r="3781" spans="1:1">
      <c r="A3781" s="118"/>
    </row>
    <row r="3782" spans="1:1">
      <c r="A3782" s="118"/>
    </row>
    <row r="3783" spans="1:1">
      <c r="A3783" s="118"/>
    </row>
    <row r="3784" spans="1:1">
      <c r="A3784" s="118"/>
    </row>
    <row r="3785" spans="1:1">
      <c r="A3785" s="118"/>
    </row>
    <row r="3786" spans="1:1">
      <c r="A3786" s="118"/>
    </row>
    <row r="3787" spans="1:1">
      <c r="A3787" s="118"/>
    </row>
    <row r="3788" spans="1:1">
      <c r="A3788" s="118"/>
    </row>
    <row r="3789" spans="1:1">
      <c r="A3789" s="118"/>
    </row>
    <row r="3790" spans="1:1">
      <c r="A3790" s="118"/>
    </row>
    <row r="3791" spans="1:1">
      <c r="A3791" s="118"/>
    </row>
    <row r="3792" spans="1:1">
      <c r="A3792" s="118"/>
    </row>
    <row r="3793" spans="1:1">
      <c r="A3793" s="118"/>
    </row>
    <row r="3794" spans="1:1">
      <c r="A3794" s="118"/>
    </row>
    <row r="3795" spans="1:1">
      <c r="A3795" s="118"/>
    </row>
    <row r="3796" spans="1:1">
      <c r="A3796" s="118"/>
    </row>
    <row r="3797" spans="1:1">
      <c r="A3797" s="118"/>
    </row>
    <row r="3798" spans="1:1">
      <c r="A3798" s="118"/>
    </row>
    <row r="3799" spans="1:1">
      <c r="A3799" s="118"/>
    </row>
    <row r="3800" spans="1:1">
      <c r="A3800" s="118"/>
    </row>
    <row r="3801" spans="1:1">
      <c r="A3801" s="118"/>
    </row>
    <row r="3802" spans="1:1">
      <c r="A3802" s="118"/>
    </row>
    <row r="3803" spans="1:1">
      <c r="A3803" s="118"/>
    </row>
    <row r="3804" spans="1:1">
      <c r="A3804" s="118"/>
    </row>
    <row r="3805" spans="1:1">
      <c r="A3805" s="118"/>
    </row>
    <row r="3806" spans="1:1">
      <c r="A3806" s="118"/>
    </row>
    <row r="3807" spans="1:1">
      <c r="A3807" s="118"/>
    </row>
    <row r="3808" spans="1:1">
      <c r="A3808" s="118"/>
    </row>
    <row r="3809" spans="1:1">
      <c r="A3809" s="118"/>
    </row>
    <row r="3810" spans="1:1">
      <c r="A3810" s="118"/>
    </row>
    <row r="3811" spans="1:1">
      <c r="A3811" s="118"/>
    </row>
    <row r="3812" spans="1:1">
      <c r="A3812" s="118"/>
    </row>
    <row r="3813" spans="1:1">
      <c r="A3813" s="118"/>
    </row>
    <row r="3814" spans="1:1">
      <c r="A3814" s="118"/>
    </row>
    <row r="3815" spans="1:1">
      <c r="A3815" s="118"/>
    </row>
    <row r="3816" spans="1:1">
      <c r="A3816" s="118"/>
    </row>
    <row r="3817" spans="1:1">
      <c r="A3817" s="118"/>
    </row>
    <row r="3818" spans="1:1">
      <c r="A3818" s="118"/>
    </row>
    <row r="3819" spans="1:1">
      <c r="A3819" s="118"/>
    </row>
    <row r="3820" spans="1:1">
      <c r="A3820" s="118"/>
    </row>
    <row r="3821" spans="1:1">
      <c r="A3821" s="118"/>
    </row>
    <row r="3822" spans="1:1">
      <c r="A3822" s="118"/>
    </row>
    <row r="3823" spans="1:1">
      <c r="A3823" s="118"/>
    </row>
    <row r="3824" spans="1:1">
      <c r="A3824" s="118"/>
    </row>
    <row r="3825" spans="1:1">
      <c r="A3825" s="118"/>
    </row>
    <row r="3826" spans="1:1">
      <c r="A3826" s="118"/>
    </row>
    <row r="3827" spans="1:1">
      <c r="A3827" s="118"/>
    </row>
    <row r="3828" spans="1:1">
      <c r="A3828" s="118"/>
    </row>
    <row r="3829" spans="1:1">
      <c r="A3829" s="118"/>
    </row>
    <row r="3830" spans="1:1">
      <c r="A3830" s="118"/>
    </row>
    <row r="3831" spans="1:1">
      <c r="A3831" s="118"/>
    </row>
    <row r="3832" spans="1:1">
      <c r="A3832" s="118"/>
    </row>
    <row r="3833" spans="1:1">
      <c r="A3833" s="118"/>
    </row>
    <row r="3834" spans="1:1">
      <c r="A3834" s="118"/>
    </row>
    <row r="3835" spans="1:1">
      <c r="A3835" s="118"/>
    </row>
    <row r="3836" spans="1:1">
      <c r="A3836" s="118"/>
    </row>
    <row r="3837" spans="1:1">
      <c r="A3837" s="118"/>
    </row>
    <row r="3838" spans="1:1">
      <c r="A3838" s="118"/>
    </row>
    <row r="3839" spans="1:1">
      <c r="A3839" s="118"/>
    </row>
    <row r="3840" spans="1:1">
      <c r="A3840" s="118"/>
    </row>
    <row r="3841" spans="1:1">
      <c r="A3841" s="118"/>
    </row>
    <row r="3842" spans="1:1">
      <c r="A3842" s="118"/>
    </row>
    <row r="3843" spans="1:1">
      <c r="A3843" s="118"/>
    </row>
    <row r="3844" spans="1:1">
      <c r="A3844" s="118"/>
    </row>
    <row r="3845" spans="1:1">
      <c r="A3845" s="118"/>
    </row>
    <row r="3846" spans="1:1">
      <c r="A3846" s="118"/>
    </row>
    <row r="3847" spans="1:1">
      <c r="A3847" s="118"/>
    </row>
    <row r="3848" spans="1:1">
      <c r="A3848" s="118"/>
    </row>
    <row r="3849" spans="1:1">
      <c r="A3849" s="118"/>
    </row>
    <row r="3850" spans="1:1">
      <c r="A3850" s="118"/>
    </row>
    <row r="3851" spans="1:1">
      <c r="A3851" s="118"/>
    </row>
    <row r="3852" spans="1:1">
      <c r="A3852" s="118"/>
    </row>
    <row r="3853" spans="1:1">
      <c r="A3853" s="118"/>
    </row>
    <row r="3854" spans="1:1">
      <c r="A3854" s="118"/>
    </row>
    <row r="3855" spans="1:1">
      <c r="A3855" s="118"/>
    </row>
    <row r="3856" spans="1:1">
      <c r="A3856" s="118"/>
    </row>
    <row r="3857" spans="1:1">
      <c r="A3857" s="118"/>
    </row>
    <row r="3858" spans="1:1">
      <c r="A3858" s="118"/>
    </row>
    <row r="3859" spans="1:1">
      <c r="A3859" s="118"/>
    </row>
    <row r="3860" spans="1:1">
      <c r="A3860" s="118"/>
    </row>
    <row r="3861" spans="1:1">
      <c r="A3861" s="118"/>
    </row>
    <row r="3862" spans="1:1">
      <c r="A3862" s="118"/>
    </row>
    <row r="3863" spans="1:1">
      <c r="A3863" s="118"/>
    </row>
    <row r="3864" spans="1:1">
      <c r="A3864" s="118"/>
    </row>
    <row r="3865" spans="1:1">
      <c r="A3865" s="118"/>
    </row>
    <row r="3866" spans="1:1">
      <c r="A3866" s="118"/>
    </row>
    <row r="3867" spans="1:1">
      <c r="A3867" s="118"/>
    </row>
    <row r="3868" spans="1:1">
      <c r="A3868" s="118"/>
    </row>
    <row r="3869" spans="1:1">
      <c r="A3869" s="118"/>
    </row>
    <row r="3870" spans="1:1">
      <c r="A3870" s="118"/>
    </row>
    <row r="3871" spans="1:1">
      <c r="A3871" s="118"/>
    </row>
    <row r="3872" spans="1:1">
      <c r="A3872" s="118"/>
    </row>
    <row r="3873" spans="1:1">
      <c r="A3873" s="118"/>
    </row>
    <row r="3874" spans="1:1">
      <c r="A3874" s="118"/>
    </row>
    <row r="3875" spans="1:1">
      <c r="A3875" s="118"/>
    </row>
    <row r="3876" spans="1:1">
      <c r="A3876" s="118"/>
    </row>
    <row r="3877" spans="1:1">
      <c r="A3877" s="118"/>
    </row>
    <row r="3878" spans="1:1">
      <c r="A3878" s="118"/>
    </row>
    <row r="3879" spans="1:1">
      <c r="A3879" s="118"/>
    </row>
    <row r="3880" spans="1:1">
      <c r="A3880" s="118"/>
    </row>
    <row r="3881" spans="1:1">
      <c r="A3881" s="118"/>
    </row>
    <row r="3882" spans="1:1">
      <c r="A3882" s="118"/>
    </row>
    <row r="3883" spans="1:1">
      <c r="A3883" s="118"/>
    </row>
    <row r="3884" spans="1:1">
      <c r="A3884" s="118"/>
    </row>
    <row r="3885" spans="1:1">
      <c r="A3885" s="118"/>
    </row>
    <row r="3886" spans="1:1">
      <c r="A3886" s="118"/>
    </row>
    <row r="3887" spans="1:1">
      <c r="A3887" s="118"/>
    </row>
    <row r="3888" spans="1:1">
      <c r="A3888" s="118"/>
    </row>
    <row r="3889" spans="1:1">
      <c r="A3889" s="118"/>
    </row>
    <row r="3890" spans="1:1">
      <c r="A3890" s="118"/>
    </row>
    <row r="3891" spans="1:1">
      <c r="A3891" s="118"/>
    </row>
    <row r="3892" spans="1:1">
      <c r="A3892" s="118"/>
    </row>
    <row r="3893" spans="1:1">
      <c r="A3893" s="118"/>
    </row>
    <row r="3894" spans="1:1">
      <c r="A3894" s="118"/>
    </row>
    <row r="3895" spans="1:1">
      <c r="A3895" s="118"/>
    </row>
    <row r="3896" spans="1:1">
      <c r="A3896" s="118"/>
    </row>
    <row r="3897" spans="1:1">
      <c r="A3897" s="118"/>
    </row>
    <row r="3898" spans="1:1">
      <c r="A3898" s="118"/>
    </row>
    <row r="3899" spans="1:1">
      <c r="A3899" s="118"/>
    </row>
    <row r="3900" spans="1:1">
      <c r="A3900" s="118"/>
    </row>
    <row r="3901" spans="1:1">
      <c r="A3901" s="118"/>
    </row>
    <row r="3902" spans="1:1">
      <c r="A3902" s="118"/>
    </row>
    <row r="3903" spans="1:1">
      <c r="A3903" s="118"/>
    </row>
    <row r="3904" spans="1:1">
      <c r="A3904" s="118"/>
    </row>
    <row r="3905" spans="1:1">
      <c r="A3905" s="118"/>
    </row>
    <row r="3906" spans="1:1">
      <c r="A3906" s="118"/>
    </row>
    <row r="3907" spans="1:1">
      <c r="A3907" s="118"/>
    </row>
    <row r="3908" spans="1:1">
      <c r="A3908" s="118"/>
    </row>
    <row r="3909" spans="1:1">
      <c r="A3909" s="118"/>
    </row>
    <row r="3910" spans="1:1">
      <c r="A3910" s="118"/>
    </row>
    <row r="3911" spans="1:1">
      <c r="A3911" s="118"/>
    </row>
    <row r="3912" spans="1:1">
      <c r="A3912" s="118"/>
    </row>
    <row r="3913" spans="1:1">
      <c r="A3913" s="118"/>
    </row>
    <row r="3914" spans="1:1">
      <c r="A3914" s="118"/>
    </row>
    <row r="3915" spans="1:1">
      <c r="A3915" s="118"/>
    </row>
    <row r="3916" spans="1:1">
      <c r="A3916" s="118"/>
    </row>
    <row r="3917" spans="1:1">
      <c r="A3917" s="118"/>
    </row>
    <row r="3918" spans="1:1">
      <c r="A3918" s="118"/>
    </row>
    <row r="3919" spans="1:1">
      <c r="A3919" s="118"/>
    </row>
    <row r="3920" spans="1:1">
      <c r="A3920" s="118"/>
    </row>
    <row r="3921" spans="1:1">
      <c r="A3921" s="118"/>
    </row>
    <row r="3922" spans="1:1">
      <c r="A3922" s="118"/>
    </row>
    <row r="3923" spans="1:1">
      <c r="A3923" s="118"/>
    </row>
    <row r="3924" spans="1:1">
      <c r="A3924" s="118"/>
    </row>
    <row r="3925" spans="1:1">
      <c r="A3925" s="118"/>
    </row>
    <row r="3926" spans="1:1">
      <c r="A3926" s="118"/>
    </row>
    <row r="3927" spans="1:1">
      <c r="A3927" s="118"/>
    </row>
    <row r="3928" spans="1:1">
      <c r="A3928" s="118"/>
    </row>
    <row r="3929" spans="1:1">
      <c r="A3929" s="118"/>
    </row>
    <row r="3930" spans="1:1">
      <c r="A3930" s="118"/>
    </row>
    <row r="3931" spans="1:1">
      <c r="A3931" s="118"/>
    </row>
    <row r="3932" spans="1:1">
      <c r="A3932" s="118"/>
    </row>
    <row r="3933" spans="1:1">
      <c r="A3933" s="118"/>
    </row>
    <row r="3934" spans="1:1">
      <c r="A3934" s="118"/>
    </row>
    <row r="3935" spans="1:1">
      <c r="A3935" s="118"/>
    </row>
    <row r="3936" spans="1:1">
      <c r="A3936" s="118"/>
    </row>
    <row r="3937" spans="1:1">
      <c r="A3937" s="118"/>
    </row>
    <row r="3938" spans="1:1">
      <c r="A3938" s="118"/>
    </row>
    <row r="3939" spans="1:1">
      <c r="A3939" s="118"/>
    </row>
    <row r="3940" spans="1:1">
      <c r="A3940" s="118"/>
    </row>
    <row r="3941" spans="1:1">
      <c r="A3941" s="118"/>
    </row>
    <row r="3942" spans="1:1">
      <c r="A3942" s="118"/>
    </row>
    <row r="3943" spans="1:1">
      <c r="A3943" s="118"/>
    </row>
    <row r="3944" spans="1:1">
      <c r="A3944" s="118"/>
    </row>
    <row r="3945" spans="1:1">
      <c r="A3945" s="118"/>
    </row>
    <row r="3946" spans="1:1">
      <c r="A3946" s="118"/>
    </row>
    <row r="3947" spans="1:1">
      <c r="A3947" s="118"/>
    </row>
    <row r="3948" spans="1:1">
      <c r="A3948" s="118"/>
    </row>
    <row r="3949" spans="1:1">
      <c r="A3949" s="118"/>
    </row>
    <row r="3950" spans="1:1">
      <c r="A3950" s="118"/>
    </row>
    <row r="3951" spans="1:1">
      <c r="A3951" s="118"/>
    </row>
    <row r="3952" spans="1:1">
      <c r="A3952" s="118"/>
    </row>
    <row r="3953" spans="1:1">
      <c r="A3953" s="118"/>
    </row>
    <row r="3954" spans="1:1">
      <c r="A3954" s="118"/>
    </row>
    <row r="3955" spans="1:1">
      <c r="A3955" s="118"/>
    </row>
    <row r="3956" spans="1:1">
      <c r="A3956" s="118"/>
    </row>
    <row r="3957" spans="1:1">
      <c r="A3957" s="118"/>
    </row>
    <row r="3958" spans="1:1">
      <c r="A3958" s="118"/>
    </row>
    <row r="3959" spans="1:1">
      <c r="A3959" s="118"/>
    </row>
    <row r="3960" spans="1:1">
      <c r="A3960" s="118"/>
    </row>
    <row r="3961" spans="1:1">
      <c r="A3961" s="118"/>
    </row>
    <row r="3962" spans="1:1">
      <c r="A3962" s="118"/>
    </row>
    <row r="3963" spans="1:1">
      <c r="A3963" s="118"/>
    </row>
    <row r="3964" spans="1:1">
      <c r="A3964" s="118"/>
    </row>
    <row r="3965" spans="1:1">
      <c r="A3965" s="118"/>
    </row>
    <row r="3966" spans="1:1">
      <c r="A3966" s="118"/>
    </row>
    <row r="3967" spans="1:1">
      <c r="A3967" s="118"/>
    </row>
    <row r="3968" spans="1:1">
      <c r="A3968" s="118"/>
    </row>
    <row r="3969" spans="1:1">
      <c r="A3969" s="118"/>
    </row>
    <row r="3970" spans="1:1">
      <c r="A3970" s="118"/>
    </row>
    <row r="3971" spans="1:1">
      <c r="A3971" s="118"/>
    </row>
    <row r="3972" spans="1:1">
      <c r="A3972" s="118"/>
    </row>
    <row r="3973" spans="1:1">
      <c r="A3973" s="118"/>
    </row>
    <row r="3974" spans="1:1">
      <c r="A3974" s="118"/>
    </row>
    <row r="3975" spans="1:1">
      <c r="A3975" s="118"/>
    </row>
    <row r="3976" spans="1:1">
      <c r="A3976" s="118"/>
    </row>
    <row r="3977" spans="1:1">
      <c r="A3977" s="118"/>
    </row>
    <row r="3978" spans="1:1">
      <c r="A3978" s="118"/>
    </row>
    <row r="3979" spans="1:1">
      <c r="A3979" s="118"/>
    </row>
    <row r="3980" spans="1:1">
      <c r="A3980" s="118"/>
    </row>
    <row r="3981" spans="1:1">
      <c r="A3981" s="118"/>
    </row>
    <row r="3982" spans="1:1">
      <c r="A3982" s="118"/>
    </row>
    <row r="3983" spans="1:1">
      <c r="A3983" s="118"/>
    </row>
    <row r="3984" spans="1:1">
      <c r="A3984" s="118"/>
    </row>
    <row r="3985" spans="1:1">
      <c r="A3985" s="118"/>
    </row>
    <row r="3986" spans="1:1">
      <c r="A3986" s="118"/>
    </row>
    <row r="3987" spans="1:1">
      <c r="A3987" s="118"/>
    </row>
    <row r="3988" spans="1:1">
      <c r="A3988" s="118"/>
    </row>
    <row r="3989" spans="1:1">
      <c r="A3989" s="118"/>
    </row>
    <row r="3990" spans="1:1">
      <c r="A3990" s="118"/>
    </row>
    <row r="3991" spans="1:1">
      <c r="A3991" s="118"/>
    </row>
    <row r="3992" spans="1:1">
      <c r="A3992" s="118"/>
    </row>
    <row r="3993" spans="1:1">
      <c r="A3993" s="118"/>
    </row>
    <row r="3994" spans="1:1">
      <c r="A3994" s="118"/>
    </row>
    <row r="3995" spans="1:1">
      <c r="A3995" s="118"/>
    </row>
    <row r="3996" spans="1:1">
      <c r="A3996" s="118"/>
    </row>
    <row r="3997" spans="1:1">
      <c r="A3997" s="118"/>
    </row>
    <row r="3998" spans="1:1">
      <c r="A3998" s="118"/>
    </row>
    <row r="3999" spans="1:1">
      <c r="A3999" s="118"/>
    </row>
    <row r="4000" spans="1:1">
      <c r="A4000" s="118"/>
    </row>
    <row r="4001" spans="1:1">
      <c r="A4001" s="118"/>
    </row>
    <row r="4002" spans="1:1">
      <c r="A4002" s="118"/>
    </row>
    <row r="4003" spans="1:1">
      <c r="A4003" s="118"/>
    </row>
    <row r="4004" spans="1:1">
      <c r="A4004" s="118"/>
    </row>
    <row r="4005" spans="1:1">
      <c r="A4005" s="118"/>
    </row>
    <row r="4006" spans="1:1">
      <c r="A4006" s="118"/>
    </row>
    <row r="4007" spans="1:1">
      <c r="A4007" s="118"/>
    </row>
    <row r="4008" spans="1:1">
      <c r="A4008" s="118"/>
    </row>
    <row r="4009" spans="1:1">
      <c r="A4009" s="118"/>
    </row>
    <row r="4010" spans="1:1">
      <c r="A4010" s="118"/>
    </row>
    <row r="4011" spans="1:1">
      <c r="A4011" s="118"/>
    </row>
    <row r="4012" spans="1:1">
      <c r="A4012" s="118"/>
    </row>
    <row r="4013" spans="1:1">
      <c r="A4013" s="118"/>
    </row>
    <row r="4014" spans="1:1">
      <c r="A4014" s="118"/>
    </row>
    <row r="4015" spans="1:1">
      <c r="A4015" s="118"/>
    </row>
    <row r="4016" spans="1:1">
      <c r="A4016" s="118"/>
    </row>
    <row r="4017" spans="1:1">
      <c r="A4017" s="118"/>
    </row>
    <row r="4018" spans="1:1">
      <c r="A4018" s="118"/>
    </row>
    <row r="4019" spans="1:1">
      <c r="A4019" s="118"/>
    </row>
    <row r="4020" spans="1:1">
      <c r="A4020" s="118"/>
    </row>
    <row r="4021" spans="1:1">
      <c r="A4021" s="118"/>
    </row>
    <row r="4022" spans="1:1">
      <c r="A4022" s="118"/>
    </row>
    <row r="4023" spans="1:1">
      <c r="A4023" s="118"/>
    </row>
    <row r="4024" spans="1:1">
      <c r="A4024" s="118"/>
    </row>
    <row r="4025" spans="1:1">
      <c r="A4025" s="118"/>
    </row>
    <row r="4026" spans="1:1">
      <c r="A4026" s="118"/>
    </row>
    <row r="4027" spans="1:1">
      <c r="A4027" s="118"/>
    </row>
    <row r="4028" spans="1:1">
      <c r="A4028" s="118"/>
    </row>
    <row r="4029" spans="1:1">
      <c r="A4029" s="118"/>
    </row>
    <row r="4030" spans="1:1">
      <c r="A4030" s="118"/>
    </row>
    <row r="4031" spans="1:1">
      <c r="A4031" s="118"/>
    </row>
    <row r="4032" spans="1:1">
      <c r="A4032" s="118"/>
    </row>
    <row r="4033" spans="1:1">
      <c r="A4033" s="118"/>
    </row>
    <row r="4034" spans="1:1">
      <c r="A4034" s="118"/>
    </row>
    <row r="4035" spans="1:1">
      <c r="A4035" s="118"/>
    </row>
    <row r="4036" spans="1:1">
      <c r="A4036" s="118"/>
    </row>
    <row r="4037" spans="1:1">
      <c r="A4037" s="118"/>
    </row>
    <row r="4038" spans="1:1">
      <c r="A4038" s="118"/>
    </row>
    <row r="4039" spans="1:1">
      <c r="A4039" s="118"/>
    </row>
    <row r="4040" spans="1:1">
      <c r="A4040" s="118"/>
    </row>
    <row r="4041" spans="1:1">
      <c r="A4041" s="118"/>
    </row>
    <row r="4042" spans="1:1">
      <c r="A4042" s="118"/>
    </row>
    <row r="4043" spans="1:1">
      <c r="A4043" s="118"/>
    </row>
    <row r="4044" spans="1:1">
      <c r="A4044" s="118"/>
    </row>
    <row r="4045" spans="1:1">
      <c r="A4045" s="118"/>
    </row>
    <row r="4046" spans="1:1">
      <c r="A4046" s="118"/>
    </row>
    <row r="4047" spans="1:1">
      <c r="A4047" s="118"/>
    </row>
    <row r="4048" spans="1:1">
      <c r="A4048" s="118"/>
    </row>
    <row r="4049" spans="1:1">
      <c r="A4049" s="118"/>
    </row>
    <row r="4050" spans="1:1">
      <c r="A4050" s="118"/>
    </row>
    <row r="4051" spans="1:1">
      <c r="A4051" s="118"/>
    </row>
    <row r="4052" spans="1:1">
      <c r="A4052" s="118"/>
    </row>
    <row r="4053" spans="1:1">
      <c r="A4053" s="118"/>
    </row>
    <row r="4054" spans="1:1">
      <c r="A4054" s="118"/>
    </row>
    <row r="4055" spans="1:1">
      <c r="A4055" s="118"/>
    </row>
    <row r="4056" spans="1:1">
      <c r="A4056" s="118"/>
    </row>
    <row r="4057" spans="1:1">
      <c r="A4057" s="118"/>
    </row>
    <row r="4058" spans="1:1">
      <c r="A4058" s="118"/>
    </row>
    <row r="4059" spans="1:1">
      <c r="A4059" s="118"/>
    </row>
    <row r="4060" spans="1:1">
      <c r="A4060" s="118"/>
    </row>
    <row r="4061" spans="1:1">
      <c r="A4061" s="118"/>
    </row>
    <row r="4062" spans="1:1">
      <c r="A4062" s="118"/>
    </row>
    <row r="4063" spans="1:1">
      <c r="A4063" s="118"/>
    </row>
    <row r="4064" spans="1:1">
      <c r="A4064" s="118"/>
    </row>
    <row r="4065" spans="1:1">
      <c r="A4065" s="118"/>
    </row>
    <row r="4066" spans="1:1">
      <c r="A4066" s="118"/>
    </row>
    <row r="4067" spans="1:1">
      <c r="A4067" s="118"/>
    </row>
    <row r="4068" spans="1:1">
      <c r="A4068" s="118"/>
    </row>
    <row r="4069" spans="1:1">
      <c r="A4069" s="118"/>
    </row>
    <row r="4070" spans="1:1">
      <c r="A4070" s="118"/>
    </row>
    <row r="4071" spans="1:1">
      <c r="A4071" s="118"/>
    </row>
    <row r="4072" spans="1:1">
      <c r="A4072" s="118"/>
    </row>
    <row r="4073" spans="1:1">
      <c r="A4073" s="118"/>
    </row>
    <row r="4074" spans="1:1">
      <c r="A4074" s="118"/>
    </row>
    <row r="4075" spans="1:1">
      <c r="A4075" s="118"/>
    </row>
    <row r="4076" spans="1:1">
      <c r="A4076" s="118"/>
    </row>
    <row r="4077" spans="1:1">
      <c r="A4077" s="118"/>
    </row>
    <row r="4078" spans="1:1">
      <c r="A4078" s="118"/>
    </row>
    <row r="4079" spans="1:1">
      <c r="A4079" s="118"/>
    </row>
    <row r="4080" spans="1:1">
      <c r="A4080" s="118"/>
    </row>
    <row r="4081" spans="1:1">
      <c r="A4081" s="118"/>
    </row>
    <row r="4082" spans="1:1">
      <c r="A4082" s="118"/>
    </row>
    <row r="4083" spans="1:1">
      <c r="A4083" s="118"/>
    </row>
    <row r="4084" spans="1:1">
      <c r="A4084" s="118"/>
    </row>
    <row r="4085" spans="1:1">
      <c r="A4085" s="118"/>
    </row>
    <row r="4086" spans="1:1">
      <c r="A4086" s="118"/>
    </row>
    <row r="4087" spans="1:1">
      <c r="A4087" s="118"/>
    </row>
    <row r="4088" spans="1:1">
      <c r="A4088" s="118"/>
    </row>
    <row r="4089" spans="1:1">
      <c r="A4089" s="118"/>
    </row>
    <row r="4090" spans="1:1">
      <c r="A4090" s="118"/>
    </row>
    <row r="4091" spans="1:1">
      <c r="A4091" s="118"/>
    </row>
    <row r="4092" spans="1:1">
      <c r="A4092" s="118"/>
    </row>
    <row r="4093" spans="1:1">
      <c r="A4093" s="118"/>
    </row>
    <row r="4094" spans="1:1">
      <c r="A4094" s="118"/>
    </row>
    <row r="4095" spans="1:1">
      <c r="A4095" s="118"/>
    </row>
    <row r="4096" spans="1:1">
      <c r="A4096" s="118"/>
    </row>
    <row r="4097" spans="1:1">
      <c r="A4097" s="118"/>
    </row>
    <row r="4098" spans="1:1">
      <c r="A4098" s="118"/>
    </row>
    <row r="4099" spans="1:1">
      <c r="A4099" s="118"/>
    </row>
    <row r="4100" spans="1:1">
      <c r="A4100" s="118"/>
    </row>
    <row r="4101" spans="1:1">
      <c r="A4101" s="118"/>
    </row>
    <row r="4102" spans="1:1">
      <c r="A4102" s="118"/>
    </row>
    <row r="4103" spans="1:1">
      <c r="A4103" s="118"/>
    </row>
    <row r="4104" spans="1:1">
      <c r="A4104" s="118"/>
    </row>
    <row r="4105" spans="1:1">
      <c r="A4105" s="118"/>
    </row>
    <row r="4106" spans="1:1">
      <c r="A4106" s="118"/>
    </row>
    <row r="4107" spans="1:1">
      <c r="A4107" s="118"/>
    </row>
    <row r="4108" spans="1:1">
      <c r="A4108" s="118"/>
    </row>
    <row r="4109" spans="1:1">
      <c r="A4109" s="118"/>
    </row>
    <row r="4110" spans="1:1">
      <c r="A4110" s="118"/>
    </row>
    <row r="4111" spans="1:1">
      <c r="A4111" s="118"/>
    </row>
    <row r="4112" spans="1:1">
      <c r="A4112" s="118"/>
    </row>
    <row r="4113" spans="1:1">
      <c r="A4113" s="118"/>
    </row>
    <row r="4114" spans="1:1">
      <c r="A4114" s="118"/>
    </row>
    <row r="4115" spans="1:1">
      <c r="A4115" s="118"/>
    </row>
    <row r="4116" spans="1:1">
      <c r="A4116" s="118"/>
    </row>
    <row r="4117" spans="1:1">
      <c r="A4117" s="118"/>
    </row>
    <row r="4118" spans="1:1">
      <c r="A4118" s="118"/>
    </row>
    <row r="4119" spans="1:1">
      <c r="A4119" s="118"/>
    </row>
    <row r="4120" spans="1:1">
      <c r="A4120" s="118"/>
    </row>
    <row r="4121" spans="1:1">
      <c r="A4121" s="118"/>
    </row>
    <row r="4122" spans="1:1">
      <c r="A4122" s="118"/>
    </row>
    <row r="4123" spans="1:1">
      <c r="A4123" s="118"/>
    </row>
    <row r="4124" spans="1:1">
      <c r="A4124" s="118"/>
    </row>
    <row r="4125" spans="1:1">
      <c r="A4125" s="118"/>
    </row>
    <row r="4126" spans="1:1">
      <c r="A4126" s="118"/>
    </row>
    <row r="4127" spans="1:1">
      <c r="A4127" s="118"/>
    </row>
    <row r="4128" spans="1:1">
      <c r="A4128" s="118"/>
    </row>
    <row r="4129" spans="1:1">
      <c r="A4129" s="118"/>
    </row>
    <row r="4130" spans="1:1">
      <c r="A4130" s="118"/>
    </row>
    <row r="4131" spans="1:1">
      <c r="A4131" s="118"/>
    </row>
    <row r="4132" spans="1:1">
      <c r="A4132" s="118"/>
    </row>
    <row r="4133" spans="1:1">
      <c r="A4133" s="118"/>
    </row>
    <row r="4134" spans="1:1">
      <c r="A4134" s="118"/>
    </row>
    <row r="4135" spans="1:1">
      <c r="A4135" s="118"/>
    </row>
    <row r="4136" spans="1:1">
      <c r="A4136" s="118"/>
    </row>
    <row r="4137" spans="1:1">
      <c r="A4137" s="118"/>
    </row>
    <row r="4138" spans="1:1">
      <c r="A4138" s="118"/>
    </row>
    <row r="4139" spans="1:1">
      <c r="A4139" s="118"/>
    </row>
    <row r="4140" spans="1:1">
      <c r="A4140" s="118"/>
    </row>
    <row r="4141" spans="1:1">
      <c r="A4141" s="118"/>
    </row>
    <row r="4142" spans="1:1">
      <c r="A4142" s="118"/>
    </row>
    <row r="4143" spans="1:1">
      <c r="A4143" s="118"/>
    </row>
    <row r="4144" spans="1:1">
      <c r="A4144" s="118"/>
    </row>
    <row r="4145" spans="1:1">
      <c r="A4145" s="118"/>
    </row>
    <row r="4146" spans="1:1">
      <c r="A4146" s="118"/>
    </row>
    <row r="4147" spans="1:1">
      <c r="A4147" s="118"/>
    </row>
    <row r="4148" spans="1:1">
      <c r="A4148" s="118"/>
    </row>
    <row r="4149" spans="1:1">
      <c r="A4149" s="118"/>
    </row>
    <row r="4150" spans="1:1">
      <c r="A4150" s="118"/>
    </row>
    <row r="4151" spans="1:1">
      <c r="A4151" s="118"/>
    </row>
    <row r="4152" spans="1:1">
      <c r="A4152" s="118"/>
    </row>
    <row r="4153" spans="1:1">
      <c r="A4153" s="118"/>
    </row>
    <row r="4154" spans="1:1">
      <c r="A4154" s="118"/>
    </row>
    <row r="4155" spans="1:1">
      <c r="A4155" s="118"/>
    </row>
    <row r="4156" spans="1:1">
      <c r="A4156" s="118"/>
    </row>
    <row r="4157" spans="1:1">
      <c r="A4157" s="118"/>
    </row>
    <row r="4158" spans="1:1">
      <c r="A4158" s="118"/>
    </row>
    <row r="4159" spans="1:1">
      <c r="A4159" s="118"/>
    </row>
    <row r="4160" spans="1:1">
      <c r="A4160" s="118"/>
    </row>
    <row r="4161" spans="1:1">
      <c r="A4161" s="118"/>
    </row>
    <row r="4162" spans="1:1">
      <c r="A4162" s="118"/>
    </row>
    <row r="4163" spans="1:1">
      <c r="A4163" s="118"/>
    </row>
    <row r="4164" spans="1:1">
      <c r="A4164" s="118"/>
    </row>
    <row r="4165" spans="1:1">
      <c r="A4165" s="118"/>
    </row>
    <row r="4166" spans="1:1">
      <c r="A4166" s="118"/>
    </row>
    <row r="4167" spans="1:1">
      <c r="A4167" s="118"/>
    </row>
    <row r="4168" spans="1:1">
      <c r="A4168" s="118"/>
    </row>
    <row r="4169" spans="1:1">
      <c r="A4169" s="118"/>
    </row>
    <row r="4170" spans="1:1">
      <c r="A4170" s="118"/>
    </row>
    <row r="4171" spans="1:1">
      <c r="A4171" s="118"/>
    </row>
    <row r="4172" spans="1:1">
      <c r="A4172" s="118"/>
    </row>
    <row r="4173" spans="1:1">
      <c r="A4173" s="118"/>
    </row>
    <row r="4174" spans="1:1">
      <c r="A4174" s="118"/>
    </row>
    <row r="4175" spans="1:1">
      <c r="A4175" s="118"/>
    </row>
    <row r="4176" spans="1:1">
      <c r="A4176" s="118"/>
    </row>
    <row r="4177" spans="1:1">
      <c r="A4177" s="118"/>
    </row>
    <row r="4178" spans="1:1">
      <c r="A4178" s="118"/>
    </row>
    <row r="4179" spans="1:1">
      <c r="A4179" s="118"/>
    </row>
    <row r="4180" spans="1:1">
      <c r="A4180" s="118"/>
    </row>
    <row r="4181" spans="1:1">
      <c r="A4181" s="118"/>
    </row>
    <row r="4182" spans="1:1">
      <c r="A4182" s="118"/>
    </row>
    <row r="4183" spans="1:1">
      <c r="A4183" s="118"/>
    </row>
    <row r="4184" spans="1:1">
      <c r="A4184" s="118"/>
    </row>
    <row r="4185" spans="1:1">
      <c r="A4185" s="118"/>
    </row>
    <row r="4186" spans="1:1">
      <c r="A4186" s="118"/>
    </row>
    <row r="4187" spans="1:1">
      <c r="A4187" s="118"/>
    </row>
    <row r="4188" spans="1:1">
      <c r="A4188" s="118"/>
    </row>
    <row r="4189" spans="1:1">
      <c r="A4189" s="118"/>
    </row>
    <row r="4190" spans="1:1">
      <c r="A4190" s="118"/>
    </row>
    <row r="4191" spans="1:1">
      <c r="A4191" s="118"/>
    </row>
    <row r="4192" spans="1:1">
      <c r="A4192" s="118"/>
    </row>
    <row r="4193" spans="1:1">
      <c r="A4193" s="118"/>
    </row>
    <row r="4194" spans="1:1">
      <c r="A4194" s="118"/>
    </row>
    <row r="4195" spans="1:1">
      <c r="A4195" s="118"/>
    </row>
    <row r="4196" spans="1:1">
      <c r="A4196" s="118"/>
    </row>
    <row r="4197" spans="1:1">
      <c r="A4197" s="118"/>
    </row>
    <row r="4198" spans="1:1">
      <c r="A4198" s="118"/>
    </row>
    <row r="4199" spans="1:1">
      <c r="A4199" s="118"/>
    </row>
    <row r="4200" spans="1:1">
      <c r="A4200" s="118"/>
    </row>
    <row r="4201" spans="1:1">
      <c r="A4201" s="118"/>
    </row>
    <row r="4202" spans="1:1">
      <c r="A4202" s="118"/>
    </row>
    <row r="4203" spans="1:1">
      <c r="A4203" s="118"/>
    </row>
    <row r="4204" spans="1:1">
      <c r="A4204" s="118"/>
    </row>
    <row r="4205" spans="1:1">
      <c r="A4205" s="118"/>
    </row>
    <row r="4206" spans="1:1">
      <c r="A4206" s="118"/>
    </row>
    <row r="4207" spans="1:1">
      <c r="A4207" s="118"/>
    </row>
    <row r="4208" spans="1:1">
      <c r="A4208" s="118"/>
    </row>
    <row r="4209" spans="1:1">
      <c r="A4209" s="118"/>
    </row>
    <row r="4210" spans="1:1">
      <c r="A4210" s="118"/>
    </row>
    <row r="4211" spans="1:1">
      <c r="A4211" s="118"/>
    </row>
    <row r="4212" spans="1:1">
      <c r="A4212" s="118"/>
    </row>
    <row r="4213" spans="1:1">
      <c r="A4213" s="118"/>
    </row>
    <row r="4214" spans="1:1">
      <c r="A4214" s="118"/>
    </row>
    <row r="4215" spans="1:1">
      <c r="A4215" s="118"/>
    </row>
    <row r="4216" spans="1:1">
      <c r="A4216" s="118"/>
    </row>
    <row r="4217" spans="1:1">
      <c r="A4217" s="118"/>
    </row>
    <row r="4218" spans="1:1">
      <c r="A4218" s="118"/>
    </row>
    <row r="4219" spans="1:1">
      <c r="A4219" s="118"/>
    </row>
    <row r="4220" spans="1:1">
      <c r="A4220" s="118"/>
    </row>
    <row r="4221" spans="1:1">
      <c r="A4221" s="118"/>
    </row>
    <row r="4222" spans="1:1">
      <c r="A4222" s="118"/>
    </row>
    <row r="4223" spans="1:1">
      <c r="A4223" s="118"/>
    </row>
    <row r="4224" spans="1:1">
      <c r="A4224" s="118"/>
    </row>
    <row r="4225" spans="1:1">
      <c r="A4225" s="118"/>
    </row>
    <row r="4226" spans="1:1">
      <c r="A4226" s="118"/>
    </row>
    <row r="4227" spans="1:1">
      <c r="A4227" s="118"/>
    </row>
    <row r="4228" spans="1:1">
      <c r="A4228" s="118"/>
    </row>
    <row r="4229" spans="1:1">
      <c r="A4229" s="118"/>
    </row>
    <row r="4230" spans="1:1">
      <c r="A4230" s="118"/>
    </row>
    <row r="4231" spans="1:1">
      <c r="A4231" s="118"/>
    </row>
    <row r="4232" spans="1:1">
      <c r="A4232" s="118"/>
    </row>
    <row r="4233" spans="1:1">
      <c r="A4233" s="118"/>
    </row>
    <row r="4234" spans="1:1">
      <c r="A4234" s="118"/>
    </row>
    <row r="4235" spans="1:1">
      <c r="A4235" s="118"/>
    </row>
    <row r="4236" spans="1:1">
      <c r="A4236" s="118"/>
    </row>
    <row r="4237" spans="1:1">
      <c r="A4237" s="118"/>
    </row>
    <row r="4238" spans="1:1">
      <c r="A4238" s="118"/>
    </row>
    <row r="4239" spans="1:1">
      <c r="A4239" s="118"/>
    </row>
    <row r="4240" spans="1:1">
      <c r="A4240" s="118"/>
    </row>
    <row r="4241" spans="1:1">
      <c r="A4241" s="118"/>
    </row>
    <row r="4242" spans="1:1">
      <c r="A4242" s="118"/>
    </row>
    <row r="4243" spans="1:1">
      <c r="A4243" s="118"/>
    </row>
    <row r="4244" spans="1:1">
      <c r="A4244" s="118"/>
    </row>
    <row r="4245" spans="1:1">
      <c r="A4245" s="118"/>
    </row>
    <row r="4246" spans="1:1">
      <c r="A4246" s="118"/>
    </row>
    <row r="4247" spans="1:1">
      <c r="A4247" s="118"/>
    </row>
    <row r="4248" spans="1:1">
      <c r="A4248" s="118"/>
    </row>
    <row r="4249" spans="1:1">
      <c r="A4249" s="118"/>
    </row>
    <row r="4250" spans="1:1">
      <c r="A4250" s="118"/>
    </row>
    <row r="4251" spans="1:1">
      <c r="A4251" s="118"/>
    </row>
    <row r="4252" spans="1:1">
      <c r="A4252" s="118"/>
    </row>
    <row r="4253" spans="1:1">
      <c r="A4253" s="118"/>
    </row>
    <row r="4254" spans="1:1">
      <c r="A4254" s="118"/>
    </row>
    <row r="4255" spans="1:1">
      <c r="A4255" s="118"/>
    </row>
    <row r="4256" spans="1:1">
      <c r="A4256" s="118"/>
    </row>
    <row r="4257" spans="1:1">
      <c r="A4257" s="118"/>
    </row>
    <row r="4258" spans="1:1">
      <c r="A4258" s="118"/>
    </row>
    <row r="4259" spans="1:1">
      <c r="A4259" s="118"/>
    </row>
    <row r="4260" spans="1:1">
      <c r="A4260" s="118"/>
    </row>
    <row r="4261" spans="1:1">
      <c r="A4261" s="118"/>
    </row>
    <row r="4262" spans="1:1">
      <c r="A4262" s="118"/>
    </row>
    <row r="4263" spans="1:1">
      <c r="A4263" s="118"/>
    </row>
    <row r="4264" spans="1:1">
      <c r="A4264" s="118"/>
    </row>
    <row r="4265" spans="1:1">
      <c r="A4265" s="118"/>
    </row>
    <row r="4266" spans="1:1">
      <c r="A4266" s="118"/>
    </row>
    <row r="4267" spans="1:1">
      <c r="A4267" s="118"/>
    </row>
    <row r="4268" spans="1:1">
      <c r="A4268" s="118"/>
    </row>
    <row r="4269" spans="1:1">
      <c r="A4269" s="118"/>
    </row>
    <row r="4270" spans="1:1">
      <c r="A4270" s="118"/>
    </row>
    <row r="4271" spans="1:1">
      <c r="A4271" s="118"/>
    </row>
    <row r="4272" spans="1:1">
      <c r="A4272" s="118"/>
    </row>
    <row r="4273" spans="1:1">
      <c r="A4273" s="118"/>
    </row>
    <row r="4274" spans="1:1">
      <c r="A4274" s="118"/>
    </row>
    <row r="4275" spans="1:1">
      <c r="A4275" s="118"/>
    </row>
    <row r="4276" spans="1:1">
      <c r="A4276" s="118"/>
    </row>
    <row r="4277" spans="1:1">
      <c r="A4277" s="118"/>
    </row>
    <row r="4278" spans="1:1">
      <c r="A4278" s="118"/>
    </row>
    <row r="4279" spans="1:1">
      <c r="A4279" s="118"/>
    </row>
    <row r="4280" spans="1:1">
      <c r="A4280" s="118"/>
    </row>
    <row r="4281" spans="1:1">
      <c r="A4281" s="118"/>
    </row>
    <row r="4282" spans="1:1">
      <c r="A4282" s="118"/>
    </row>
    <row r="4283" spans="1:1">
      <c r="A4283" s="118"/>
    </row>
    <row r="4284" spans="1:1">
      <c r="A4284" s="118"/>
    </row>
    <row r="4285" spans="1:1">
      <c r="A4285" s="118"/>
    </row>
    <row r="4286" spans="1:1">
      <c r="A4286" s="118"/>
    </row>
    <row r="4287" spans="1:1">
      <c r="A4287" s="118"/>
    </row>
    <row r="4288" spans="1:1">
      <c r="A4288" s="118"/>
    </row>
    <row r="4289" spans="1:1">
      <c r="A4289" s="118"/>
    </row>
    <row r="4290" spans="1:1">
      <c r="A4290" s="118"/>
    </row>
    <row r="4291" spans="1:1">
      <c r="A4291" s="118"/>
    </row>
    <row r="4292" spans="1:1">
      <c r="A4292" s="118"/>
    </row>
    <row r="4293" spans="1:1">
      <c r="A4293" s="118"/>
    </row>
    <row r="4294" spans="1:1">
      <c r="A4294" s="118"/>
    </row>
    <row r="4295" spans="1:1">
      <c r="A4295" s="118"/>
    </row>
    <row r="4296" spans="1:1">
      <c r="A4296" s="118"/>
    </row>
    <row r="4297" spans="1:1">
      <c r="A4297" s="118"/>
    </row>
    <row r="4298" spans="1:1">
      <c r="A4298" s="118"/>
    </row>
    <row r="4299" spans="1:1">
      <c r="A4299" s="118"/>
    </row>
    <row r="4300" spans="1:1">
      <c r="A4300" s="118"/>
    </row>
    <row r="4301" spans="1:1">
      <c r="A4301" s="118"/>
    </row>
    <row r="4302" spans="1:1">
      <c r="A4302" s="118"/>
    </row>
    <row r="4303" spans="1:1">
      <c r="A4303" s="118"/>
    </row>
    <row r="4304" spans="1:1">
      <c r="A4304" s="118"/>
    </row>
    <row r="4305" spans="1:1">
      <c r="A4305" s="118"/>
    </row>
    <row r="4306" spans="1:1">
      <c r="A4306" s="118"/>
    </row>
    <row r="4307" spans="1:1">
      <c r="A4307" s="118"/>
    </row>
    <row r="4308" spans="1:1">
      <c r="A4308" s="118"/>
    </row>
    <row r="4309" spans="1:1">
      <c r="A4309" s="118"/>
    </row>
    <row r="4310" spans="1:1">
      <c r="A4310" s="118"/>
    </row>
    <row r="4311" spans="1:1">
      <c r="A4311" s="118"/>
    </row>
    <row r="4312" spans="1:1">
      <c r="A4312" s="118"/>
    </row>
    <row r="4313" spans="1:1">
      <c r="A4313" s="118"/>
    </row>
    <row r="4314" spans="1:1">
      <c r="A4314" s="118"/>
    </row>
    <row r="4315" spans="1:1">
      <c r="A4315" s="118"/>
    </row>
    <row r="4316" spans="1:1">
      <c r="A4316" s="118"/>
    </row>
    <row r="4317" spans="1:1">
      <c r="A4317" s="118"/>
    </row>
    <row r="4318" spans="1:1">
      <c r="A4318" s="118"/>
    </row>
    <row r="4319" spans="1:1">
      <c r="A4319" s="118"/>
    </row>
    <row r="4320" spans="1:1">
      <c r="A4320" s="118"/>
    </row>
    <row r="4321" spans="1:1">
      <c r="A4321" s="118"/>
    </row>
    <row r="4322" spans="1:1">
      <c r="A4322" s="118"/>
    </row>
    <row r="4323" spans="1:1">
      <c r="A4323" s="118"/>
    </row>
    <row r="4324" spans="1:1">
      <c r="A4324" s="118"/>
    </row>
    <row r="4325" spans="1:1">
      <c r="A4325" s="118"/>
    </row>
    <row r="4326" spans="1:1">
      <c r="A4326" s="118"/>
    </row>
    <row r="4327" spans="1:1">
      <c r="A4327" s="118"/>
    </row>
    <row r="4328" spans="1:1">
      <c r="A4328" s="118"/>
    </row>
    <row r="4329" spans="1:1">
      <c r="A4329" s="118"/>
    </row>
    <row r="4330" spans="1:1">
      <c r="A4330" s="118"/>
    </row>
    <row r="4331" spans="1:1">
      <c r="A4331" s="118"/>
    </row>
    <row r="4332" spans="1:1">
      <c r="A4332" s="118"/>
    </row>
    <row r="4333" spans="1:1">
      <c r="A4333" s="118"/>
    </row>
    <row r="4334" spans="1:1">
      <c r="A4334" s="118"/>
    </row>
    <row r="4335" spans="1:1">
      <c r="A4335" s="118"/>
    </row>
    <row r="4336" spans="1:1">
      <c r="A4336" s="118"/>
    </row>
    <row r="4337" spans="1:1">
      <c r="A4337" s="118"/>
    </row>
    <row r="4338" spans="1:1">
      <c r="A4338" s="118"/>
    </row>
    <row r="4339" spans="1:1">
      <c r="A4339" s="118"/>
    </row>
    <row r="4340" spans="1:1">
      <c r="A4340" s="118"/>
    </row>
    <row r="4341" spans="1:1">
      <c r="A4341" s="118"/>
    </row>
    <row r="4342" spans="1:1">
      <c r="A4342" s="118"/>
    </row>
    <row r="4343" spans="1:1">
      <c r="A4343" s="118"/>
    </row>
    <row r="4344" spans="1:1">
      <c r="A4344" s="118"/>
    </row>
    <row r="4345" spans="1:1">
      <c r="A4345" s="118"/>
    </row>
    <row r="4346" spans="1:1">
      <c r="A4346" s="118"/>
    </row>
    <row r="4347" spans="1:1">
      <c r="A4347" s="118"/>
    </row>
    <row r="4348" spans="1:1">
      <c r="A4348" s="118"/>
    </row>
    <row r="4349" spans="1:1">
      <c r="A4349" s="118"/>
    </row>
    <row r="4350" spans="1:1">
      <c r="A4350" s="118"/>
    </row>
    <row r="4351" spans="1:1">
      <c r="A4351" s="118"/>
    </row>
    <row r="4352" spans="1:1">
      <c r="A4352" s="118"/>
    </row>
    <row r="4353" spans="1:1">
      <c r="A4353" s="118"/>
    </row>
    <row r="4354" spans="1:1">
      <c r="A4354" s="118"/>
    </row>
    <row r="4355" spans="1:1">
      <c r="A4355" s="118"/>
    </row>
    <row r="4356" spans="1:1">
      <c r="A4356" s="118"/>
    </row>
    <row r="4357" spans="1:1">
      <c r="A4357" s="118"/>
    </row>
    <row r="4358" spans="1:1">
      <c r="A4358" s="118"/>
    </row>
    <row r="4359" spans="1:1">
      <c r="A4359" s="118"/>
    </row>
    <row r="4360" spans="1:1">
      <c r="A4360" s="118"/>
    </row>
    <row r="4361" spans="1:1">
      <c r="A4361" s="118"/>
    </row>
    <row r="4362" spans="1:1">
      <c r="A4362" s="118"/>
    </row>
    <row r="4363" spans="1:1">
      <c r="A4363" s="118"/>
    </row>
    <row r="4364" spans="1:1">
      <c r="A4364" s="118"/>
    </row>
    <row r="4365" spans="1:1">
      <c r="A4365" s="118"/>
    </row>
    <row r="4366" spans="1:1">
      <c r="A4366" s="118"/>
    </row>
    <row r="4367" spans="1:1">
      <c r="A4367" s="118"/>
    </row>
    <row r="4368" spans="1:1">
      <c r="A4368" s="118"/>
    </row>
    <row r="4369" spans="1:1">
      <c r="A4369" s="118"/>
    </row>
    <row r="4370" spans="1:1">
      <c r="A4370" s="118"/>
    </row>
    <row r="4371" spans="1:1">
      <c r="A4371" s="118"/>
    </row>
    <row r="4372" spans="1:1">
      <c r="A4372" s="118"/>
    </row>
    <row r="4373" spans="1:1">
      <c r="A4373" s="118"/>
    </row>
    <row r="4374" spans="1:1">
      <c r="A4374" s="118"/>
    </row>
    <row r="4375" spans="1:1">
      <c r="A4375" s="118"/>
    </row>
    <row r="4376" spans="1:1">
      <c r="A4376" s="118"/>
    </row>
    <row r="4377" spans="1:1">
      <c r="A4377" s="118"/>
    </row>
    <row r="4378" spans="1:1">
      <c r="A4378" s="118"/>
    </row>
    <row r="4379" spans="1:1">
      <c r="A4379" s="118"/>
    </row>
    <row r="4380" spans="1:1">
      <c r="A4380" s="118"/>
    </row>
    <row r="4381" spans="1:1">
      <c r="A4381" s="118"/>
    </row>
    <row r="4382" spans="1:1">
      <c r="A4382" s="118"/>
    </row>
    <row r="4383" spans="1:1">
      <c r="A4383" s="118"/>
    </row>
    <row r="4384" spans="1:1">
      <c r="A4384" s="118"/>
    </row>
    <row r="4385" spans="1:1">
      <c r="A4385" s="118"/>
    </row>
    <row r="4386" spans="1:1">
      <c r="A4386" s="118"/>
    </row>
    <row r="4387" spans="1:1">
      <c r="A4387" s="118"/>
    </row>
    <row r="4388" spans="1:1">
      <c r="A4388" s="118"/>
    </row>
    <row r="4389" spans="1:1">
      <c r="A4389" s="118"/>
    </row>
    <row r="4390" spans="1:1">
      <c r="A4390" s="118"/>
    </row>
    <row r="4391" spans="1:1">
      <c r="A4391" s="118"/>
    </row>
    <row r="4392" spans="1:1">
      <c r="A4392" s="118"/>
    </row>
    <row r="4393" spans="1:1">
      <c r="A4393" s="118"/>
    </row>
    <row r="4394" spans="1:1">
      <c r="A4394" s="118"/>
    </row>
    <row r="4395" spans="1:1">
      <c r="A4395" s="118"/>
    </row>
    <row r="4396" spans="1:1">
      <c r="A4396" s="118"/>
    </row>
    <row r="4397" spans="1:1">
      <c r="A4397" s="118"/>
    </row>
    <row r="4398" spans="1:1">
      <c r="A4398" s="118"/>
    </row>
    <row r="4399" spans="1:1">
      <c r="A4399" s="118"/>
    </row>
    <row r="4400" spans="1:1">
      <c r="A4400" s="118"/>
    </row>
    <row r="4401" spans="1:1">
      <c r="A4401" s="118"/>
    </row>
    <row r="4402" spans="1:1">
      <c r="A4402" s="118"/>
    </row>
    <row r="4403" spans="1:1">
      <c r="A4403" s="118"/>
    </row>
    <row r="4404" spans="1:1">
      <c r="A4404" s="118"/>
    </row>
    <row r="4405" spans="1:1">
      <c r="A4405" s="118"/>
    </row>
    <row r="4406" spans="1:1">
      <c r="A4406" s="118"/>
    </row>
    <row r="4407" spans="1:1">
      <c r="A4407" s="118"/>
    </row>
    <row r="4408" spans="1:1">
      <c r="A4408" s="118"/>
    </row>
    <row r="4409" spans="1:1">
      <c r="A4409" s="118"/>
    </row>
    <row r="4410" spans="1:1">
      <c r="A4410" s="118"/>
    </row>
    <row r="4411" spans="1:1">
      <c r="A4411" s="118"/>
    </row>
    <row r="4412" spans="1:1">
      <c r="A4412" s="118"/>
    </row>
    <row r="4413" spans="1:1">
      <c r="A4413" s="118"/>
    </row>
    <row r="4414" spans="1:1">
      <c r="A4414" s="118"/>
    </row>
    <row r="4415" spans="1:1">
      <c r="A4415" s="118"/>
    </row>
    <row r="4416" spans="1:1">
      <c r="A4416" s="118"/>
    </row>
    <row r="4417" spans="1:1">
      <c r="A4417" s="118"/>
    </row>
    <row r="4418" spans="1:1">
      <c r="A4418" s="118"/>
    </row>
    <row r="4419" spans="1:1">
      <c r="A4419" s="118"/>
    </row>
    <row r="4420" spans="1:1">
      <c r="A4420" s="118"/>
    </row>
    <row r="4421" spans="1:1">
      <c r="A4421" s="118"/>
    </row>
    <row r="4422" spans="1:1">
      <c r="A4422" s="118"/>
    </row>
    <row r="4423" spans="1:1">
      <c r="A4423" s="118"/>
    </row>
    <row r="4424" spans="1:1">
      <c r="A4424" s="118"/>
    </row>
    <row r="4425" spans="1:1">
      <c r="A4425" s="118"/>
    </row>
    <row r="4426" spans="1:1">
      <c r="A4426" s="118"/>
    </row>
    <row r="4427" spans="1:1">
      <c r="A4427" s="118"/>
    </row>
    <row r="4428" spans="1:1">
      <c r="A4428" s="118"/>
    </row>
    <row r="4429" spans="1:1">
      <c r="A4429" s="118"/>
    </row>
    <row r="4430" spans="1:1">
      <c r="A4430" s="118"/>
    </row>
    <row r="4431" spans="1:1">
      <c r="A4431" s="118"/>
    </row>
    <row r="4432" spans="1:1">
      <c r="A4432" s="118"/>
    </row>
    <row r="4433" spans="1:1">
      <c r="A4433" s="118"/>
    </row>
    <row r="4434" spans="1:1">
      <c r="A4434" s="118"/>
    </row>
    <row r="4435" spans="1:1">
      <c r="A4435" s="118"/>
    </row>
    <row r="4436" spans="1:1">
      <c r="A4436" s="118"/>
    </row>
    <row r="4437" spans="1:1">
      <c r="A4437" s="118"/>
    </row>
    <row r="4438" spans="1:1">
      <c r="A4438" s="118"/>
    </row>
    <row r="4439" spans="1:1">
      <c r="A4439" s="118"/>
    </row>
    <row r="4440" spans="1:1">
      <c r="A4440" s="118"/>
    </row>
    <row r="4441" spans="1:1">
      <c r="A4441" s="118"/>
    </row>
    <row r="4442" spans="1:1">
      <c r="A4442" s="118"/>
    </row>
    <row r="4443" spans="1:1">
      <c r="A4443" s="118"/>
    </row>
    <row r="4444" spans="1:1">
      <c r="A4444" s="118"/>
    </row>
    <row r="4445" spans="1:1">
      <c r="A4445" s="118"/>
    </row>
    <row r="4446" spans="1:1">
      <c r="A4446" s="118"/>
    </row>
    <row r="4447" spans="1:1">
      <c r="A4447" s="118"/>
    </row>
    <row r="4448" spans="1:1">
      <c r="A4448" s="118"/>
    </row>
    <row r="4449" spans="1:1">
      <c r="A4449" s="118"/>
    </row>
    <row r="4450" spans="1:1">
      <c r="A4450" s="118"/>
    </row>
    <row r="4451" spans="1:1">
      <c r="A4451" s="118"/>
    </row>
    <row r="4452" spans="1:1">
      <c r="A4452" s="118"/>
    </row>
    <row r="4453" spans="1:1">
      <c r="A4453" s="118"/>
    </row>
    <row r="4454" spans="1:1">
      <c r="A4454" s="118"/>
    </row>
    <row r="4455" spans="1:1">
      <c r="A4455" s="118"/>
    </row>
    <row r="4456" spans="1:1">
      <c r="A4456" s="118"/>
    </row>
    <row r="4457" spans="1:1">
      <c r="A4457" s="118"/>
    </row>
    <row r="4458" spans="1:1">
      <c r="A4458" s="118"/>
    </row>
    <row r="4459" spans="1:1">
      <c r="A4459" s="118"/>
    </row>
    <row r="4460" spans="1:1">
      <c r="A4460" s="118"/>
    </row>
    <row r="4461" spans="1:1">
      <c r="A4461" s="118"/>
    </row>
    <row r="4462" spans="1:1">
      <c r="A4462" s="118"/>
    </row>
    <row r="4463" spans="1:1">
      <c r="A4463" s="118"/>
    </row>
    <row r="4464" spans="1:1">
      <c r="A4464" s="118"/>
    </row>
    <row r="4465" spans="1:1">
      <c r="A4465" s="118"/>
    </row>
    <row r="4466" spans="1:1">
      <c r="A4466" s="118"/>
    </row>
    <row r="4467" spans="1:1">
      <c r="A4467" s="118"/>
    </row>
    <row r="4468" spans="1:1">
      <c r="A4468" s="118"/>
    </row>
    <row r="4469" spans="1:1">
      <c r="A4469" s="118"/>
    </row>
    <row r="4470" spans="1:1">
      <c r="A4470" s="118"/>
    </row>
    <row r="4471" spans="1:1">
      <c r="A4471" s="118"/>
    </row>
    <row r="4472" spans="1:1">
      <c r="A4472" s="118"/>
    </row>
    <row r="4473" spans="1:1">
      <c r="A4473" s="118"/>
    </row>
    <row r="4474" spans="1:1">
      <c r="A4474" s="118"/>
    </row>
    <row r="4475" spans="1:1">
      <c r="A4475" s="118"/>
    </row>
    <row r="4476" spans="1:1">
      <c r="A4476" s="118"/>
    </row>
    <row r="4477" spans="1:1">
      <c r="A4477" s="118"/>
    </row>
    <row r="4478" spans="1:1">
      <c r="A4478" s="118"/>
    </row>
    <row r="4479" spans="1:1">
      <c r="A4479" s="118"/>
    </row>
    <row r="4480" spans="1:1">
      <c r="A4480" s="118"/>
    </row>
    <row r="4481" spans="1:1">
      <c r="A4481" s="118"/>
    </row>
    <row r="4482" spans="1:1">
      <c r="A4482" s="118"/>
    </row>
    <row r="4483" spans="1:1">
      <c r="A4483" s="118"/>
    </row>
    <row r="4484" spans="1:1">
      <c r="A4484" s="118"/>
    </row>
    <row r="4485" spans="1:1">
      <c r="A4485" s="118"/>
    </row>
    <row r="4486" spans="1:1">
      <c r="A4486" s="118"/>
    </row>
    <row r="4487" spans="1:1">
      <c r="A4487" s="118"/>
    </row>
    <row r="4488" spans="1:1">
      <c r="A4488" s="118"/>
    </row>
    <row r="4489" spans="1:1">
      <c r="A4489" s="118"/>
    </row>
    <row r="4490" spans="1:1">
      <c r="A4490" s="118"/>
    </row>
    <row r="4491" spans="1:1">
      <c r="A4491" s="118"/>
    </row>
    <row r="4492" spans="1:1">
      <c r="A4492" s="118"/>
    </row>
    <row r="4493" spans="1:1">
      <c r="A4493" s="118"/>
    </row>
    <row r="4494" spans="1:1">
      <c r="A4494" s="118"/>
    </row>
    <row r="4495" spans="1:1">
      <c r="A4495" s="118"/>
    </row>
    <row r="4496" spans="1:1">
      <c r="A4496" s="118"/>
    </row>
    <row r="4497" spans="1:1">
      <c r="A4497" s="118"/>
    </row>
    <row r="4498" spans="1:1">
      <c r="A4498" s="118"/>
    </row>
    <row r="4499" spans="1:1">
      <c r="A4499" s="118"/>
    </row>
    <row r="4500" spans="1:1">
      <c r="A4500" s="118"/>
    </row>
    <row r="4501" spans="1:1">
      <c r="A4501" s="118"/>
    </row>
    <row r="4502" spans="1:1">
      <c r="A4502" s="118"/>
    </row>
    <row r="4503" spans="1:1">
      <c r="A4503" s="118"/>
    </row>
    <row r="4504" spans="1:1">
      <c r="A4504" s="118"/>
    </row>
    <row r="4505" spans="1:1">
      <c r="A4505" s="118"/>
    </row>
    <row r="4506" spans="1:1">
      <c r="A4506" s="118"/>
    </row>
    <row r="4507" spans="1:1">
      <c r="A4507" s="118"/>
    </row>
    <row r="4508" spans="1:1">
      <c r="A4508" s="118"/>
    </row>
    <row r="4509" spans="1:1">
      <c r="A4509" s="118"/>
    </row>
    <row r="4510" spans="1:1">
      <c r="A4510" s="118"/>
    </row>
    <row r="4511" spans="1:1">
      <c r="A4511" s="118"/>
    </row>
    <row r="4512" spans="1:1">
      <c r="A4512" s="118"/>
    </row>
    <row r="4513" spans="1:1">
      <c r="A4513" s="118"/>
    </row>
    <row r="4514" spans="1:1">
      <c r="A4514" s="118"/>
    </row>
    <row r="4515" spans="1:1">
      <c r="A4515" s="118"/>
    </row>
    <row r="4516" spans="1:1">
      <c r="A4516" s="118"/>
    </row>
    <row r="4517" spans="1:1">
      <c r="A4517" s="118"/>
    </row>
    <row r="4518" spans="1:1">
      <c r="A4518" s="118"/>
    </row>
    <row r="4519" spans="1:1">
      <c r="A4519" s="118"/>
    </row>
    <row r="4520" spans="1:1">
      <c r="A4520" s="118"/>
    </row>
    <row r="4521" spans="1:1">
      <c r="A4521" s="118"/>
    </row>
    <row r="4522" spans="1:1">
      <c r="A4522" s="118"/>
    </row>
    <row r="4523" spans="1:1">
      <c r="A4523" s="118"/>
    </row>
    <row r="4524" spans="1:1">
      <c r="A4524" s="118"/>
    </row>
    <row r="4525" spans="1:1">
      <c r="A4525" s="118"/>
    </row>
    <row r="4526" spans="1:1">
      <c r="A4526" s="118"/>
    </row>
    <row r="4527" spans="1:1">
      <c r="A4527" s="118"/>
    </row>
    <row r="4528" spans="1:1">
      <c r="A4528" s="118"/>
    </row>
    <row r="4529" spans="1:1">
      <c r="A4529" s="118"/>
    </row>
    <row r="4530" spans="1:1">
      <c r="A4530" s="118"/>
    </row>
    <row r="4531" spans="1:1">
      <c r="A4531" s="118"/>
    </row>
    <row r="4532" spans="1:1">
      <c r="A4532" s="118"/>
    </row>
    <row r="4533" spans="1:1">
      <c r="A4533" s="118"/>
    </row>
    <row r="4534" spans="1:1">
      <c r="A4534" s="118"/>
    </row>
    <row r="4535" spans="1:1">
      <c r="A4535" s="118"/>
    </row>
    <row r="4536" spans="1:1">
      <c r="A4536" s="118"/>
    </row>
    <row r="4537" spans="1:1">
      <c r="A4537" s="118"/>
    </row>
    <row r="4538" spans="1:1">
      <c r="A4538" s="118"/>
    </row>
    <row r="4539" spans="1:1">
      <c r="A4539" s="118"/>
    </row>
    <row r="4540" spans="1:1">
      <c r="A4540" s="118"/>
    </row>
    <row r="4541" spans="1:1">
      <c r="A4541" s="118"/>
    </row>
    <row r="4542" spans="1:1">
      <c r="A4542" s="118"/>
    </row>
    <row r="4543" spans="1:1">
      <c r="A4543" s="118"/>
    </row>
    <row r="4544" spans="1:1">
      <c r="A4544" s="118"/>
    </row>
    <row r="4545" spans="1:1">
      <c r="A4545" s="118"/>
    </row>
    <row r="4546" spans="1:1">
      <c r="A4546" s="118"/>
    </row>
    <row r="4547" spans="1:1">
      <c r="A4547" s="118"/>
    </row>
    <row r="4548" spans="1:1">
      <c r="A4548" s="118"/>
    </row>
    <row r="4549" spans="1:1">
      <c r="A4549" s="118"/>
    </row>
    <row r="4550" spans="1:1">
      <c r="A4550" s="118"/>
    </row>
    <row r="4551" spans="1:1">
      <c r="A4551" s="118"/>
    </row>
    <row r="4552" spans="1:1">
      <c r="A4552" s="118"/>
    </row>
    <row r="4553" spans="1:1">
      <c r="A4553" s="118"/>
    </row>
    <row r="4554" spans="1:1">
      <c r="A4554" s="118"/>
    </row>
    <row r="4555" spans="1:1">
      <c r="A4555" s="118"/>
    </row>
    <row r="4556" spans="1:1">
      <c r="A4556" s="118"/>
    </row>
    <row r="4557" spans="1:1">
      <c r="A4557" s="118"/>
    </row>
    <row r="4558" spans="1:1">
      <c r="A4558" s="118"/>
    </row>
    <row r="4559" spans="1:1">
      <c r="A4559" s="118"/>
    </row>
    <row r="4560" spans="1:1">
      <c r="A4560" s="118"/>
    </row>
    <row r="4561" spans="1:1">
      <c r="A4561" s="118"/>
    </row>
    <row r="4562" spans="1:1">
      <c r="A4562" s="118"/>
    </row>
    <row r="4563" spans="1:1">
      <c r="A4563" s="118"/>
    </row>
    <row r="4564" spans="1:1">
      <c r="A4564" s="118"/>
    </row>
    <row r="4565" spans="1:1">
      <c r="A4565" s="118"/>
    </row>
    <row r="4566" spans="1:1">
      <c r="A4566" s="118"/>
    </row>
    <row r="4567" spans="1:1">
      <c r="A4567" s="118"/>
    </row>
    <row r="4568" spans="1:1">
      <c r="A4568" s="118"/>
    </row>
    <row r="4569" spans="1:1">
      <c r="A4569" s="118"/>
    </row>
    <row r="4570" spans="1:1">
      <c r="A4570" s="118"/>
    </row>
    <row r="4571" spans="1:1">
      <c r="A4571" s="118"/>
    </row>
    <row r="4572" spans="1:1">
      <c r="A4572" s="118"/>
    </row>
    <row r="4573" spans="1:1">
      <c r="A4573" s="118"/>
    </row>
    <row r="4574" spans="1:1">
      <c r="A4574" s="118"/>
    </row>
    <row r="4575" spans="1:1">
      <c r="A4575" s="118"/>
    </row>
    <row r="4576" spans="1:1">
      <c r="A4576" s="118"/>
    </row>
    <row r="4577" spans="1:1">
      <c r="A4577" s="118"/>
    </row>
    <row r="4578" spans="1:1">
      <c r="A4578" s="118"/>
    </row>
    <row r="4579" spans="1:1">
      <c r="A4579" s="118"/>
    </row>
    <row r="4580" spans="1:1">
      <c r="A4580" s="118"/>
    </row>
    <row r="4581" spans="1:1">
      <c r="A4581" s="118"/>
    </row>
    <row r="4582" spans="1:1">
      <c r="A4582" s="118"/>
    </row>
    <row r="4583" spans="1:1">
      <c r="A4583" s="118"/>
    </row>
    <row r="4584" spans="1:1">
      <c r="A4584" s="118"/>
    </row>
    <row r="4585" spans="1:1">
      <c r="A4585" s="118"/>
    </row>
    <row r="4586" spans="1:1">
      <c r="A4586" s="118"/>
    </row>
    <row r="4587" spans="1:1">
      <c r="A4587" s="118"/>
    </row>
    <row r="4588" spans="1:1">
      <c r="A4588" s="118"/>
    </row>
    <row r="4589" spans="1:1">
      <c r="A4589" s="118"/>
    </row>
    <row r="4590" spans="1:1">
      <c r="A4590" s="118"/>
    </row>
    <row r="4591" spans="1:1">
      <c r="A4591" s="118"/>
    </row>
    <row r="4592" spans="1:1">
      <c r="A4592" s="118"/>
    </row>
    <row r="4593" spans="1:1">
      <c r="A4593" s="118"/>
    </row>
    <row r="4594" spans="1:1">
      <c r="A4594" s="118"/>
    </row>
    <row r="4595" spans="1:1">
      <c r="A4595" s="118"/>
    </row>
    <row r="4596" spans="1:1">
      <c r="A4596" s="118"/>
    </row>
    <row r="4597" spans="1:1">
      <c r="A4597" s="118"/>
    </row>
    <row r="4598" spans="1:1">
      <c r="A4598" s="118"/>
    </row>
    <row r="4599" spans="1:1">
      <c r="A4599" s="118"/>
    </row>
    <row r="4600" spans="1:1">
      <c r="A4600" s="118"/>
    </row>
    <row r="4601" spans="1:1">
      <c r="A4601" s="118"/>
    </row>
    <row r="4602" spans="1:1">
      <c r="A4602" s="118"/>
    </row>
    <row r="4603" spans="1:1">
      <c r="A4603" s="118"/>
    </row>
    <row r="4604" spans="1:1">
      <c r="A4604" s="118"/>
    </row>
    <row r="4605" spans="1:1">
      <c r="A4605" s="118"/>
    </row>
    <row r="4606" spans="1:1">
      <c r="A4606" s="118"/>
    </row>
    <row r="4607" spans="1:1">
      <c r="A4607" s="118"/>
    </row>
    <row r="4608" spans="1:1">
      <c r="A4608" s="118"/>
    </row>
    <row r="4609" spans="1:1">
      <c r="A4609" s="118"/>
    </row>
    <row r="4610" spans="1:1">
      <c r="A4610" s="118"/>
    </row>
    <row r="4611" spans="1:1">
      <c r="A4611" s="118"/>
    </row>
    <row r="4612" spans="1:1">
      <c r="A4612" s="118"/>
    </row>
    <row r="4613" spans="1:1">
      <c r="A4613" s="118"/>
    </row>
    <row r="4614" spans="1:1">
      <c r="A4614" s="118"/>
    </row>
    <row r="4615" spans="1:1">
      <c r="A4615" s="118"/>
    </row>
    <row r="4616" spans="1:1">
      <c r="A4616" s="118"/>
    </row>
    <row r="4617" spans="1:1">
      <c r="A4617" s="118"/>
    </row>
    <row r="4618" spans="1:1">
      <c r="A4618" s="118"/>
    </row>
    <row r="4619" spans="1:1">
      <c r="A4619" s="118"/>
    </row>
    <row r="4620" spans="1:1">
      <c r="A4620" s="118"/>
    </row>
    <row r="4621" spans="1:1">
      <c r="A4621" s="118"/>
    </row>
    <row r="4622" spans="1:1">
      <c r="A4622" s="118"/>
    </row>
    <row r="4623" spans="1:1">
      <c r="A4623" s="118"/>
    </row>
    <row r="4624" spans="1:1">
      <c r="A4624" s="118"/>
    </row>
    <row r="4625" spans="1:1">
      <c r="A4625" s="118"/>
    </row>
    <row r="4626" spans="1:1">
      <c r="A4626" s="118"/>
    </row>
    <row r="4627" spans="1:1">
      <c r="A4627" s="118"/>
    </row>
    <row r="4628" spans="1:1">
      <c r="A4628" s="118"/>
    </row>
    <row r="4629" spans="1:1">
      <c r="A4629" s="118"/>
    </row>
    <row r="4630" spans="1:1">
      <c r="A4630" s="118"/>
    </row>
    <row r="4631" spans="1:1">
      <c r="A4631" s="118"/>
    </row>
    <row r="4632" spans="1:1">
      <c r="A4632" s="118"/>
    </row>
    <row r="4633" spans="1:1">
      <c r="A4633" s="118"/>
    </row>
    <row r="4634" spans="1:1">
      <c r="A4634" s="118"/>
    </row>
    <row r="4635" spans="1:1">
      <c r="A4635" s="118"/>
    </row>
    <row r="4636" spans="1:1">
      <c r="A4636" s="118"/>
    </row>
    <row r="4637" spans="1:1">
      <c r="A4637" s="118"/>
    </row>
    <row r="4638" spans="1:1">
      <c r="A4638" s="118"/>
    </row>
    <row r="4639" spans="1:1">
      <c r="A4639" s="118"/>
    </row>
    <row r="4640" spans="1:1">
      <c r="A4640" s="118"/>
    </row>
    <row r="4641" spans="1:1">
      <c r="A4641" s="118"/>
    </row>
    <row r="4642" spans="1:1">
      <c r="A4642" s="118"/>
    </row>
    <row r="4643" spans="1:1">
      <c r="A4643" s="118"/>
    </row>
    <row r="4644" spans="1:1">
      <c r="A4644" s="118"/>
    </row>
    <row r="4645" spans="1:1">
      <c r="A4645" s="118"/>
    </row>
    <row r="4646" spans="1:1">
      <c r="A4646" s="118"/>
    </row>
    <row r="4647" spans="1:1">
      <c r="A4647" s="118"/>
    </row>
    <row r="4648" spans="1:1">
      <c r="A4648" s="118"/>
    </row>
    <row r="4649" spans="1:1">
      <c r="A4649" s="118"/>
    </row>
    <row r="4650" spans="1:1">
      <c r="A4650" s="118"/>
    </row>
    <row r="4651" spans="1:1">
      <c r="A4651" s="118"/>
    </row>
    <row r="4652" spans="1:1">
      <c r="A4652" s="118"/>
    </row>
    <row r="4653" spans="1:1">
      <c r="A4653" s="118"/>
    </row>
    <row r="4654" spans="1:1">
      <c r="A4654" s="118"/>
    </row>
    <row r="4655" spans="1:1">
      <c r="A4655" s="118"/>
    </row>
    <row r="4656" spans="1:1">
      <c r="A4656" s="118"/>
    </row>
    <row r="4657" spans="1:1">
      <c r="A4657" s="118"/>
    </row>
    <row r="4658" spans="1:1">
      <c r="A4658" s="118"/>
    </row>
    <row r="4659" spans="1:1">
      <c r="A4659" s="118"/>
    </row>
    <row r="4660" spans="1:1">
      <c r="A4660" s="118"/>
    </row>
    <row r="4661" spans="1:1">
      <c r="A4661" s="118"/>
    </row>
    <row r="4662" spans="1:1">
      <c r="A4662" s="118"/>
    </row>
    <row r="4663" spans="1:1">
      <c r="A4663" s="118"/>
    </row>
    <row r="4664" spans="1:1">
      <c r="A4664" s="118"/>
    </row>
    <row r="4665" spans="1:1">
      <c r="A4665" s="118"/>
    </row>
    <row r="4666" spans="1:1">
      <c r="A4666" s="118"/>
    </row>
    <row r="4667" spans="1:1">
      <c r="A4667" s="118"/>
    </row>
    <row r="4668" spans="1:1">
      <c r="A4668" s="118"/>
    </row>
    <row r="4669" spans="1:1">
      <c r="A4669" s="118"/>
    </row>
    <row r="4670" spans="1:1">
      <c r="A4670" s="118"/>
    </row>
    <row r="4671" spans="1:1">
      <c r="A4671" s="118"/>
    </row>
    <row r="4672" spans="1:1">
      <c r="A4672" s="118"/>
    </row>
    <row r="4673" spans="1:1">
      <c r="A4673" s="118"/>
    </row>
    <row r="4674" spans="1:1">
      <c r="A4674" s="118"/>
    </row>
    <row r="4675" spans="1:1">
      <c r="A4675" s="118"/>
    </row>
    <row r="4676" spans="1:1">
      <c r="A4676" s="118"/>
    </row>
    <row r="4677" spans="1:1">
      <c r="A4677" s="118"/>
    </row>
    <row r="4678" spans="1:1">
      <c r="A4678" s="118"/>
    </row>
    <row r="4679" spans="1:1">
      <c r="A4679" s="118"/>
    </row>
    <row r="4680" spans="1:1">
      <c r="A4680" s="118"/>
    </row>
    <row r="4681" spans="1:1">
      <c r="A4681" s="118"/>
    </row>
    <row r="4682" spans="1:1">
      <c r="A4682" s="118"/>
    </row>
    <row r="4683" spans="1:1">
      <c r="A4683" s="118"/>
    </row>
    <row r="4684" spans="1:1">
      <c r="A4684" s="118"/>
    </row>
    <row r="4685" spans="1:1">
      <c r="A4685" s="118"/>
    </row>
    <row r="4686" spans="1:1">
      <c r="A4686" s="118"/>
    </row>
    <row r="4687" spans="1:1">
      <c r="A4687" s="118"/>
    </row>
    <row r="4688" spans="1:1">
      <c r="A4688" s="118"/>
    </row>
    <row r="4689" spans="1:1">
      <c r="A4689" s="118"/>
    </row>
    <row r="4690" spans="1:1">
      <c r="A4690" s="118"/>
    </row>
    <row r="4691" spans="1:1">
      <c r="A4691" s="118"/>
    </row>
    <row r="4692" spans="1:1">
      <c r="A4692" s="118"/>
    </row>
    <row r="4693" spans="1:1">
      <c r="A4693" s="118"/>
    </row>
    <row r="4694" spans="1:1">
      <c r="A4694" s="118"/>
    </row>
    <row r="4695" spans="1:1">
      <c r="A4695" s="118"/>
    </row>
    <row r="4696" spans="1:1">
      <c r="A4696" s="118"/>
    </row>
    <row r="4697" spans="1:1">
      <c r="A4697" s="118"/>
    </row>
    <row r="4698" spans="1:1">
      <c r="A4698" s="118"/>
    </row>
    <row r="4699" spans="1:1">
      <c r="A4699" s="118"/>
    </row>
    <row r="4700" spans="1:1">
      <c r="A4700" s="118"/>
    </row>
    <row r="4701" spans="1:1">
      <c r="A4701" s="118"/>
    </row>
    <row r="4702" spans="1:1">
      <c r="A4702" s="118"/>
    </row>
    <row r="4703" spans="1:1">
      <c r="A4703" s="118"/>
    </row>
    <row r="4704" spans="1:1">
      <c r="A4704" s="118"/>
    </row>
    <row r="4705" spans="1:1">
      <c r="A4705" s="118"/>
    </row>
    <row r="4706" spans="1:1">
      <c r="A4706" s="118"/>
    </row>
    <row r="4707" spans="1:1">
      <c r="A4707" s="118"/>
    </row>
    <row r="4708" spans="1:1">
      <c r="A4708" s="118"/>
    </row>
    <row r="4709" spans="1:1">
      <c r="A4709" s="118"/>
    </row>
    <row r="4710" spans="1:1">
      <c r="A4710" s="118"/>
    </row>
    <row r="4711" spans="1:1">
      <c r="A4711" s="118"/>
    </row>
    <row r="4712" spans="1:1">
      <c r="A4712" s="118"/>
    </row>
    <row r="4713" spans="1:1">
      <c r="A4713" s="118"/>
    </row>
    <row r="4714" spans="1:1">
      <c r="A4714" s="118"/>
    </row>
    <row r="4715" spans="1:1">
      <c r="A4715" s="118"/>
    </row>
    <row r="4716" spans="1:1">
      <c r="A4716" s="118"/>
    </row>
    <row r="4717" spans="1:1">
      <c r="A4717" s="118"/>
    </row>
    <row r="4718" spans="1:1">
      <c r="A4718" s="118"/>
    </row>
    <row r="4719" spans="1:1">
      <c r="A4719" s="118"/>
    </row>
    <row r="4720" spans="1:1">
      <c r="A4720" s="118"/>
    </row>
    <row r="4721" spans="1:1">
      <c r="A4721" s="118"/>
    </row>
    <row r="4722" spans="1:1">
      <c r="A4722" s="118"/>
    </row>
    <row r="4723" spans="1:1">
      <c r="A4723" s="118"/>
    </row>
    <row r="4724" spans="1:1">
      <c r="A4724" s="118"/>
    </row>
    <row r="4725" spans="1:1">
      <c r="A4725" s="118"/>
    </row>
    <row r="4726" spans="1:1">
      <c r="A4726" s="118"/>
    </row>
    <row r="4727" spans="1:1">
      <c r="A4727" s="118"/>
    </row>
    <row r="4728" spans="1:1">
      <c r="A4728" s="118"/>
    </row>
    <row r="4729" spans="1:1">
      <c r="A4729" s="118"/>
    </row>
    <row r="4730" spans="1:1">
      <c r="A4730" s="118"/>
    </row>
    <row r="4731" spans="1:1">
      <c r="A4731" s="118"/>
    </row>
    <row r="4732" spans="1:1">
      <c r="A4732" s="118"/>
    </row>
    <row r="4733" spans="1:1">
      <c r="A4733" s="118"/>
    </row>
    <row r="4734" spans="1:1">
      <c r="A4734" s="118"/>
    </row>
    <row r="4735" spans="1:1">
      <c r="A4735" s="118"/>
    </row>
    <row r="4736" spans="1:1">
      <c r="A4736" s="118"/>
    </row>
    <row r="4737" spans="1:1">
      <c r="A4737" s="118"/>
    </row>
    <row r="4738" spans="1:1">
      <c r="A4738" s="118"/>
    </row>
    <row r="4739" spans="1:1">
      <c r="A4739" s="118"/>
    </row>
    <row r="4740" spans="1:1">
      <c r="A4740" s="118"/>
    </row>
    <row r="4741" spans="1:1">
      <c r="A4741" s="118"/>
    </row>
    <row r="4742" spans="1:1">
      <c r="A4742" s="118"/>
    </row>
    <row r="4743" spans="1:1">
      <c r="A4743" s="118"/>
    </row>
    <row r="4744" spans="1:1">
      <c r="A4744" s="118"/>
    </row>
    <row r="4745" spans="1:1">
      <c r="A4745" s="118"/>
    </row>
    <row r="4746" spans="1:1">
      <c r="A4746" s="118"/>
    </row>
    <row r="4747" spans="1:1">
      <c r="A4747" s="118"/>
    </row>
    <row r="4748" spans="1:1">
      <c r="A4748" s="118"/>
    </row>
    <row r="4749" spans="1:1">
      <c r="A4749" s="118"/>
    </row>
    <row r="4750" spans="1:1">
      <c r="A4750" s="118"/>
    </row>
    <row r="4751" spans="1:1">
      <c r="A4751" s="118"/>
    </row>
    <row r="4752" spans="1:1">
      <c r="A4752" s="118"/>
    </row>
    <row r="4753" spans="1:1">
      <c r="A4753" s="118"/>
    </row>
    <row r="4754" spans="1:1">
      <c r="A4754" s="118"/>
    </row>
    <row r="4755" spans="1:1">
      <c r="A4755" s="118"/>
    </row>
    <row r="4756" spans="1:1">
      <c r="A4756" s="118"/>
    </row>
    <row r="4757" spans="1:1">
      <c r="A4757" s="118"/>
    </row>
    <row r="4758" spans="1:1">
      <c r="A4758" s="118"/>
    </row>
    <row r="4759" spans="1:1">
      <c r="A4759" s="118"/>
    </row>
    <row r="4760" spans="1:1">
      <c r="A4760" s="118"/>
    </row>
    <row r="4761" spans="1:1">
      <c r="A4761" s="118"/>
    </row>
    <row r="4762" spans="1:1">
      <c r="A4762" s="118"/>
    </row>
    <row r="4763" spans="1:1">
      <c r="A4763" s="118"/>
    </row>
    <row r="4764" spans="1:1">
      <c r="A4764" s="118"/>
    </row>
    <row r="4765" spans="1:1">
      <c r="A4765" s="118"/>
    </row>
    <row r="4766" spans="1:1">
      <c r="A4766" s="118"/>
    </row>
    <row r="4767" spans="1:1">
      <c r="A4767" s="118"/>
    </row>
    <row r="4768" spans="1:1">
      <c r="A4768" s="118"/>
    </row>
    <row r="4769" spans="1:1">
      <c r="A4769" s="118"/>
    </row>
    <row r="4770" spans="1:1">
      <c r="A4770" s="118"/>
    </row>
    <row r="4771" spans="1:1">
      <c r="A4771" s="118"/>
    </row>
    <row r="4772" spans="1:1">
      <c r="A4772" s="118"/>
    </row>
    <row r="4773" spans="1:1">
      <c r="A4773" s="118"/>
    </row>
    <row r="4774" spans="1:1">
      <c r="A4774" s="118"/>
    </row>
    <row r="4775" spans="1:1">
      <c r="A4775" s="118"/>
    </row>
    <row r="4776" spans="1:1">
      <c r="A4776" s="118"/>
    </row>
    <row r="4777" spans="1:1">
      <c r="A4777" s="118"/>
    </row>
    <row r="4778" spans="1:1">
      <c r="A4778" s="118"/>
    </row>
    <row r="4779" spans="1:1">
      <c r="A4779" s="118"/>
    </row>
    <row r="4780" spans="1:1">
      <c r="A4780" s="118"/>
    </row>
    <row r="4781" spans="1:1">
      <c r="A4781" s="118"/>
    </row>
    <row r="4782" spans="1:1">
      <c r="A4782" s="118"/>
    </row>
    <row r="4783" spans="1:1">
      <c r="A4783" s="118"/>
    </row>
    <row r="4784" spans="1:1">
      <c r="A4784" s="118"/>
    </row>
    <row r="4785" spans="1:1">
      <c r="A4785" s="118"/>
    </row>
    <row r="4786" spans="1:1">
      <c r="A4786" s="118"/>
    </row>
    <row r="4787" spans="1:1">
      <c r="A4787" s="118"/>
    </row>
    <row r="4788" spans="1:1">
      <c r="A4788" s="118"/>
    </row>
    <row r="4789" spans="1:1">
      <c r="A4789" s="118"/>
    </row>
    <row r="4790" spans="1:1">
      <c r="A4790" s="118"/>
    </row>
    <row r="4791" spans="1:1">
      <c r="A4791" s="118"/>
    </row>
    <row r="4792" spans="1:1">
      <c r="A4792" s="118"/>
    </row>
    <row r="4793" spans="1:1">
      <c r="A4793" s="118"/>
    </row>
    <row r="4794" spans="1:1">
      <c r="A4794" s="118"/>
    </row>
    <row r="4795" spans="1:1">
      <c r="A4795" s="118"/>
    </row>
    <row r="4796" spans="1:1">
      <c r="A4796" s="118"/>
    </row>
    <row r="4797" spans="1:1">
      <c r="A4797" s="118"/>
    </row>
    <row r="4798" spans="1:1">
      <c r="A4798" s="118"/>
    </row>
    <row r="4799" spans="1:1">
      <c r="A4799" s="118"/>
    </row>
    <row r="4800" spans="1:1">
      <c r="A4800" s="118"/>
    </row>
    <row r="4801" spans="1:1">
      <c r="A4801" s="118"/>
    </row>
    <row r="4802" spans="1:1">
      <c r="A4802" s="118"/>
    </row>
    <row r="4803" spans="1:1">
      <c r="A4803" s="118"/>
    </row>
    <row r="4804" spans="1:1">
      <c r="A4804" s="118"/>
    </row>
    <row r="4805" spans="1:1">
      <c r="A4805" s="118"/>
    </row>
    <row r="4806" spans="1:1">
      <c r="A4806" s="118"/>
    </row>
    <row r="4807" spans="1:1">
      <c r="A4807" s="118"/>
    </row>
    <row r="4808" spans="1:1">
      <c r="A4808" s="118"/>
    </row>
    <row r="4809" spans="1:1">
      <c r="A4809" s="118"/>
    </row>
    <row r="4810" spans="1:1">
      <c r="A4810" s="118"/>
    </row>
    <row r="4811" spans="1:1">
      <c r="A4811" s="118"/>
    </row>
    <row r="4812" spans="1:1">
      <c r="A4812" s="118"/>
    </row>
    <row r="4813" spans="1:1">
      <c r="A4813" s="118"/>
    </row>
    <row r="4814" spans="1:1">
      <c r="A4814" s="118"/>
    </row>
    <row r="4815" spans="1:1">
      <c r="A4815" s="118"/>
    </row>
    <row r="4816" spans="1:1">
      <c r="A4816" s="118"/>
    </row>
    <row r="4817" spans="1:1">
      <c r="A4817" s="118"/>
    </row>
    <row r="4818" spans="1:1">
      <c r="A4818" s="118"/>
    </row>
    <row r="4819" spans="1:1">
      <c r="A4819" s="118"/>
    </row>
    <row r="4820" spans="1:1">
      <c r="A4820" s="118"/>
    </row>
    <row r="4821" spans="1:1">
      <c r="A4821" s="118"/>
    </row>
    <row r="4822" spans="1:1">
      <c r="A4822" s="118"/>
    </row>
    <row r="4823" spans="1:1">
      <c r="A4823" s="118"/>
    </row>
    <row r="4824" spans="1:1">
      <c r="A4824" s="118"/>
    </row>
    <row r="4825" spans="1:1">
      <c r="A4825" s="118"/>
    </row>
    <row r="4826" spans="1:1">
      <c r="A4826" s="118"/>
    </row>
    <row r="4827" spans="1:1">
      <c r="A4827" s="118"/>
    </row>
    <row r="4828" spans="1:1">
      <c r="A4828" s="118"/>
    </row>
    <row r="4829" spans="1:1">
      <c r="A4829" s="118"/>
    </row>
    <row r="4830" spans="1:1">
      <c r="A4830" s="118"/>
    </row>
    <row r="4831" spans="1:1">
      <c r="A4831" s="118"/>
    </row>
    <row r="4832" spans="1:1">
      <c r="A4832" s="118"/>
    </row>
    <row r="4833" spans="1:1">
      <c r="A4833" s="118"/>
    </row>
    <row r="4834" spans="1:1">
      <c r="A4834" s="118"/>
    </row>
    <row r="4835" spans="1:1">
      <c r="A4835" s="118"/>
    </row>
    <row r="4836" spans="1:1">
      <c r="A4836" s="118"/>
    </row>
    <row r="4837" spans="1:1">
      <c r="A4837" s="118"/>
    </row>
    <row r="4838" spans="1:1">
      <c r="A4838" s="118"/>
    </row>
    <row r="4839" spans="1:1">
      <c r="A4839" s="118"/>
    </row>
    <row r="4840" spans="1:1">
      <c r="A4840" s="118"/>
    </row>
    <row r="4841" spans="1:1">
      <c r="A4841" s="118"/>
    </row>
    <row r="4842" spans="1:1">
      <c r="A4842" s="118"/>
    </row>
    <row r="4843" spans="1:1">
      <c r="A4843" s="118"/>
    </row>
    <row r="4844" spans="1:1">
      <c r="A4844" s="118"/>
    </row>
    <row r="4845" spans="1:1">
      <c r="A4845" s="118"/>
    </row>
    <row r="4846" spans="1:1">
      <c r="A4846" s="118"/>
    </row>
    <row r="4847" spans="1:1">
      <c r="A4847" s="118"/>
    </row>
    <row r="4848" spans="1:1">
      <c r="A4848" s="118"/>
    </row>
    <row r="4849" spans="1:1">
      <c r="A4849" s="118"/>
    </row>
    <row r="4850" spans="1:1">
      <c r="A4850" s="118"/>
    </row>
    <row r="4851" spans="1:1">
      <c r="A4851" s="118"/>
    </row>
    <row r="4852" spans="1:1">
      <c r="A4852" s="118"/>
    </row>
    <row r="4853" spans="1:1">
      <c r="A4853" s="118"/>
    </row>
    <row r="4854" spans="1:1">
      <c r="A4854" s="118"/>
    </row>
    <row r="4855" spans="1:1">
      <c r="A4855" s="118"/>
    </row>
    <row r="4856" spans="1:1">
      <c r="A4856" s="118"/>
    </row>
    <row r="4857" spans="1:1">
      <c r="A4857" s="118"/>
    </row>
    <row r="4858" spans="1:1">
      <c r="A4858" s="118"/>
    </row>
    <row r="4859" spans="1:1">
      <c r="A4859" s="118"/>
    </row>
    <row r="4860" spans="1:1">
      <c r="A4860" s="118"/>
    </row>
    <row r="4861" spans="1:1">
      <c r="A4861" s="118"/>
    </row>
    <row r="4862" spans="1:1">
      <c r="A4862" s="118"/>
    </row>
    <row r="4863" spans="1:1">
      <c r="A4863" s="118"/>
    </row>
    <row r="4864" spans="1:1">
      <c r="A4864" s="118"/>
    </row>
    <row r="4865" spans="1:1">
      <c r="A4865" s="118"/>
    </row>
    <row r="4866" spans="1:1">
      <c r="A4866" s="118"/>
    </row>
    <row r="4867" spans="1:1">
      <c r="A4867" s="118"/>
    </row>
    <row r="4868" spans="1:1">
      <c r="A4868" s="118"/>
    </row>
    <row r="4869" spans="1:1">
      <c r="A4869" s="118"/>
    </row>
    <row r="4870" spans="1:1">
      <c r="A4870" s="118"/>
    </row>
    <row r="4871" spans="1:1">
      <c r="A4871" s="118"/>
    </row>
    <row r="4872" spans="1:1">
      <c r="A4872" s="118"/>
    </row>
    <row r="4873" spans="1:1">
      <c r="A4873" s="118"/>
    </row>
    <row r="4874" spans="1:1">
      <c r="A4874" s="118"/>
    </row>
    <row r="4875" spans="1:1">
      <c r="A4875" s="118"/>
    </row>
    <row r="4876" spans="1:1">
      <c r="A4876" s="118"/>
    </row>
    <row r="4877" spans="1:1">
      <c r="A4877" s="118"/>
    </row>
    <row r="4878" spans="1:1">
      <c r="A4878" s="118"/>
    </row>
    <row r="4879" spans="1:1">
      <c r="A4879" s="118"/>
    </row>
    <row r="4880" spans="1:1">
      <c r="A4880" s="118"/>
    </row>
    <row r="4881" spans="1:1">
      <c r="A4881" s="118"/>
    </row>
    <row r="4882" spans="1:1">
      <c r="A4882" s="118"/>
    </row>
    <row r="4883" spans="1:1">
      <c r="A4883" s="118"/>
    </row>
    <row r="4884" spans="1:1">
      <c r="A4884" s="118"/>
    </row>
    <row r="4885" spans="1:1">
      <c r="A4885" s="118"/>
    </row>
    <row r="4886" spans="1:1">
      <c r="A4886" s="118"/>
    </row>
    <row r="4887" spans="1:1">
      <c r="A4887" s="118"/>
    </row>
    <row r="4888" spans="1:1">
      <c r="A4888" s="118"/>
    </row>
    <row r="4889" spans="1:1">
      <c r="A4889" s="118"/>
    </row>
    <row r="4890" spans="1:1">
      <c r="A4890" s="118"/>
    </row>
    <row r="4891" spans="1:1">
      <c r="A4891" s="118"/>
    </row>
    <row r="4892" spans="1:1">
      <c r="A4892" s="118"/>
    </row>
    <row r="4893" spans="1:1">
      <c r="A4893" s="118"/>
    </row>
    <row r="4894" spans="1:1">
      <c r="A4894" s="118"/>
    </row>
    <row r="4895" spans="1:1">
      <c r="A4895" s="118"/>
    </row>
    <row r="4896" spans="1:1">
      <c r="A4896" s="118"/>
    </row>
    <row r="4897" spans="1:1">
      <c r="A4897" s="118"/>
    </row>
    <row r="4898" spans="1:1">
      <c r="A4898" s="118"/>
    </row>
    <row r="4899" spans="1:1">
      <c r="A4899" s="118"/>
    </row>
    <row r="4900" spans="1:1">
      <c r="A4900" s="118"/>
    </row>
    <row r="4901" spans="1:1">
      <c r="A4901" s="118"/>
    </row>
    <row r="4902" spans="1:1">
      <c r="A4902" s="118"/>
    </row>
    <row r="4903" spans="1:1">
      <c r="A4903" s="118"/>
    </row>
    <row r="4904" spans="1:1">
      <c r="A4904" s="118"/>
    </row>
    <row r="4905" spans="1:1">
      <c r="A4905" s="118"/>
    </row>
    <row r="4906" spans="1:1">
      <c r="A4906" s="118"/>
    </row>
    <row r="4907" spans="1:1">
      <c r="A4907" s="118"/>
    </row>
    <row r="4908" spans="1:1">
      <c r="A4908" s="118"/>
    </row>
    <row r="4909" spans="1:1">
      <c r="A4909" s="118"/>
    </row>
    <row r="4910" spans="1:1">
      <c r="A4910" s="118"/>
    </row>
    <row r="4911" spans="1:1">
      <c r="A4911" s="118"/>
    </row>
    <row r="4912" spans="1:1">
      <c r="A4912" s="118"/>
    </row>
    <row r="4913" spans="1:1">
      <c r="A4913" s="118"/>
    </row>
    <row r="4914" spans="1:1">
      <c r="A4914" s="118"/>
    </row>
    <row r="4915" spans="1:1">
      <c r="A4915" s="118"/>
    </row>
    <row r="4916" spans="1:1">
      <c r="A4916" s="118"/>
    </row>
    <row r="4917" spans="1:1">
      <c r="A4917" s="118"/>
    </row>
    <row r="4918" spans="1:1">
      <c r="A4918" s="118"/>
    </row>
    <row r="4919" spans="1:1">
      <c r="A4919" s="118"/>
    </row>
    <row r="4920" spans="1:1">
      <c r="A4920" s="118"/>
    </row>
    <row r="4921" spans="1:1">
      <c r="A4921" s="118"/>
    </row>
    <row r="4922" spans="1:1">
      <c r="A4922" s="118"/>
    </row>
    <row r="4923" spans="1:1">
      <c r="A4923" s="118"/>
    </row>
    <row r="4924" spans="1:1">
      <c r="A4924" s="118"/>
    </row>
    <row r="4925" spans="1:1">
      <c r="A4925" s="118"/>
    </row>
    <row r="4926" spans="1:1">
      <c r="A4926" s="118"/>
    </row>
    <row r="4927" spans="1:1">
      <c r="A4927" s="118"/>
    </row>
    <row r="4928" spans="1:1">
      <c r="A4928" s="118"/>
    </row>
    <row r="4929" spans="1:1">
      <c r="A4929" s="118"/>
    </row>
    <row r="4930" spans="1:1">
      <c r="A4930" s="118"/>
    </row>
    <row r="4931" spans="1:1">
      <c r="A4931" s="118"/>
    </row>
    <row r="4932" spans="1:1">
      <c r="A4932" s="118"/>
    </row>
    <row r="4933" spans="1:1">
      <c r="A4933" s="118"/>
    </row>
    <row r="4934" spans="1:1">
      <c r="A4934" s="118"/>
    </row>
    <row r="4935" spans="1:1">
      <c r="A4935" s="118"/>
    </row>
    <row r="4936" spans="1:1">
      <c r="A4936" s="118"/>
    </row>
    <row r="4937" spans="1:1">
      <c r="A4937" s="118"/>
    </row>
    <row r="4938" spans="1:1">
      <c r="A4938" s="118"/>
    </row>
    <row r="4939" spans="1:1">
      <c r="A4939" s="118"/>
    </row>
    <row r="4940" spans="1:1">
      <c r="A4940" s="118"/>
    </row>
    <row r="4941" spans="1:1">
      <c r="A4941" s="118"/>
    </row>
    <row r="4942" spans="1:1">
      <c r="A4942" s="118"/>
    </row>
    <row r="4943" spans="1:1">
      <c r="A4943" s="118"/>
    </row>
    <row r="4944" spans="1:1">
      <c r="A4944" s="118"/>
    </row>
    <row r="4945" spans="1:1">
      <c r="A4945" s="118"/>
    </row>
    <row r="4946" spans="1:1">
      <c r="A4946" s="118"/>
    </row>
    <row r="4947" spans="1:1">
      <c r="A4947" s="118"/>
    </row>
    <row r="4948" spans="1:1">
      <c r="A4948" s="118"/>
    </row>
    <row r="4949" spans="1:1">
      <c r="A4949" s="118"/>
    </row>
    <row r="4950" spans="1:1">
      <c r="A4950" s="118"/>
    </row>
    <row r="4951" spans="1:1">
      <c r="A4951" s="118"/>
    </row>
    <row r="4952" spans="1:1">
      <c r="A4952" s="118"/>
    </row>
    <row r="4953" spans="1:1">
      <c r="A4953" s="118"/>
    </row>
    <row r="4954" spans="1:1">
      <c r="A4954" s="118"/>
    </row>
    <row r="4955" spans="1:1">
      <c r="A4955" s="118"/>
    </row>
    <row r="4956" spans="1:1">
      <c r="A4956" s="118"/>
    </row>
    <row r="4957" spans="1:1">
      <c r="A4957" s="118"/>
    </row>
    <row r="4958" spans="1:1">
      <c r="A4958" s="118"/>
    </row>
    <row r="4959" spans="1:1">
      <c r="A4959" s="118"/>
    </row>
    <row r="4960" spans="1:1">
      <c r="A4960" s="118"/>
    </row>
    <row r="4961" spans="1:1">
      <c r="A4961" s="118"/>
    </row>
    <row r="4962" spans="1:1">
      <c r="A4962" s="118"/>
    </row>
    <row r="4963" spans="1:1">
      <c r="A4963" s="118"/>
    </row>
    <row r="4964" spans="1:1">
      <c r="A4964" s="118"/>
    </row>
    <row r="4965" spans="1:1">
      <c r="A4965" s="118"/>
    </row>
    <row r="4966" spans="1:1">
      <c r="A4966" s="118"/>
    </row>
    <row r="4967" spans="1:1">
      <c r="A4967" s="118"/>
    </row>
    <row r="4968" spans="1:1">
      <c r="A4968" s="118"/>
    </row>
    <row r="4969" spans="1:1">
      <c r="A4969" s="118"/>
    </row>
    <row r="4970" spans="1:1">
      <c r="A4970" s="118"/>
    </row>
    <row r="4971" spans="1:1">
      <c r="A4971" s="118"/>
    </row>
    <row r="4972" spans="1:1">
      <c r="A4972" s="118"/>
    </row>
    <row r="4973" spans="1:1">
      <c r="A4973" s="118"/>
    </row>
    <row r="4974" spans="1:1">
      <c r="A4974" s="118"/>
    </row>
    <row r="4975" spans="1:1">
      <c r="A4975" s="118"/>
    </row>
    <row r="4976" spans="1:1">
      <c r="A4976" s="118"/>
    </row>
    <row r="4977" spans="1:1">
      <c r="A4977" s="118"/>
    </row>
    <row r="4978" spans="1:1">
      <c r="A4978" s="118"/>
    </row>
    <row r="4979" spans="1:1">
      <c r="A4979" s="118"/>
    </row>
    <row r="4980" spans="1:1">
      <c r="A4980" s="118"/>
    </row>
    <row r="4981" spans="1:1">
      <c r="A4981" s="118"/>
    </row>
    <row r="4982" spans="1:1">
      <c r="A4982" s="118"/>
    </row>
    <row r="4983" spans="1:1">
      <c r="A4983" s="118"/>
    </row>
    <row r="4984" spans="1:1">
      <c r="A4984" s="118"/>
    </row>
    <row r="4985" spans="1:1">
      <c r="A4985" s="118"/>
    </row>
    <row r="4986" spans="1:1">
      <c r="A4986" s="118"/>
    </row>
    <row r="4987" spans="1:1">
      <c r="A4987" s="118"/>
    </row>
    <row r="4988" spans="1:1">
      <c r="A4988" s="118"/>
    </row>
    <row r="4989" spans="1:1">
      <c r="A4989" s="118"/>
    </row>
    <row r="4990" spans="1:1">
      <c r="A4990" s="118"/>
    </row>
    <row r="4991" spans="1:1">
      <c r="A4991" s="118"/>
    </row>
    <row r="4992" spans="1:1">
      <c r="A4992" s="118"/>
    </row>
    <row r="4993" spans="1:1">
      <c r="A4993" s="118"/>
    </row>
    <row r="4994" spans="1:1">
      <c r="A4994" s="118"/>
    </row>
    <row r="4995" spans="1:1">
      <c r="A4995" s="118"/>
    </row>
    <row r="4996" spans="1:1">
      <c r="A4996" s="118"/>
    </row>
    <row r="4997" spans="1:1">
      <c r="A4997" s="118"/>
    </row>
    <row r="4998" spans="1:1">
      <c r="A4998" s="118"/>
    </row>
    <row r="4999" spans="1:1">
      <c r="A4999" s="118"/>
    </row>
    <row r="5000" spans="1:1">
      <c r="A5000" s="118"/>
    </row>
    <row r="5001" spans="1:1">
      <c r="A5001" s="118"/>
    </row>
    <row r="5002" spans="1:1">
      <c r="A5002" s="118"/>
    </row>
    <row r="5003" spans="1:1">
      <c r="A5003" s="118"/>
    </row>
    <row r="5004" spans="1:1">
      <c r="A5004" s="118"/>
    </row>
    <row r="5005" spans="1:1">
      <c r="A5005" s="118"/>
    </row>
    <row r="5006" spans="1:1">
      <c r="A5006" s="118"/>
    </row>
    <row r="5007" spans="1:1">
      <c r="A5007" s="118"/>
    </row>
    <row r="5008" spans="1:1">
      <c r="A5008" s="118"/>
    </row>
    <row r="5009" spans="1:1">
      <c r="A5009" s="118"/>
    </row>
    <row r="5010" spans="1:1">
      <c r="A5010" s="118"/>
    </row>
    <row r="5011" spans="1:1">
      <c r="A5011" s="118"/>
    </row>
    <row r="5012" spans="1:1">
      <c r="A5012" s="118"/>
    </row>
    <row r="5013" spans="1:1">
      <c r="A5013" s="118"/>
    </row>
    <row r="5014" spans="1:1">
      <c r="A5014" s="118"/>
    </row>
    <row r="5015" spans="1:1">
      <c r="A5015" s="118"/>
    </row>
    <row r="5016" spans="1:1">
      <c r="A5016" s="118"/>
    </row>
    <row r="5017" spans="1:1">
      <c r="A5017" s="118"/>
    </row>
    <row r="5018" spans="1:1">
      <c r="A5018" s="118"/>
    </row>
    <row r="5019" spans="1:1">
      <c r="A5019" s="118"/>
    </row>
    <row r="5020" spans="1:1">
      <c r="A5020" s="118"/>
    </row>
    <row r="5021" spans="1:1">
      <c r="A5021" s="118"/>
    </row>
    <row r="5022" spans="1:1">
      <c r="A5022" s="118"/>
    </row>
    <row r="5023" spans="1:1">
      <c r="A5023" s="118"/>
    </row>
    <row r="5024" spans="1:1">
      <c r="A5024" s="118"/>
    </row>
    <row r="5025" spans="1:1">
      <c r="A5025" s="118"/>
    </row>
    <row r="5026" spans="1:1">
      <c r="A5026" s="118"/>
    </row>
    <row r="5027" spans="1:1">
      <c r="A5027" s="118"/>
    </row>
    <row r="5028" spans="1:1">
      <c r="A5028" s="118"/>
    </row>
    <row r="5029" spans="1:1">
      <c r="A5029" s="118"/>
    </row>
    <row r="5030" spans="1:1">
      <c r="A5030" s="118"/>
    </row>
    <row r="5031" spans="1:1">
      <c r="A5031" s="118"/>
    </row>
    <row r="5032" spans="1:1">
      <c r="A5032" s="118"/>
    </row>
    <row r="5033" spans="1:1">
      <c r="A5033" s="118"/>
    </row>
    <row r="5034" spans="1:1">
      <c r="A5034" s="118"/>
    </row>
    <row r="5035" spans="1:1">
      <c r="A5035" s="118"/>
    </row>
    <row r="5036" spans="1:1">
      <c r="A5036" s="118"/>
    </row>
    <row r="5037" spans="1:1">
      <c r="A5037" s="118"/>
    </row>
    <row r="5038" spans="1:1">
      <c r="A5038" s="118"/>
    </row>
    <row r="5039" spans="1:1">
      <c r="A5039" s="118"/>
    </row>
    <row r="5040" spans="1:1">
      <c r="A5040" s="118"/>
    </row>
    <row r="5041" spans="1:1">
      <c r="A5041" s="118"/>
    </row>
    <row r="5042" spans="1:1">
      <c r="A5042" s="118"/>
    </row>
    <row r="5043" spans="1:1">
      <c r="A5043" s="118"/>
    </row>
    <row r="5044" spans="1:1">
      <c r="A5044" s="118"/>
    </row>
    <row r="5045" spans="1:1">
      <c r="A5045" s="118"/>
    </row>
    <row r="5046" spans="1:1">
      <c r="A5046" s="118"/>
    </row>
    <row r="5047" spans="1:1">
      <c r="A5047" s="118"/>
    </row>
    <row r="5048" spans="1:1">
      <c r="A5048" s="118"/>
    </row>
    <row r="5049" spans="1:1">
      <c r="A5049" s="118"/>
    </row>
    <row r="5050" spans="1:1">
      <c r="A5050" s="118"/>
    </row>
    <row r="5051" spans="1:1">
      <c r="A5051" s="118"/>
    </row>
    <row r="5052" spans="1:1">
      <c r="A5052" s="118"/>
    </row>
    <row r="5053" spans="1:1">
      <c r="A5053" s="118"/>
    </row>
    <row r="5054" spans="1:1">
      <c r="A5054" s="118"/>
    </row>
    <row r="5055" spans="1:1">
      <c r="A5055" s="118"/>
    </row>
    <row r="5056" spans="1:1">
      <c r="A5056" s="118"/>
    </row>
    <row r="5057" spans="1:1">
      <c r="A5057" s="118"/>
    </row>
    <row r="5058" spans="1:1">
      <c r="A5058" s="118"/>
    </row>
    <row r="5059" spans="1:1">
      <c r="A5059" s="118"/>
    </row>
    <row r="5060" spans="1:1">
      <c r="A5060" s="118"/>
    </row>
    <row r="5061" spans="1:1">
      <c r="A5061" s="118"/>
    </row>
    <row r="5062" spans="1:1">
      <c r="A5062" s="118"/>
    </row>
    <row r="5063" spans="1:1">
      <c r="A5063" s="118"/>
    </row>
    <row r="5064" spans="1:1">
      <c r="A5064" s="118"/>
    </row>
    <row r="5065" spans="1:1">
      <c r="A5065" s="118"/>
    </row>
    <row r="5066" spans="1:1">
      <c r="A5066" s="118"/>
    </row>
    <row r="5067" spans="1:1">
      <c r="A5067" s="118"/>
    </row>
    <row r="5068" spans="1:1">
      <c r="A5068" s="118"/>
    </row>
    <row r="5069" spans="1:1">
      <c r="A5069" s="118"/>
    </row>
    <row r="5070" spans="1:1">
      <c r="A5070" s="118"/>
    </row>
    <row r="5071" spans="1:1">
      <c r="A5071" s="118"/>
    </row>
    <row r="5072" spans="1:1">
      <c r="A5072" s="118"/>
    </row>
    <row r="5073" spans="1:1">
      <c r="A5073" s="118"/>
    </row>
    <row r="5074" spans="1:1">
      <c r="A5074" s="118"/>
    </row>
    <row r="5075" spans="1:1">
      <c r="A5075" s="118"/>
    </row>
    <row r="5076" spans="1:1">
      <c r="A5076" s="118"/>
    </row>
    <row r="5077" spans="1:1">
      <c r="A5077" s="118"/>
    </row>
    <row r="5078" spans="1:1">
      <c r="A5078" s="118"/>
    </row>
    <row r="5079" spans="1:1">
      <c r="A5079" s="118"/>
    </row>
    <row r="5080" spans="1:1">
      <c r="A5080" s="118"/>
    </row>
    <row r="5081" spans="1:1">
      <c r="A5081" s="118"/>
    </row>
    <row r="5082" spans="1:1">
      <c r="A5082" s="118"/>
    </row>
    <row r="5083" spans="1:1">
      <c r="A5083" s="118"/>
    </row>
    <row r="5084" spans="1:1">
      <c r="A5084" s="118"/>
    </row>
    <row r="5085" spans="1:1">
      <c r="A5085" s="118"/>
    </row>
    <row r="5086" spans="1:1">
      <c r="A5086" s="118"/>
    </row>
    <row r="5087" spans="1:1">
      <c r="A5087" s="118"/>
    </row>
    <row r="5088" spans="1:1">
      <c r="A5088" s="118"/>
    </row>
    <row r="5089" spans="1:1">
      <c r="A5089" s="118"/>
    </row>
    <row r="5090" spans="1:1">
      <c r="A5090" s="118"/>
    </row>
    <row r="5091" spans="1:1">
      <c r="A5091" s="118"/>
    </row>
    <row r="5092" spans="1:1">
      <c r="A5092" s="118"/>
    </row>
    <row r="5093" spans="1:1">
      <c r="A5093" s="118"/>
    </row>
    <row r="5094" spans="1:1">
      <c r="A5094" s="118"/>
    </row>
    <row r="5095" spans="1:1">
      <c r="A5095" s="118"/>
    </row>
    <row r="5096" spans="1:1">
      <c r="A5096" s="118"/>
    </row>
    <row r="5097" spans="1:1">
      <c r="A5097" s="118"/>
    </row>
    <row r="5098" spans="1:1">
      <c r="A5098" s="118"/>
    </row>
    <row r="5099" spans="1:1">
      <c r="A5099" s="118"/>
    </row>
    <row r="5100" spans="1:1">
      <c r="A5100" s="118"/>
    </row>
    <row r="5101" spans="1:1">
      <c r="A5101" s="118"/>
    </row>
    <row r="5102" spans="1:1">
      <c r="A5102" s="118"/>
    </row>
    <row r="5103" spans="1:1">
      <c r="A5103" s="118"/>
    </row>
    <row r="5104" spans="1:1">
      <c r="A5104" s="118"/>
    </row>
    <row r="5105" spans="1:1">
      <c r="A5105" s="118"/>
    </row>
    <row r="5106" spans="1:1">
      <c r="A5106" s="118"/>
    </row>
    <row r="5107" spans="1:1">
      <c r="A5107" s="118"/>
    </row>
    <row r="5108" spans="1:1">
      <c r="A5108" s="118"/>
    </row>
    <row r="5109" spans="1:1">
      <c r="A5109" s="118"/>
    </row>
    <row r="5110" spans="1:1">
      <c r="A5110" s="118"/>
    </row>
    <row r="5111" spans="1:1">
      <c r="A5111" s="118"/>
    </row>
    <row r="5112" spans="1:1">
      <c r="A5112" s="118"/>
    </row>
    <row r="5113" spans="1:1">
      <c r="A5113" s="118"/>
    </row>
    <row r="5114" spans="1:1">
      <c r="A5114" s="118"/>
    </row>
    <row r="5115" spans="1:1">
      <c r="A5115" s="118"/>
    </row>
    <row r="5116" spans="1:1">
      <c r="A5116" s="118"/>
    </row>
    <row r="5117" spans="1:1">
      <c r="A5117" s="118"/>
    </row>
    <row r="5118" spans="1:1">
      <c r="A5118" s="118"/>
    </row>
    <row r="5119" spans="1:1">
      <c r="A5119" s="118"/>
    </row>
    <row r="5120" spans="1:1">
      <c r="A5120" s="118"/>
    </row>
    <row r="5121" spans="1:1">
      <c r="A5121" s="118"/>
    </row>
    <row r="5122" spans="1:1">
      <c r="A5122" s="118"/>
    </row>
    <row r="5123" spans="1:1">
      <c r="A5123" s="118"/>
    </row>
    <row r="5124" spans="1:1">
      <c r="A5124" s="118"/>
    </row>
    <row r="5125" spans="1:1">
      <c r="A5125" s="118"/>
    </row>
    <row r="5126" spans="1:1">
      <c r="A5126" s="118"/>
    </row>
    <row r="5127" spans="1:1">
      <c r="A5127" s="118"/>
    </row>
    <row r="5128" spans="1:1">
      <c r="A5128" s="118"/>
    </row>
    <row r="5129" spans="1:1">
      <c r="A5129" s="118"/>
    </row>
    <row r="5130" spans="1:1">
      <c r="A5130" s="118"/>
    </row>
    <row r="5131" spans="1:1">
      <c r="A5131" s="118"/>
    </row>
    <row r="5132" spans="1:1">
      <c r="A5132" s="118"/>
    </row>
    <row r="5133" spans="1:1">
      <c r="A5133" s="118"/>
    </row>
    <row r="5134" spans="1:1">
      <c r="A5134" s="118"/>
    </row>
    <row r="5135" spans="1:1">
      <c r="A5135" s="118"/>
    </row>
    <row r="5136" spans="1:1">
      <c r="A5136" s="118"/>
    </row>
    <row r="5137" spans="1:1">
      <c r="A5137" s="118"/>
    </row>
    <row r="5138" spans="1:1">
      <c r="A5138" s="118"/>
    </row>
    <row r="5139" spans="1:1">
      <c r="A5139" s="118"/>
    </row>
    <row r="5140" spans="1:1">
      <c r="A5140" s="118"/>
    </row>
    <row r="5141" spans="1:1">
      <c r="A5141" s="118"/>
    </row>
    <row r="5142" spans="1:1">
      <c r="A5142" s="118"/>
    </row>
    <row r="5143" spans="1:1">
      <c r="A5143" s="118"/>
    </row>
    <row r="5144" spans="1:1">
      <c r="A5144" s="118"/>
    </row>
    <row r="5145" spans="1:1">
      <c r="A5145" s="118"/>
    </row>
    <row r="5146" spans="1:1">
      <c r="A5146" s="118"/>
    </row>
    <row r="5147" spans="1:1">
      <c r="A5147" s="118"/>
    </row>
    <row r="5148" spans="1:1">
      <c r="A5148" s="118"/>
    </row>
    <row r="5149" spans="1:1">
      <c r="A5149" s="118"/>
    </row>
    <row r="5150" spans="1:1">
      <c r="A5150" s="118"/>
    </row>
    <row r="5151" spans="1:1">
      <c r="A5151" s="118"/>
    </row>
    <row r="5152" spans="1:1">
      <c r="A5152" s="118"/>
    </row>
    <row r="5153" spans="1:1">
      <c r="A5153" s="118"/>
    </row>
    <row r="5154" spans="1:1">
      <c r="A5154" s="118"/>
    </row>
    <row r="5155" spans="1:1">
      <c r="A5155" s="118"/>
    </row>
    <row r="5156" spans="1:1">
      <c r="A5156" s="118"/>
    </row>
    <row r="5157" spans="1:1">
      <c r="A5157" s="118"/>
    </row>
    <row r="5158" spans="1:1">
      <c r="A5158" s="118"/>
    </row>
    <row r="5159" spans="1:1">
      <c r="A5159" s="118"/>
    </row>
    <row r="5160" spans="1:1">
      <c r="A5160" s="118"/>
    </row>
    <row r="5161" spans="1:1">
      <c r="A5161" s="118"/>
    </row>
    <row r="5162" spans="1:1">
      <c r="A5162" s="118"/>
    </row>
    <row r="5163" spans="1:1">
      <c r="A5163" s="118"/>
    </row>
    <row r="5164" spans="1:1">
      <c r="A5164" s="118"/>
    </row>
    <row r="5165" spans="1:1">
      <c r="A5165" s="118"/>
    </row>
    <row r="5166" spans="1:1">
      <c r="A5166" s="118"/>
    </row>
    <row r="5167" spans="1:1">
      <c r="A5167" s="118"/>
    </row>
    <row r="5168" spans="1:1">
      <c r="A5168" s="118"/>
    </row>
    <row r="5169" spans="1:1">
      <c r="A5169" s="118"/>
    </row>
    <row r="5170" spans="1:1">
      <c r="A5170" s="118"/>
    </row>
    <row r="5171" spans="1:1">
      <c r="A5171" s="118"/>
    </row>
    <row r="5172" spans="1:1">
      <c r="A5172" s="118"/>
    </row>
    <row r="5173" spans="1:1">
      <c r="A5173" s="118"/>
    </row>
    <row r="5174" spans="1:1">
      <c r="A5174" s="118"/>
    </row>
    <row r="5175" spans="1:1">
      <c r="A5175" s="118"/>
    </row>
    <row r="5176" spans="1:1">
      <c r="A5176" s="118"/>
    </row>
    <row r="5177" spans="1:1">
      <c r="A5177" s="118"/>
    </row>
    <row r="5178" spans="1:1">
      <c r="A5178" s="118"/>
    </row>
    <row r="5179" spans="1:1">
      <c r="A5179" s="118"/>
    </row>
    <row r="5180" spans="1:1">
      <c r="A5180" s="118"/>
    </row>
    <row r="5181" spans="1:1">
      <c r="A5181" s="118"/>
    </row>
    <row r="5182" spans="1:1">
      <c r="A5182" s="118"/>
    </row>
    <row r="5183" spans="1:1">
      <c r="A5183" s="118"/>
    </row>
    <row r="5184" spans="1:1">
      <c r="A5184" s="118"/>
    </row>
    <row r="5185" spans="1:1">
      <c r="A5185" s="118"/>
    </row>
    <row r="5186" spans="1:1">
      <c r="A5186" s="118"/>
    </row>
    <row r="5187" spans="1:1">
      <c r="A5187" s="118"/>
    </row>
    <row r="5188" spans="1:1">
      <c r="A5188" s="118"/>
    </row>
    <row r="5189" spans="1:1">
      <c r="A5189" s="118"/>
    </row>
    <row r="5190" spans="1:1">
      <c r="A5190" s="118"/>
    </row>
    <row r="5191" spans="1:1">
      <c r="A5191" s="118"/>
    </row>
    <row r="5192" spans="1:1">
      <c r="A5192" s="118"/>
    </row>
    <row r="5193" spans="1:1">
      <c r="A5193" s="118"/>
    </row>
    <row r="5194" spans="1:1">
      <c r="A5194" s="118"/>
    </row>
    <row r="5195" spans="1:1">
      <c r="A5195" s="118"/>
    </row>
    <row r="5196" spans="1:1">
      <c r="A5196" s="118"/>
    </row>
    <row r="5197" spans="1:1">
      <c r="A5197" s="118"/>
    </row>
    <row r="5198" spans="1:1">
      <c r="A5198" s="118"/>
    </row>
    <row r="5199" spans="1:1">
      <c r="A5199" s="118"/>
    </row>
    <row r="5200" spans="1:1">
      <c r="A5200" s="118"/>
    </row>
    <row r="5201" spans="1:1">
      <c r="A5201" s="118"/>
    </row>
    <row r="5202" spans="1:1">
      <c r="A5202" s="118"/>
    </row>
    <row r="5203" spans="1:1">
      <c r="A5203" s="118"/>
    </row>
    <row r="5204" spans="1:1">
      <c r="A5204" s="118"/>
    </row>
    <row r="5205" spans="1:1">
      <c r="A5205" s="118"/>
    </row>
    <row r="5206" spans="1:1">
      <c r="A5206" s="118"/>
    </row>
    <row r="5207" spans="1:1">
      <c r="A5207" s="118"/>
    </row>
    <row r="5208" spans="1:1">
      <c r="A5208" s="118"/>
    </row>
    <row r="5209" spans="1:1">
      <c r="A5209" s="118"/>
    </row>
    <row r="5210" spans="1:1">
      <c r="A5210" s="118"/>
    </row>
    <row r="5211" spans="1:1">
      <c r="A5211" s="118"/>
    </row>
    <row r="5212" spans="1:1">
      <c r="A5212" s="118"/>
    </row>
    <row r="5213" spans="1:1">
      <c r="A5213" s="118"/>
    </row>
    <row r="5214" spans="1:1">
      <c r="A5214" s="118"/>
    </row>
    <row r="5215" spans="1:1">
      <c r="A5215" s="118"/>
    </row>
    <row r="5216" spans="1:1">
      <c r="A5216" s="118"/>
    </row>
    <row r="5217" spans="1:1">
      <c r="A5217" s="118"/>
    </row>
    <row r="5218" spans="1:1">
      <c r="A5218" s="118"/>
    </row>
    <row r="5219" spans="1:1">
      <c r="A5219" s="118"/>
    </row>
    <row r="5220" spans="1:1">
      <c r="A5220" s="118"/>
    </row>
    <row r="5221" spans="1:1">
      <c r="A5221" s="118"/>
    </row>
    <row r="5222" spans="1:1">
      <c r="A5222" s="118"/>
    </row>
    <row r="5223" spans="1:1">
      <c r="A5223" s="118"/>
    </row>
    <row r="5224" spans="1:1">
      <c r="A5224" s="118"/>
    </row>
    <row r="5225" spans="1:1">
      <c r="A5225" s="118"/>
    </row>
    <row r="5226" spans="1:1">
      <c r="A5226" s="118"/>
    </row>
    <row r="5227" spans="1:1">
      <c r="A5227" s="118"/>
    </row>
    <row r="5228" spans="1:1">
      <c r="A5228" s="118"/>
    </row>
    <row r="5229" spans="1:1">
      <c r="A5229" s="118"/>
    </row>
    <row r="5230" spans="1:1">
      <c r="A5230" s="118"/>
    </row>
    <row r="5231" spans="1:1">
      <c r="A5231" s="118"/>
    </row>
    <row r="5232" spans="1:1">
      <c r="A5232" s="118"/>
    </row>
    <row r="5233" spans="1:1">
      <c r="A5233" s="118"/>
    </row>
    <row r="5234" spans="1:1">
      <c r="A5234" s="118"/>
    </row>
    <row r="5235" spans="1:1">
      <c r="A5235" s="118"/>
    </row>
    <row r="5236" spans="1:1">
      <c r="A5236" s="118"/>
    </row>
    <row r="5237" spans="1:1">
      <c r="A5237" s="118"/>
    </row>
    <row r="5238" spans="1:1">
      <c r="A5238" s="118"/>
    </row>
    <row r="5239" spans="1:1">
      <c r="A5239" s="118"/>
    </row>
    <row r="5240" spans="1:1">
      <c r="A5240" s="118"/>
    </row>
    <row r="5241" spans="1:1">
      <c r="A5241" s="118"/>
    </row>
    <row r="5242" spans="1:1">
      <c r="A5242" s="118"/>
    </row>
    <row r="5243" spans="1:1">
      <c r="A5243" s="118"/>
    </row>
    <row r="5244" spans="1:1">
      <c r="A5244" s="118"/>
    </row>
    <row r="5245" spans="1:1">
      <c r="A5245" s="118"/>
    </row>
    <row r="5246" spans="1:1">
      <c r="A5246" s="118"/>
    </row>
    <row r="5247" spans="1:1">
      <c r="A5247" s="118"/>
    </row>
    <row r="5248" spans="1:1">
      <c r="A5248" s="118"/>
    </row>
    <row r="5249" spans="1:1">
      <c r="A5249" s="118"/>
    </row>
    <row r="5250" spans="1:1">
      <c r="A5250" s="118"/>
    </row>
    <row r="5251" spans="1:1">
      <c r="A5251" s="118"/>
    </row>
    <row r="5252" spans="1:1">
      <c r="A5252" s="118"/>
    </row>
    <row r="5253" spans="1:1">
      <c r="A5253" s="118"/>
    </row>
    <row r="5254" spans="1:1">
      <c r="A5254" s="118"/>
    </row>
    <row r="5255" spans="1:1">
      <c r="A5255" s="118"/>
    </row>
    <row r="5256" spans="1:1">
      <c r="A5256" s="118"/>
    </row>
    <row r="5257" spans="1:1">
      <c r="A5257" s="118"/>
    </row>
    <row r="5258" spans="1:1">
      <c r="A5258" s="118"/>
    </row>
    <row r="5259" spans="1:1">
      <c r="A5259" s="118"/>
    </row>
    <row r="5260" spans="1:1">
      <c r="A5260" s="118"/>
    </row>
    <row r="5261" spans="1:1">
      <c r="A5261" s="118"/>
    </row>
    <row r="5262" spans="1:1">
      <c r="A5262" s="118"/>
    </row>
    <row r="5263" spans="1:1">
      <c r="A5263" s="118"/>
    </row>
    <row r="5264" spans="1:1">
      <c r="A5264" s="118"/>
    </row>
    <row r="5265" spans="1:1">
      <c r="A5265" s="118"/>
    </row>
    <row r="5266" spans="1:1">
      <c r="A5266" s="118"/>
    </row>
    <row r="5267" spans="1:1">
      <c r="A5267" s="118"/>
    </row>
    <row r="5268" spans="1:1">
      <c r="A5268" s="118"/>
    </row>
    <row r="5269" spans="1:1">
      <c r="A5269" s="118"/>
    </row>
    <row r="5270" spans="1:1">
      <c r="A5270" s="118"/>
    </row>
    <row r="5271" spans="1:1">
      <c r="A5271" s="118"/>
    </row>
    <row r="5272" spans="1:1">
      <c r="A5272" s="118"/>
    </row>
    <row r="5273" spans="1:1">
      <c r="A5273" s="118"/>
    </row>
    <row r="5274" spans="1:1">
      <c r="A5274" s="118"/>
    </row>
    <row r="5275" spans="1:1">
      <c r="A5275" s="118"/>
    </row>
    <row r="5276" spans="1:1">
      <c r="A5276" s="118"/>
    </row>
    <row r="5277" spans="1:1">
      <c r="A5277" s="118"/>
    </row>
    <row r="5278" spans="1:1">
      <c r="A5278" s="118"/>
    </row>
    <row r="5279" spans="1:1">
      <c r="A5279" s="118"/>
    </row>
    <row r="5280" spans="1:1">
      <c r="A5280" s="118"/>
    </row>
    <row r="5281" spans="1:1">
      <c r="A5281" s="118"/>
    </row>
    <row r="5282" spans="1:1">
      <c r="A5282" s="118"/>
    </row>
    <row r="5283" spans="1:1">
      <c r="A5283" s="118"/>
    </row>
    <row r="5284" spans="1:1">
      <c r="A5284" s="118"/>
    </row>
    <row r="5285" spans="1:1">
      <c r="A5285" s="118"/>
    </row>
    <row r="5286" spans="1:1">
      <c r="A5286" s="118"/>
    </row>
    <row r="5287" spans="1:1">
      <c r="A5287" s="118"/>
    </row>
    <row r="5288" spans="1:1">
      <c r="A5288" s="118"/>
    </row>
    <row r="5289" spans="1:1">
      <c r="A5289" s="118"/>
    </row>
    <row r="5290" spans="1:1">
      <c r="A5290" s="118"/>
    </row>
    <row r="5291" spans="1:1">
      <c r="A5291" s="118"/>
    </row>
    <row r="5292" spans="1:1">
      <c r="A5292" s="118"/>
    </row>
    <row r="5293" spans="1:1">
      <c r="A5293" s="118"/>
    </row>
    <row r="5294" spans="1:1">
      <c r="A5294" s="118"/>
    </row>
    <row r="5295" spans="1:1">
      <c r="A5295" s="118"/>
    </row>
    <row r="5296" spans="1:1">
      <c r="A5296" s="118"/>
    </row>
    <row r="5297" spans="1:1">
      <c r="A5297" s="118"/>
    </row>
    <row r="5298" spans="1:1">
      <c r="A5298" s="118"/>
    </row>
    <row r="5299" spans="1:1">
      <c r="A5299" s="118"/>
    </row>
    <row r="5300" spans="1:1">
      <c r="A5300" s="118"/>
    </row>
    <row r="5301" spans="1:1">
      <c r="A5301" s="118"/>
    </row>
    <row r="5302" spans="1:1">
      <c r="A5302" s="118"/>
    </row>
    <row r="5303" spans="1:1">
      <c r="A5303" s="118"/>
    </row>
    <row r="5304" spans="1:1">
      <c r="A5304" s="118"/>
    </row>
    <row r="5305" spans="1:1">
      <c r="A5305" s="118"/>
    </row>
    <row r="5306" spans="1:1">
      <c r="A5306" s="118"/>
    </row>
    <row r="5307" spans="1:1">
      <c r="A5307" s="118"/>
    </row>
    <row r="5308" spans="1:1">
      <c r="A5308" s="118"/>
    </row>
    <row r="5309" spans="1:1">
      <c r="A5309" s="118"/>
    </row>
    <row r="5310" spans="1:1">
      <c r="A5310" s="118"/>
    </row>
    <row r="5311" spans="1:1">
      <c r="A5311" s="118"/>
    </row>
    <row r="5312" spans="1:1">
      <c r="A5312" s="118"/>
    </row>
    <row r="5313" spans="1:1">
      <c r="A5313" s="118"/>
    </row>
    <row r="5314" spans="1:1">
      <c r="A5314" s="118"/>
    </row>
    <row r="5315" spans="1:1">
      <c r="A5315" s="118"/>
    </row>
    <row r="5316" spans="1:1">
      <c r="A5316" s="118"/>
    </row>
    <row r="5317" spans="1:1">
      <c r="A5317" s="118"/>
    </row>
    <row r="5318" spans="1:1">
      <c r="A5318" s="118"/>
    </row>
    <row r="5319" spans="1:1">
      <c r="A5319" s="118"/>
    </row>
    <row r="5320" spans="1:1">
      <c r="A5320" s="118"/>
    </row>
    <row r="5321" spans="1:1">
      <c r="A5321" s="118"/>
    </row>
    <row r="5322" spans="1:1">
      <c r="A5322" s="118"/>
    </row>
    <row r="5323" spans="1:1">
      <c r="A5323" s="118"/>
    </row>
    <row r="5324" spans="1:1">
      <c r="A5324" s="118"/>
    </row>
    <row r="5325" spans="1:1">
      <c r="A5325" s="118"/>
    </row>
    <row r="5326" spans="1:1">
      <c r="A5326" s="118"/>
    </row>
    <row r="5327" spans="1:1">
      <c r="A5327" s="118"/>
    </row>
    <row r="5328" spans="1:1">
      <c r="A5328" s="118"/>
    </row>
    <row r="5329" spans="1:1">
      <c r="A5329" s="118"/>
    </row>
    <row r="5330" spans="1:1">
      <c r="A5330" s="118"/>
    </row>
    <row r="5331" spans="1:1">
      <c r="A5331" s="118"/>
    </row>
    <row r="5332" spans="1:1">
      <c r="A5332" s="118"/>
    </row>
    <row r="5333" spans="1:1">
      <c r="A5333" s="118"/>
    </row>
    <row r="5334" spans="1:1">
      <c r="A5334" s="118"/>
    </row>
    <row r="5335" spans="1:1">
      <c r="A5335" s="118"/>
    </row>
    <row r="5336" spans="1:1">
      <c r="A5336" s="118"/>
    </row>
    <row r="5337" spans="1:1">
      <c r="A5337" s="118"/>
    </row>
    <row r="5338" spans="1:1">
      <c r="A5338" s="118"/>
    </row>
    <row r="5339" spans="1:1">
      <c r="A5339" s="118"/>
    </row>
    <row r="5340" spans="1:1">
      <c r="A5340" s="118"/>
    </row>
    <row r="5341" spans="1:1">
      <c r="A5341" s="118"/>
    </row>
    <row r="5342" spans="1:1">
      <c r="A5342" s="118"/>
    </row>
    <row r="5343" spans="1:1">
      <c r="A5343" s="118"/>
    </row>
    <row r="5344" spans="1:1">
      <c r="A5344" s="118"/>
    </row>
    <row r="5345" spans="1:1">
      <c r="A5345" s="118"/>
    </row>
    <row r="5346" spans="1:1">
      <c r="A5346" s="118"/>
    </row>
    <row r="5347" spans="1:1">
      <c r="A5347" s="118"/>
    </row>
    <row r="5348" spans="1:1">
      <c r="A5348" s="118"/>
    </row>
    <row r="5349" spans="1:1">
      <c r="A5349" s="118"/>
    </row>
    <row r="5350" spans="1:1">
      <c r="A5350" s="118"/>
    </row>
    <row r="5351" spans="1:1">
      <c r="A5351" s="118"/>
    </row>
    <row r="5352" spans="1:1">
      <c r="A5352" s="118"/>
    </row>
    <row r="5353" spans="1:1">
      <c r="A5353" s="118"/>
    </row>
    <row r="5354" spans="1:1">
      <c r="A5354" s="118"/>
    </row>
    <row r="5355" spans="1:1">
      <c r="A5355" s="118"/>
    </row>
    <row r="5356" spans="1:1">
      <c r="A5356" s="118"/>
    </row>
    <row r="5357" spans="1:1">
      <c r="A5357" s="118"/>
    </row>
    <row r="5358" spans="1:1">
      <c r="A5358" s="118"/>
    </row>
    <row r="5359" spans="1:1">
      <c r="A5359" s="118"/>
    </row>
    <row r="5360" spans="1:1">
      <c r="A5360" s="118"/>
    </row>
    <row r="5361" spans="1:1">
      <c r="A5361" s="118"/>
    </row>
    <row r="5362" spans="1:1">
      <c r="A5362" s="118"/>
    </row>
    <row r="5363" spans="1:1">
      <c r="A5363" s="118"/>
    </row>
    <row r="5364" spans="1:1">
      <c r="A5364" s="118"/>
    </row>
    <row r="5365" spans="1:1">
      <c r="A5365" s="118"/>
    </row>
    <row r="5366" spans="1:1">
      <c r="A5366" s="118"/>
    </row>
    <row r="5367" spans="1:1">
      <c r="A5367" s="118"/>
    </row>
    <row r="5368" spans="1:1">
      <c r="A5368" s="118"/>
    </row>
    <row r="5369" spans="1:1">
      <c r="A5369" s="118"/>
    </row>
    <row r="5370" spans="1:1">
      <c r="A5370" s="118"/>
    </row>
    <row r="5371" spans="1:1">
      <c r="A5371" s="118"/>
    </row>
    <row r="5372" spans="1:1">
      <c r="A5372" s="118"/>
    </row>
    <row r="5373" spans="1:1">
      <c r="A5373" s="118"/>
    </row>
    <row r="5374" spans="1:1">
      <c r="A5374" s="118"/>
    </row>
    <row r="5375" spans="1:1">
      <c r="A5375" s="118"/>
    </row>
    <row r="5376" spans="1:1">
      <c r="A5376" s="118"/>
    </row>
    <row r="5377" spans="1:1">
      <c r="A5377" s="118"/>
    </row>
    <row r="5378" spans="1:1">
      <c r="A5378" s="118"/>
    </row>
    <row r="5379" spans="1:1">
      <c r="A5379" s="118"/>
    </row>
    <row r="5380" spans="1:1">
      <c r="A5380" s="118"/>
    </row>
    <row r="5381" spans="1:1">
      <c r="A5381" s="118"/>
    </row>
    <row r="5382" spans="1:1">
      <c r="A5382" s="118"/>
    </row>
    <row r="5383" spans="1:1">
      <c r="A5383" s="118"/>
    </row>
    <row r="5384" spans="1:1">
      <c r="A5384" s="118"/>
    </row>
    <row r="5385" spans="1:1">
      <c r="A5385" s="118"/>
    </row>
    <row r="5386" spans="1:1">
      <c r="A5386" s="118"/>
    </row>
    <row r="5387" spans="1:1">
      <c r="A5387" s="118"/>
    </row>
    <row r="5388" spans="1:1">
      <c r="A5388" s="118"/>
    </row>
    <row r="5389" spans="1:1">
      <c r="A5389" s="118"/>
    </row>
    <row r="5390" spans="1:1">
      <c r="A5390" s="118"/>
    </row>
    <row r="5391" spans="1:1">
      <c r="A5391" s="118"/>
    </row>
    <row r="5392" spans="1:1">
      <c r="A5392" s="118"/>
    </row>
    <row r="5393" spans="1:1">
      <c r="A5393" s="118"/>
    </row>
    <row r="5394" spans="1:1">
      <c r="A5394" s="118"/>
    </row>
    <row r="5395" spans="1:1">
      <c r="A5395" s="118"/>
    </row>
    <row r="5396" spans="1:1">
      <c r="A5396" s="118"/>
    </row>
    <row r="5397" spans="1:1">
      <c r="A5397" s="118"/>
    </row>
    <row r="5398" spans="1:1">
      <c r="A5398" s="118"/>
    </row>
    <row r="5399" spans="1:1">
      <c r="A5399" s="118"/>
    </row>
    <row r="5400" spans="1:1">
      <c r="A5400" s="118"/>
    </row>
    <row r="5401" spans="1:1">
      <c r="A5401" s="118"/>
    </row>
    <row r="5402" spans="1:1">
      <c r="A5402" s="118"/>
    </row>
    <row r="5403" spans="1:1">
      <c r="A5403" s="118"/>
    </row>
    <row r="5404" spans="1:1">
      <c r="A5404" s="118"/>
    </row>
    <row r="5405" spans="1:1">
      <c r="A5405" s="118"/>
    </row>
    <row r="5406" spans="1:1">
      <c r="A5406" s="118"/>
    </row>
    <row r="5407" spans="1:1">
      <c r="A5407" s="118"/>
    </row>
    <row r="5408" spans="1:1">
      <c r="A5408" s="118"/>
    </row>
    <row r="5409" spans="1:1">
      <c r="A5409" s="118"/>
    </row>
    <row r="5410" spans="1:1">
      <c r="A5410" s="118"/>
    </row>
    <row r="5411" spans="1:1">
      <c r="A5411" s="118"/>
    </row>
    <row r="5412" spans="1:1">
      <c r="A5412" s="118"/>
    </row>
    <row r="5413" spans="1:1">
      <c r="A5413" s="118"/>
    </row>
    <row r="5414" spans="1:1">
      <c r="A5414" s="118"/>
    </row>
    <row r="5415" spans="1:1">
      <c r="A5415" s="118"/>
    </row>
    <row r="5416" spans="1:1">
      <c r="A5416" s="118"/>
    </row>
    <row r="5417" spans="1:1">
      <c r="A5417" s="118"/>
    </row>
    <row r="5418" spans="1:1">
      <c r="A5418" s="118"/>
    </row>
    <row r="5419" spans="1:1">
      <c r="A5419" s="118"/>
    </row>
    <row r="5420" spans="1:1">
      <c r="A5420" s="118"/>
    </row>
    <row r="5421" spans="1:1">
      <c r="A5421" s="118"/>
    </row>
    <row r="5422" spans="1:1">
      <c r="A5422" s="118"/>
    </row>
    <row r="5423" spans="1:1">
      <c r="A5423" s="118"/>
    </row>
    <row r="5424" spans="1:1">
      <c r="A5424" s="118"/>
    </row>
    <row r="5425" spans="1:1">
      <c r="A5425" s="118"/>
    </row>
    <row r="5426" spans="1:1">
      <c r="A5426" s="118"/>
    </row>
    <row r="5427" spans="1:1">
      <c r="A5427" s="118"/>
    </row>
    <row r="5428" spans="1:1">
      <c r="A5428" s="118"/>
    </row>
    <row r="5429" spans="1:1">
      <c r="A5429" s="118"/>
    </row>
    <row r="5430" spans="1:1">
      <c r="A5430" s="118"/>
    </row>
    <row r="5431" spans="1:1">
      <c r="A5431" s="118"/>
    </row>
    <row r="5432" spans="1:1">
      <c r="A5432" s="118"/>
    </row>
    <row r="5433" spans="1:1">
      <c r="A5433" s="118"/>
    </row>
    <row r="5434" spans="1:1">
      <c r="A5434" s="118"/>
    </row>
    <row r="5435" spans="1:1">
      <c r="A5435" s="118"/>
    </row>
    <row r="5436" spans="1:1">
      <c r="A5436" s="118"/>
    </row>
    <row r="5437" spans="1:1">
      <c r="A5437" s="118"/>
    </row>
    <row r="5438" spans="1:1">
      <c r="A5438" s="118"/>
    </row>
    <row r="5439" spans="1:1">
      <c r="A5439" s="118"/>
    </row>
    <row r="5440" spans="1:1">
      <c r="A5440" s="118"/>
    </row>
    <row r="5441" spans="1:1">
      <c r="A5441" s="118"/>
    </row>
    <row r="5442" spans="1:1">
      <c r="A5442" s="118"/>
    </row>
    <row r="5443" spans="1:1">
      <c r="A5443" s="118"/>
    </row>
    <row r="5444" spans="1:1">
      <c r="A5444" s="118"/>
    </row>
    <row r="5445" spans="1:1">
      <c r="A5445" s="118"/>
    </row>
    <row r="5446" spans="1:1">
      <c r="A5446" s="118"/>
    </row>
    <row r="5447" spans="1:1">
      <c r="A5447" s="118"/>
    </row>
    <row r="5448" spans="1:1">
      <c r="A5448" s="118"/>
    </row>
    <row r="5449" spans="1:1">
      <c r="A5449" s="118"/>
    </row>
    <row r="5450" spans="1:1">
      <c r="A5450" s="118"/>
    </row>
    <row r="5451" spans="1:1">
      <c r="A5451" s="118"/>
    </row>
    <row r="5452" spans="1:1">
      <c r="A5452" s="118"/>
    </row>
    <row r="5453" spans="1:1">
      <c r="A5453" s="118"/>
    </row>
    <row r="5454" spans="1:1">
      <c r="A5454" s="118"/>
    </row>
    <row r="5455" spans="1:1">
      <c r="A5455" s="118"/>
    </row>
    <row r="5456" spans="1:1">
      <c r="A5456" s="118"/>
    </row>
    <row r="5457" spans="1:1">
      <c r="A5457" s="118"/>
    </row>
    <row r="5458" spans="1:1">
      <c r="A5458" s="118"/>
    </row>
    <row r="5459" spans="1:1">
      <c r="A5459" s="118"/>
    </row>
    <row r="5460" spans="1:1">
      <c r="A5460" s="118"/>
    </row>
    <row r="5461" spans="1:1">
      <c r="A5461" s="118"/>
    </row>
    <row r="5462" spans="1:1">
      <c r="A5462" s="118"/>
    </row>
    <row r="5463" spans="1:1">
      <c r="A5463" s="118"/>
    </row>
    <row r="5464" spans="1:1">
      <c r="A5464" s="118"/>
    </row>
    <row r="5465" spans="1:1">
      <c r="A5465" s="118"/>
    </row>
    <row r="5466" spans="1:1">
      <c r="A5466" s="118"/>
    </row>
    <row r="5467" spans="1:1">
      <c r="A5467" s="118"/>
    </row>
    <row r="5468" spans="1:1">
      <c r="A5468" s="118"/>
    </row>
    <row r="5469" spans="1:1">
      <c r="A5469" s="118"/>
    </row>
    <row r="5470" spans="1:1">
      <c r="A5470" s="118"/>
    </row>
    <row r="5471" spans="1:1">
      <c r="A5471" s="118"/>
    </row>
    <row r="5472" spans="1:1">
      <c r="A5472" s="118"/>
    </row>
    <row r="5473" spans="1:1">
      <c r="A5473" s="118"/>
    </row>
    <row r="5474" spans="1:1">
      <c r="A5474" s="118"/>
    </row>
    <row r="5475" spans="1:1">
      <c r="A5475" s="118"/>
    </row>
    <row r="5476" spans="1:1">
      <c r="A5476" s="118"/>
    </row>
    <row r="5477" spans="1:1">
      <c r="A5477" s="118"/>
    </row>
    <row r="5478" spans="1:1">
      <c r="A5478" s="118"/>
    </row>
    <row r="5479" spans="1:1">
      <c r="A5479" s="118"/>
    </row>
    <row r="5480" spans="1:1">
      <c r="A5480" s="118"/>
    </row>
    <row r="5481" spans="1:1">
      <c r="A5481" s="118"/>
    </row>
    <row r="5482" spans="1:1">
      <c r="A5482" s="118"/>
    </row>
    <row r="5483" spans="1:1">
      <c r="A5483" s="118"/>
    </row>
    <row r="5484" spans="1:1">
      <c r="A5484" s="118"/>
    </row>
    <row r="5485" spans="1:1">
      <c r="A5485" s="118"/>
    </row>
    <row r="5486" spans="1:1">
      <c r="A5486" s="118"/>
    </row>
    <row r="5487" spans="1:1">
      <c r="A5487" s="118"/>
    </row>
    <row r="5488" spans="1:1">
      <c r="A5488" s="118"/>
    </row>
    <row r="5489" spans="1:1">
      <c r="A5489" s="118"/>
    </row>
    <row r="5490" spans="1:1">
      <c r="A5490" s="118"/>
    </row>
    <row r="5491" spans="1:1">
      <c r="A5491" s="118"/>
    </row>
    <row r="5492" spans="1:1">
      <c r="A5492" s="118"/>
    </row>
    <row r="5493" spans="1:1">
      <c r="A5493" s="118"/>
    </row>
    <row r="5494" spans="1:1">
      <c r="A5494" s="118"/>
    </row>
    <row r="5495" spans="1:1">
      <c r="A5495" s="118"/>
    </row>
    <row r="5496" spans="1:1">
      <c r="A5496" s="118"/>
    </row>
    <row r="5497" spans="1:1">
      <c r="A5497" s="118"/>
    </row>
    <row r="5498" spans="1:1">
      <c r="A5498" s="118"/>
    </row>
    <row r="5499" spans="1:1">
      <c r="A5499" s="118"/>
    </row>
    <row r="5500" spans="1:1">
      <c r="A5500" s="118"/>
    </row>
    <row r="5501" spans="1:1">
      <c r="A5501" s="118"/>
    </row>
    <row r="5502" spans="1:1">
      <c r="A5502" s="118"/>
    </row>
    <row r="5503" spans="1:1">
      <c r="A5503" s="118"/>
    </row>
    <row r="5504" spans="1:1">
      <c r="A5504" s="118"/>
    </row>
    <row r="5505" spans="1:1">
      <c r="A5505" s="118"/>
    </row>
    <row r="5506" spans="1:1">
      <c r="A5506" s="118"/>
    </row>
    <row r="5507" spans="1:1">
      <c r="A5507" s="118"/>
    </row>
    <row r="5508" spans="1:1">
      <c r="A5508" s="118"/>
    </row>
    <row r="5509" spans="1:1">
      <c r="A5509" s="118"/>
    </row>
    <row r="5510" spans="1:1">
      <c r="A5510" s="118"/>
    </row>
    <row r="5511" spans="1:1">
      <c r="A5511" s="118"/>
    </row>
    <row r="5512" spans="1:1">
      <c r="A5512" s="118"/>
    </row>
    <row r="5513" spans="1:1">
      <c r="A5513" s="118"/>
    </row>
    <row r="5514" spans="1:1">
      <c r="A5514" s="118"/>
    </row>
    <row r="5515" spans="1:1">
      <c r="A5515" s="118"/>
    </row>
    <row r="5516" spans="1:1">
      <c r="A5516" s="118"/>
    </row>
    <row r="5517" spans="1:1">
      <c r="A5517" s="118"/>
    </row>
    <row r="5518" spans="1:1">
      <c r="A5518" s="118"/>
    </row>
    <row r="5519" spans="1:1">
      <c r="A5519" s="118"/>
    </row>
    <row r="5520" spans="1:1">
      <c r="A5520" s="118"/>
    </row>
    <row r="5521" spans="1:1">
      <c r="A5521" s="118"/>
    </row>
    <row r="5522" spans="1:1">
      <c r="A5522" s="118"/>
    </row>
    <row r="5523" spans="1:1">
      <c r="A5523" s="118"/>
    </row>
    <row r="5524" spans="1:1">
      <c r="A5524" s="118"/>
    </row>
    <row r="5525" spans="1:1">
      <c r="A5525" s="118"/>
    </row>
    <row r="5526" spans="1:1">
      <c r="A5526" s="118"/>
    </row>
    <row r="5527" spans="1:1">
      <c r="A5527" s="118"/>
    </row>
    <row r="5528" spans="1:1">
      <c r="A5528" s="118"/>
    </row>
    <row r="5529" spans="1:1">
      <c r="A5529" s="118"/>
    </row>
    <row r="5530" spans="1:1">
      <c r="A5530" s="118"/>
    </row>
    <row r="5531" spans="1:1">
      <c r="A5531" s="118"/>
    </row>
    <row r="5532" spans="1:1">
      <c r="A5532" s="118"/>
    </row>
    <row r="5533" spans="1:1">
      <c r="A5533" s="118"/>
    </row>
    <row r="5534" spans="1:1">
      <c r="A5534" s="118"/>
    </row>
    <row r="5535" spans="1:1">
      <c r="A5535" s="118"/>
    </row>
    <row r="5536" spans="1:1">
      <c r="A5536" s="118"/>
    </row>
    <row r="5537" spans="1:1">
      <c r="A5537" s="118"/>
    </row>
    <row r="5538" spans="1:1">
      <c r="A5538" s="118"/>
    </row>
    <row r="5539" spans="1:1">
      <c r="A5539" s="118"/>
    </row>
    <row r="5540" spans="1:1">
      <c r="A5540" s="118"/>
    </row>
    <row r="5541" spans="1:1">
      <c r="A5541" s="118"/>
    </row>
    <row r="5542" spans="1:1">
      <c r="A5542" s="118"/>
    </row>
    <row r="5543" spans="1:1">
      <c r="A5543" s="118"/>
    </row>
    <row r="5544" spans="1:1">
      <c r="A5544" s="118"/>
    </row>
    <row r="5545" spans="1:1">
      <c r="A5545" s="118"/>
    </row>
    <row r="5546" spans="1:1">
      <c r="A5546" s="118"/>
    </row>
    <row r="5547" spans="1:1">
      <c r="A5547" s="118"/>
    </row>
    <row r="5548" spans="1:1">
      <c r="A5548" s="118"/>
    </row>
    <row r="5549" spans="1:1">
      <c r="A5549" s="118"/>
    </row>
    <row r="5550" spans="1:1">
      <c r="A5550" s="118"/>
    </row>
    <row r="5551" spans="1:1">
      <c r="A5551" s="118"/>
    </row>
    <row r="5552" spans="1:1">
      <c r="A5552" s="118"/>
    </row>
    <row r="5553" spans="1:1">
      <c r="A5553" s="118"/>
    </row>
    <row r="5554" spans="1:1">
      <c r="A5554" s="118"/>
    </row>
    <row r="5555" spans="1:1">
      <c r="A5555" s="118"/>
    </row>
    <row r="5556" spans="1:1">
      <c r="A5556" s="118"/>
    </row>
    <row r="5557" spans="1:1">
      <c r="A5557" s="118"/>
    </row>
    <row r="5558" spans="1:1">
      <c r="A5558" s="118"/>
    </row>
    <row r="5559" spans="1:1">
      <c r="A5559" s="118"/>
    </row>
    <row r="5560" spans="1:1">
      <c r="A5560" s="118"/>
    </row>
    <row r="5561" spans="1:1">
      <c r="A5561" s="118"/>
    </row>
    <row r="5562" spans="1:1">
      <c r="A5562" s="118"/>
    </row>
    <row r="5563" spans="1:1">
      <c r="A5563" s="118"/>
    </row>
    <row r="5564" spans="1:1">
      <c r="A5564" s="118"/>
    </row>
    <row r="5565" spans="1:1">
      <c r="A5565" s="118"/>
    </row>
    <row r="5566" spans="1:1">
      <c r="A5566" s="118"/>
    </row>
    <row r="5567" spans="1:1">
      <c r="A5567" s="118"/>
    </row>
    <row r="5568" spans="1:1">
      <c r="A5568" s="118"/>
    </row>
    <row r="5569" spans="1:1">
      <c r="A5569" s="118"/>
    </row>
    <row r="5570" spans="1:1">
      <c r="A5570" s="118"/>
    </row>
    <row r="5571" spans="1:1">
      <c r="A5571" s="118"/>
    </row>
    <row r="5572" spans="1:1">
      <c r="A5572" s="118"/>
    </row>
    <row r="5573" spans="1:1">
      <c r="A5573" s="118"/>
    </row>
    <row r="5574" spans="1:1">
      <c r="A5574" s="118"/>
    </row>
    <row r="5575" spans="1:1">
      <c r="A5575" s="118"/>
    </row>
    <row r="5576" spans="1:1">
      <c r="A5576" s="118"/>
    </row>
    <row r="5577" spans="1:1">
      <c r="A5577" s="118"/>
    </row>
    <row r="5578" spans="1:1">
      <c r="A5578" s="118"/>
    </row>
    <row r="5579" spans="1:1">
      <c r="A5579" s="118"/>
    </row>
    <row r="5580" spans="1:1">
      <c r="A5580" s="118"/>
    </row>
    <row r="5581" spans="1:1">
      <c r="A5581" s="118"/>
    </row>
    <row r="5582" spans="1:1">
      <c r="A5582" s="118"/>
    </row>
    <row r="5583" spans="1:1">
      <c r="A5583" s="118"/>
    </row>
    <row r="5584" spans="1:1">
      <c r="A5584" s="118"/>
    </row>
    <row r="5585" spans="1:1">
      <c r="A5585" s="118"/>
    </row>
    <row r="5586" spans="1:1">
      <c r="A5586" s="118"/>
    </row>
    <row r="5587" spans="1:1">
      <c r="A5587" s="118"/>
    </row>
    <row r="5588" spans="1:1">
      <c r="A5588" s="118"/>
    </row>
    <row r="5589" spans="1:1">
      <c r="A5589" s="118"/>
    </row>
    <row r="5590" spans="1:1">
      <c r="A5590" s="118"/>
    </row>
    <row r="5591" spans="1:1">
      <c r="A5591" s="118"/>
    </row>
    <row r="5592" spans="1:1">
      <c r="A5592" s="118"/>
    </row>
    <row r="5593" spans="1:1">
      <c r="A5593" s="118"/>
    </row>
    <row r="5594" spans="1:1">
      <c r="A5594" s="118"/>
    </row>
    <row r="5595" spans="1:1">
      <c r="A5595" s="118"/>
    </row>
    <row r="5596" spans="1:1">
      <c r="A5596" s="118"/>
    </row>
    <row r="5597" spans="1:1">
      <c r="A5597" s="118"/>
    </row>
    <row r="5598" spans="1:1">
      <c r="A5598" s="118"/>
    </row>
    <row r="5599" spans="1:1">
      <c r="A5599" s="118"/>
    </row>
    <row r="5600" spans="1:1">
      <c r="A5600" s="118"/>
    </row>
    <row r="5601" spans="1:1">
      <c r="A5601" s="118"/>
    </row>
    <row r="5602" spans="1:1">
      <c r="A5602" s="118"/>
    </row>
    <row r="5603" spans="1:1">
      <c r="A5603" s="118"/>
    </row>
    <row r="5604" spans="1:1">
      <c r="A5604" s="118"/>
    </row>
    <row r="5605" spans="1:1">
      <c r="A5605" s="118"/>
    </row>
    <row r="5606" spans="1:1">
      <c r="A5606" s="118"/>
    </row>
    <row r="5607" spans="1:1">
      <c r="A5607" s="118"/>
    </row>
    <row r="5608" spans="1:1">
      <c r="A5608" s="118"/>
    </row>
    <row r="5609" spans="1:1">
      <c r="A5609" s="118"/>
    </row>
    <row r="5610" spans="1:1">
      <c r="A5610" s="118"/>
    </row>
    <row r="5611" spans="1:1">
      <c r="A5611" s="118"/>
    </row>
    <row r="5612" spans="1:1">
      <c r="A5612" s="118"/>
    </row>
    <row r="5613" spans="1:1">
      <c r="A5613" s="118"/>
    </row>
    <row r="5614" spans="1:1">
      <c r="A5614" s="118"/>
    </row>
    <row r="5615" spans="1:1">
      <c r="A5615" s="118"/>
    </row>
    <row r="5616" spans="1:1">
      <c r="A5616" s="118"/>
    </row>
    <row r="5617" spans="1:1">
      <c r="A5617" s="118"/>
    </row>
    <row r="5618" spans="1:1">
      <c r="A5618" s="118"/>
    </row>
    <row r="5619" spans="1:1">
      <c r="A5619" s="118"/>
    </row>
    <row r="5620" spans="1:1">
      <c r="A5620" s="118"/>
    </row>
    <row r="5621" spans="1:1">
      <c r="A5621" s="118"/>
    </row>
    <row r="5622" spans="1:1">
      <c r="A5622" s="118"/>
    </row>
    <row r="5623" spans="1:1">
      <c r="A5623" s="118"/>
    </row>
    <row r="5624" spans="1:1">
      <c r="A5624" s="118"/>
    </row>
    <row r="5625" spans="1:1">
      <c r="A5625" s="118"/>
    </row>
    <row r="5626" spans="1:1">
      <c r="A5626" s="118"/>
    </row>
    <row r="5627" spans="1:1">
      <c r="A5627" s="118"/>
    </row>
    <row r="5628" spans="1:1">
      <c r="A5628" s="118"/>
    </row>
    <row r="5629" spans="1:1">
      <c r="A5629" s="118"/>
    </row>
    <row r="5630" spans="1:1">
      <c r="A5630" s="118"/>
    </row>
    <row r="5631" spans="1:1">
      <c r="A5631" s="118"/>
    </row>
    <row r="5632" spans="1:1">
      <c r="A5632" s="118"/>
    </row>
    <row r="5633" spans="1:1">
      <c r="A5633" s="118"/>
    </row>
    <row r="5634" spans="1:1">
      <c r="A5634" s="118"/>
    </row>
    <row r="5635" spans="1:1">
      <c r="A5635" s="118"/>
    </row>
    <row r="5636" spans="1:1">
      <c r="A5636" s="118"/>
    </row>
    <row r="5637" spans="1:1">
      <c r="A5637" s="118"/>
    </row>
    <row r="5638" spans="1:1">
      <c r="A5638" s="118"/>
    </row>
    <row r="5639" spans="1:1">
      <c r="A5639" s="118"/>
    </row>
    <row r="5640" spans="1:1">
      <c r="A5640" s="118"/>
    </row>
    <row r="5641" spans="1:1">
      <c r="A5641" s="118"/>
    </row>
    <row r="5642" spans="1:1">
      <c r="A5642" s="118"/>
    </row>
    <row r="5643" spans="1:1">
      <c r="A5643" s="118"/>
    </row>
    <row r="5644" spans="1:1">
      <c r="A5644" s="118"/>
    </row>
    <row r="5645" spans="1:1">
      <c r="A5645" s="118"/>
    </row>
    <row r="5646" spans="1:1">
      <c r="A5646" s="118"/>
    </row>
    <row r="5647" spans="1:1">
      <c r="A5647" s="118"/>
    </row>
    <row r="5648" spans="1:1">
      <c r="A5648" s="118"/>
    </row>
    <row r="5649" spans="1:1">
      <c r="A5649" s="118"/>
    </row>
    <row r="5650" spans="1:1">
      <c r="A5650" s="118"/>
    </row>
    <row r="5651" spans="1:1">
      <c r="A5651" s="118"/>
    </row>
    <row r="5652" spans="1:1">
      <c r="A5652" s="118"/>
    </row>
    <row r="5653" spans="1:1">
      <c r="A5653" s="118"/>
    </row>
    <row r="5654" spans="1:1">
      <c r="A5654" s="118"/>
    </row>
    <row r="5655" spans="1:1">
      <c r="A5655" s="118"/>
    </row>
    <row r="5656" spans="1:1">
      <c r="A5656" s="118"/>
    </row>
    <row r="5657" spans="1:1">
      <c r="A5657" s="118"/>
    </row>
    <row r="5658" spans="1:1">
      <c r="A5658" s="118"/>
    </row>
    <row r="5659" spans="1:1">
      <c r="A5659" s="118"/>
    </row>
    <row r="5660" spans="1:1">
      <c r="A5660" s="118"/>
    </row>
    <row r="5661" spans="1:1">
      <c r="A5661" s="118"/>
    </row>
    <row r="5662" spans="1:1">
      <c r="A5662" s="118"/>
    </row>
    <row r="5663" spans="1:1">
      <c r="A5663" s="118"/>
    </row>
    <row r="5664" spans="1:1">
      <c r="A5664" s="118"/>
    </row>
    <row r="5665" spans="1:1">
      <c r="A5665" s="118"/>
    </row>
    <row r="5666" spans="1:1">
      <c r="A5666" s="118"/>
    </row>
    <row r="5667" spans="1:1">
      <c r="A5667" s="118"/>
    </row>
    <row r="5668" spans="1:1">
      <c r="A5668" s="118"/>
    </row>
    <row r="5669" spans="1:1">
      <c r="A5669" s="118"/>
    </row>
    <row r="5670" spans="1:1">
      <c r="A5670" s="118"/>
    </row>
    <row r="5671" spans="1:1">
      <c r="A5671" s="118"/>
    </row>
    <row r="5672" spans="1:1">
      <c r="A5672" s="118"/>
    </row>
    <row r="5673" spans="1:1">
      <c r="A5673" s="118"/>
    </row>
    <row r="5674" spans="1:1">
      <c r="A5674" s="118"/>
    </row>
    <row r="5675" spans="1:1">
      <c r="A5675" s="118"/>
    </row>
    <row r="5676" spans="1:1">
      <c r="A5676" s="118"/>
    </row>
    <row r="5677" spans="1:1">
      <c r="A5677" s="118"/>
    </row>
    <row r="5678" spans="1:1">
      <c r="A5678" s="118"/>
    </row>
    <row r="5679" spans="1:1">
      <c r="A5679" s="118"/>
    </row>
    <row r="5680" spans="1:1">
      <c r="A5680" s="118"/>
    </row>
    <row r="5681" spans="1:1">
      <c r="A5681" s="118"/>
    </row>
    <row r="5682" spans="1:1">
      <c r="A5682" s="118"/>
    </row>
    <row r="5683" spans="1:1">
      <c r="A5683" s="118"/>
    </row>
    <row r="5684" spans="1:1">
      <c r="A5684" s="118"/>
    </row>
    <row r="5685" spans="1:1">
      <c r="A5685" s="118"/>
    </row>
    <row r="5686" spans="1:1">
      <c r="A5686" s="118"/>
    </row>
    <row r="5687" spans="1:1">
      <c r="A5687" s="118"/>
    </row>
    <row r="5688" spans="1:1">
      <c r="A5688" s="118"/>
    </row>
    <row r="5689" spans="1:1">
      <c r="A5689" s="118"/>
    </row>
    <row r="5690" spans="1:1">
      <c r="A5690" s="118"/>
    </row>
    <row r="5691" spans="1:1">
      <c r="A5691" s="118"/>
    </row>
    <row r="5692" spans="1:1">
      <c r="A5692" s="118"/>
    </row>
    <row r="5693" spans="1:1">
      <c r="A5693" s="118"/>
    </row>
    <row r="5694" spans="1:1">
      <c r="A5694" s="118"/>
    </row>
    <row r="5695" spans="1:1">
      <c r="A5695" s="118"/>
    </row>
    <row r="5696" spans="1:1">
      <c r="A5696" s="118"/>
    </row>
    <row r="5697" spans="1:1">
      <c r="A5697" s="118"/>
    </row>
    <row r="5698" spans="1:1">
      <c r="A5698" s="118"/>
    </row>
    <row r="5699" spans="1:1">
      <c r="A5699" s="118"/>
    </row>
    <row r="5700" spans="1:1">
      <c r="A5700" s="118"/>
    </row>
    <row r="5701" spans="1:1">
      <c r="A5701" s="118"/>
    </row>
    <row r="5702" spans="1:1">
      <c r="A5702" s="118"/>
    </row>
    <row r="5703" spans="1:1">
      <c r="A5703" s="118"/>
    </row>
    <row r="5704" spans="1:1">
      <c r="A5704" s="118"/>
    </row>
    <row r="5705" spans="1:1">
      <c r="A5705" s="118"/>
    </row>
    <row r="5706" spans="1:1">
      <c r="A5706" s="118"/>
    </row>
    <row r="5707" spans="1:1">
      <c r="A5707" s="118"/>
    </row>
    <row r="5708" spans="1:1">
      <c r="A5708" s="118"/>
    </row>
    <row r="5709" spans="1:1">
      <c r="A5709" s="118"/>
    </row>
    <row r="5710" spans="1:1">
      <c r="A5710" s="118"/>
    </row>
    <row r="5711" spans="1:1">
      <c r="A5711" s="118"/>
    </row>
    <row r="5712" spans="1:1">
      <c r="A5712" s="118"/>
    </row>
    <row r="5713" spans="1:1">
      <c r="A5713" s="118"/>
    </row>
    <row r="5714" spans="1:1">
      <c r="A5714" s="118"/>
    </row>
    <row r="5715" spans="1:1">
      <c r="A5715" s="118"/>
    </row>
    <row r="5716" spans="1:1">
      <c r="A5716" s="118"/>
    </row>
    <row r="5717" spans="1:1">
      <c r="A5717" s="118"/>
    </row>
    <row r="5718" spans="1:1">
      <c r="A5718" s="118"/>
    </row>
    <row r="5719" spans="1:1">
      <c r="A5719" s="118"/>
    </row>
    <row r="5720" spans="1:1">
      <c r="A5720" s="118"/>
    </row>
    <row r="5721" spans="1:1">
      <c r="A5721" s="118"/>
    </row>
    <row r="5722" spans="1:1">
      <c r="A5722" s="118"/>
    </row>
    <row r="5723" spans="1:1">
      <c r="A5723" s="118"/>
    </row>
    <row r="5724" spans="1:1">
      <c r="A5724" s="118"/>
    </row>
    <row r="5725" spans="1:1">
      <c r="A5725" s="118"/>
    </row>
    <row r="5726" spans="1:1">
      <c r="A5726" s="118"/>
    </row>
    <row r="5727" spans="1:1">
      <c r="A5727" s="118"/>
    </row>
    <row r="5728" spans="1:1">
      <c r="A5728" s="118"/>
    </row>
    <row r="5729" spans="1:1">
      <c r="A5729" s="118"/>
    </row>
    <row r="5730" spans="1:1">
      <c r="A5730" s="118"/>
    </row>
    <row r="5731" spans="1:1">
      <c r="A5731" s="118"/>
    </row>
    <row r="5732" spans="1:1">
      <c r="A5732" s="118"/>
    </row>
    <row r="5733" spans="1:1">
      <c r="A5733" s="118"/>
    </row>
    <row r="5734" spans="1:1">
      <c r="A5734" s="118"/>
    </row>
    <row r="5735" spans="1:1">
      <c r="A5735" s="118"/>
    </row>
    <row r="5736" spans="1:1">
      <c r="A5736" s="118"/>
    </row>
    <row r="5737" spans="1:1">
      <c r="A5737" s="118"/>
    </row>
    <row r="5738" spans="1:1">
      <c r="A5738" s="118"/>
    </row>
    <row r="5739" spans="1:1">
      <c r="A5739" s="118"/>
    </row>
    <row r="5740" spans="1:1">
      <c r="A5740" s="118"/>
    </row>
    <row r="5741" spans="1:1">
      <c r="A5741" s="118"/>
    </row>
    <row r="5742" spans="1:1">
      <c r="A5742" s="118"/>
    </row>
    <row r="5743" spans="1:1">
      <c r="A5743" s="118"/>
    </row>
    <row r="5744" spans="1:1">
      <c r="A5744" s="118"/>
    </row>
    <row r="5745" spans="1:1">
      <c r="A5745" s="118"/>
    </row>
    <row r="5746" spans="1:1">
      <c r="A5746" s="118"/>
    </row>
    <row r="5747" spans="1:1">
      <c r="A5747" s="118"/>
    </row>
    <row r="5748" spans="1:1">
      <c r="A5748" s="118"/>
    </row>
    <row r="5749" spans="1:1">
      <c r="A5749" s="118"/>
    </row>
    <row r="5750" spans="1:1">
      <c r="A5750" s="118"/>
    </row>
    <row r="5751" spans="1:1">
      <c r="A5751" s="118"/>
    </row>
    <row r="5752" spans="1:1">
      <c r="A5752" s="118"/>
    </row>
    <row r="5753" spans="1:1">
      <c r="A5753" s="118"/>
    </row>
    <row r="5754" spans="1:1">
      <c r="A5754" s="118"/>
    </row>
    <row r="5755" spans="1:1">
      <c r="A5755" s="118"/>
    </row>
    <row r="5756" spans="1:1">
      <c r="A5756" s="118"/>
    </row>
    <row r="5757" spans="1:1">
      <c r="A5757" s="118"/>
    </row>
    <row r="5758" spans="1:1">
      <c r="A5758" s="118"/>
    </row>
    <row r="5759" spans="1:1">
      <c r="A5759" s="118"/>
    </row>
    <row r="5760" spans="1:1">
      <c r="A5760" s="118"/>
    </row>
    <row r="5761" spans="1:1">
      <c r="A5761" s="118"/>
    </row>
    <row r="5762" spans="1:1">
      <c r="A5762" s="118"/>
    </row>
    <row r="5763" spans="1:1">
      <c r="A5763" s="118"/>
    </row>
    <row r="5764" spans="1:1">
      <c r="A5764" s="118"/>
    </row>
    <row r="5765" spans="1:1">
      <c r="A5765" s="118"/>
    </row>
    <row r="5766" spans="1:1">
      <c r="A5766" s="118"/>
    </row>
    <row r="5767" spans="1:1">
      <c r="A5767" s="118"/>
    </row>
    <row r="5768" spans="1:1">
      <c r="A5768" s="118"/>
    </row>
    <row r="5769" spans="1:1">
      <c r="A5769" s="118"/>
    </row>
    <row r="5770" spans="1:1">
      <c r="A5770" s="118"/>
    </row>
    <row r="5771" spans="1:1">
      <c r="A5771" s="118"/>
    </row>
    <row r="5772" spans="1:1">
      <c r="A5772" s="118"/>
    </row>
    <row r="5773" spans="1:1">
      <c r="A5773" s="118"/>
    </row>
    <row r="5774" spans="1:1">
      <c r="A5774" s="118"/>
    </row>
    <row r="5775" spans="1:1">
      <c r="A5775" s="118"/>
    </row>
    <row r="5776" spans="1:1">
      <c r="A5776" s="118"/>
    </row>
    <row r="5777" spans="1:1">
      <c r="A5777" s="118"/>
    </row>
    <row r="5778" spans="1:1">
      <c r="A5778" s="118"/>
    </row>
    <row r="5779" spans="1:1">
      <c r="A5779" s="118"/>
    </row>
    <row r="5780" spans="1:1">
      <c r="A5780" s="118"/>
    </row>
    <row r="5781" spans="1:1">
      <c r="A5781" s="118"/>
    </row>
    <row r="5782" spans="1:1">
      <c r="A5782" s="118"/>
    </row>
    <row r="5783" spans="1:1">
      <c r="A5783" s="118"/>
    </row>
    <row r="5784" spans="1:1">
      <c r="A5784" s="118"/>
    </row>
    <row r="5785" spans="1:1">
      <c r="A5785" s="118"/>
    </row>
    <row r="5786" spans="1:1">
      <c r="A5786" s="118"/>
    </row>
    <row r="5787" spans="1:1">
      <c r="A5787" s="118"/>
    </row>
    <row r="5788" spans="1:1">
      <c r="A5788" s="118"/>
    </row>
    <row r="5789" spans="1:1">
      <c r="A5789" s="118"/>
    </row>
    <row r="5790" spans="1:1">
      <c r="A5790" s="118"/>
    </row>
    <row r="5791" spans="1:1">
      <c r="A5791" s="118"/>
    </row>
    <row r="5792" spans="1:1">
      <c r="A5792" s="118"/>
    </row>
    <row r="5793" spans="1:1">
      <c r="A5793" s="118"/>
    </row>
    <row r="5794" spans="1:1">
      <c r="A5794" s="118"/>
    </row>
    <row r="5795" spans="1:1">
      <c r="A5795" s="118"/>
    </row>
    <row r="5796" spans="1:1">
      <c r="A5796" s="118"/>
    </row>
    <row r="5797" spans="1:1">
      <c r="A5797" s="118"/>
    </row>
    <row r="5798" spans="1:1">
      <c r="A5798" s="118"/>
    </row>
    <row r="5799" spans="1:1">
      <c r="A5799" s="118"/>
    </row>
    <row r="5800" spans="1:1">
      <c r="A5800" s="118"/>
    </row>
    <row r="5801" spans="1:1">
      <c r="A5801" s="118"/>
    </row>
    <row r="5802" spans="1:1">
      <c r="A5802" s="118"/>
    </row>
    <row r="5803" spans="1:1">
      <c r="A5803" s="118"/>
    </row>
    <row r="5804" spans="1:1">
      <c r="A5804" s="118"/>
    </row>
    <row r="5805" spans="1:1">
      <c r="A5805" s="118"/>
    </row>
    <row r="5806" spans="1:1">
      <c r="A5806" s="118"/>
    </row>
    <row r="5807" spans="1:1">
      <c r="A5807" s="118"/>
    </row>
    <row r="5808" spans="1:1">
      <c r="A5808" s="118"/>
    </row>
    <row r="5809" spans="1:1">
      <c r="A5809" s="118"/>
    </row>
    <row r="5810" spans="1:1">
      <c r="A5810" s="118"/>
    </row>
    <row r="5811" spans="1:1">
      <c r="A5811" s="118"/>
    </row>
    <row r="5812" spans="1:1">
      <c r="A5812" s="118"/>
    </row>
    <row r="5813" spans="1:1">
      <c r="A5813" s="118"/>
    </row>
    <row r="5814" spans="1:1">
      <c r="A5814" s="118"/>
    </row>
    <row r="5815" spans="1:1">
      <c r="A5815" s="118"/>
    </row>
    <row r="5816" spans="1:1">
      <c r="A5816" s="118"/>
    </row>
    <row r="5817" spans="1:1">
      <c r="A5817" s="118"/>
    </row>
    <row r="5818" spans="1:1">
      <c r="A5818" s="118"/>
    </row>
    <row r="5819" spans="1:1">
      <c r="A5819" s="118"/>
    </row>
    <row r="5820" spans="1:1">
      <c r="A5820" s="118"/>
    </row>
    <row r="5821" spans="1:1">
      <c r="A5821" s="118"/>
    </row>
    <row r="5822" spans="1:1">
      <c r="A5822" s="118"/>
    </row>
    <row r="5823" spans="1:1">
      <c r="A5823" s="118"/>
    </row>
    <row r="5824" spans="1:1">
      <c r="A5824" s="118"/>
    </row>
    <row r="5825" spans="1:1">
      <c r="A5825" s="118"/>
    </row>
    <row r="5826" spans="1:1">
      <c r="A5826" s="118"/>
    </row>
    <row r="5827" spans="1:1">
      <c r="A5827" s="118"/>
    </row>
    <row r="5828" spans="1:1">
      <c r="A5828" s="118"/>
    </row>
    <row r="5829" spans="1:1">
      <c r="A5829" s="118"/>
    </row>
    <row r="5830" spans="1:1">
      <c r="A5830" s="118"/>
    </row>
    <row r="5831" spans="1:1">
      <c r="A5831" s="118"/>
    </row>
    <row r="5832" spans="1:1">
      <c r="A5832" s="118"/>
    </row>
    <row r="5833" spans="1:1">
      <c r="A5833" s="118"/>
    </row>
    <row r="5834" spans="1:1">
      <c r="A5834" s="118"/>
    </row>
    <row r="5835" spans="1:1">
      <c r="A5835" s="118"/>
    </row>
    <row r="5836" spans="1:1">
      <c r="A5836" s="118"/>
    </row>
    <row r="5837" spans="1:1">
      <c r="A5837" s="118"/>
    </row>
    <row r="5838" spans="1:1">
      <c r="A5838" s="118"/>
    </row>
    <row r="5839" spans="1:1">
      <c r="A5839" s="118"/>
    </row>
    <row r="5840" spans="1:1">
      <c r="A5840" s="118"/>
    </row>
    <row r="5841" spans="1:1">
      <c r="A5841" s="118"/>
    </row>
    <row r="5842" spans="1:1">
      <c r="A5842" s="118"/>
    </row>
    <row r="5843" spans="1:1">
      <c r="A5843" s="118"/>
    </row>
    <row r="5844" spans="1:1">
      <c r="A5844" s="118"/>
    </row>
    <row r="5845" spans="1:1">
      <c r="A5845" s="118"/>
    </row>
    <row r="5846" spans="1:1">
      <c r="A5846" s="118"/>
    </row>
    <row r="5847" spans="1:1">
      <c r="A5847" s="118"/>
    </row>
    <row r="5848" spans="1:1">
      <c r="A5848" s="118"/>
    </row>
    <row r="5849" spans="1:1">
      <c r="A5849" s="118"/>
    </row>
    <row r="5850" spans="1:1">
      <c r="A5850" s="118"/>
    </row>
    <row r="5851" spans="1:1">
      <c r="A5851" s="118"/>
    </row>
    <row r="5852" spans="1:1">
      <c r="A5852" s="118"/>
    </row>
    <row r="5853" spans="1:1">
      <c r="A5853" s="118"/>
    </row>
    <row r="5854" spans="1:1">
      <c r="A5854" s="118"/>
    </row>
    <row r="5855" spans="1:1">
      <c r="A5855" s="118"/>
    </row>
    <row r="5856" spans="1:1">
      <c r="A5856" s="118"/>
    </row>
    <row r="5857" spans="1:1">
      <c r="A5857" s="118"/>
    </row>
    <row r="5858" spans="1:1">
      <c r="A5858" s="118"/>
    </row>
    <row r="5859" spans="1:1">
      <c r="A5859" s="118"/>
    </row>
    <row r="5860" spans="1:1">
      <c r="A5860" s="118"/>
    </row>
    <row r="5861" spans="1:1">
      <c r="A5861" s="118"/>
    </row>
    <row r="5862" spans="1:1">
      <c r="A5862" s="118"/>
    </row>
    <row r="5863" spans="1:1">
      <c r="A5863" s="118"/>
    </row>
    <row r="5864" spans="1:1">
      <c r="A5864" s="118"/>
    </row>
    <row r="5865" spans="1:1">
      <c r="A5865" s="118"/>
    </row>
    <row r="5866" spans="1:1">
      <c r="A5866" s="118"/>
    </row>
    <row r="5867" spans="1:1">
      <c r="A5867" s="118"/>
    </row>
    <row r="5868" spans="1:1">
      <c r="A5868" s="118"/>
    </row>
    <row r="5869" spans="1:1">
      <c r="A5869" s="118"/>
    </row>
    <row r="5870" spans="1:1">
      <c r="A5870" s="118"/>
    </row>
    <row r="5871" spans="1:1">
      <c r="A5871" s="118"/>
    </row>
    <row r="5872" spans="1:1">
      <c r="A5872" s="118"/>
    </row>
    <row r="5873" spans="1:1">
      <c r="A5873" s="118"/>
    </row>
    <row r="5874" spans="1:1">
      <c r="A5874" s="118"/>
    </row>
    <row r="5875" spans="1:1">
      <c r="A5875" s="118"/>
    </row>
    <row r="5876" spans="1:1">
      <c r="A5876" s="118"/>
    </row>
    <row r="5877" spans="1:1">
      <c r="A5877" s="118"/>
    </row>
    <row r="5878" spans="1:1">
      <c r="A5878" s="118"/>
    </row>
    <row r="5879" spans="1:1">
      <c r="A5879" s="118"/>
    </row>
    <row r="5880" spans="1:1">
      <c r="A5880" s="118"/>
    </row>
    <row r="5881" spans="1:1">
      <c r="A5881" s="118"/>
    </row>
    <row r="5882" spans="1:1">
      <c r="A5882" s="118"/>
    </row>
    <row r="5883" spans="1:1">
      <c r="A5883" s="118"/>
    </row>
    <row r="5884" spans="1:1">
      <c r="A5884" s="118"/>
    </row>
    <row r="5885" spans="1:1">
      <c r="A5885" s="118"/>
    </row>
    <row r="5886" spans="1:1">
      <c r="A5886" s="118"/>
    </row>
    <row r="5887" spans="1:1">
      <c r="A5887" s="118"/>
    </row>
    <row r="5888" spans="1:1">
      <c r="A5888" s="118"/>
    </row>
    <row r="5889" spans="1:1">
      <c r="A5889" s="118"/>
    </row>
    <row r="5890" spans="1:1">
      <c r="A5890" s="118"/>
    </row>
    <row r="5891" spans="1:1">
      <c r="A5891" s="118"/>
    </row>
    <row r="5892" spans="1:1">
      <c r="A5892" s="118"/>
    </row>
    <row r="5893" spans="1:1">
      <c r="A5893" s="118"/>
    </row>
    <row r="5894" spans="1:1">
      <c r="A5894" s="118"/>
    </row>
    <row r="5895" spans="1:1">
      <c r="A5895" s="118"/>
    </row>
    <row r="5896" spans="1:1">
      <c r="A5896" s="118"/>
    </row>
    <row r="5897" spans="1:1">
      <c r="A5897" s="118"/>
    </row>
    <row r="5898" spans="1:1">
      <c r="A5898" s="118"/>
    </row>
    <row r="5899" spans="1:1">
      <c r="A5899" s="118"/>
    </row>
    <row r="5900" spans="1:1">
      <c r="A5900" s="118"/>
    </row>
    <row r="5901" spans="1:1">
      <c r="A5901" s="118"/>
    </row>
    <row r="5902" spans="1:1">
      <c r="A5902" s="118"/>
    </row>
    <row r="5903" spans="1:1">
      <c r="A5903" s="118"/>
    </row>
    <row r="5904" spans="1:1">
      <c r="A5904" s="118"/>
    </row>
    <row r="5905" spans="1:1">
      <c r="A5905" s="118"/>
    </row>
    <row r="5906" spans="1:1">
      <c r="A5906" s="118"/>
    </row>
    <row r="5907" spans="1:1">
      <c r="A5907" s="118"/>
    </row>
    <row r="5908" spans="1:1">
      <c r="A5908" s="118"/>
    </row>
    <row r="5909" spans="1:1">
      <c r="A5909" s="118"/>
    </row>
    <row r="5910" spans="1:1">
      <c r="A5910" s="118"/>
    </row>
    <row r="5911" spans="1:1">
      <c r="A5911" s="118"/>
    </row>
    <row r="5912" spans="1:1">
      <c r="A5912" s="118"/>
    </row>
    <row r="5913" spans="1:1">
      <c r="A5913" s="118"/>
    </row>
    <row r="5914" spans="1:1">
      <c r="A5914" s="118"/>
    </row>
    <row r="5915" spans="1:1">
      <c r="A5915" s="118"/>
    </row>
    <row r="5916" spans="1:1">
      <c r="A5916" s="118"/>
    </row>
    <row r="5917" spans="1:1">
      <c r="A5917" s="118"/>
    </row>
    <row r="5918" spans="1:1">
      <c r="A5918" s="118"/>
    </row>
    <row r="5919" spans="1:1">
      <c r="A5919" s="118"/>
    </row>
    <row r="5920" spans="1:1">
      <c r="A5920" s="118"/>
    </row>
    <row r="5921" spans="1:1">
      <c r="A5921" s="118"/>
    </row>
    <row r="5922" spans="1:1">
      <c r="A5922" s="118"/>
    </row>
    <row r="5923" spans="1:1">
      <c r="A5923" s="118"/>
    </row>
    <row r="5924" spans="1:1">
      <c r="A5924" s="118"/>
    </row>
    <row r="5925" spans="1:1">
      <c r="A5925" s="118"/>
    </row>
    <row r="5926" spans="1:1">
      <c r="A5926" s="118"/>
    </row>
    <row r="5927" spans="1:1">
      <c r="A5927" s="118"/>
    </row>
    <row r="5928" spans="1:1">
      <c r="A5928" s="118"/>
    </row>
    <row r="5929" spans="1:1">
      <c r="A5929" s="118"/>
    </row>
    <row r="5930" spans="1:1">
      <c r="A5930" s="118"/>
    </row>
    <row r="5931" spans="1:1">
      <c r="A5931" s="118"/>
    </row>
    <row r="5932" spans="1:1">
      <c r="A5932" s="118"/>
    </row>
    <row r="5933" spans="1:1">
      <c r="A5933" s="118"/>
    </row>
    <row r="5934" spans="1:1">
      <c r="A5934" s="118"/>
    </row>
    <row r="5935" spans="1:1">
      <c r="A5935" s="118"/>
    </row>
    <row r="5936" spans="1:1">
      <c r="A5936" s="118"/>
    </row>
    <row r="5937" spans="1:1">
      <c r="A5937" s="118"/>
    </row>
    <row r="5938" spans="1:1">
      <c r="A5938" s="118"/>
    </row>
    <row r="5939" spans="1:1">
      <c r="A5939" s="118"/>
    </row>
    <row r="5940" spans="1:1">
      <c r="A5940" s="118"/>
    </row>
    <row r="5941" spans="1:1">
      <c r="A5941" s="118"/>
    </row>
    <row r="5942" spans="1:1">
      <c r="A5942" s="118"/>
    </row>
    <row r="5943" spans="1:1">
      <c r="A5943" s="118"/>
    </row>
    <row r="5944" spans="1:1">
      <c r="A5944" s="118"/>
    </row>
    <row r="5945" spans="1:1">
      <c r="A5945" s="118"/>
    </row>
    <row r="5946" spans="1:1">
      <c r="A5946" s="118"/>
    </row>
    <row r="5947" spans="1:1">
      <c r="A5947" s="118"/>
    </row>
    <row r="5948" spans="1:1">
      <c r="A5948" s="118"/>
    </row>
    <row r="5949" spans="1:1">
      <c r="A5949" s="118"/>
    </row>
    <row r="5950" spans="1:1">
      <c r="A5950" s="118"/>
    </row>
    <row r="5951" spans="1:1">
      <c r="A5951" s="118"/>
    </row>
    <row r="5952" spans="1:1">
      <c r="A5952" s="118"/>
    </row>
    <row r="5953" spans="1:1">
      <c r="A5953" s="118"/>
    </row>
    <row r="5954" spans="1:1">
      <c r="A5954" s="118"/>
    </row>
    <row r="5955" spans="1:1">
      <c r="A5955" s="118"/>
    </row>
    <row r="5956" spans="1:1">
      <c r="A5956" s="118"/>
    </row>
    <row r="5957" spans="1:1">
      <c r="A5957" s="118"/>
    </row>
    <row r="5958" spans="1:1">
      <c r="A5958" s="118"/>
    </row>
    <row r="5959" spans="1:1">
      <c r="A5959" s="118"/>
    </row>
    <row r="5960" spans="1:1">
      <c r="A5960" s="118"/>
    </row>
    <row r="5961" spans="1:1">
      <c r="A5961" s="118"/>
    </row>
    <row r="5962" spans="1:1">
      <c r="A5962" s="118"/>
    </row>
    <row r="5963" spans="1:1">
      <c r="A5963" s="118"/>
    </row>
    <row r="5964" spans="1:1">
      <c r="A5964" s="118"/>
    </row>
    <row r="5965" spans="1:1">
      <c r="A5965" s="118"/>
    </row>
    <row r="5966" spans="1:1">
      <c r="A5966" s="118"/>
    </row>
    <row r="5967" spans="1:1">
      <c r="A5967" s="118"/>
    </row>
    <row r="5968" spans="1:1">
      <c r="A5968" s="118"/>
    </row>
    <row r="5969" spans="1:1">
      <c r="A5969" s="118"/>
    </row>
    <row r="5970" spans="1:1">
      <c r="A5970" s="118"/>
    </row>
    <row r="5971" spans="1:1">
      <c r="A5971" s="118"/>
    </row>
    <row r="5972" spans="1:1">
      <c r="A5972" s="118"/>
    </row>
    <row r="5973" spans="1:1">
      <c r="A5973" s="118"/>
    </row>
    <row r="5974" spans="1:1">
      <c r="A5974" s="118"/>
    </row>
    <row r="5975" spans="1:1">
      <c r="A5975" s="118"/>
    </row>
    <row r="5976" spans="1:1">
      <c r="A5976" s="118"/>
    </row>
    <row r="5977" spans="1:1">
      <c r="A5977" s="118"/>
    </row>
    <row r="5978" spans="1:1">
      <c r="A5978" s="118"/>
    </row>
    <row r="5979" spans="1:1">
      <c r="A5979" s="118"/>
    </row>
    <row r="5980" spans="1:1">
      <c r="A5980" s="118"/>
    </row>
    <row r="5981" spans="1:1">
      <c r="A5981" s="118"/>
    </row>
    <row r="5982" spans="1:1">
      <c r="A5982" s="118"/>
    </row>
    <row r="5983" spans="1:1">
      <c r="A5983" s="118"/>
    </row>
    <row r="5984" spans="1:1">
      <c r="A5984" s="118"/>
    </row>
    <row r="5985" spans="1:1">
      <c r="A5985" s="118"/>
    </row>
    <row r="5986" spans="1:1">
      <c r="A5986" s="118"/>
    </row>
    <row r="5987" spans="1:1">
      <c r="A5987" s="118"/>
    </row>
    <row r="5988" spans="1:1">
      <c r="A5988" s="118"/>
    </row>
    <row r="5989" spans="1:1">
      <c r="A5989" s="118"/>
    </row>
    <row r="5990" spans="1:1">
      <c r="A5990" s="118"/>
    </row>
    <row r="5991" spans="1:1">
      <c r="A5991" s="118"/>
    </row>
    <row r="5992" spans="1:1">
      <c r="A5992" s="118"/>
    </row>
    <row r="5993" spans="1:1">
      <c r="A5993" s="118"/>
    </row>
    <row r="5994" spans="1:1">
      <c r="A5994" s="118"/>
    </row>
    <row r="5995" spans="1:1">
      <c r="A5995" s="118"/>
    </row>
    <row r="5996" spans="1:1">
      <c r="A5996" s="118"/>
    </row>
    <row r="5997" spans="1:1">
      <c r="A5997" s="118"/>
    </row>
    <row r="5998" spans="1:1">
      <c r="A5998" s="118"/>
    </row>
    <row r="5999" spans="1:1">
      <c r="A5999" s="118"/>
    </row>
    <row r="6000" spans="1:1">
      <c r="A6000" s="118"/>
    </row>
    <row r="6001" spans="1:1">
      <c r="A6001" s="118"/>
    </row>
    <row r="6002" spans="1:1">
      <c r="A6002" s="118"/>
    </row>
    <row r="6003" spans="1:1">
      <c r="A6003" s="118"/>
    </row>
    <row r="6004" spans="1:1">
      <c r="A6004" s="118"/>
    </row>
    <row r="6005" spans="1:1">
      <c r="A6005" s="118"/>
    </row>
    <row r="6006" spans="1:1">
      <c r="A6006" s="118"/>
    </row>
    <row r="6007" spans="1:1">
      <c r="A6007" s="118"/>
    </row>
    <row r="6008" spans="1:1">
      <c r="A6008" s="118"/>
    </row>
    <row r="6009" spans="1:1">
      <c r="A6009" s="118"/>
    </row>
    <row r="6010" spans="1:1">
      <c r="A6010" s="118"/>
    </row>
    <row r="6011" spans="1:1">
      <c r="A6011" s="118"/>
    </row>
    <row r="6012" spans="1:1">
      <c r="A6012" s="118"/>
    </row>
    <row r="6013" spans="1:1">
      <c r="A6013" s="118"/>
    </row>
    <row r="6014" spans="1:1">
      <c r="A6014" s="118"/>
    </row>
    <row r="6015" spans="1:1">
      <c r="A6015" s="118"/>
    </row>
    <row r="6016" spans="1:1">
      <c r="A6016" s="118"/>
    </row>
    <row r="6017" spans="1:1">
      <c r="A6017" s="118"/>
    </row>
    <row r="6018" spans="1:1">
      <c r="A6018" s="118"/>
    </row>
    <row r="6019" spans="1:1">
      <c r="A6019" s="118"/>
    </row>
    <row r="6020" spans="1:1">
      <c r="A6020" s="118"/>
    </row>
    <row r="6021" spans="1:1">
      <c r="A6021" s="118"/>
    </row>
    <row r="6022" spans="1:1">
      <c r="A6022" s="118"/>
    </row>
    <row r="6023" spans="1:1">
      <c r="A6023" s="118"/>
    </row>
    <row r="6024" spans="1:1">
      <c r="A6024" s="118"/>
    </row>
    <row r="6025" spans="1:1">
      <c r="A6025" s="118"/>
    </row>
    <row r="6026" spans="1:1">
      <c r="A6026" s="118"/>
    </row>
    <row r="6027" spans="1:1">
      <c r="A6027" s="118"/>
    </row>
    <row r="6028" spans="1:1">
      <c r="A6028" s="118"/>
    </row>
    <row r="6029" spans="1:1">
      <c r="A6029" s="118"/>
    </row>
    <row r="6030" spans="1:1">
      <c r="A6030" s="118"/>
    </row>
    <row r="6031" spans="1:1">
      <c r="A6031" s="118"/>
    </row>
    <row r="6032" spans="1:1">
      <c r="A6032" s="118"/>
    </row>
    <row r="6033" spans="1:1">
      <c r="A6033" s="118"/>
    </row>
    <row r="6034" spans="1:1">
      <c r="A6034" s="118"/>
    </row>
    <row r="6035" spans="1:1">
      <c r="A6035" s="118"/>
    </row>
    <row r="6036" spans="1:1">
      <c r="A6036" s="118"/>
    </row>
    <row r="6037" spans="1:1">
      <c r="A6037" s="118"/>
    </row>
    <row r="6038" spans="1:1">
      <c r="A6038" s="118"/>
    </row>
    <row r="6039" spans="1:1">
      <c r="A6039" s="118"/>
    </row>
    <row r="6040" spans="1:1">
      <c r="A6040" s="118"/>
    </row>
    <row r="6041" spans="1:1">
      <c r="A6041" s="118"/>
    </row>
    <row r="6042" spans="1:1">
      <c r="A6042" s="118"/>
    </row>
    <row r="6043" spans="1:1">
      <c r="A6043" s="118"/>
    </row>
    <row r="6044" spans="1:1">
      <c r="A6044" s="118"/>
    </row>
    <row r="6045" spans="1:1">
      <c r="A6045" s="118"/>
    </row>
    <row r="6046" spans="1:1">
      <c r="A6046" s="118"/>
    </row>
    <row r="6047" spans="1:1">
      <c r="A6047" s="118"/>
    </row>
    <row r="6048" spans="1:1">
      <c r="A6048" s="118"/>
    </row>
    <row r="6049" spans="1:1">
      <c r="A6049" s="118"/>
    </row>
    <row r="6050" spans="1:1">
      <c r="A6050" s="118"/>
    </row>
    <row r="6051" spans="1:1">
      <c r="A6051" s="118"/>
    </row>
    <row r="6052" spans="1:1">
      <c r="A6052" s="118"/>
    </row>
    <row r="6053" spans="1:1">
      <c r="A6053" s="118"/>
    </row>
    <row r="6054" spans="1:1">
      <c r="A6054" s="118"/>
    </row>
    <row r="6055" spans="1:1">
      <c r="A6055" s="118"/>
    </row>
    <row r="6056" spans="1:1">
      <c r="A6056" s="118"/>
    </row>
    <row r="6057" spans="1:1">
      <c r="A6057" s="118"/>
    </row>
    <row r="6058" spans="1:1">
      <c r="A6058" s="118"/>
    </row>
    <row r="6059" spans="1:1">
      <c r="A6059" s="118"/>
    </row>
    <row r="6060" spans="1:1">
      <c r="A6060" s="118"/>
    </row>
    <row r="6061" spans="1:1">
      <c r="A6061" s="118"/>
    </row>
    <row r="6062" spans="1:1">
      <c r="A6062" s="118"/>
    </row>
    <row r="6063" spans="1:1">
      <c r="A6063" s="118"/>
    </row>
    <row r="6064" spans="1:1">
      <c r="A6064" s="118"/>
    </row>
    <row r="6065" spans="1:1">
      <c r="A6065" s="118"/>
    </row>
    <row r="6066" spans="1:1">
      <c r="A6066" s="118"/>
    </row>
    <row r="6067" spans="1:1">
      <c r="A6067" s="118"/>
    </row>
    <row r="6068" spans="1:1">
      <c r="A6068" s="118"/>
    </row>
    <row r="6069" spans="1:1">
      <c r="A6069" s="118"/>
    </row>
    <row r="6070" spans="1:1">
      <c r="A6070" s="118"/>
    </row>
    <row r="6071" spans="1:1">
      <c r="A6071" s="118"/>
    </row>
    <row r="6072" spans="1:1">
      <c r="A6072" s="118"/>
    </row>
    <row r="6073" spans="1:1">
      <c r="A6073" s="118"/>
    </row>
    <row r="6074" spans="1:1">
      <c r="A6074" s="118"/>
    </row>
    <row r="6075" spans="1:1">
      <c r="A6075" s="118"/>
    </row>
    <row r="6076" spans="1:1">
      <c r="A6076" s="118"/>
    </row>
    <row r="6077" spans="1:1">
      <c r="A6077" s="118"/>
    </row>
    <row r="6078" spans="1:1">
      <c r="A6078" s="118"/>
    </row>
    <row r="6079" spans="1:1">
      <c r="A6079" s="118"/>
    </row>
    <row r="6080" spans="1:1">
      <c r="A6080" s="118"/>
    </row>
    <row r="6081" spans="1:1">
      <c r="A6081" s="118"/>
    </row>
    <row r="6082" spans="1:1">
      <c r="A6082" s="118"/>
    </row>
    <row r="6083" spans="1:1">
      <c r="A6083" s="118"/>
    </row>
    <row r="6084" spans="1:1">
      <c r="A6084" s="118"/>
    </row>
    <row r="6085" spans="1:1">
      <c r="A6085" s="118"/>
    </row>
    <row r="6086" spans="1:1">
      <c r="A6086" s="118"/>
    </row>
    <row r="6087" spans="1:1">
      <c r="A6087" s="118"/>
    </row>
    <row r="6088" spans="1:1">
      <c r="A6088" s="118"/>
    </row>
    <row r="6089" spans="1:1">
      <c r="A6089" s="118"/>
    </row>
    <row r="6090" spans="1:1">
      <c r="A6090" s="118"/>
    </row>
    <row r="6091" spans="1:1">
      <c r="A6091" s="118"/>
    </row>
    <row r="6092" spans="1:1">
      <c r="A6092" s="118"/>
    </row>
    <row r="6093" spans="1:1">
      <c r="A6093" s="118"/>
    </row>
    <row r="6094" spans="1:1">
      <c r="A6094" s="118"/>
    </row>
    <row r="6095" spans="1:1">
      <c r="A6095" s="118"/>
    </row>
    <row r="6096" spans="1:1">
      <c r="A6096" s="118"/>
    </row>
    <row r="6097" spans="1:1">
      <c r="A6097" s="118"/>
    </row>
    <row r="6098" spans="1:1">
      <c r="A6098" s="118"/>
    </row>
    <row r="6099" spans="1:1">
      <c r="A6099" s="118"/>
    </row>
    <row r="6100" spans="1:1">
      <c r="A6100" s="118"/>
    </row>
    <row r="6101" spans="1:1">
      <c r="A6101" s="118"/>
    </row>
    <row r="6102" spans="1:1">
      <c r="A6102" s="118"/>
    </row>
    <row r="6103" spans="1:1">
      <c r="A6103" s="118"/>
    </row>
    <row r="6104" spans="1:1">
      <c r="A6104" s="118"/>
    </row>
    <row r="6105" spans="1:1">
      <c r="A6105" s="118"/>
    </row>
    <row r="6106" spans="1:1">
      <c r="A6106" s="118"/>
    </row>
    <row r="6107" spans="1:1">
      <c r="A6107" s="118"/>
    </row>
    <row r="6108" spans="1:1">
      <c r="A6108" s="118"/>
    </row>
    <row r="6109" spans="1:1">
      <c r="A6109" s="118"/>
    </row>
    <row r="6110" spans="1:1">
      <c r="A6110" s="118"/>
    </row>
    <row r="6111" spans="1:1">
      <c r="A6111" s="118"/>
    </row>
    <row r="6112" spans="1:1">
      <c r="A6112" s="118"/>
    </row>
    <row r="6113" spans="1:1">
      <c r="A6113" s="118"/>
    </row>
    <row r="6114" spans="1:1">
      <c r="A6114" s="118"/>
    </row>
    <row r="6115" spans="1:1">
      <c r="A6115" s="118"/>
    </row>
    <row r="6116" spans="1:1">
      <c r="A6116" s="118"/>
    </row>
    <row r="6117" spans="1:1">
      <c r="A6117" s="118"/>
    </row>
    <row r="6118" spans="1:1">
      <c r="A6118" s="118"/>
    </row>
    <row r="6119" spans="1:1">
      <c r="A6119" s="118"/>
    </row>
    <row r="6120" spans="1:1">
      <c r="A6120" s="118"/>
    </row>
    <row r="6121" spans="1:1">
      <c r="A6121" s="118"/>
    </row>
    <row r="6122" spans="1:1">
      <c r="A6122" s="118"/>
    </row>
    <row r="6123" spans="1:1">
      <c r="A6123" s="118"/>
    </row>
    <row r="6124" spans="1:1">
      <c r="A6124" s="118"/>
    </row>
    <row r="6125" spans="1:1">
      <c r="A6125" s="118"/>
    </row>
    <row r="6126" spans="1:1">
      <c r="A6126" s="118"/>
    </row>
    <row r="6127" spans="1:1">
      <c r="A6127" s="118"/>
    </row>
    <row r="6128" spans="1:1">
      <c r="A6128" s="118"/>
    </row>
    <row r="6129" spans="1:1">
      <c r="A6129" s="118"/>
    </row>
    <row r="6130" spans="1:1">
      <c r="A6130" s="118"/>
    </row>
    <row r="6131" spans="1:1">
      <c r="A6131" s="118"/>
    </row>
    <row r="6132" spans="1:1">
      <c r="A6132" s="118"/>
    </row>
    <row r="6133" spans="1:1">
      <c r="A6133" s="118"/>
    </row>
    <row r="6134" spans="1:1">
      <c r="A6134" s="118"/>
    </row>
    <row r="6135" spans="1:1">
      <c r="A6135" s="118"/>
    </row>
    <row r="6136" spans="1:1">
      <c r="A6136" s="118"/>
    </row>
    <row r="6137" spans="1:1">
      <c r="A6137" s="118"/>
    </row>
    <row r="6138" spans="1:1">
      <c r="A6138" s="118"/>
    </row>
    <row r="6139" spans="1:1">
      <c r="A6139" s="118"/>
    </row>
    <row r="6140" spans="1:1">
      <c r="A6140" s="118"/>
    </row>
    <row r="6141" spans="1:1">
      <c r="A6141" s="118"/>
    </row>
    <row r="6142" spans="1:1">
      <c r="A6142" s="118"/>
    </row>
    <row r="6143" spans="1:1">
      <c r="A6143" s="118"/>
    </row>
    <row r="6144" spans="1:1">
      <c r="A6144" s="118"/>
    </row>
    <row r="6145" spans="1:1">
      <c r="A6145" s="118"/>
    </row>
    <row r="6146" spans="1:1">
      <c r="A6146" s="118"/>
    </row>
    <row r="6147" spans="1:1">
      <c r="A6147" s="118"/>
    </row>
    <row r="6148" spans="1:1">
      <c r="A6148" s="118"/>
    </row>
    <row r="6149" spans="1:1">
      <c r="A6149" s="118"/>
    </row>
    <row r="6150" spans="1:1">
      <c r="A6150" s="118"/>
    </row>
    <row r="6151" spans="1:1">
      <c r="A6151" s="118"/>
    </row>
    <row r="6152" spans="1:1">
      <c r="A6152" s="118"/>
    </row>
    <row r="6153" spans="1:1">
      <c r="A6153" s="118"/>
    </row>
    <row r="6154" spans="1:1">
      <c r="A6154" s="118"/>
    </row>
    <row r="6155" spans="1:1">
      <c r="A6155" s="118"/>
    </row>
    <row r="6156" spans="1:1">
      <c r="A6156" s="118"/>
    </row>
    <row r="6157" spans="1:1">
      <c r="A6157" s="118"/>
    </row>
    <row r="6158" spans="1:1">
      <c r="A6158" s="118"/>
    </row>
    <row r="6159" spans="1:1">
      <c r="A6159" s="118"/>
    </row>
    <row r="6160" spans="1:1">
      <c r="A6160" s="118"/>
    </row>
    <row r="6161" spans="1:1">
      <c r="A6161" s="118"/>
    </row>
    <row r="6162" spans="1:1">
      <c r="A6162" s="118"/>
    </row>
    <row r="6163" spans="1:1">
      <c r="A6163" s="118"/>
    </row>
    <row r="6164" spans="1:1">
      <c r="A6164" s="118"/>
    </row>
    <row r="6165" spans="1:1">
      <c r="A6165" s="118"/>
    </row>
    <row r="6166" spans="1:1">
      <c r="A6166" s="118"/>
    </row>
    <row r="6167" spans="1:1">
      <c r="A6167" s="118"/>
    </row>
    <row r="6168" spans="1:1">
      <c r="A6168" s="118"/>
    </row>
    <row r="6169" spans="1:1">
      <c r="A6169" s="118"/>
    </row>
    <row r="6170" spans="1:1">
      <c r="A6170" s="118"/>
    </row>
    <row r="6171" spans="1:1">
      <c r="A6171" s="118"/>
    </row>
    <row r="6172" spans="1:1">
      <c r="A6172" s="118"/>
    </row>
    <row r="6173" spans="1:1">
      <c r="A6173" s="118"/>
    </row>
    <row r="6174" spans="1:1">
      <c r="A6174" s="118"/>
    </row>
    <row r="6175" spans="1:1">
      <c r="A6175" s="118"/>
    </row>
    <row r="6176" spans="1:1">
      <c r="A6176" s="118"/>
    </row>
    <row r="6177" spans="1:1">
      <c r="A6177" s="118"/>
    </row>
    <row r="6178" spans="1:1">
      <c r="A6178" s="118"/>
    </row>
    <row r="6179" spans="1:1">
      <c r="A6179" s="118"/>
    </row>
    <row r="6180" spans="1:1">
      <c r="A6180" s="118"/>
    </row>
    <row r="6181" spans="1:1">
      <c r="A6181" s="118"/>
    </row>
    <row r="6182" spans="1:1">
      <c r="A6182" s="118"/>
    </row>
    <row r="6183" spans="1:1">
      <c r="A6183" s="118"/>
    </row>
    <row r="6184" spans="1:1">
      <c r="A6184" s="118"/>
    </row>
    <row r="6185" spans="1:1">
      <c r="A6185" s="118"/>
    </row>
    <row r="6186" spans="1:1">
      <c r="A6186" s="118"/>
    </row>
    <row r="6187" spans="1:1">
      <c r="A6187" s="118"/>
    </row>
    <row r="6188" spans="1:1">
      <c r="A6188" s="118"/>
    </row>
    <row r="6189" spans="1:1">
      <c r="A6189" s="118"/>
    </row>
    <row r="6190" spans="1:1">
      <c r="A6190" s="118"/>
    </row>
    <row r="6191" spans="1:1">
      <c r="A6191" s="118"/>
    </row>
    <row r="6192" spans="1:1">
      <c r="A6192" s="118"/>
    </row>
    <row r="6193" spans="1:1">
      <c r="A6193" s="118"/>
    </row>
    <row r="6194" spans="1:1">
      <c r="A6194" s="118"/>
    </row>
    <row r="6195" spans="1:1">
      <c r="A6195" s="118"/>
    </row>
    <row r="6196" spans="1:1">
      <c r="A6196" s="118"/>
    </row>
    <row r="6197" spans="1:1">
      <c r="A6197" s="118"/>
    </row>
    <row r="6198" spans="1:1">
      <c r="A6198" s="118"/>
    </row>
    <row r="6199" spans="1:1">
      <c r="A6199" s="118"/>
    </row>
    <row r="6200" spans="1:1">
      <c r="A6200" s="118"/>
    </row>
    <row r="6201" spans="1:1">
      <c r="A6201" s="118"/>
    </row>
    <row r="6202" spans="1:1">
      <c r="A6202" s="118"/>
    </row>
    <row r="6203" spans="1:1">
      <c r="A6203" s="118"/>
    </row>
    <row r="6204" spans="1:1">
      <c r="A6204" s="118"/>
    </row>
    <row r="6205" spans="1:1">
      <c r="A6205" s="118"/>
    </row>
    <row r="6206" spans="1:1">
      <c r="A6206" s="118"/>
    </row>
    <row r="6207" spans="1:1">
      <c r="A6207" s="118"/>
    </row>
    <row r="6208" spans="1:1">
      <c r="A6208" s="118"/>
    </row>
    <row r="6209" spans="1:1">
      <c r="A6209" s="118"/>
    </row>
    <row r="6210" spans="1:1">
      <c r="A6210" s="118"/>
    </row>
    <row r="6211" spans="1:1">
      <c r="A6211" s="118"/>
    </row>
    <row r="6212" spans="1:1">
      <c r="A6212" s="118"/>
    </row>
    <row r="6213" spans="1:1">
      <c r="A6213" s="118"/>
    </row>
    <row r="6214" spans="1:1">
      <c r="A6214" s="118"/>
    </row>
    <row r="6215" spans="1:1">
      <c r="A6215" s="118"/>
    </row>
    <row r="6216" spans="1:1">
      <c r="A6216" s="118"/>
    </row>
    <row r="6217" spans="1:1">
      <c r="A6217" s="118"/>
    </row>
    <row r="6218" spans="1:1">
      <c r="A6218" s="118"/>
    </row>
    <row r="6219" spans="1:1">
      <c r="A6219" s="118"/>
    </row>
    <row r="6220" spans="1:1">
      <c r="A6220" s="118"/>
    </row>
    <row r="6221" spans="1:1">
      <c r="A6221" s="118"/>
    </row>
    <row r="6222" spans="1:1">
      <c r="A6222" s="118"/>
    </row>
    <row r="6223" spans="1:1">
      <c r="A6223" s="118"/>
    </row>
    <row r="6224" spans="1:1">
      <c r="A6224" s="118"/>
    </row>
    <row r="6225" spans="1:1">
      <c r="A6225" s="118"/>
    </row>
    <row r="6226" spans="1:1">
      <c r="A6226" s="118"/>
    </row>
    <row r="6227" spans="1:1">
      <c r="A6227" s="118"/>
    </row>
    <row r="6228" spans="1:1">
      <c r="A6228" s="118"/>
    </row>
    <row r="6229" spans="1:1">
      <c r="A6229" s="118"/>
    </row>
    <row r="6230" spans="1:1">
      <c r="A6230" s="118"/>
    </row>
    <row r="6231" spans="1:1">
      <c r="A6231" s="118"/>
    </row>
    <row r="6232" spans="1:1">
      <c r="A6232" s="118"/>
    </row>
    <row r="6233" spans="1:1">
      <c r="A6233" s="118"/>
    </row>
    <row r="6234" spans="1:1">
      <c r="A6234" s="118"/>
    </row>
    <row r="6235" spans="1:1">
      <c r="A6235" s="118"/>
    </row>
    <row r="6236" spans="1:1">
      <c r="A6236" s="118"/>
    </row>
    <row r="6237" spans="1:1">
      <c r="A6237" s="118"/>
    </row>
    <row r="6238" spans="1:1">
      <c r="A6238" s="118"/>
    </row>
    <row r="6239" spans="1:1">
      <c r="A6239" s="118"/>
    </row>
    <row r="6240" spans="1:1">
      <c r="A6240" s="118"/>
    </row>
    <row r="6241" spans="1:1">
      <c r="A6241" s="118"/>
    </row>
    <row r="6242" spans="1:1">
      <c r="A6242" s="118"/>
    </row>
    <row r="6243" spans="1:1">
      <c r="A6243" s="118"/>
    </row>
    <row r="6244" spans="1:1">
      <c r="A6244" s="118"/>
    </row>
    <row r="6245" spans="1:1">
      <c r="A6245" s="118"/>
    </row>
    <row r="6246" spans="1:1">
      <c r="A6246" s="118"/>
    </row>
    <row r="6247" spans="1:1">
      <c r="A6247" s="118"/>
    </row>
    <row r="6248" spans="1:1">
      <c r="A6248" s="118"/>
    </row>
    <row r="6249" spans="1:1">
      <c r="A6249" s="118"/>
    </row>
    <row r="6250" spans="1:1">
      <c r="A6250" s="118"/>
    </row>
    <row r="6251" spans="1:1">
      <c r="A6251" s="118"/>
    </row>
    <row r="6252" spans="1:1">
      <c r="A6252" s="118"/>
    </row>
    <row r="6253" spans="1:1">
      <c r="A6253" s="118"/>
    </row>
    <row r="6254" spans="1:1">
      <c r="A6254" s="118"/>
    </row>
    <row r="6255" spans="1:1">
      <c r="A6255" s="118"/>
    </row>
    <row r="6256" spans="1:1">
      <c r="A6256" s="118"/>
    </row>
    <row r="6257" spans="1:1">
      <c r="A6257" s="118"/>
    </row>
    <row r="6258" spans="1:1">
      <c r="A6258" s="118"/>
    </row>
    <row r="6259" spans="1:1">
      <c r="A6259" s="118"/>
    </row>
    <row r="6260" spans="1:1">
      <c r="A6260" s="118"/>
    </row>
    <row r="6261" spans="1:1">
      <c r="A6261" s="118"/>
    </row>
    <row r="6262" spans="1:1">
      <c r="A6262" s="118"/>
    </row>
    <row r="6263" spans="1:1">
      <c r="A6263" s="118"/>
    </row>
    <row r="6264" spans="1:1">
      <c r="A6264" s="118"/>
    </row>
    <row r="6265" spans="1:1">
      <c r="A6265" s="118"/>
    </row>
    <row r="6266" spans="1:1">
      <c r="A6266" s="118"/>
    </row>
    <row r="6267" spans="1:1">
      <c r="A6267" s="118"/>
    </row>
    <row r="6268" spans="1:1">
      <c r="A6268" s="118"/>
    </row>
    <row r="6269" spans="1:1">
      <c r="A6269" s="118"/>
    </row>
    <row r="6270" spans="1:1">
      <c r="A6270" s="118"/>
    </row>
    <row r="6271" spans="1:1">
      <c r="A6271" s="118"/>
    </row>
    <row r="6272" spans="1:1">
      <c r="A6272" s="118"/>
    </row>
    <row r="6273" spans="1:1">
      <c r="A6273" s="118"/>
    </row>
    <row r="6274" spans="1:1">
      <c r="A6274" s="118"/>
    </row>
    <row r="6275" spans="1:1">
      <c r="A6275" s="118"/>
    </row>
    <row r="6276" spans="1:1">
      <c r="A6276" s="118"/>
    </row>
    <row r="6277" spans="1:1">
      <c r="A6277" s="118"/>
    </row>
    <row r="6278" spans="1:1">
      <c r="A6278" s="118"/>
    </row>
    <row r="6279" spans="1:1">
      <c r="A6279" s="118"/>
    </row>
    <row r="6280" spans="1:1">
      <c r="A6280" s="118"/>
    </row>
    <row r="6281" spans="1:1">
      <c r="A6281" s="118"/>
    </row>
    <row r="6282" spans="1:1">
      <c r="A6282" s="118"/>
    </row>
    <row r="6283" spans="1:1">
      <c r="A6283" s="118"/>
    </row>
    <row r="6284" spans="1:1">
      <c r="A6284" s="118"/>
    </row>
    <row r="6285" spans="1:1">
      <c r="A6285" s="118"/>
    </row>
    <row r="6286" spans="1:1">
      <c r="A6286" s="118"/>
    </row>
    <row r="6287" spans="1:1">
      <c r="A6287" s="118"/>
    </row>
    <row r="6288" spans="1:1">
      <c r="A6288" s="118"/>
    </row>
    <row r="6289" spans="1:1">
      <c r="A6289" s="118"/>
    </row>
    <row r="6290" spans="1:1">
      <c r="A6290" s="118"/>
    </row>
    <row r="6291" spans="1:1">
      <c r="A6291" s="118"/>
    </row>
    <row r="6292" spans="1:1">
      <c r="A6292" s="118"/>
    </row>
    <row r="6293" spans="1:1">
      <c r="A6293" s="118"/>
    </row>
    <row r="6294" spans="1:1">
      <c r="A6294" s="118"/>
    </row>
    <row r="6295" spans="1:1">
      <c r="A6295" s="118"/>
    </row>
    <row r="6296" spans="1:1">
      <c r="A6296" s="118"/>
    </row>
    <row r="6297" spans="1:1">
      <c r="A6297" s="118"/>
    </row>
    <row r="6298" spans="1:1">
      <c r="A6298" s="118"/>
    </row>
    <row r="6299" spans="1:1">
      <c r="A6299" s="118"/>
    </row>
    <row r="6300" spans="1:1">
      <c r="A6300" s="118"/>
    </row>
    <row r="6301" spans="1:1">
      <c r="A6301" s="118"/>
    </row>
    <row r="6302" spans="1:1">
      <c r="A6302" s="118"/>
    </row>
    <row r="6303" spans="1:1">
      <c r="A6303" s="118"/>
    </row>
    <row r="6304" spans="1:1">
      <c r="A6304" s="118"/>
    </row>
    <row r="6305" spans="1:1">
      <c r="A6305" s="118"/>
    </row>
    <row r="6306" spans="1:1">
      <c r="A6306" s="118"/>
    </row>
    <row r="6307" spans="1:1">
      <c r="A6307" s="118"/>
    </row>
    <row r="6308" spans="1:1">
      <c r="A6308" s="118"/>
    </row>
    <row r="6309" spans="1:1">
      <c r="A6309" s="118"/>
    </row>
    <row r="6310" spans="1:1">
      <c r="A6310" s="118"/>
    </row>
    <row r="6311" spans="1:1">
      <c r="A6311" s="118"/>
    </row>
    <row r="6312" spans="1:1">
      <c r="A6312" s="118"/>
    </row>
    <row r="6313" spans="1:1">
      <c r="A6313" s="118"/>
    </row>
    <row r="6314" spans="1:1">
      <c r="A6314" s="118"/>
    </row>
    <row r="6315" spans="1:1">
      <c r="A6315" s="118"/>
    </row>
    <row r="6316" spans="1:1">
      <c r="A6316" s="118"/>
    </row>
    <row r="6317" spans="1:1">
      <c r="A6317" s="118"/>
    </row>
    <row r="6318" spans="1:1">
      <c r="A6318" s="118"/>
    </row>
    <row r="6319" spans="1:1">
      <c r="A6319" s="118"/>
    </row>
    <row r="6320" spans="1:1">
      <c r="A6320" s="118"/>
    </row>
    <row r="6321" spans="1:1">
      <c r="A6321" s="118"/>
    </row>
    <row r="6322" spans="1:1">
      <c r="A6322" s="118"/>
    </row>
    <row r="6323" spans="1:1">
      <c r="A6323" s="118"/>
    </row>
    <row r="6324" spans="1:1">
      <c r="A6324" s="118"/>
    </row>
    <row r="6325" spans="1:1">
      <c r="A6325" s="118"/>
    </row>
    <row r="6326" spans="1:1">
      <c r="A6326" s="118"/>
    </row>
    <row r="6327" spans="1:1">
      <c r="A6327" s="118"/>
    </row>
    <row r="6328" spans="1:1">
      <c r="A6328" s="118"/>
    </row>
    <row r="6329" spans="1:1">
      <c r="A6329" s="118"/>
    </row>
    <row r="6330" spans="1:1">
      <c r="A6330" s="118"/>
    </row>
    <row r="6331" spans="1:1">
      <c r="A6331" s="118"/>
    </row>
    <row r="6332" spans="1:1">
      <c r="A6332" s="118"/>
    </row>
    <row r="6333" spans="1:1">
      <c r="A6333" s="118"/>
    </row>
    <row r="6334" spans="1:1">
      <c r="A6334" s="118"/>
    </row>
    <row r="6335" spans="1:1">
      <c r="A6335" s="118"/>
    </row>
    <row r="6336" spans="1:1">
      <c r="A6336" s="118"/>
    </row>
    <row r="6337" spans="1:1">
      <c r="A6337" s="118"/>
    </row>
    <row r="6338" spans="1:1">
      <c r="A6338" s="118"/>
    </row>
    <row r="6339" spans="1:1">
      <c r="A6339" s="118"/>
    </row>
    <row r="6340" spans="1:1">
      <c r="A6340" s="118"/>
    </row>
    <row r="6341" spans="1:1">
      <c r="A6341" s="118"/>
    </row>
    <row r="6342" spans="1:1">
      <c r="A6342" s="118"/>
    </row>
    <row r="6343" spans="1:1">
      <c r="A6343" s="118"/>
    </row>
    <row r="6344" spans="1:1">
      <c r="A6344" s="118"/>
    </row>
    <row r="6345" spans="1:1">
      <c r="A6345" s="118"/>
    </row>
    <row r="6346" spans="1:1">
      <c r="A6346" s="118"/>
    </row>
    <row r="6347" spans="1:1">
      <c r="A6347" s="118"/>
    </row>
    <row r="6348" spans="1:1">
      <c r="A6348" s="118"/>
    </row>
    <row r="6349" spans="1:1">
      <c r="A6349" s="118"/>
    </row>
    <row r="6350" spans="1:1">
      <c r="A6350" s="118"/>
    </row>
    <row r="6351" spans="1:1">
      <c r="A6351" s="118"/>
    </row>
    <row r="6352" spans="1:1">
      <c r="A6352" s="118"/>
    </row>
    <row r="6353" spans="1:1">
      <c r="A6353" s="118"/>
    </row>
    <row r="6354" spans="1:1">
      <c r="A6354" s="118"/>
    </row>
    <row r="6355" spans="1:1">
      <c r="A6355" s="118"/>
    </row>
    <row r="6356" spans="1:1">
      <c r="A6356" s="118"/>
    </row>
    <row r="6357" spans="1:1">
      <c r="A6357" s="118"/>
    </row>
    <row r="6358" spans="1:1">
      <c r="A6358" s="118"/>
    </row>
    <row r="6359" spans="1:1">
      <c r="A6359" s="118"/>
    </row>
    <row r="6360" spans="1:1">
      <c r="A6360" s="118"/>
    </row>
    <row r="6361" spans="1:1">
      <c r="A6361" s="118"/>
    </row>
    <row r="6362" spans="1:1">
      <c r="A6362" s="118"/>
    </row>
    <row r="6363" spans="1:1">
      <c r="A6363" s="118"/>
    </row>
    <row r="6364" spans="1:1">
      <c r="A6364" s="118"/>
    </row>
    <row r="6365" spans="1:1">
      <c r="A6365" s="118"/>
    </row>
    <row r="6366" spans="1:1">
      <c r="A6366" s="118"/>
    </row>
    <row r="6367" spans="1:1">
      <c r="A6367" s="118"/>
    </row>
    <row r="6368" spans="1:1">
      <c r="A6368" s="118"/>
    </row>
    <row r="6369" spans="1:1">
      <c r="A6369" s="118"/>
    </row>
    <row r="6370" spans="1:1">
      <c r="A6370" s="118"/>
    </row>
    <row r="6371" spans="1:1">
      <c r="A6371" s="118"/>
    </row>
    <row r="6372" spans="1:1">
      <c r="A6372" s="118"/>
    </row>
    <row r="6373" spans="1:1">
      <c r="A6373" s="118"/>
    </row>
    <row r="6374" spans="1:1">
      <c r="A6374" s="118"/>
    </row>
    <row r="6375" spans="1:1">
      <c r="A6375" s="118"/>
    </row>
    <row r="6376" spans="1:1">
      <c r="A6376" s="118"/>
    </row>
    <row r="6377" spans="1:1">
      <c r="A6377" s="118"/>
    </row>
    <row r="6378" spans="1:1">
      <c r="A6378" s="118"/>
    </row>
    <row r="6379" spans="1:1">
      <c r="A6379" s="118"/>
    </row>
    <row r="6380" spans="1:1">
      <c r="A6380" s="118"/>
    </row>
    <row r="6381" spans="1:1">
      <c r="A6381" s="118"/>
    </row>
    <row r="6382" spans="1:1">
      <c r="A6382" s="118"/>
    </row>
    <row r="6383" spans="1:1">
      <c r="A6383" s="118"/>
    </row>
    <row r="6384" spans="1:1">
      <c r="A6384" s="118"/>
    </row>
    <row r="6385" spans="1:1">
      <c r="A6385" s="118"/>
    </row>
    <row r="6386" spans="1:1">
      <c r="A6386" s="118"/>
    </row>
    <row r="6387" spans="1:1">
      <c r="A6387" s="118"/>
    </row>
    <row r="6388" spans="1:1">
      <c r="A6388" s="118"/>
    </row>
    <row r="6389" spans="1:1">
      <c r="A6389" s="118"/>
    </row>
    <row r="6390" spans="1:1">
      <c r="A6390" s="118"/>
    </row>
    <row r="6391" spans="1:1">
      <c r="A6391" s="118"/>
    </row>
    <row r="6392" spans="1:1">
      <c r="A6392" s="118"/>
    </row>
    <row r="6393" spans="1:1">
      <c r="A6393" s="118"/>
    </row>
    <row r="6394" spans="1:1">
      <c r="A6394" s="118"/>
    </row>
    <row r="6395" spans="1:1">
      <c r="A6395" s="118"/>
    </row>
    <row r="6396" spans="1:1">
      <c r="A6396" s="118"/>
    </row>
    <row r="6397" spans="1:1">
      <c r="A6397" s="118"/>
    </row>
    <row r="6398" spans="1:1">
      <c r="A6398" s="118"/>
    </row>
    <row r="6399" spans="1:1">
      <c r="A6399" s="118"/>
    </row>
    <row r="6400" spans="1:1">
      <c r="A6400" s="118"/>
    </row>
    <row r="6401" spans="1:1">
      <c r="A6401" s="118"/>
    </row>
    <row r="6402" spans="1:1">
      <c r="A6402" s="118"/>
    </row>
    <row r="6403" spans="1:1">
      <c r="A6403" s="118"/>
    </row>
    <row r="6404" spans="1:1">
      <c r="A6404" s="118"/>
    </row>
    <row r="6405" spans="1:1">
      <c r="A6405" s="118"/>
    </row>
    <row r="6406" spans="1:1">
      <c r="A6406" s="118"/>
    </row>
    <row r="6407" spans="1:1">
      <c r="A6407" s="118"/>
    </row>
    <row r="6408" spans="1:1">
      <c r="A6408" s="118"/>
    </row>
    <row r="6409" spans="1:1">
      <c r="A6409" s="118"/>
    </row>
    <row r="6410" spans="1:1">
      <c r="A6410" s="118"/>
    </row>
    <row r="6411" spans="1:1">
      <c r="A6411" s="118"/>
    </row>
    <row r="6412" spans="1:1">
      <c r="A6412" s="118"/>
    </row>
    <row r="6413" spans="1:1">
      <c r="A6413" s="118"/>
    </row>
    <row r="6414" spans="1:1">
      <c r="A6414" s="118"/>
    </row>
    <row r="6415" spans="1:1">
      <c r="A6415" s="118"/>
    </row>
    <row r="6416" spans="1:1">
      <c r="A6416" s="118"/>
    </row>
    <row r="6417" spans="1:1">
      <c r="A6417" s="118"/>
    </row>
    <row r="6418" spans="1:1">
      <c r="A6418" s="118"/>
    </row>
    <row r="6419" spans="1:1">
      <c r="A6419" s="118"/>
    </row>
    <row r="6420" spans="1:1">
      <c r="A6420" s="118"/>
    </row>
    <row r="6421" spans="1:1">
      <c r="A6421" s="118"/>
    </row>
    <row r="6422" spans="1:1">
      <c r="A6422" s="118"/>
    </row>
    <row r="6423" spans="1:1">
      <c r="A6423" s="118"/>
    </row>
    <row r="6424" spans="1:1">
      <c r="A6424" s="118"/>
    </row>
    <row r="6425" spans="1:1">
      <c r="A6425" s="118"/>
    </row>
    <row r="6426" spans="1:1">
      <c r="A6426" s="118"/>
    </row>
    <row r="6427" spans="1:1">
      <c r="A6427" s="118"/>
    </row>
    <row r="6428" spans="1:1">
      <c r="A6428" s="118"/>
    </row>
    <row r="6429" spans="1:1">
      <c r="A6429" s="118"/>
    </row>
    <row r="6430" spans="1:1">
      <c r="A6430" s="118"/>
    </row>
    <row r="6431" spans="1:1">
      <c r="A6431" s="118"/>
    </row>
    <row r="6432" spans="1:1">
      <c r="A6432" s="118"/>
    </row>
    <row r="6433" spans="1:1">
      <c r="A6433" s="118"/>
    </row>
    <row r="6434" spans="1:1">
      <c r="A6434" s="118"/>
    </row>
    <row r="6435" spans="1:1">
      <c r="A6435" s="118"/>
    </row>
    <row r="6436" spans="1:1">
      <c r="A6436" s="118"/>
    </row>
    <row r="6437" spans="1:1">
      <c r="A6437" s="118"/>
    </row>
    <row r="6438" spans="1:1">
      <c r="A6438" s="118"/>
    </row>
    <row r="6439" spans="1:1">
      <c r="A6439" s="118"/>
    </row>
    <row r="6440" spans="1:1">
      <c r="A6440" s="118"/>
    </row>
    <row r="6441" spans="1:1">
      <c r="A6441" s="118"/>
    </row>
    <row r="6442" spans="1:1">
      <c r="A6442" s="118"/>
    </row>
    <row r="6443" spans="1:1">
      <c r="A6443" s="118"/>
    </row>
    <row r="6444" spans="1:1">
      <c r="A6444" s="118"/>
    </row>
    <row r="6445" spans="1:1">
      <c r="A6445" s="118"/>
    </row>
    <row r="6446" spans="1:1">
      <c r="A6446" s="118"/>
    </row>
    <row r="6447" spans="1:1">
      <c r="A6447" s="118"/>
    </row>
    <row r="6448" spans="1:1">
      <c r="A6448" s="118"/>
    </row>
    <row r="6449" spans="1:1">
      <c r="A6449" s="118"/>
    </row>
    <row r="6450" spans="1:1">
      <c r="A6450" s="118"/>
    </row>
    <row r="6451" spans="1:1">
      <c r="A6451" s="118"/>
    </row>
    <row r="6452" spans="1:1">
      <c r="A6452" s="118"/>
    </row>
    <row r="6453" spans="1:1">
      <c r="A6453" s="118"/>
    </row>
    <row r="6454" spans="1:1">
      <c r="A6454" s="118"/>
    </row>
    <row r="6455" spans="1:1">
      <c r="A6455" s="118"/>
    </row>
    <row r="6456" spans="1:1">
      <c r="A6456" s="118"/>
    </row>
    <row r="6457" spans="1:1">
      <c r="A6457" s="118"/>
    </row>
    <row r="6458" spans="1:1">
      <c r="A6458" s="118"/>
    </row>
    <row r="6459" spans="1:1">
      <c r="A6459" s="118"/>
    </row>
    <row r="6460" spans="1:1">
      <c r="A6460" s="118"/>
    </row>
    <row r="6461" spans="1:1">
      <c r="A6461" s="118"/>
    </row>
    <row r="6462" spans="1:1">
      <c r="A6462" s="118"/>
    </row>
    <row r="6463" spans="1:1">
      <c r="A6463" s="118"/>
    </row>
    <row r="6464" spans="1:1">
      <c r="A6464" s="118"/>
    </row>
    <row r="6465" spans="1:1">
      <c r="A6465" s="118"/>
    </row>
    <row r="6466" spans="1:1">
      <c r="A6466" s="118"/>
    </row>
    <row r="6467" spans="1:1">
      <c r="A6467" s="118"/>
    </row>
    <row r="6468" spans="1:1">
      <c r="A6468" s="118"/>
    </row>
    <row r="6469" spans="1:1">
      <c r="A6469" s="118"/>
    </row>
    <row r="6470" spans="1:1">
      <c r="A6470" s="118"/>
    </row>
    <row r="6471" spans="1:1">
      <c r="A6471" s="118"/>
    </row>
    <row r="6472" spans="1:1">
      <c r="A6472" s="118"/>
    </row>
    <row r="6473" spans="1:1">
      <c r="A6473" s="118"/>
    </row>
    <row r="6474" spans="1:1">
      <c r="A6474" s="118"/>
    </row>
    <row r="6475" spans="1:1">
      <c r="A6475" s="118"/>
    </row>
    <row r="6476" spans="1:1">
      <c r="A6476" s="118"/>
    </row>
    <row r="6477" spans="1:1">
      <c r="A6477" s="118"/>
    </row>
    <row r="6478" spans="1:1">
      <c r="A6478" s="118"/>
    </row>
    <row r="6479" spans="1:1">
      <c r="A6479" s="118"/>
    </row>
    <row r="6480" spans="1:1">
      <c r="A6480" s="118"/>
    </row>
    <row r="6481" spans="1:1">
      <c r="A6481" s="118"/>
    </row>
    <row r="6482" spans="1:1">
      <c r="A6482" s="118"/>
    </row>
    <row r="6483" spans="1:1">
      <c r="A6483" s="118"/>
    </row>
    <row r="6484" spans="1:1">
      <c r="A6484" s="118"/>
    </row>
    <row r="6485" spans="1:1">
      <c r="A6485" s="118"/>
    </row>
    <row r="6486" spans="1:1">
      <c r="A6486" s="118"/>
    </row>
    <row r="6487" spans="1:1">
      <c r="A6487" s="118"/>
    </row>
    <row r="6488" spans="1:1">
      <c r="A6488" s="118"/>
    </row>
    <row r="6489" spans="1:1">
      <c r="A6489" s="118"/>
    </row>
    <row r="6490" spans="1:1">
      <c r="A6490" s="118"/>
    </row>
    <row r="6491" spans="1:1">
      <c r="A6491" s="118"/>
    </row>
    <row r="6492" spans="1:1">
      <c r="A6492" s="118"/>
    </row>
    <row r="6493" spans="1:1">
      <c r="A6493" s="118"/>
    </row>
    <row r="6494" spans="1:1">
      <c r="A6494" s="118"/>
    </row>
    <row r="6495" spans="1:1">
      <c r="A6495" s="118"/>
    </row>
    <row r="6496" spans="1:1">
      <c r="A6496" s="118"/>
    </row>
    <row r="6497" spans="1:1">
      <c r="A6497" s="118"/>
    </row>
    <row r="6498" spans="1:1">
      <c r="A6498" s="118"/>
    </row>
    <row r="6499" spans="1:1">
      <c r="A6499" s="118"/>
    </row>
    <row r="6500" spans="1:1">
      <c r="A6500" s="118"/>
    </row>
    <row r="6501" spans="1:1">
      <c r="A6501" s="118"/>
    </row>
    <row r="6502" spans="1:1">
      <c r="A6502" s="118"/>
    </row>
    <row r="6503" spans="1:1">
      <c r="A6503" s="118"/>
    </row>
    <row r="6504" spans="1:1">
      <c r="A6504" s="118"/>
    </row>
    <row r="6505" spans="1:1">
      <c r="A6505" s="118"/>
    </row>
    <row r="6506" spans="1:1">
      <c r="A6506" s="118"/>
    </row>
    <row r="6507" spans="1:1">
      <c r="A6507" s="118"/>
    </row>
    <row r="6508" spans="1:1">
      <c r="A6508" s="118"/>
    </row>
    <row r="6509" spans="1:1">
      <c r="A6509" s="118"/>
    </row>
    <row r="6510" spans="1:1">
      <c r="A6510" s="118"/>
    </row>
    <row r="6511" spans="1:1">
      <c r="A6511" s="118"/>
    </row>
    <row r="6512" spans="1:1">
      <c r="A6512" s="118"/>
    </row>
    <row r="6513" spans="1:1">
      <c r="A6513" s="118"/>
    </row>
    <row r="6514" spans="1:1">
      <c r="A6514" s="118"/>
    </row>
    <row r="6515" spans="1:1">
      <c r="A6515" s="118"/>
    </row>
    <row r="6516" spans="1:1">
      <c r="A6516" s="118"/>
    </row>
    <row r="6517" spans="1:1">
      <c r="A6517" s="118"/>
    </row>
    <row r="6518" spans="1:1">
      <c r="A6518" s="118"/>
    </row>
    <row r="6519" spans="1:1">
      <c r="A6519" s="118"/>
    </row>
    <row r="6520" spans="1:1">
      <c r="A6520" s="118"/>
    </row>
    <row r="6521" spans="1:1">
      <c r="A6521" s="118"/>
    </row>
    <row r="6522" spans="1:1">
      <c r="A6522" s="118"/>
    </row>
    <row r="6523" spans="1:1">
      <c r="A6523" s="118"/>
    </row>
    <row r="6524" spans="1:1">
      <c r="A6524" s="118"/>
    </row>
    <row r="6525" spans="1:1">
      <c r="A6525" s="118"/>
    </row>
    <row r="6526" spans="1:1">
      <c r="A6526" s="118"/>
    </row>
    <row r="6527" spans="1:1">
      <c r="A6527" s="118"/>
    </row>
    <row r="6528" spans="1:1">
      <c r="A6528" s="118"/>
    </row>
    <row r="6529" spans="1:1">
      <c r="A6529" s="118"/>
    </row>
    <row r="6530" spans="1:1">
      <c r="A6530" s="118"/>
    </row>
    <row r="6531" spans="1:1">
      <c r="A6531" s="118"/>
    </row>
    <row r="6532" spans="1:1">
      <c r="A6532" s="118"/>
    </row>
    <row r="6533" spans="1:1">
      <c r="A6533" s="118"/>
    </row>
    <row r="6534" spans="1:1">
      <c r="A6534" s="118"/>
    </row>
    <row r="6535" spans="1:1">
      <c r="A6535" s="118"/>
    </row>
    <row r="6536" spans="1:1">
      <c r="A6536" s="118"/>
    </row>
    <row r="6537" spans="1:1">
      <c r="A6537" s="118"/>
    </row>
    <row r="6538" spans="1:1">
      <c r="A6538" s="118"/>
    </row>
    <row r="6539" spans="1:1">
      <c r="A6539" s="118"/>
    </row>
    <row r="6540" spans="1:1">
      <c r="A6540" s="118"/>
    </row>
    <row r="6541" spans="1:1">
      <c r="A6541" s="118"/>
    </row>
    <row r="6542" spans="1:1">
      <c r="A6542" s="118"/>
    </row>
    <row r="6543" spans="1:1">
      <c r="A6543" s="118"/>
    </row>
    <row r="6544" spans="1:1">
      <c r="A6544" s="118"/>
    </row>
    <row r="6545" spans="1:1">
      <c r="A6545" s="118"/>
    </row>
    <row r="6546" spans="1:1">
      <c r="A6546" s="118"/>
    </row>
    <row r="6547" spans="1:1">
      <c r="A6547" s="118"/>
    </row>
    <row r="6548" spans="1:1">
      <c r="A6548" s="118"/>
    </row>
    <row r="6549" spans="1:1">
      <c r="A6549" s="118"/>
    </row>
    <row r="6550" spans="1:1">
      <c r="A6550" s="118"/>
    </row>
    <row r="6551" spans="1:1">
      <c r="A6551" s="118"/>
    </row>
    <row r="6552" spans="1:1">
      <c r="A6552" s="118"/>
    </row>
    <row r="6553" spans="1:1">
      <c r="A6553" s="118"/>
    </row>
    <row r="6554" spans="1:1">
      <c r="A6554" s="118"/>
    </row>
    <row r="6555" spans="1:1">
      <c r="A6555" s="118"/>
    </row>
    <row r="6556" spans="1:1">
      <c r="A6556" s="118"/>
    </row>
    <row r="6557" spans="1:1">
      <c r="A6557" s="118"/>
    </row>
    <row r="6558" spans="1:1">
      <c r="A6558" s="118"/>
    </row>
    <row r="6559" spans="1:1">
      <c r="A6559" s="118"/>
    </row>
    <row r="6560" spans="1:1">
      <c r="A6560" s="118"/>
    </row>
    <row r="6561" spans="1:1">
      <c r="A6561" s="118"/>
    </row>
    <row r="6562" spans="1:1">
      <c r="A6562" s="118"/>
    </row>
    <row r="6563" spans="1:1">
      <c r="A6563" s="118"/>
    </row>
    <row r="6564" spans="1:1">
      <c r="A6564" s="118"/>
    </row>
    <row r="6565" spans="1:1">
      <c r="A6565" s="118"/>
    </row>
    <row r="6566" spans="1:1">
      <c r="A6566" s="118"/>
    </row>
    <row r="6567" spans="1:1">
      <c r="A6567" s="118"/>
    </row>
    <row r="6568" spans="1:1">
      <c r="A6568" s="118"/>
    </row>
    <row r="6569" spans="1:1">
      <c r="A6569" s="118"/>
    </row>
    <row r="6570" spans="1:1">
      <c r="A6570" s="118"/>
    </row>
    <row r="6571" spans="1:1">
      <c r="A6571" s="118"/>
    </row>
    <row r="6572" spans="1:1">
      <c r="A6572" s="118"/>
    </row>
    <row r="6573" spans="1:1">
      <c r="A6573" s="118"/>
    </row>
    <row r="6574" spans="1:1">
      <c r="A6574" s="118"/>
    </row>
    <row r="6575" spans="1:1">
      <c r="A6575" s="118"/>
    </row>
    <row r="6576" spans="1:1">
      <c r="A6576" s="118"/>
    </row>
    <row r="6577" spans="1:1">
      <c r="A6577" s="118"/>
    </row>
    <row r="6578" spans="1:1">
      <c r="A6578" s="118"/>
    </row>
    <row r="6579" spans="1:1">
      <c r="A6579" s="118"/>
    </row>
    <row r="6580" spans="1:1">
      <c r="A6580" s="118"/>
    </row>
    <row r="6581" spans="1:1">
      <c r="A6581" s="118"/>
    </row>
    <row r="6582" spans="1:1">
      <c r="A6582" s="118"/>
    </row>
    <row r="6583" spans="1:1">
      <c r="A6583" s="118"/>
    </row>
    <row r="6584" spans="1:1">
      <c r="A6584" s="118"/>
    </row>
    <row r="6585" spans="1:1">
      <c r="A6585" s="118"/>
    </row>
    <row r="6586" spans="1:1">
      <c r="A6586" s="118"/>
    </row>
    <row r="6587" spans="1:1">
      <c r="A6587" s="118"/>
    </row>
    <row r="6588" spans="1:1">
      <c r="A6588" s="118"/>
    </row>
    <row r="6589" spans="1:1">
      <c r="A6589" s="118"/>
    </row>
    <row r="6590" spans="1:1">
      <c r="A6590" s="118"/>
    </row>
    <row r="6591" spans="1:1">
      <c r="A6591" s="118"/>
    </row>
    <row r="6592" spans="1:1">
      <c r="A6592" s="118"/>
    </row>
    <row r="6593" spans="1:1">
      <c r="A6593" s="118"/>
    </row>
    <row r="6594" spans="1:1">
      <c r="A6594" s="118"/>
    </row>
    <row r="6595" spans="1:1">
      <c r="A6595" s="118"/>
    </row>
    <row r="6596" spans="1:1">
      <c r="A6596" s="118"/>
    </row>
    <row r="6597" spans="1:1">
      <c r="A6597" s="118"/>
    </row>
    <row r="6598" spans="1:1">
      <c r="A6598" s="118"/>
    </row>
    <row r="6599" spans="1:1">
      <c r="A6599" s="118"/>
    </row>
    <row r="6600" spans="1:1">
      <c r="A6600" s="118"/>
    </row>
    <row r="6601" spans="1:1">
      <c r="A6601" s="118"/>
    </row>
    <row r="6602" spans="1:1">
      <c r="A6602" s="118"/>
    </row>
    <row r="6603" spans="1:1">
      <c r="A6603" s="118"/>
    </row>
    <row r="6604" spans="1:1">
      <c r="A6604" s="118"/>
    </row>
    <row r="6605" spans="1:1">
      <c r="A6605" s="118"/>
    </row>
    <row r="6606" spans="1:1">
      <c r="A6606" s="118"/>
    </row>
    <row r="6607" spans="1:1">
      <c r="A6607" s="118"/>
    </row>
    <row r="6608" spans="1:1">
      <c r="A6608" s="118"/>
    </row>
    <row r="6609" spans="1:1">
      <c r="A6609" s="118"/>
    </row>
    <row r="6610" spans="1:1">
      <c r="A6610" s="118"/>
    </row>
    <row r="6611" spans="1:1">
      <c r="A6611" s="118"/>
    </row>
    <row r="6612" spans="1:1">
      <c r="A6612" s="118"/>
    </row>
    <row r="6613" spans="1:1">
      <c r="A6613" s="118"/>
    </row>
    <row r="6614" spans="1:1">
      <c r="A6614" s="118"/>
    </row>
    <row r="6615" spans="1:1">
      <c r="A6615" s="118"/>
    </row>
    <row r="6616" spans="1:1">
      <c r="A6616" s="118"/>
    </row>
    <row r="6617" spans="1:1">
      <c r="A6617" s="118"/>
    </row>
    <row r="6618" spans="1:1">
      <c r="A6618" s="118"/>
    </row>
    <row r="6619" spans="1:1">
      <c r="A6619" s="118"/>
    </row>
    <row r="6620" spans="1:1">
      <c r="A6620" s="118"/>
    </row>
    <row r="6621" spans="1:1">
      <c r="A6621" s="118"/>
    </row>
    <row r="6622" spans="1:1">
      <c r="A6622" s="118"/>
    </row>
    <row r="6623" spans="1:1">
      <c r="A6623" s="118"/>
    </row>
    <row r="6624" spans="1:1">
      <c r="A6624" s="118"/>
    </row>
    <row r="6625" spans="1:1">
      <c r="A6625" s="118"/>
    </row>
    <row r="6626" spans="1:1">
      <c r="A6626" s="118"/>
    </row>
    <row r="6627" spans="1:1">
      <c r="A6627" s="118"/>
    </row>
    <row r="6628" spans="1:1">
      <c r="A6628" s="118"/>
    </row>
    <row r="6629" spans="1:1">
      <c r="A6629" s="118"/>
    </row>
    <row r="6630" spans="1:1">
      <c r="A6630" s="118"/>
    </row>
    <row r="6631" spans="1:1">
      <c r="A6631" s="118"/>
    </row>
    <row r="6632" spans="1:1">
      <c r="A6632" s="118"/>
    </row>
    <row r="6633" spans="1:1">
      <c r="A6633" s="118"/>
    </row>
    <row r="6634" spans="1:1">
      <c r="A6634" s="118"/>
    </row>
    <row r="6635" spans="1:1">
      <c r="A6635" s="118"/>
    </row>
    <row r="6636" spans="1:1">
      <c r="A6636" s="118"/>
    </row>
    <row r="6637" spans="1:1">
      <c r="A6637" s="118"/>
    </row>
    <row r="6638" spans="1:1">
      <c r="A6638" s="118"/>
    </row>
    <row r="6639" spans="1:1">
      <c r="A6639" s="118"/>
    </row>
    <row r="6640" spans="1:1">
      <c r="A6640" s="118"/>
    </row>
    <row r="6641" spans="1:1">
      <c r="A6641" s="118"/>
    </row>
    <row r="6642" spans="1:1">
      <c r="A6642" s="118"/>
    </row>
    <row r="6643" spans="1:1">
      <c r="A6643" s="118"/>
    </row>
    <row r="6644" spans="1:1">
      <c r="A6644" s="118"/>
    </row>
    <row r="6645" spans="1:1">
      <c r="A6645" s="118"/>
    </row>
    <row r="6646" spans="1:1">
      <c r="A6646" s="118"/>
    </row>
    <row r="6647" spans="1:1">
      <c r="A6647" s="118"/>
    </row>
    <row r="6648" spans="1:1">
      <c r="A6648" s="118"/>
    </row>
    <row r="6649" spans="1:1">
      <c r="A6649" s="118"/>
    </row>
    <row r="6650" spans="1:1">
      <c r="A6650" s="118"/>
    </row>
    <row r="6651" spans="1:1">
      <c r="A6651" s="118"/>
    </row>
    <row r="6652" spans="1:1">
      <c r="A6652" s="118"/>
    </row>
    <row r="6653" spans="1:1">
      <c r="A6653" s="118"/>
    </row>
    <row r="6654" spans="1:1">
      <c r="A6654" s="118"/>
    </row>
    <row r="6655" spans="1:1">
      <c r="A6655" s="118"/>
    </row>
    <row r="6656" spans="1:1">
      <c r="A6656" s="118"/>
    </row>
    <row r="6657" spans="1:1">
      <c r="A6657" s="118"/>
    </row>
    <row r="6658" spans="1:1">
      <c r="A6658" s="118"/>
    </row>
    <row r="6659" spans="1:1">
      <c r="A6659" s="118"/>
    </row>
    <row r="6660" spans="1:1">
      <c r="A6660" s="118"/>
    </row>
    <row r="6661" spans="1:1">
      <c r="A6661" s="118"/>
    </row>
    <row r="6662" spans="1:1">
      <c r="A6662" s="118"/>
    </row>
    <row r="6663" spans="1:1">
      <c r="A6663" s="118"/>
    </row>
    <row r="6664" spans="1:1">
      <c r="A6664" s="118"/>
    </row>
    <row r="6665" spans="1:1">
      <c r="A6665" s="118"/>
    </row>
    <row r="6666" spans="1:1">
      <c r="A6666" s="118"/>
    </row>
    <row r="6667" spans="1:1">
      <c r="A6667" s="118"/>
    </row>
    <row r="6668" spans="1:1">
      <c r="A6668" s="118"/>
    </row>
    <row r="6669" spans="1:1">
      <c r="A6669" s="118"/>
    </row>
    <row r="6670" spans="1:1">
      <c r="A6670" s="118"/>
    </row>
    <row r="6671" spans="1:1">
      <c r="A6671" s="118"/>
    </row>
    <row r="6672" spans="1:1">
      <c r="A6672" s="118"/>
    </row>
    <row r="6673" spans="1:1">
      <c r="A6673" s="118"/>
    </row>
    <row r="6674" spans="1:1">
      <c r="A6674" s="118"/>
    </row>
    <row r="6675" spans="1:1">
      <c r="A6675" s="118"/>
    </row>
    <row r="6676" spans="1:1">
      <c r="A6676" s="118"/>
    </row>
    <row r="6677" spans="1:1">
      <c r="A6677" s="118"/>
    </row>
    <row r="6678" spans="1:1">
      <c r="A6678" s="118"/>
    </row>
    <row r="6679" spans="1:1">
      <c r="A6679" s="118"/>
    </row>
    <row r="6680" spans="1:1">
      <c r="A6680" s="118"/>
    </row>
    <row r="6681" spans="1:1">
      <c r="A6681" s="118"/>
    </row>
    <row r="6682" spans="1:1">
      <c r="A6682" s="118"/>
    </row>
    <row r="6683" spans="1:1">
      <c r="A6683" s="118"/>
    </row>
    <row r="6684" spans="1:1">
      <c r="A6684" s="118"/>
    </row>
    <row r="6685" spans="1:1">
      <c r="A6685" s="118"/>
    </row>
    <row r="6686" spans="1:1">
      <c r="A6686" s="118"/>
    </row>
    <row r="6687" spans="1:1">
      <c r="A6687" s="118"/>
    </row>
    <row r="6688" spans="1:1">
      <c r="A6688" s="118"/>
    </row>
    <row r="6689" spans="1:1">
      <c r="A6689" s="118"/>
    </row>
    <row r="6690" spans="1:1">
      <c r="A6690" s="118"/>
    </row>
    <row r="6691" spans="1:1">
      <c r="A6691" s="118"/>
    </row>
    <row r="6692" spans="1:1">
      <c r="A6692" s="118"/>
    </row>
    <row r="6693" spans="1:1">
      <c r="A6693" s="118"/>
    </row>
    <row r="6694" spans="1:1">
      <c r="A6694" s="118"/>
    </row>
    <row r="6695" spans="1:1">
      <c r="A6695" s="118"/>
    </row>
    <row r="6696" spans="1:1">
      <c r="A6696" s="118"/>
    </row>
    <row r="6697" spans="1:1">
      <c r="A6697" s="118"/>
    </row>
    <row r="6698" spans="1:1">
      <c r="A6698" s="118"/>
    </row>
    <row r="6699" spans="1:1">
      <c r="A6699" s="118"/>
    </row>
    <row r="6700" spans="1:1">
      <c r="A6700" s="118"/>
    </row>
    <row r="6701" spans="1:1">
      <c r="A6701" s="118"/>
    </row>
    <row r="6702" spans="1:1">
      <c r="A6702" s="118"/>
    </row>
    <row r="6703" spans="1:1">
      <c r="A6703" s="118"/>
    </row>
    <row r="6704" spans="1:1">
      <c r="A6704" s="118"/>
    </row>
    <row r="6705" spans="1:1">
      <c r="A6705" s="118"/>
    </row>
    <row r="6706" spans="1:1">
      <c r="A6706" s="118"/>
    </row>
    <row r="6707" spans="1:1">
      <c r="A6707" s="118"/>
    </row>
    <row r="6708" spans="1:1">
      <c r="A6708" s="118"/>
    </row>
    <row r="6709" spans="1:1">
      <c r="A6709" s="118"/>
    </row>
    <row r="6710" spans="1:1">
      <c r="A6710" s="118"/>
    </row>
    <row r="6711" spans="1:1">
      <c r="A6711" s="118"/>
    </row>
    <row r="6712" spans="1:1">
      <c r="A6712" s="118"/>
    </row>
    <row r="6713" spans="1:1">
      <c r="A6713" s="118"/>
    </row>
    <row r="6714" spans="1:1">
      <c r="A6714" s="118"/>
    </row>
    <row r="6715" spans="1:1">
      <c r="A6715" s="118"/>
    </row>
    <row r="6716" spans="1:1">
      <c r="A6716" s="118"/>
    </row>
    <row r="6717" spans="1:1">
      <c r="A6717" s="118"/>
    </row>
    <row r="6718" spans="1:1">
      <c r="A6718" s="118"/>
    </row>
    <row r="6719" spans="1:1">
      <c r="A6719" s="118"/>
    </row>
    <row r="6720" spans="1:1">
      <c r="A6720" s="118"/>
    </row>
    <row r="6721" spans="1:1">
      <c r="A6721" s="118"/>
    </row>
    <row r="6722" spans="1:1">
      <c r="A6722" s="118"/>
    </row>
    <row r="6723" spans="1:1">
      <c r="A6723" s="118"/>
    </row>
    <row r="6724" spans="1:1">
      <c r="A6724" s="118"/>
    </row>
    <row r="6725" spans="1:1">
      <c r="A6725" s="118"/>
    </row>
    <row r="6726" spans="1:1">
      <c r="A6726" s="118"/>
    </row>
    <row r="6727" spans="1:1">
      <c r="A6727" s="118"/>
    </row>
    <row r="6728" spans="1:1">
      <c r="A6728" s="118"/>
    </row>
    <row r="6729" spans="1:1">
      <c r="A6729" s="118"/>
    </row>
    <row r="6730" spans="1:1">
      <c r="A6730" s="118"/>
    </row>
    <row r="6731" spans="1:1">
      <c r="A6731" s="118"/>
    </row>
    <row r="6732" spans="1:1">
      <c r="A6732" s="118"/>
    </row>
    <row r="6733" spans="1:1">
      <c r="A6733" s="118"/>
    </row>
    <row r="6734" spans="1:1">
      <c r="A6734" s="118"/>
    </row>
    <row r="6735" spans="1:1">
      <c r="A6735" s="118"/>
    </row>
    <row r="6736" spans="1:1">
      <c r="A6736" s="118"/>
    </row>
    <row r="6737" spans="1:1">
      <c r="A6737" s="118"/>
    </row>
    <row r="6738" spans="1:1">
      <c r="A6738" s="118"/>
    </row>
    <row r="6739" spans="1:1">
      <c r="A6739" s="118"/>
    </row>
    <row r="6740" spans="1:1">
      <c r="A6740" s="118"/>
    </row>
    <row r="6741" spans="1:1">
      <c r="A6741" s="118"/>
    </row>
    <row r="6742" spans="1:1">
      <c r="A6742" s="118"/>
    </row>
    <row r="6743" spans="1:1">
      <c r="A6743" s="118"/>
    </row>
    <row r="6744" spans="1:1">
      <c r="A6744" s="118"/>
    </row>
    <row r="6745" spans="1:1">
      <c r="A6745" s="118"/>
    </row>
    <row r="6746" spans="1:1">
      <c r="A6746" s="118"/>
    </row>
    <row r="6747" spans="1:1">
      <c r="A6747" s="118"/>
    </row>
    <row r="6748" spans="1:1">
      <c r="A6748" s="118"/>
    </row>
    <row r="6749" spans="1:1">
      <c r="A6749" s="118"/>
    </row>
    <row r="6750" spans="1:1">
      <c r="A6750" s="118"/>
    </row>
    <row r="6751" spans="1:1">
      <c r="A6751" s="118"/>
    </row>
    <row r="6752" spans="1:1">
      <c r="A6752" s="118"/>
    </row>
    <row r="6753" spans="1:1">
      <c r="A6753" s="118"/>
    </row>
    <row r="6754" spans="1:1">
      <c r="A6754" s="118"/>
    </row>
    <row r="6755" spans="1:1">
      <c r="A6755" s="118"/>
    </row>
    <row r="6756" spans="1:1">
      <c r="A6756" s="118"/>
    </row>
    <row r="6757" spans="1:1">
      <c r="A6757" s="118"/>
    </row>
    <row r="6758" spans="1:1">
      <c r="A6758" s="118"/>
    </row>
    <row r="6759" spans="1:1">
      <c r="A6759" s="118"/>
    </row>
    <row r="6760" spans="1:1">
      <c r="A6760" s="118"/>
    </row>
    <row r="6761" spans="1:1">
      <c r="A6761" s="118"/>
    </row>
    <row r="6762" spans="1:1">
      <c r="A6762" s="118"/>
    </row>
    <row r="6763" spans="1:1">
      <c r="A6763" s="118"/>
    </row>
    <row r="6764" spans="1:1">
      <c r="A6764" s="118"/>
    </row>
    <row r="6765" spans="1:1">
      <c r="A6765" s="118"/>
    </row>
    <row r="6766" spans="1:1">
      <c r="A6766" s="118"/>
    </row>
    <row r="6767" spans="1:1">
      <c r="A6767" s="118"/>
    </row>
    <row r="6768" spans="1:1">
      <c r="A6768" s="118"/>
    </row>
    <row r="6769" spans="1:1">
      <c r="A6769" s="118"/>
    </row>
    <row r="6770" spans="1:1">
      <c r="A6770" s="118"/>
    </row>
    <row r="6771" spans="1:1">
      <c r="A6771" s="118"/>
    </row>
    <row r="6772" spans="1:1">
      <c r="A6772" s="118"/>
    </row>
    <row r="6773" spans="1:1">
      <c r="A6773" s="118"/>
    </row>
    <row r="6774" spans="1:1">
      <c r="A6774" s="118"/>
    </row>
    <row r="6775" spans="1:1">
      <c r="A6775" s="118"/>
    </row>
    <row r="6776" spans="1:1">
      <c r="A6776" s="118"/>
    </row>
    <row r="6777" spans="1:1">
      <c r="A6777" s="118"/>
    </row>
    <row r="6778" spans="1:1">
      <c r="A6778" s="118"/>
    </row>
    <row r="6779" spans="1:1">
      <c r="A6779" s="118"/>
    </row>
    <row r="6780" spans="1:1">
      <c r="A6780" s="118"/>
    </row>
    <row r="6781" spans="1:1">
      <c r="A6781" s="118"/>
    </row>
    <row r="6782" spans="1:1">
      <c r="A6782" s="118"/>
    </row>
    <row r="6783" spans="1:1">
      <c r="A6783" s="118"/>
    </row>
    <row r="6784" spans="1:1">
      <c r="A6784" s="118"/>
    </row>
    <row r="6785" spans="1:1">
      <c r="A6785" s="118"/>
    </row>
    <row r="6786" spans="1:1">
      <c r="A6786" s="118"/>
    </row>
    <row r="6787" spans="1:1">
      <c r="A6787" s="118"/>
    </row>
    <row r="6788" spans="1:1">
      <c r="A6788" s="118"/>
    </row>
    <row r="6789" spans="1:1">
      <c r="A6789" s="118"/>
    </row>
    <row r="6790" spans="1:1">
      <c r="A6790" s="118"/>
    </row>
    <row r="6791" spans="1:1">
      <c r="A6791" s="118"/>
    </row>
    <row r="6792" spans="1:1">
      <c r="A6792" s="118"/>
    </row>
    <row r="6793" spans="1:1">
      <c r="A6793" s="118"/>
    </row>
    <row r="6794" spans="1:1">
      <c r="A6794" s="118"/>
    </row>
    <row r="6795" spans="1:1">
      <c r="A6795" s="118"/>
    </row>
    <row r="6796" spans="1:1">
      <c r="A6796" s="118"/>
    </row>
    <row r="6797" spans="1:1">
      <c r="A6797" s="118"/>
    </row>
    <row r="6798" spans="1:1">
      <c r="A6798" s="118"/>
    </row>
    <row r="6799" spans="1:1">
      <c r="A6799" s="118"/>
    </row>
    <row r="6800" spans="1:1">
      <c r="A6800" s="118"/>
    </row>
    <row r="6801" spans="1:1">
      <c r="A6801" s="118"/>
    </row>
    <row r="6802" spans="1:1">
      <c r="A6802" s="118"/>
    </row>
    <row r="6803" spans="1:1">
      <c r="A6803" s="118"/>
    </row>
    <row r="6804" spans="1:1">
      <c r="A6804" s="118"/>
    </row>
    <row r="6805" spans="1:1">
      <c r="A6805" s="118"/>
    </row>
    <row r="6806" spans="1:1">
      <c r="A6806" s="118"/>
    </row>
    <row r="6807" spans="1:1">
      <c r="A6807" s="118"/>
    </row>
    <row r="6808" spans="1:1">
      <c r="A6808" s="118"/>
    </row>
    <row r="6809" spans="1:1">
      <c r="A6809" s="118"/>
    </row>
    <row r="6810" spans="1:1">
      <c r="A6810" s="118"/>
    </row>
    <row r="6811" spans="1:1">
      <c r="A6811" s="118"/>
    </row>
    <row r="6812" spans="1:1">
      <c r="A6812" s="118"/>
    </row>
    <row r="6813" spans="1:1">
      <c r="A6813" s="118"/>
    </row>
    <row r="6814" spans="1:1">
      <c r="A6814" s="118"/>
    </row>
    <row r="6815" spans="1:1">
      <c r="A6815" s="118"/>
    </row>
    <row r="6816" spans="1:1">
      <c r="A6816" s="118"/>
    </row>
    <row r="6817" spans="1:1">
      <c r="A6817" s="118"/>
    </row>
    <row r="6818" spans="1:1">
      <c r="A6818" s="118"/>
    </row>
    <row r="6819" spans="1:1">
      <c r="A6819" s="118"/>
    </row>
    <row r="6820" spans="1:1">
      <c r="A6820" s="118"/>
    </row>
    <row r="6821" spans="1:1">
      <c r="A6821" s="118"/>
    </row>
    <row r="6822" spans="1:1">
      <c r="A6822" s="118"/>
    </row>
    <row r="6823" spans="1:1">
      <c r="A6823" s="118"/>
    </row>
    <row r="6824" spans="1:1">
      <c r="A6824" s="118"/>
    </row>
    <row r="6825" spans="1:1">
      <c r="A6825" s="118"/>
    </row>
    <row r="6826" spans="1:1">
      <c r="A6826" s="118"/>
    </row>
    <row r="6827" spans="1:1">
      <c r="A6827" s="118"/>
    </row>
    <row r="6828" spans="1:1">
      <c r="A6828" s="118"/>
    </row>
    <row r="6829" spans="1:1">
      <c r="A6829" s="118"/>
    </row>
    <row r="6830" spans="1:1">
      <c r="A6830" s="118"/>
    </row>
    <row r="6831" spans="1:1">
      <c r="A6831" s="118"/>
    </row>
    <row r="6832" spans="1:1">
      <c r="A6832" s="118"/>
    </row>
    <row r="6833" spans="1:1">
      <c r="A6833" s="118"/>
    </row>
    <row r="6834" spans="1:1">
      <c r="A6834" s="118"/>
    </row>
    <row r="6835" spans="1:1">
      <c r="A6835" s="118"/>
    </row>
    <row r="6836" spans="1:1">
      <c r="A6836" s="118"/>
    </row>
    <row r="6837" spans="1:1">
      <c r="A6837" s="118"/>
    </row>
    <row r="6838" spans="1:1">
      <c r="A6838" s="118"/>
    </row>
    <row r="6839" spans="1:1">
      <c r="A6839" s="118"/>
    </row>
    <row r="6840" spans="1:1">
      <c r="A6840" s="118"/>
    </row>
    <row r="6841" spans="1:1">
      <c r="A6841" s="118"/>
    </row>
    <row r="6842" spans="1:1">
      <c r="A6842" s="118"/>
    </row>
    <row r="6843" spans="1:1">
      <c r="A6843" s="118"/>
    </row>
    <row r="6844" spans="1:1">
      <c r="A6844" s="118"/>
    </row>
    <row r="6845" spans="1:1">
      <c r="A6845" s="118"/>
    </row>
    <row r="6846" spans="1:1">
      <c r="A6846" s="118"/>
    </row>
    <row r="6847" spans="1:1">
      <c r="A6847" s="118"/>
    </row>
    <row r="6848" spans="1:1">
      <c r="A6848" s="118"/>
    </row>
    <row r="6849" spans="1:1">
      <c r="A6849" s="118"/>
    </row>
    <row r="6850" spans="1:1">
      <c r="A6850" s="118"/>
    </row>
    <row r="6851" spans="1:1">
      <c r="A6851" s="118"/>
    </row>
    <row r="6852" spans="1:1">
      <c r="A6852" s="118"/>
    </row>
    <row r="6853" spans="1:1">
      <c r="A6853" s="118"/>
    </row>
    <row r="6854" spans="1:1">
      <c r="A6854" s="118"/>
    </row>
    <row r="6855" spans="1:1">
      <c r="A6855" s="118"/>
    </row>
    <row r="6856" spans="1:1">
      <c r="A6856" s="118"/>
    </row>
    <row r="6857" spans="1:1">
      <c r="A6857" s="118"/>
    </row>
    <row r="6858" spans="1:1">
      <c r="A6858" s="118"/>
    </row>
    <row r="6859" spans="1:1">
      <c r="A6859" s="118"/>
    </row>
    <row r="6860" spans="1:1">
      <c r="A6860" s="118"/>
    </row>
    <row r="6861" spans="1:1">
      <c r="A6861" s="118"/>
    </row>
    <row r="6862" spans="1:1">
      <c r="A6862" s="118"/>
    </row>
    <row r="6863" spans="1:1">
      <c r="A6863" s="118"/>
    </row>
    <row r="6864" spans="1:1">
      <c r="A6864" s="118"/>
    </row>
    <row r="6865" spans="1:1">
      <c r="A6865" s="118"/>
    </row>
    <row r="6866" spans="1:1">
      <c r="A6866" s="118"/>
    </row>
    <row r="6867" spans="1:1">
      <c r="A6867" s="118"/>
    </row>
    <row r="6868" spans="1:1">
      <c r="A6868" s="118"/>
    </row>
    <row r="6869" spans="1:1">
      <c r="A6869" s="118"/>
    </row>
    <row r="6870" spans="1:1">
      <c r="A6870" s="118"/>
    </row>
    <row r="6871" spans="1:1">
      <c r="A6871" s="118"/>
    </row>
    <row r="6872" spans="1:1">
      <c r="A6872" s="118"/>
    </row>
    <row r="6873" spans="1:1">
      <c r="A6873" s="118"/>
    </row>
    <row r="6874" spans="1:1">
      <c r="A6874" s="118"/>
    </row>
    <row r="6875" spans="1:1">
      <c r="A6875" s="118"/>
    </row>
    <row r="6876" spans="1:1">
      <c r="A6876" s="118"/>
    </row>
    <row r="6877" spans="1:1">
      <c r="A6877" s="118"/>
    </row>
    <row r="6878" spans="1:1">
      <c r="A6878" s="118"/>
    </row>
    <row r="6879" spans="1:1">
      <c r="A6879" s="118"/>
    </row>
    <row r="6880" spans="1:1">
      <c r="A6880" s="118"/>
    </row>
    <row r="6881" spans="1:1">
      <c r="A6881" s="118"/>
    </row>
    <row r="6882" spans="1:1">
      <c r="A6882" s="118"/>
    </row>
    <row r="6883" spans="1:1">
      <c r="A6883" s="118"/>
    </row>
    <row r="6884" spans="1:1">
      <c r="A6884" s="118"/>
    </row>
    <row r="6885" spans="1:1">
      <c r="A6885" s="118"/>
    </row>
    <row r="6886" spans="1:1">
      <c r="A6886" s="118"/>
    </row>
    <row r="6887" spans="1:1">
      <c r="A6887" s="118"/>
    </row>
    <row r="6888" spans="1:1">
      <c r="A6888" s="118"/>
    </row>
    <row r="6889" spans="1:1">
      <c r="A6889" s="118"/>
    </row>
    <row r="6890" spans="1:1">
      <c r="A6890" s="118"/>
    </row>
    <row r="6891" spans="1:1">
      <c r="A6891" s="118"/>
    </row>
    <row r="6892" spans="1:1">
      <c r="A6892" s="118"/>
    </row>
    <row r="6893" spans="1:1">
      <c r="A6893" s="118"/>
    </row>
    <row r="6894" spans="1:1">
      <c r="A6894" s="118"/>
    </row>
    <row r="6895" spans="1:1">
      <c r="A6895" s="118"/>
    </row>
    <row r="6896" spans="1:1">
      <c r="A6896" s="118"/>
    </row>
    <row r="6897" spans="1:1">
      <c r="A6897" s="118"/>
    </row>
    <row r="6898" spans="1:1">
      <c r="A6898" s="118"/>
    </row>
    <row r="6899" spans="1:1">
      <c r="A6899" s="118"/>
    </row>
    <row r="6900" spans="1:1">
      <c r="A6900" s="118"/>
    </row>
    <row r="6901" spans="1:1">
      <c r="A6901" s="118"/>
    </row>
    <row r="6902" spans="1:1">
      <c r="A6902" s="118"/>
    </row>
    <row r="6903" spans="1:1">
      <c r="A6903" s="118"/>
    </row>
    <row r="6904" spans="1:1">
      <c r="A6904" s="118"/>
    </row>
    <row r="6905" spans="1:1">
      <c r="A6905" s="118"/>
    </row>
    <row r="6906" spans="1:1">
      <c r="A6906" s="118"/>
    </row>
    <row r="6907" spans="1:1">
      <c r="A6907" s="118"/>
    </row>
    <row r="6908" spans="1:1">
      <c r="A6908" s="118"/>
    </row>
    <row r="6909" spans="1:1">
      <c r="A6909" s="118"/>
    </row>
    <row r="6910" spans="1:1">
      <c r="A6910" s="118"/>
    </row>
    <row r="6911" spans="1:1">
      <c r="A6911" s="118"/>
    </row>
    <row r="6912" spans="1:1">
      <c r="A6912" s="118"/>
    </row>
    <row r="6913" spans="1:1">
      <c r="A6913" s="118"/>
    </row>
    <row r="6914" spans="1:1">
      <c r="A6914" s="118"/>
    </row>
    <row r="6915" spans="1:1">
      <c r="A6915" s="118"/>
    </row>
    <row r="6916" spans="1:1">
      <c r="A6916" s="118"/>
    </row>
    <row r="6917" spans="1:1">
      <c r="A6917" s="118"/>
    </row>
    <row r="6918" spans="1:1">
      <c r="A6918" s="118"/>
    </row>
    <row r="6919" spans="1:1">
      <c r="A6919" s="118"/>
    </row>
    <row r="6920" spans="1:1">
      <c r="A6920" s="118"/>
    </row>
    <row r="6921" spans="1:1">
      <c r="A6921" s="118"/>
    </row>
    <row r="6922" spans="1:1">
      <c r="A6922" s="118"/>
    </row>
    <row r="6923" spans="1:1">
      <c r="A6923" s="118"/>
    </row>
    <row r="6924" spans="1:1">
      <c r="A6924" s="118"/>
    </row>
    <row r="6925" spans="1:1">
      <c r="A6925" s="118"/>
    </row>
    <row r="6926" spans="1:1">
      <c r="A6926" s="118"/>
    </row>
    <row r="6927" spans="1:1">
      <c r="A6927" s="118"/>
    </row>
    <row r="6928" spans="1:1">
      <c r="A6928" s="118"/>
    </row>
    <row r="6929" spans="1:1">
      <c r="A6929" s="118"/>
    </row>
    <row r="6930" spans="1:1">
      <c r="A6930" s="118"/>
    </row>
    <row r="6931" spans="1:1">
      <c r="A6931" s="118"/>
    </row>
    <row r="6932" spans="1:1">
      <c r="A6932" s="118"/>
    </row>
    <row r="6933" spans="1:1">
      <c r="A6933" s="118"/>
    </row>
    <row r="6934" spans="1:1">
      <c r="A6934" s="118"/>
    </row>
    <row r="6935" spans="1:1">
      <c r="A6935" s="118"/>
    </row>
    <row r="6936" spans="1:1">
      <c r="A6936" s="118"/>
    </row>
    <row r="6937" spans="1:1">
      <c r="A6937" s="118"/>
    </row>
    <row r="6938" spans="1:1">
      <c r="A6938" s="118"/>
    </row>
    <row r="6939" spans="1:1">
      <c r="A6939" s="118"/>
    </row>
    <row r="6940" spans="1:1">
      <c r="A6940" s="118"/>
    </row>
    <row r="6941" spans="1:1">
      <c r="A6941" s="118"/>
    </row>
    <row r="6942" spans="1:1">
      <c r="A6942" s="118"/>
    </row>
    <row r="6943" spans="1:1">
      <c r="A6943" s="118"/>
    </row>
    <row r="6944" spans="1:1">
      <c r="A6944" s="118"/>
    </row>
    <row r="6945" spans="1:1">
      <c r="A6945" s="118"/>
    </row>
    <row r="6946" spans="1:1">
      <c r="A6946" s="118"/>
    </row>
    <row r="6947" spans="1:1">
      <c r="A6947" s="118"/>
    </row>
    <row r="6948" spans="1:1">
      <c r="A6948" s="118"/>
    </row>
    <row r="6949" spans="1:1">
      <c r="A6949" s="118"/>
    </row>
    <row r="6950" spans="1:1">
      <c r="A6950" s="118"/>
    </row>
    <row r="6951" spans="1:1">
      <c r="A6951" s="118"/>
    </row>
    <row r="6952" spans="1:1">
      <c r="A6952" s="118"/>
    </row>
    <row r="6953" spans="1:1">
      <c r="A6953" s="118"/>
    </row>
    <row r="6954" spans="1:1">
      <c r="A6954" s="118"/>
    </row>
    <row r="6955" spans="1:1">
      <c r="A6955" s="118"/>
    </row>
    <row r="6956" spans="1:1">
      <c r="A6956" s="118"/>
    </row>
    <row r="6957" spans="1:1">
      <c r="A6957" s="118"/>
    </row>
    <row r="6958" spans="1:1">
      <c r="A6958" s="118"/>
    </row>
    <row r="6959" spans="1:1">
      <c r="A6959" s="118"/>
    </row>
    <row r="6960" spans="1:1">
      <c r="A6960" s="118"/>
    </row>
    <row r="6961" spans="1:1">
      <c r="A6961" s="118"/>
    </row>
    <row r="6962" spans="1:1">
      <c r="A6962" s="118"/>
    </row>
    <row r="6963" spans="1:1">
      <c r="A6963" s="118"/>
    </row>
    <row r="6964" spans="1:1">
      <c r="A6964" s="118"/>
    </row>
    <row r="6965" spans="1:1">
      <c r="A6965" s="118"/>
    </row>
    <row r="6966" spans="1:1">
      <c r="A6966" s="118"/>
    </row>
    <row r="6967" spans="1:1">
      <c r="A6967" s="118"/>
    </row>
    <row r="6968" spans="1:1">
      <c r="A6968" s="118"/>
    </row>
    <row r="6969" spans="1:1">
      <c r="A6969" s="118"/>
    </row>
    <row r="6970" spans="1:1">
      <c r="A6970" s="118"/>
    </row>
    <row r="6971" spans="1:1">
      <c r="A6971" s="118"/>
    </row>
    <row r="6972" spans="1:1">
      <c r="A6972" s="118"/>
    </row>
    <row r="6973" spans="1:1">
      <c r="A6973" s="118"/>
    </row>
    <row r="6974" spans="1:1">
      <c r="A6974" s="118"/>
    </row>
    <row r="6975" spans="1:1">
      <c r="A6975" s="118"/>
    </row>
    <row r="6976" spans="1:1">
      <c r="A6976" s="118"/>
    </row>
    <row r="6977" spans="1:1">
      <c r="A6977" s="118"/>
    </row>
    <row r="6978" spans="1:1">
      <c r="A6978" s="118"/>
    </row>
    <row r="6979" spans="1:1">
      <c r="A6979" s="118"/>
    </row>
    <row r="6980" spans="1:1">
      <c r="A6980" s="118"/>
    </row>
    <row r="6981" spans="1:1">
      <c r="A6981" s="118"/>
    </row>
    <row r="6982" spans="1:1">
      <c r="A6982" s="118"/>
    </row>
    <row r="6983" spans="1:1">
      <c r="A6983" s="118"/>
    </row>
    <row r="6984" spans="1:1">
      <c r="A6984" s="118"/>
    </row>
    <row r="6985" spans="1:1">
      <c r="A6985" s="118"/>
    </row>
    <row r="6986" spans="1:1">
      <c r="A6986" s="118"/>
    </row>
    <row r="6987" spans="1:1">
      <c r="A6987" s="118"/>
    </row>
    <row r="6988" spans="1:1">
      <c r="A6988" s="118"/>
    </row>
    <row r="6989" spans="1:1">
      <c r="A6989" s="118"/>
    </row>
    <row r="6990" spans="1:1">
      <c r="A6990" s="118"/>
    </row>
    <row r="6991" spans="1:1">
      <c r="A6991" s="118"/>
    </row>
    <row r="6992" spans="1:1">
      <c r="A6992" s="118"/>
    </row>
    <row r="6993" spans="1:1">
      <c r="A6993" s="118"/>
    </row>
    <row r="6994" spans="1:1">
      <c r="A6994" s="118"/>
    </row>
    <row r="6995" spans="1:1">
      <c r="A6995" s="118"/>
    </row>
    <row r="6996" spans="1:1">
      <c r="A6996" s="118"/>
    </row>
    <row r="6997" spans="1:1">
      <c r="A6997" s="118"/>
    </row>
    <row r="6998" spans="1:1">
      <c r="A6998" s="118"/>
    </row>
    <row r="6999" spans="1:1">
      <c r="A6999" s="118"/>
    </row>
    <row r="7000" spans="1:1">
      <c r="A7000" s="118"/>
    </row>
    <row r="7001" spans="1:1">
      <c r="A7001" s="118"/>
    </row>
    <row r="7002" spans="1:1">
      <c r="A7002" s="118"/>
    </row>
    <row r="7003" spans="1:1">
      <c r="A7003" s="118"/>
    </row>
    <row r="7004" spans="1:1">
      <c r="A7004" s="118"/>
    </row>
    <row r="7005" spans="1:1">
      <c r="A7005" s="118"/>
    </row>
    <row r="7006" spans="1:1">
      <c r="A7006" s="118"/>
    </row>
    <row r="7007" spans="1:1">
      <c r="A7007" s="118"/>
    </row>
    <row r="7008" spans="1:1">
      <c r="A7008" s="118"/>
    </row>
    <row r="7009" spans="1:1">
      <c r="A7009" s="118"/>
    </row>
    <row r="7010" spans="1:1">
      <c r="A7010" s="118"/>
    </row>
    <row r="7011" spans="1:1">
      <c r="A7011" s="118"/>
    </row>
    <row r="7012" spans="1:1">
      <c r="A7012" s="118"/>
    </row>
    <row r="7013" spans="1:1">
      <c r="A7013" s="118"/>
    </row>
    <row r="7014" spans="1:1">
      <c r="A7014" s="118"/>
    </row>
    <row r="7015" spans="1:1">
      <c r="A7015" s="118"/>
    </row>
    <row r="7016" spans="1:1">
      <c r="A7016" s="118"/>
    </row>
    <row r="7017" spans="1:1">
      <c r="A7017" s="118"/>
    </row>
    <row r="7018" spans="1:1">
      <c r="A7018" s="118"/>
    </row>
    <row r="7019" spans="1:1">
      <c r="A7019" s="118"/>
    </row>
    <row r="7020" spans="1:1">
      <c r="A7020" s="118"/>
    </row>
    <row r="7021" spans="1:1">
      <c r="A7021" s="118"/>
    </row>
    <row r="7022" spans="1:1">
      <c r="A7022" s="118"/>
    </row>
    <row r="7023" spans="1:1">
      <c r="A7023" s="118"/>
    </row>
    <row r="7024" spans="1:1">
      <c r="A7024" s="118"/>
    </row>
    <row r="7025" spans="1:1">
      <c r="A7025" s="118"/>
    </row>
    <row r="7026" spans="1:1">
      <c r="A7026" s="118"/>
    </row>
    <row r="7027" spans="1:1">
      <c r="A7027" s="118"/>
    </row>
    <row r="7028" spans="1:1">
      <c r="A7028" s="118"/>
    </row>
    <row r="7029" spans="1:1">
      <c r="A7029" s="118"/>
    </row>
    <row r="7030" spans="1:1">
      <c r="A7030" s="118"/>
    </row>
    <row r="7031" spans="1:1">
      <c r="A7031" s="118"/>
    </row>
    <row r="7032" spans="1:1">
      <c r="A7032" s="118"/>
    </row>
    <row r="7033" spans="1:1">
      <c r="A7033" s="118"/>
    </row>
    <row r="7034" spans="1:1">
      <c r="A7034" s="118"/>
    </row>
    <row r="7035" spans="1:1">
      <c r="A7035" s="118"/>
    </row>
    <row r="7036" spans="1:1">
      <c r="A7036" s="118"/>
    </row>
    <row r="7037" spans="1:1">
      <c r="A7037" s="118"/>
    </row>
    <row r="7038" spans="1:1">
      <c r="A7038" s="118"/>
    </row>
    <row r="7039" spans="1:1">
      <c r="A7039" s="118"/>
    </row>
    <row r="7040" spans="1:1">
      <c r="A7040" s="118"/>
    </row>
    <row r="7041" spans="1:1">
      <c r="A7041" s="118"/>
    </row>
    <row r="7042" spans="1:1">
      <c r="A7042" s="118"/>
    </row>
    <row r="7043" spans="1:1">
      <c r="A7043" s="118"/>
    </row>
    <row r="7044" spans="1:1">
      <c r="A7044" s="118"/>
    </row>
    <row r="7045" spans="1:1">
      <c r="A7045" s="118"/>
    </row>
    <row r="7046" spans="1:1">
      <c r="A7046" s="118"/>
    </row>
    <row r="7047" spans="1:1">
      <c r="A7047" s="118"/>
    </row>
    <row r="7048" spans="1:1">
      <c r="A7048" s="118"/>
    </row>
    <row r="7049" spans="1:1">
      <c r="A7049" s="118"/>
    </row>
    <row r="7050" spans="1:1">
      <c r="A7050" s="118"/>
    </row>
    <row r="7051" spans="1:1">
      <c r="A7051" s="118"/>
    </row>
    <row r="7052" spans="1:1">
      <c r="A7052" s="118"/>
    </row>
    <row r="7053" spans="1:1">
      <c r="A7053" s="118"/>
    </row>
    <row r="7054" spans="1:1">
      <c r="A7054" s="118"/>
    </row>
    <row r="7055" spans="1:1">
      <c r="A7055" s="118"/>
    </row>
    <row r="7056" spans="1:1">
      <c r="A7056" s="118"/>
    </row>
    <row r="7057" spans="1:1">
      <c r="A7057" s="118"/>
    </row>
    <row r="7058" spans="1:1">
      <c r="A7058" s="118"/>
    </row>
    <row r="7059" spans="1:1">
      <c r="A7059" s="118"/>
    </row>
    <row r="7060" spans="1:1">
      <c r="A7060" s="118"/>
    </row>
    <row r="7061" spans="1:1">
      <c r="A7061" s="118"/>
    </row>
    <row r="7062" spans="1:1">
      <c r="A7062" s="118"/>
    </row>
    <row r="7063" spans="1:1">
      <c r="A7063" s="118"/>
    </row>
    <row r="7064" spans="1:1">
      <c r="A7064" s="118"/>
    </row>
    <row r="7065" spans="1:1">
      <c r="A7065" s="118"/>
    </row>
    <row r="7066" spans="1:1">
      <c r="A7066" s="118"/>
    </row>
    <row r="7067" spans="1:1">
      <c r="A7067" s="118"/>
    </row>
    <row r="7068" spans="1:1">
      <c r="A7068" s="118"/>
    </row>
    <row r="7069" spans="1:1">
      <c r="A7069" s="118"/>
    </row>
    <row r="7070" spans="1:1">
      <c r="A7070" s="118"/>
    </row>
    <row r="7071" spans="1:1">
      <c r="A7071" s="118"/>
    </row>
    <row r="7072" spans="1:1">
      <c r="A7072" s="118"/>
    </row>
    <row r="7073" spans="1:1">
      <c r="A7073" s="118"/>
    </row>
    <row r="7074" spans="1:1">
      <c r="A7074" s="118"/>
    </row>
    <row r="7075" spans="1:1">
      <c r="A7075" s="118"/>
    </row>
    <row r="7076" spans="1:1">
      <c r="A7076" s="118"/>
    </row>
    <row r="7077" spans="1:1">
      <c r="A7077" s="118"/>
    </row>
    <row r="7078" spans="1:1">
      <c r="A7078" s="118"/>
    </row>
    <row r="7079" spans="1:1">
      <c r="A7079" s="118"/>
    </row>
    <row r="7080" spans="1:1">
      <c r="A7080" s="118"/>
    </row>
    <row r="7081" spans="1:1">
      <c r="A7081" s="118"/>
    </row>
    <row r="7082" spans="1:1">
      <c r="A7082" s="118"/>
    </row>
    <row r="7083" spans="1:1">
      <c r="A7083" s="118"/>
    </row>
    <row r="7084" spans="1:1">
      <c r="A7084" s="118"/>
    </row>
    <row r="7085" spans="1:1">
      <c r="A7085" s="118"/>
    </row>
    <row r="7086" spans="1:1">
      <c r="A7086" s="118"/>
    </row>
    <row r="7087" spans="1:1">
      <c r="A7087" s="118"/>
    </row>
    <row r="7088" spans="1:1">
      <c r="A7088" s="118"/>
    </row>
    <row r="7089" spans="1:1">
      <c r="A7089" s="118"/>
    </row>
    <row r="7090" spans="1:1">
      <c r="A7090" s="118"/>
    </row>
    <row r="7091" spans="1:1">
      <c r="A7091" s="118"/>
    </row>
    <row r="7092" spans="1:1">
      <c r="A7092" s="118"/>
    </row>
    <row r="7093" spans="1:1">
      <c r="A7093" s="118"/>
    </row>
    <row r="7094" spans="1:1">
      <c r="A7094" s="118"/>
    </row>
    <row r="7095" spans="1:1">
      <c r="A7095" s="118"/>
    </row>
    <row r="7096" spans="1:1">
      <c r="A7096" s="118"/>
    </row>
    <row r="7097" spans="1:1">
      <c r="A7097" s="118"/>
    </row>
    <row r="7098" spans="1:1">
      <c r="A7098" s="118"/>
    </row>
    <row r="7099" spans="1:1">
      <c r="A7099" s="118"/>
    </row>
    <row r="7100" spans="1:1">
      <c r="A7100" s="118"/>
    </row>
    <row r="7101" spans="1:1">
      <c r="A7101" s="118"/>
    </row>
    <row r="7102" spans="1:1">
      <c r="A7102" s="118"/>
    </row>
    <row r="7103" spans="1:1">
      <c r="A7103" s="118"/>
    </row>
    <row r="7104" spans="1:1">
      <c r="A7104" s="118"/>
    </row>
    <row r="7105" spans="1:1">
      <c r="A7105" s="118"/>
    </row>
    <row r="7106" spans="1:1">
      <c r="A7106" s="118"/>
    </row>
    <row r="7107" spans="1:1">
      <c r="A7107" s="118"/>
    </row>
    <row r="7108" spans="1:1">
      <c r="A7108" s="118"/>
    </row>
    <row r="7109" spans="1:1">
      <c r="A7109" s="118"/>
    </row>
    <row r="7110" spans="1:1">
      <c r="A7110" s="118"/>
    </row>
    <row r="7111" spans="1:1">
      <c r="A7111" s="118"/>
    </row>
    <row r="7112" spans="1:1">
      <c r="A7112" s="118"/>
    </row>
    <row r="7113" spans="1:1">
      <c r="A7113" s="118"/>
    </row>
    <row r="7114" spans="1:1">
      <c r="A7114" s="118"/>
    </row>
    <row r="7115" spans="1:1">
      <c r="A7115" s="118"/>
    </row>
    <row r="7116" spans="1:1">
      <c r="A7116" s="118"/>
    </row>
    <row r="7117" spans="1:1">
      <c r="A7117" s="118"/>
    </row>
    <row r="7118" spans="1:1">
      <c r="A7118" s="118"/>
    </row>
    <row r="7119" spans="1:1">
      <c r="A7119" s="118"/>
    </row>
    <row r="7120" spans="1:1">
      <c r="A7120" s="118"/>
    </row>
    <row r="7121" spans="1:1">
      <c r="A7121" s="118"/>
    </row>
    <row r="7122" spans="1:1">
      <c r="A7122" s="118"/>
    </row>
    <row r="7123" spans="1:1">
      <c r="A7123" s="118"/>
    </row>
    <row r="7124" spans="1:1">
      <c r="A7124" s="118"/>
    </row>
    <row r="7125" spans="1:1">
      <c r="A7125" s="118"/>
    </row>
    <row r="7126" spans="1:1">
      <c r="A7126" s="118"/>
    </row>
    <row r="7127" spans="1:1">
      <c r="A7127" s="118"/>
    </row>
    <row r="7128" spans="1:1">
      <c r="A7128" s="118"/>
    </row>
    <row r="7129" spans="1:1">
      <c r="A7129" s="118"/>
    </row>
    <row r="7130" spans="1:1">
      <c r="A7130" s="118"/>
    </row>
    <row r="7131" spans="1:1">
      <c r="A7131" s="118"/>
    </row>
    <row r="7132" spans="1:1">
      <c r="A7132" s="118"/>
    </row>
    <row r="7133" spans="1:1">
      <c r="A7133" s="118"/>
    </row>
    <row r="7134" spans="1:1">
      <c r="A7134" s="118"/>
    </row>
    <row r="7135" spans="1:1">
      <c r="A7135" s="118"/>
    </row>
    <row r="7136" spans="1:1">
      <c r="A7136" s="118"/>
    </row>
    <row r="7137" spans="1:1">
      <c r="A7137" s="118"/>
    </row>
    <row r="7138" spans="1:1">
      <c r="A7138" s="118"/>
    </row>
    <row r="7139" spans="1:1">
      <c r="A7139" s="118"/>
    </row>
    <row r="7140" spans="1:1">
      <c r="A7140" s="118"/>
    </row>
    <row r="7141" spans="1:1">
      <c r="A7141" s="118"/>
    </row>
    <row r="7142" spans="1:1">
      <c r="A7142" s="118"/>
    </row>
    <row r="7143" spans="1:1">
      <c r="A7143" s="118"/>
    </row>
    <row r="7144" spans="1:1">
      <c r="A7144" s="118"/>
    </row>
    <row r="7145" spans="1:1">
      <c r="A7145" s="118"/>
    </row>
    <row r="7146" spans="1:1">
      <c r="A7146" s="118"/>
    </row>
    <row r="7147" spans="1:1">
      <c r="A7147" s="118"/>
    </row>
    <row r="7148" spans="1:1">
      <c r="A7148" s="118"/>
    </row>
    <row r="7149" spans="1:1">
      <c r="A7149" s="118"/>
    </row>
    <row r="7150" spans="1:1">
      <c r="A7150" s="118"/>
    </row>
    <row r="7151" spans="1:1">
      <c r="A7151" s="118"/>
    </row>
    <row r="7152" spans="1:1">
      <c r="A7152" s="118"/>
    </row>
    <row r="7153" spans="1:1">
      <c r="A7153" s="118"/>
    </row>
    <row r="7154" spans="1:1">
      <c r="A7154" s="118"/>
    </row>
    <row r="7155" spans="1:1">
      <c r="A7155" s="118"/>
    </row>
    <row r="7156" spans="1:1">
      <c r="A7156" s="118"/>
    </row>
    <row r="7157" spans="1:1">
      <c r="A7157" s="118"/>
    </row>
    <row r="7158" spans="1:1">
      <c r="A7158" s="118"/>
    </row>
    <row r="7159" spans="1:1">
      <c r="A7159" s="118"/>
    </row>
    <row r="7160" spans="1:1">
      <c r="A7160" s="118"/>
    </row>
    <row r="7161" spans="1:1">
      <c r="A7161" s="118"/>
    </row>
    <row r="7162" spans="1:1">
      <c r="A7162" s="118"/>
    </row>
    <row r="7163" spans="1:1">
      <c r="A7163" s="118"/>
    </row>
    <row r="7164" spans="1:1">
      <c r="A7164" s="118"/>
    </row>
    <row r="7165" spans="1:1">
      <c r="A7165" s="118"/>
    </row>
    <row r="7166" spans="1:1">
      <c r="A7166" s="118"/>
    </row>
    <row r="7167" spans="1:1">
      <c r="A7167" s="118"/>
    </row>
    <row r="7168" spans="1:1">
      <c r="A7168" s="118"/>
    </row>
    <row r="7169" spans="1:1">
      <c r="A7169" s="118"/>
    </row>
    <row r="7170" spans="1:1">
      <c r="A7170" s="118"/>
    </row>
    <row r="7171" spans="1:1">
      <c r="A7171" s="118"/>
    </row>
    <row r="7172" spans="1:1">
      <c r="A7172" s="118"/>
    </row>
    <row r="7173" spans="1:1">
      <c r="A7173" s="118"/>
    </row>
    <row r="7174" spans="1:1">
      <c r="A7174" s="118"/>
    </row>
    <row r="7175" spans="1:1">
      <c r="A7175" s="118"/>
    </row>
    <row r="7176" spans="1:1">
      <c r="A7176" s="118"/>
    </row>
    <row r="7177" spans="1:1">
      <c r="A7177" s="118"/>
    </row>
    <row r="7178" spans="1:1">
      <c r="A7178" s="118"/>
    </row>
    <row r="7179" spans="1:1">
      <c r="A7179" s="118"/>
    </row>
    <row r="7180" spans="1:1">
      <c r="A7180" s="118"/>
    </row>
    <row r="7181" spans="1:1">
      <c r="A7181" s="118"/>
    </row>
    <row r="7182" spans="1:1">
      <c r="A7182" s="118"/>
    </row>
    <row r="7183" spans="1:1">
      <c r="A7183" s="118"/>
    </row>
    <row r="7184" spans="1:1">
      <c r="A7184" s="118"/>
    </row>
    <row r="7185" spans="1:1">
      <c r="A7185" s="118"/>
    </row>
    <row r="7186" spans="1:1">
      <c r="A7186" s="118"/>
    </row>
    <row r="7187" spans="1:1">
      <c r="A7187" s="118"/>
    </row>
    <row r="7188" spans="1:1">
      <c r="A7188" s="118"/>
    </row>
    <row r="7189" spans="1:1">
      <c r="A7189" s="118"/>
    </row>
    <row r="7190" spans="1:1">
      <c r="A7190" s="118"/>
    </row>
    <row r="7191" spans="1:1">
      <c r="A7191" s="118"/>
    </row>
    <row r="7192" spans="1:1">
      <c r="A7192" s="118"/>
    </row>
    <row r="7193" spans="1:1">
      <c r="A7193" s="118"/>
    </row>
    <row r="7194" spans="1:1">
      <c r="A7194" s="118"/>
    </row>
    <row r="7195" spans="1:1">
      <c r="A7195" s="118"/>
    </row>
    <row r="7196" spans="1:1">
      <c r="A7196" s="118"/>
    </row>
    <row r="7197" spans="1:1">
      <c r="A7197" s="118"/>
    </row>
    <row r="7198" spans="1:1">
      <c r="A7198" s="118"/>
    </row>
    <row r="7199" spans="1:1">
      <c r="A7199" s="118"/>
    </row>
    <row r="7200" spans="1:1">
      <c r="A7200" s="118"/>
    </row>
    <row r="7201" spans="1:1">
      <c r="A7201" s="118"/>
    </row>
    <row r="7202" spans="1:1">
      <c r="A7202" s="118"/>
    </row>
    <row r="7203" spans="1:1">
      <c r="A7203" s="118"/>
    </row>
    <row r="7204" spans="1:1">
      <c r="A7204" s="118"/>
    </row>
    <row r="7205" spans="1:1">
      <c r="A7205" s="118"/>
    </row>
    <row r="7206" spans="1:1">
      <c r="A7206" s="118"/>
    </row>
    <row r="7207" spans="1:1">
      <c r="A7207" s="118"/>
    </row>
    <row r="7208" spans="1:1">
      <c r="A7208" s="118"/>
    </row>
    <row r="7209" spans="1:1">
      <c r="A7209" s="118"/>
    </row>
    <row r="7210" spans="1:1">
      <c r="A7210" s="118"/>
    </row>
    <row r="7211" spans="1:1">
      <c r="A7211" s="118"/>
    </row>
    <row r="7212" spans="1:1">
      <c r="A7212" s="118"/>
    </row>
    <row r="7213" spans="1:1">
      <c r="A7213" s="118"/>
    </row>
    <row r="7214" spans="1:1">
      <c r="A7214" s="118"/>
    </row>
    <row r="7215" spans="1:1">
      <c r="A7215" s="118"/>
    </row>
    <row r="7216" spans="1:1">
      <c r="A7216" s="118"/>
    </row>
    <row r="7217" spans="1:1">
      <c r="A7217" s="118"/>
    </row>
    <row r="7218" spans="1:1">
      <c r="A7218" s="118"/>
    </row>
    <row r="7219" spans="1:1">
      <c r="A7219" s="118"/>
    </row>
    <row r="7220" spans="1:1">
      <c r="A7220" s="118"/>
    </row>
    <row r="7221" spans="1:1">
      <c r="A7221" s="118"/>
    </row>
    <row r="7222" spans="1:1">
      <c r="A7222" s="118"/>
    </row>
    <row r="7223" spans="1:1">
      <c r="A7223" s="118"/>
    </row>
    <row r="7224" spans="1:1">
      <c r="A7224" s="118"/>
    </row>
    <row r="7225" spans="1:1">
      <c r="A7225" s="118"/>
    </row>
    <row r="7226" spans="1:1">
      <c r="A7226" s="118"/>
    </row>
    <row r="7227" spans="1:1">
      <c r="A7227" s="118"/>
    </row>
    <row r="7228" spans="1:1">
      <c r="A7228" s="118"/>
    </row>
    <row r="7229" spans="1:1">
      <c r="A7229" s="118"/>
    </row>
    <row r="7230" spans="1:1">
      <c r="A7230" s="118"/>
    </row>
    <row r="7231" spans="1:1">
      <c r="A7231" s="118"/>
    </row>
    <row r="7232" spans="1:1">
      <c r="A7232" s="118"/>
    </row>
    <row r="7233" spans="1:1">
      <c r="A7233" s="118"/>
    </row>
    <row r="7234" spans="1:1">
      <c r="A7234" s="118"/>
    </row>
    <row r="7235" spans="1:1">
      <c r="A7235" s="118"/>
    </row>
    <row r="7236" spans="1:1">
      <c r="A7236" s="118"/>
    </row>
    <row r="7237" spans="1:1">
      <c r="A7237" s="118"/>
    </row>
    <row r="7238" spans="1:1">
      <c r="A7238" s="118"/>
    </row>
    <row r="7239" spans="1:1">
      <c r="A7239" s="118"/>
    </row>
    <row r="7240" spans="1:1">
      <c r="A7240" s="118"/>
    </row>
    <row r="7241" spans="1:1">
      <c r="A7241" s="118"/>
    </row>
    <row r="7242" spans="1:1">
      <c r="A7242" s="118"/>
    </row>
    <row r="7243" spans="1:1">
      <c r="A7243" s="118"/>
    </row>
    <row r="7244" spans="1:1">
      <c r="A7244" s="118"/>
    </row>
    <row r="7245" spans="1:1">
      <c r="A7245" s="118"/>
    </row>
    <row r="7246" spans="1:1">
      <c r="A7246" s="118"/>
    </row>
    <row r="7247" spans="1:1">
      <c r="A7247" s="118"/>
    </row>
    <row r="7248" spans="1:1">
      <c r="A7248" s="118"/>
    </row>
    <row r="7249" spans="1:1">
      <c r="A7249" s="118"/>
    </row>
    <row r="7250" spans="1:1">
      <c r="A7250" s="118"/>
    </row>
    <row r="7251" spans="1:1">
      <c r="A7251" s="118"/>
    </row>
    <row r="7252" spans="1:1">
      <c r="A7252" s="118"/>
    </row>
    <row r="7253" spans="1:1">
      <c r="A7253" s="118"/>
    </row>
    <row r="7254" spans="1:1">
      <c r="A7254" s="118"/>
    </row>
    <row r="7255" spans="1:1">
      <c r="A7255" s="118"/>
    </row>
    <row r="7256" spans="1:1">
      <c r="A7256" s="118"/>
    </row>
    <row r="7257" spans="1:1">
      <c r="A7257" s="118"/>
    </row>
    <row r="7258" spans="1:1">
      <c r="A7258" s="118"/>
    </row>
    <row r="7259" spans="1:1">
      <c r="A7259" s="118"/>
    </row>
    <row r="7260" spans="1:1">
      <c r="A7260" s="118"/>
    </row>
    <row r="7261" spans="1:1">
      <c r="A7261" s="118"/>
    </row>
    <row r="7262" spans="1:1">
      <c r="A7262" s="118"/>
    </row>
    <row r="7263" spans="1:1">
      <c r="A7263" s="118"/>
    </row>
    <row r="7264" spans="1:1">
      <c r="A7264" s="118"/>
    </row>
    <row r="7265" spans="1:1">
      <c r="A7265" s="118"/>
    </row>
    <row r="7266" spans="1:1">
      <c r="A7266" s="118"/>
    </row>
    <row r="7267" spans="1:1">
      <c r="A7267" s="118"/>
    </row>
    <row r="7268" spans="1:1">
      <c r="A7268" s="118"/>
    </row>
    <row r="7269" spans="1:1">
      <c r="A7269" s="118"/>
    </row>
    <row r="7270" spans="1:1">
      <c r="A7270" s="118"/>
    </row>
    <row r="7271" spans="1:1">
      <c r="A7271" s="118"/>
    </row>
    <row r="7272" spans="1:1">
      <c r="A7272" s="118"/>
    </row>
    <row r="7273" spans="1:1">
      <c r="A7273" s="118"/>
    </row>
    <row r="7274" spans="1:1">
      <c r="A7274" s="118"/>
    </row>
    <row r="7275" spans="1:1">
      <c r="A7275" s="118"/>
    </row>
    <row r="7276" spans="1:1">
      <c r="A7276" s="118"/>
    </row>
    <row r="7277" spans="1:1">
      <c r="A7277" s="118"/>
    </row>
    <row r="7278" spans="1:1">
      <c r="A7278" s="118"/>
    </row>
    <row r="7279" spans="1:1">
      <c r="A7279" s="118"/>
    </row>
    <row r="7280" spans="1:1">
      <c r="A7280" s="118"/>
    </row>
    <row r="7281" spans="1:1">
      <c r="A7281" s="118"/>
    </row>
    <row r="7282" spans="1:1">
      <c r="A7282" s="118"/>
    </row>
    <row r="7283" spans="1:1">
      <c r="A7283" s="118"/>
    </row>
    <row r="7284" spans="1:1">
      <c r="A7284" s="118"/>
    </row>
    <row r="7285" spans="1:1">
      <c r="A7285" s="118"/>
    </row>
    <row r="7286" spans="1:1">
      <c r="A7286" s="118"/>
    </row>
    <row r="7287" spans="1:1">
      <c r="A7287" s="118"/>
    </row>
    <row r="7288" spans="1:1">
      <c r="A7288" s="118"/>
    </row>
    <row r="7289" spans="1:1">
      <c r="A7289" s="118"/>
    </row>
    <row r="7290" spans="1:1">
      <c r="A7290" s="118"/>
    </row>
    <row r="7291" spans="1:1">
      <c r="A7291" s="118"/>
    </row>
    <row r="7292" spans="1:1">
      <c r="A7292" s="118"/>
    </row>
    <row r="7293" spans="1:1">
      <c r="A7293" s="118"/>
    </row>
    <row r="7294" spans="1:1">
      <c r="A7294" s="118"/>
    </row>
    <row r="7295" spans="1:1">
      <c r="A7295" s="118"/>
    </row>
    <row r="7296" spans="1:1">
      <c r="A7296" s="118"/>
    </row>
    <row r="7297" spans="1:1">
      <c r="A7297" s="118"/>
    </row>
    <row r="7298" spans="1:1">
      <c r="A7298" s="118"/>
    </row>
    <row r="7299" spans="1:1">
      <c r="A7299" s="118"/>
    </row>
    <row r="7300" spans="1:1">
      <c r="A7300" s="118"/>
    </row>
    <row r="7301" spans="1:1">
      <c r="A7301" s="118"/>
    </row>
    <row r="7302" spans="1:1">
      <c r="A7302" s="118"/>
    </row>
    <row r="7303" spans="1:1">
      <c r="A7303" s="118"/>
    </row>
    <row r="7304" spans="1:1">
      <c r="A7304" s="118"/>
    </row>
    <row r="7305" spans="1:1">
      <c r="A7305" s="118"/>
    </row>
    <row r="7306" spans="1:1">
      <c r="A7306" s="118"/>
    </row>
    <row r="7307" spans="1:1">
      <c r="A7307" s="118"/>
    </row>
    <row r="7308" spans="1:1">
      <c r="A7308" s="118"/>
    </row>
    <row r="7309" spans="1:1">
      <c r="A7309" s="118"/>
    </row>
    <row r="7310" spans="1:1">
      <c r="A7310" s="118"/>
    </row>
    <row r="7311" spans="1:1">
      <c r="A7311" s="118"/>
    </row>
    <row r="7312" spans="1:1">
      <c r="A7312" s="118"/>
    </row>
    <row r="7313" spans="1:1">
      <c r="A7313" s="118"/>
    </row>
    <row r="7314" spans="1:1">
      <c r="A7314" s="118"/>
    </row>
    <row r="7315" spans="1:1">
      <c r="A7315" s="118"/>
    </row>
    <row r="7316" spans="1:1">
      <c r="A7316" s="118"/>
    </row>
    <row r="7317" spans="1:1">
      <c r="A7317" s="118"/>
    </row>
    <row r="7318" spans="1:1">
      <c r="A7318" s="118"/>
    </row>
    <row r="7319" spans="1:1">
      <c r="A7319" s="118"/>
    </row>
    <row r="7320" spans="1:1">
      <c r="A7320" s="118"/>
    </row>
    <row r="7321" spans="1:1">
      <c r="A7321" s="118"/>
    </row>
    <row r="7322" spans="1:1">
      <c r="A7322" s="118"/>
    </row>
    <row r="7323" spans="1:1">
      <c r="A7323" s="118"/>
    </row>
    <row r="7324" spans="1:1">
      <c r="A7324" s="118"/>
    </row>
    <row r="7325" spans="1:1">
      <c r="A7325" s="118"/>
    </row>
    <row r="7326" spans="1:1">
      <c r="A7326" s="118"/>
    </row>
    <row r="7327" spans="1:1">
      <c r="A7327" s="118"/>
    </row>
    <row r="7328" spans="1:1">
      <c r="A7328" s="118"/>
    </row>
    <row r="7329" spans="1:1">
      <c r="A7329" s="118"/>
    </row>
    <row r="7330" spans="1:1">
      <c r="A7330" s="118"/>
    </row>
    <row r="7331" spans="1:1">
      <c r="A7331" s="118"/>
    </row>
    <row r="7332" spans="1:1">
      <c r="A7332" s="118"/>
    </row>
    <row r="7333" spans="1:1">
      <c r="A7333" s="118"/>
    </row>
    <row r="7334" spans="1:1">
      <c r="A7334" s="118"/>
    </row>
    <row r="7335" spans="1:1">
      <c r="A7335" s="118"/>
    </row>
    <row r="7336" spans="1:1">
      <c r="A7336" s="118"/>
    </row>
    <row r="7337" spans="1:1">
      <c r="A7337" s="118"/>
    </row>
    <row r="7338" spans="1:1">
      <c r="A7338" s="118"/>
    </row>
    <row r="7339" spans="1:1">
      <c r="A7339" s="118"/>
    </row>
    <row r="7340" spans="1:1">
      <c r="A7340" s="118"/>
    </row>
    <row r="7341" spans="1:1">
      <c r="A7341" s="118"/>
    </row>
    <row r="7342" spans="1:1">
      <c r="A7342" s="118"/>
    </row>
    <row r="7343" spans="1:1">
      <c r="A7343" s="118"/>
    </row>
    <row r="7344" spans="1:1">
      <c r="A7344" s="118"/>
    </row>
    <row r="7345" spans="1:1">
      <c r="A7345" s="118"/>
    </row>
    <row r="7346" spans="1:1">
      <c r="A7346" s="118"/>
    </row>
    <row r="7347" spans="1:1">
      <c r="A7347" s="118"/>
    </row>
    <row r="7348" spans="1:1">
      <c r="A7348" s="118"/>
    </row>
    <row r="7349" spans="1:1">
      <c r="A7349" s="118"/>
    </row>
    <row r="7350" spans="1:1">
      <c r="A7350" s="118"/>
    </row>
    <row r="7351" spans="1:1">
      <c r="A7351" s="118"/>
    </row>
    <row r="7352" spans="1:1">
      <c r="A7352" s="118"/>
    </row>
    <row r="7353" spans="1:1">
      <c r="A7353" s="118"/>
    </row>
    <row r="7354" spans="1:1">
      <c r="A7354" s="118"/>
    </row>
    <row r="7355" spans="1:1">
      <c r="A7355" s="118"/>
    </row>
    <row r="7356" spans="1:1">
      <c r="A7356" s="118"/>
    </row>
    <row r="7357" spans="1:1">
      <c r="A7357" s="118"/>
    </row>
    <row r="7358" spans="1:1">
      <c r="A7358" s="118"/>
    </row>
    <row r="7359" spans="1:1">
      <c r="A7359" s="118"/>
    </row>
    <row r="7360" spans="1:1">
      <c r="A7360" s="118"/>
    </row>
    <row r="7361" spans="1:1">
      <c r="A7361" s="118"/>
    </row>
    <row r="7362" spans="1:1">
      <c r="A7362" s="118"/>
    </row>
    <row r="7363" spans="1:1">
      <c r="A7363" s="118"/>
    </row>
    <row r="7364" spans="1:1">
      <c r="A7364" s="118"/>
    </row>
    <row r="7365" spans="1:1">
      <c r="A7365" s="118"/>
    </row>
    <row r="7366" spans="1:1">
      <c r="A7366" s="118"/>
    </row>
    <row r="7367" spans="1:1">
      <c r="A7367" s="118"/>
    </row>
    <row r="7368" spans="1:1">
      <c r="A7368" s="118"/>
    </row>
    <row r="7369" spans="1:1">
      <c r="A7369" s="118"/>
    </row>
    <row r="7370" spans="1:1">
      <c r="A7370" s="118"/>
    </row>
    <row r="7371" spans="1:1">
      <c r="A7371" s="118"/>
    </row>
    <row r="7372" spans="1:1">
      <c r="A7372" s="118"/>
    </row>
    <row r="7373" spans="1:1">
      <c r="A7373" s="118"/>
    </row>
    <row r="7374" spans="1:1">
      <c r="A7374" s="118"/>
    </row>
    <row r="7375" spans="1:1">
      <c r="A7375" s="118"/>
    </row>
    <row r="7376" spans="1:1">
      <c r="A7376" s="118"/>
    </row>
    <row r="7377" spans="1:1">
      <c r="A7377" s="118"/>
    </row>
    <row r="7378" spans="1:1">
      <c r="A7378" s="118"/>
    </row>
    <row r="7379" spans="1:1">
      <c r="A7379" s="118"/>
    </row>
    <row r="7380" spans="1:1">
      <c r="A7380" s="118"/>
    </row>
    <row r="7381" spans="1:1">
      <c r="A7381" s="118"/>
    </row>
    <row r="7382" spans="1:1">
      <c r="A7382" s="118"/>
    </row>
    <row r="7383" spans="1:1">
      <c r="A7383" s="118"/>
    </row>
    <row r="7384" spans="1:1">
      <c r="A7384" s="118"/>
    </row>
    <row r="7385" spans="1:1">
      <c r="A7385" s="118"/>
    </row>
    <row r="7386" spans="1:1">
      <c r="A7386" s="118"/>
    </row>
    <row r="7387" spans="1:1">
      <c r="A7387" s="118"/>
    </row>
    <row r="7388" spans="1:1">
      <c r="A7388" s="118"/>
    </row>
    <row r="7389" spans="1:1">
      <c r="A7389" s="118"/>
    </row>
    <row r="7390" spans="1:1">
      <c r="A7390" s="118"/>
    </row>
    <row r="7391" spans="1:1">
      <c r="A7391" s="118"/>
    </row>
    <row r="7392" spans="1:1">
      <c r="A7392" s="118"/>
    </row>
    <row r="7393" spans="1:1">
      <c r="A7393" s="118"/>
    </row>
    <row r="7394" spans="1:1">
      <c r="A7394" s="118"/>
    </row>
    <row r="7395" spans="1:1">
      <c r="A7395" s="118"/>
    </row>
    <row r="7396" spans="1:1">
      <c r="A7396" s="118"/>
    </row>
    <row r="7397" spans="1:1">
      <c r="A7397" s="118"/>
    </row>
    <row r="7398" spans="1:1">
      <c r="A7398" s="118"/>
    </row>
    <row r="7399" spans="1:1">
      <c r="A7399" s="118"/>
    </row>
    <row r="7400" spans="1:1">
      <c r="A7400" s="118"/>
    </row>
    <row r="7401" spans="1:1">
      <c r="A7401" s="118"/>
    </row>
    <row r="7402" spans="1:1">
      <c r="A7402" s="118"/>
    </row>
    <row r="7403" spans="1:1">
      <c r="A7403" s="118"/>
    </row>
    <row r="7404" spans="1:1">
      <c r="A7404" s="118"/>
    </row>
    <row r="7405" spans="1:1">
      <c r="A7405" s="118"/>
    </row>
    <row r="7406" spans="1:1">
      <c r="A7406" s="118"/>
    </row>
    <row r="7407" spans="1:1">
      <c r="A7407" s="118"/>
    </row>
    <row r="7408" spans="1:1">
      <c r="A7408" s="118"/>
    </row>
    <row r="7409" spans="1:1">
      <c r="A7409" s="118"/>
    </row>
    <row r="7410" spans="1:1">
      <c r="A7410" s="118"/>
    </row>
    <row r="7411" spans="1:1">
      <c r="A7411" s="118"/>
    </row>
    <row r="7412" spans="1:1">
      <c r="A7412" s="118"/>
    </row>
    <row r="7413" spans="1:1">
      <c r="A7413" s="118"/>
    </row>
    <row r="7414" spans="1:1">
      <c r="A7414" s="118"/>
    </row>
    <row r="7415" spans="1:1">
      <c r="A7415" s="118"/>
    </row>
    <row r="7416" spans="1:1">
      <c r="A7416" s="118"/>
    </row>
    <row r="7417" spans="1:1">
      <c r="A7417" s="118"/>
    </row>
    <row r="7418" spans="1:1">
      <c r="A7418" s="118"/>
    </row>
    <row r="7419" spans="1:1">
      <c r="A7419" s="118"/>
    </row>
    <row r="7420" spans="1:1">
      <c r="A7420" s="118"/>
    </row>
    <row r="7421" spans="1:1">
      <c r="A7421" s="118"/>
    </row>
    <row r="7422" spans="1:1">
      <c r="A7422" s="118"/>
    </row>
    <row r="7423" spans="1:1">
      <c r="A7423" s="118"/>
    </row>
    <row r="7424" spans="1:1">
      <c r="A7424" s="118"/>
    </row>
    <row r="7425" spans="1:1">
      <c r="A7425" s="118"/>
    </row>
    <row r="7426" spans="1:1">
      <c r="A7426" s="118"/>
    </row>
    <row r="7427" spans="1:1">
      <c r="A7427" s="118"/>
    </row>
    <row r="7428" spans="1:1">
      <c r="A7428" s="118"/>
    </row>
    <row r="7429" spans="1:1">
      <c r="A7429" s="118"/>
    </row>
    <row r="7430" spans="1:1">
      <c r="A7430" s="118"/>
    </row>
    <row r="7431" spans="1:1">
      <c r="A7431" s="118"/>
    </row>
    <row r="7432" spans="1:1">
      <c r="A7432" s="118"/>
    </row>
    <row r="7433" spans="1:1">
      <c r="A7433" s="118"/>
    </row>
    <row r="7434" spans="1:1">
      <c r="A7434" s="118"/>
    </row>
    <row r="7435" spans="1:1">
      <c r="A7435" s="118"/>
    </row>
    <row r="7436" spans="1:1">
      <c r="A7436" s="118"/>
    </row>
    <row r="7437" spans="1:1">
      <c r="A7437" s="118"/>
    </row>
    <row r="7438" spans="1:1">
      <c r="A7438" s="118"/>
    </row>
    <row r="7439" spans="1:1">
      <c r="A7439" s="118"/>
    </row>
    <row r="7440" spans="1:1">
      <c r="A7440" s="118"/>
    </row>
    <row r="7441" spans="1:1">
      <c r="A7441" s="118"/>
    </row>
    <row r="7442" spans="1:1">
      <c r="A7442" s="118"/>
    </row>
    <row r="7443" spans="1:1">
      <c r="A7443" s="118"/>
    </row>
    <row r="7444" spans="1:1">
      <c r="A7444" s="118"/>
    </row>
    <row r="7445" spans="1:1">
      <c r="A7445" s="118"/>
    </row>
    <row r="7446" spans="1:1">
      <c r="A7446" s="118"/>
    </row>
    <row r="7447" spans="1:1">
      <c r="A7447" s="118"/>
    </row>
    <row r="7448" spans="1:1">
      <c r="A7448" s="118"/>
    </row>
    <row r="7449" spans="1:1">
      <c r="A7449" s="118"/>
    </row>
    <row r="7450" spans="1:1">
      <c r="A7450" s="118"/>
    </row>
    <row r="7451" spans="1:1">
      <c r="A7451" s="118"/>
    </row>
    <row r="7452" spans="1:1">
      <c r="A7452" s="118"/>
    </row>
    <row r="7453" spans="1:1">
      <c r="A7453" s="118"/>
    </row>
    <row r="7454" spans="1:1">
      <c r="A7454" s="118"/>
    </row>
    <row r="7455" spans="1:1">
      <c r="A7455" s="118"/>
    </row>
    <row r="7456" spans="1:1">
      <c r="A7456" s="118"/>
    </row>
    <row r="7457" spans="1:1">
      <c r="A7457" s="118"/>
    </row>
    <row r="7458" spans="1:1">
      <c r="A7458" s="118"/>
    </row>
    <row r="7459" spans="1:1">
      <c r="A7459" s="118"/>
    </row>
    <row r="7460" spans="1:1">
      <c r="A7460" s="118"/>
    </row>
    <row r="7461" spans="1:1">
      <c r="A7461" s="118"/>
    </row>
    <row r="7462" spans="1:1">
      <c r="A7462" s="118"/>
    </row>
    <row r="7463" spans="1:1">
      <c r="A7463" s="118"/>
    </row>
    <row r="7464" spans="1:1">
      <c r="A7464" s="118"/>
    </row>
    <row r="7465" spans="1:1">
      <c r="A7465" s="118"/>
    </row>
    <row r="7466" spans="1:1">
      <c r="A7466" s="118"/>
    </row>
    <row r="7467" spans="1:1">
      <c r="A7467" s="118"/>
    </row>
    <row r="7468" spans="1:1">
      <c r="A7468" s="118"/>
    </row>
    <row r="7469" spans="1:1">
      <c r="A7469" s="118"/>
    </row>
    <row r="7470" spans="1:1">
      <c r="A7470" s="118"/>
    </row>
    <row r="7471" spans="1:1">
      <c r="A7471" s="118"/>
    </row>
    <row r="7472" spans="1:1">
      <c r="A7472" s="118"/>
    </row>
    <row r="7473" spans="1:1">
      <c r="A7473" s="118"/>
    </row>
    <row r="7474" spans="1:1">
      <c r="A7474" s="118"/>
    </row>
    <row r="7475" spans="1:1">
      <c r="A7475" s="118"/>
    </row>
    <row r="7476" spans="1:1">
      <c r="A7476" s="118"/>
    </row>
    <row r="7477" spans="1:1">
      <c r="A7477" s="118"/>
    </row>
    <row r="7478" spans="1:1">
      <c r="A7478" s="118"/>
    </row>
    <row r="7479" spans="1:1">
      <c r="A7479" s="118"/>
    </row>
    <row r="7480" spans="1:1">
      <c r="A7480" s="118"/>
    </row>
    <row r="7481" spans="1:1">
      <c r="A7481" s="118"/>
    </row>
    <row r="7482" spans="1:1">
      <c r="A7482" s="118"/>
    </row>
    <row r="7483" spans="1:1">
      <c r="A7483" s="118"/>
    </row>
    <row r="7484" spans="1:1">
      <c r="A7484" s="118"/>
    </row>
    <row r="7485" spans="1:1">
      <c r="A7485" s="118"/>
    </row>
    <row r="7486" spans="1:1">
      <c r="A7486" s="118"/>
    </row>
    <row r="7487" spans="1:1">
      <c r="A7487" s="118"/>
    </row>
    <row r="7488" spans="1:1">
      <c r="A7488" s="118"/>
    </row>
    <row r="7489" spans="1:1">
      <c r="A7489" s="118"/>
    </row>
    <row r="7490" spans="1:1">
      <c r="A7490" s="118"/>
    </row>
    <row r="7491" spans="1:1">
      <c r="A7491" s="118"/>
    </row>
    <row r="7492" spans="1:1">
      <c r="A7492" s="118"/>
    </row>
    <row r="7493" spans="1:1">
      <c r="A7493" s="118"/>
    </row>
    <row r="7494" spans="1:1">
      <c r="A7494" s="118"/>
    </row>
    <row r="7495" spans="1:1">
      <c r="A7495" s="118"/>
    </row>
    <row r="7496" spans="1:1">
      <c r="A7496" s="118"/>
    </row>
    <row r="7497" spans="1:1">
      <c r="A7497" s="118"/>
    </row>
    <row r="7498" spans="1:1">
      <c r="A7498" s="118"/>
    </row>
    <row r="7499" spans="1:1">
      <c r="A7499" s="118"/>
    </row>
    <row r="7500" spans="1:1">
      <c r="A7500" s="118"/>
    </row>
    <row r="7501" spans="1:1">
      <c r="A7501" s="118"/>
    </row>
    <row r="7502" spans="1:1">
      <c r="A7502" s="118"/>
    </row>
    <row r="7503" spans="1:1">
      <c r="A7503" s="118"/>
    </row>
    <row r="7504" spans="1:1">
      <c r="A7504" s="118"/>
    </row>
    <row r="7505" spans="1:1">
      <c r="A7505" s="118"/>
    </row>
    <row r="7506" spans="1:1">
      <c r="A7506" s="118"/>
    </row>
    <row r="7507" spans="1:1">
      <c r="A7507" s="118"/>
    </row>
    <row r="7508" spans="1:1">
      <c r="A7508" s="118"/>
    </row>
    <row r="7509" spans="1:1">
      <c r="A7509" s="118"/>
    </row>
    <row r="7510" spans="1:1">
      <c r="A7510" s="118"/>
    </row>
    <row r="7511" spans="1:1">
      <c r="A7511" s="118"/>
    </row>
    <row r="7512" spans="1:1">
      <c r="A7512" s="118"/>
    </row>
    <row r="7513" spans="1:1">
      <c r="A7513" s="118"/>
    </row>
    <row r="7514" spans="1:1">
      <c r="A7514" s="118"/>
    </row>
    <row r="7515" spans="1:1">
      <c r="A7515" s="118"/>
    </row>
    <row r="7516" spans="1:1">
      <c r="A7516" s="118"/>
    </row>
    <row r="7517" spans="1:1">
      <c r="A7517" s="118"/>
    </row>
    <row r="7518" spans="1:1">
      <c r="A7518" s="118"/>
    </row>
    <row r="7519" spans="1:1">
      <c r="A7519" s="118"/>
    </row>
    <row r="7520" spans="1:1">
      <c r="A7520" s="118"/>
    </row>
    <row r="7521" spans="1:1">
      <c r="A7521" s="118"/>
    </row>
    <row r="7522" spans="1:1">
      <c r="A7522" s="118"/>
    </row>
    <row r="7523" spans="1:1">
      <c r="A7523" s="118"/>
    </row>
    <row r="7524" spans="1:1">
      <c r="A7524" s="118"/>
    </row>
    <row r="7525" spans="1:1">
      <c r="A7525" s="118"/>
    </row>
    <row r="7526" spans="1:1">
      <c r="A7526" s="118"/>
    </row>
    <row r="7527" spans="1:1">
      <c r="A7527" s="118"/>
    </row>
    <row r="7528" spans="1:1">
      <c r="A7528" s="118"/>
    </row>
    <row r="7529" spans="1:1">
      <c r="A7529" s="118"/>
    </row>
    <row r="7530" spans="1:1">
      <c r="A7530" s="118"/>
    </row>
    <row r="7531" spans="1:1">
      <c r="A7531" s="118"/>
    </row>
    <row r="7532" spans="1:1">
      <c r="A7532" s="118"/>
    </row>
    <row r="7533" spans="1:1">
      <c r="A7533" s="118"/>
    </row>
    <row r="7534" spans="1:1">
      <c r="A7534" s="118"/>
    </row>
    <row r="7535" spans="1:1">
      <c r="A7535" s="118"/>
    </row>
    <row r="7536" spans="1:1">
      <c r="A7536" s="118"/>
    </row>
    <row r="7537" spans="1:1">
      <c r="A7537" s="118"/>
    </row>
    <row r="7538" spans="1:1">
      <c r="A7538" s="118"/>
    </row>
    <row r="7539" spans="1:1">
      <c r="A7539" s="118"/>
    </row>
    <row r="7540" spans="1:1">
      <c r="A7540" s="118"/>
    </row>
    <row r="7541" spans="1:1">
      <c r="A7541" s="118"/>
    </row>
    <row r="7542" spans="1:1">
      <c r="A7542" s="118"/>
    </row>
    <row r="7543" spans="1:1">
      <c r="A7543" s="118"/>
    </row>
    <row r="7544" spans="1:1">
      <c r="A7544" s="118"/>
    </row>
    <row r="7545" spans="1:1">
      <c r="A7545" s="118"/>
    </row>
    <row r="7546" spans="1:1">
      <c r="A7546" s="118"/>
    </row>
    <row r="7547" spans="1:1">
      <c r="A7547" s="118"/>
    </row>
    <row r="7548" spans="1:1">
      <c r="A7548" s="118"/>
    </row>
    <row r="7549" spans="1:1">
      <c r="A7549" s="118"/>
    </row>
    <row r="7550" spans="1:1">
      <c r="A7550" s="118"/>
    </row>
    <row r="7551" spans="1:1">
      <c r="A7551" s="118"/>
    </row>
    <row r="7552" spans="1:1">
      <c r="A7552" s="118"/>
    </row>
    <row r="7553" spans="1:1">
      <c r="A7553" s="118"/>
    </row>
    <row r="7554" spans="1:1">
      <c r="A7554" s="118"/>
    </row>
    <row r="7555" spans="1:1">
      <c r="A7555" s="118"/>
    </row>
    <row r="7556" spans="1:1">
      <c r="A7556" s="118"/>
    </row>
    <row r="7557" spans="1:1">
      <c r="A7557" s="118"/>
    </row>
    <row r="7558" spans="1:1">
      <c r="A7558" s="118"/>
    </row>
    <row r="7559" spans="1:1">
      <c r="A7559" s="118"/>
    </row>
    <row r="7560" spans="1:1">
      <c r="A7560" s="118"/>
    </row>
    <row r="7561" spans="1:1">
      <c r="A7561" s="118"/>
    </row>
    <row r="7562" spans="1:1">
      <c r="A7562" s="118"/>
    </row>
    <row r="7563" spans="1:1">
      <c r="A7563" s="118"/>
    </row>
    <row r="7564" spans="1:1">
      <c r="A7564" s="118"/>
    </row>
    <row r="7565" spans="1:1">
      <c r="A7565" s="118"/>
    </row>
    <row r="7566" spans="1:1">
      <c r="A7566" s="118"/>
    </row>
    <row r="7567" spans="1:1">
      <c r="A7567" s="118"/>
    </row>
    <row r="7568" spans="1:1">
      <c r="A7568" s="118"/>
    </row>
    <row r="7569" spans="1:1">
      <c r="A7569" s="118"/>
    </row>
    <row r="7570" spans="1:1">
      <c r="A7570" s="118"/>
    </row>
    <row r="7571" spans="1:1">
      <c r="A7571" s="118"/>
    </row>
    <row r="7572" spans="1:1">
      <c r="A7572" s="118"/>
    </row>
    <row r="7573" spans="1:1">
      <c r="A7573" s="118"/>
    </row>
    <row r="7574" spans="1:1">
      <c r="A7574" s="118"/>
    </row>
    <row r="7575" spans="1:1">
      <c r="A7575" s="118"/>
    </row>
    <row r="7576" spans="1:1">
      <c r="A7576" s="118"/>
    </row>
    <row r="7577" spans="1:1">
      <c r="A7577" s="118"/>
    </row>
    <row r="7578" spans="1:1">
      <c r="A7578" s="118"/>
    </row>
    <row r="7579" spans="1:1">
      <c r="A7579" s="118"/>
    </row>
    <row r="7580" spans="1:1">
      <c r="A7580" s="118"/>
    </row>
    <row r="7581" spans="1:1">
      <c r="A7581" s="118"/>
    </row>
    <row r="7582" spans="1:1">
      <c r="A7582" s="118"/>
    </row>
    <row r="7583" spans="1:1">
      <c r="A7583" s="118"/>
    </row>
    <row r="7584" spans="1:1">
      <c r="A7584" s="118"/>
    </row>
    <row r="7585" spans="1:1">
      <c r="A7585" s="118"/>
    </row>
    <row r="7586" spans="1:1">
      <c r="A7586" s="118"/>
    </row>
    <row r="7587" spans="1:1">
      <c r="A7587" s="118"/>
    </row>
    <row r="7588" spans="1:1">
      <c r="A7588" s="118"/>
    </row>
    <row r="7589" spans="1:1">
      <c r="A7589" s="118"/>
    </row>
    <row r="7590" spans="1:1">
      <c r="A7590" s="118"/>
    </row>
    <row r="7591" spans="1:1">
      <c r="A7591" s="118"/>
    </row>
    <row r="7592" spans="1:1">
      <c r="A7592" s="118"/>
    </row>
    <row r="7593" spans="1:1">
      <c r="A7593" s="118"/>
    </row>
    <row r="7594" spans="1:1">
      <c r="A7594" s="118"/>
    </row>
    <row r="7595" spans="1:1">
      <c r="A7595" s="118"/>
    </row>
    <row r="7596" spans="1:1">
      <c r="A7596" s="118"/>
    </row>
    <row r="7597" spans="1:1">
      <c r="A7597" s="118"/>
    </row>
    <row r="7598" spans="1:1">
      <c r="A7598" s="118"/>
    </row>
    <row r="7599" spans="1:1">
      <c r="A7599" s="118"/>
    </row>
    <row r="7600" spans="1:1">
      <c r="A7600" s="118"/>
    </row>
    <row r="7601" spans="1:1">
      <c r="A7601" s="118"/>
    </row>
    <row r="7602" spans="1:1">
      <c r="A7602" s="118"/>
    </row>
    <row r="7603" spans="1:1">
      <c r="A7603" s="118"/>
    </row>
    <row r="7604" spans="1:1">
      <c r="A7604" s="118"/>
    </row>
    <row r="7605" spans="1:1">
      <c r="A7605" s="118"/>
    </row>
    <row r="7606" spans="1:1">
      <c r="A7606" s="118"/>
    </row>
    <row r="7607" spans="1:1">
      <c r="A7607" s="118"/>
    </row>
    <row r="7608" spans="1:1">
      <c r="A7608" s="118"/>
    </row>
    <row r="7609" spans="1:1">
      <c r="A7609" s="118"/>
    </row>
    <row r="7610" spans="1:1">
      <c r="A7610" s="118"/>
    </row>
    <row r="7611" spans="1:1">
      <c r="A7611" s="118"/>
    </row>
    <row r="7612" spans="1:1">
      <c r="A7612" s="118"/>
    </row>
    <row r="7613" spans="1:1">
      <c r="A7613" s="118"/>
    </row>
    <row r="7614" spans="1:1">
      <c r="A7614" s="118"/>
    </row>
    <row r="7615" spans="1:1">
      <c r="A7615" s="118"/>
    </row>
    <row r="7616" spans="1:1">
      <c r="A7616" s="118"/>
    </row>
    <row r="7617" spans="1:1">
      <c r="A7617" s="118"/>
    </row>
    <row r="7618" spans="1:1">
      <c r="A7618" s="118"/>
    </row>
    <row r="7619" spans="1:1">
      <c r="A7619" s="118"/>
    </row>
    <row r="7620" spans="1:1">
      <c r="A7620" s="118"/>
    </row>
    <row r="7621" spans="1:1">
      <c r="A7621" s="118"/>
    </row>
    <row r="7622" spans="1:1">
      <c r="A7622" s="118"/>
    </row>
    <row r="7623" spans="1:1">
      <c r="A7623" s="118"/>
    </row>
    <row r="7624" spans="1:1">
      <c r="A7624" s="118"/>
    </row>
    <row r="7625" spans="1:1">
      <c r="A7625" s="118"/>
    </row>
    <row r="7626" spans="1:1">
      <c r="A7626" s="118"/>
    </row>
    <row r="7627" spans="1:1">
      <c r="A7627" s="118"/>
    </row>
    <row r="7628" spans="1:1">
      <c r="A7628" s="118"/>
    </row>
    <row r="7629" spans="1:1">
      <c r="A7629" s="118"/>
    </row>
    <row r="7630" spans="1:1">
      <c r="A7630" s="118"/>
    </row>
    <row r="7631" spans="1:1">
      <c r="A7631" s="118"/>
    </row>
    <row r="7632" spans="1:1">
      <c r="A7632" s="118"/>
    </row>
    <row r="7633" spans="1:1">
      <c r="A7633" s="118"/>
    </row>
    <row r="7634" spans="1:1">
      <c r="A7634" s="118"/>
    </row>
    <row r="7635" spans="1:1">
      <c r="A7635" s="118"/>
    </row>
    <row r="7636" spans="1:1">
      <c r="A7636" s="118"/>
    </row>
    <row r="7637" spans="1:1">
      <c r="A7637" s="118"/>
    </row>
    <row r="7638" spans="1:1">
      <c r="A7638" s="118"/>
    </row>
    <row r="7639" spans="1:1">
      <c r="A7639" s="118"/>
    </row>
    <row r="7640" spans="1:1">
      <c r="A7640" s="118"/>
    </row>
    <row r="7641" spans="1:1">
      <c r="A7641" s="118"/>
    </row>
    <row r="7642" spans="1:1">
      <c r="A7642" s="118"/>
    </row>
    <row r="7643" spans="1:1">
      <c r="A7643" s="118"/>
    </row>
    <row r="7644" spans="1:1">
      <c r="A7644" s="118"/>
    </row>
    <row r="7645" spans="1:1">
      <c r="A7645" s="118"/>
    </row>
    <row r="7646" spans="1:1">
      <c r="A7646" s="118"/>
    </row>
    <row r="7647" spans="1:1">
      <c r="A7647" s="118"/>
    </row>
    <row r="7648" spans="1:1">
      <c r="A7648" s="118"/>
    </row>
    <row r="7649" spans="1:1">
      <c r="A7649" s="118"/>
    </row>
    <row r="7650" spans="1:1">
      <c r="A7650" s="118"/>
    </row>
    <row r="7651" spans="1:1">
      <c r="A7651" s="118"/>
    </row>
    <row r="7652" spans="1:1">
      <c r="A7652" s="118"/>
    </row>
    <row r="7653" spans="1:1">
      <c r="A7653" s="118"/>
    </row>
    <row r="7654" spans="1:1">
      <c r="A7654" s="118"/>
    </row>
    <row r="7655" spans="1:1">
      <c r="A7655" s="118"/>
    </row>
    <row r="7656" spans="1:1">
      <c r="A7656" s="118"/>
    </row>
    <row r="7657" spans="1:1">
      <c r="A7657" s="118"/>
    </row>
    <row r="7658" spans="1:1">
      <c r="A7658" s="118"/>
    </row>
    <row r="7659" spans="1:1">
      <c r="A7659" s="118"/>
    </row>
    <row r="7660" spans="1:1">
      <c r="A7660" s="118"/>
    </row>
    <row r="7661" spans="1:1">
      <c r="A7661" s="118"/>
    </row>
    <row r="7662" spans="1:1">
      <c r="A7662" s="118"/>
    </row>
    <row r="7663" spans="1:1">
      <c r="A7663" s="118"/>
    </row>
    <row r="7664" spans="1:1">
      <c r="A7664" s="118"/>
    </row>
    <row r="7665" spans="1:1">
      <c r="A7665" s="118"/>
    </row>
    <row r="7666" spans="1:1">
      <c r="A7666" s="118"/>
    </row>
    <row r="7667" spans="1:1">
      <c r="A7667" s="118"/>
    </row>
    <row r="7668" spans="1:1">
      <c r="A7668" s="118"/>
    </row>
    <row r="7669" spans="1:1">
      <c r="A7669" s="118"/>
    </row>
    <row r="7670" spans="1:1">
      <c r="A7670" s="118"/>
    </row>
    <row r="7671" spans="1:1">
      <c r="A7671" s="118"/>
    </row>
    <row r="7672" spans="1:1">
      <c r="A7672" s="118"/>
    </row>
    <row r="7673" spans="1:1">
      <c r="A7673" s="118"/>
    </row>
    <row r="7674" spans="1:1">
      <c r="A7674" s="118"/>
    </row>
    <row r="7675" spans="1:1">
      <c r="A7675" s="118"/>
    </row>
    <row r="7676" spans="1:1">
      <c r="A7676" s="118"/>
    </row>
    <row r="7677" spans="1:1">
      <c r="A7677" s="118"/>
    </row>
    <row r="7678" spans="1:1">
      <c r="A7678" s="118"/>
    </row>
    <row r="7679" spans="1:1">
      <c r="A7679" s="118"/>
    </row>
    <row r="7680" spans="1:1">
      <c r="A7680" s="118"/>
    </row>
    <row r="7681" spans="1:1">
      <c r="A7681" s="118"/>
    </row>
    <row r="7682" spans="1:1">
      <c r="A7682" s="118"/>
    </row>
    <row r="7683" spans="1:1">
      <c r="A7683" s="118"/>
    </row>
    <row r="7684" spans="1:1">
      <c r="A7684" s="118"/>
    </row>
    <row r="7685" spans="1:1">
      <c r="A7685" s="118"/>
    </row>
    <row r="7686" spans="1:1">
      <c r="A7686" s="118"/>
    </row>
    <row r="7687" spans="1:1">
      <c r="A7687" s="118"/>
    </row>
    <row r="7688" spans="1:1">
      <c r="A7688" s="118"/>
    </row>
    <row r="7689" spans="1:1">
      <c r="A7689" s="118"/>
    </row>
    <row r="7690" spans="1:1">
      <c r="A7690" s="118"/>
    </row>
    <row r="7691" spans="1:1">
      <c r="A7691" s="118"/>
    </row>
    <row r="7692" spans="1:1">
      <c r="A7692" s="118"/>
    </row>
    <row r="7693" spans="1:1">
      <c r="A7693" s="118"/>
    </row>
    <row r="7694" spans="1:1">
      <c r="A7694" s="118"/>
    </row>
    <row r="7695" spans="1:1">
      <c r="A7695" s="118"/>
    </row>
    <row r="7696" spans="1:1">
      <c r="A7696" s="118"/>
    </row>
    <row r="7697" spans="1:1">
      <c r="A7697" s="118"/>
    </row>
    <row r="7698" spans="1:1">
      <c r="A7698" s="118"/>
    </row>
    <row r="7699" spans="1:1">
      <c r="A7699" s="118"/>
    </row>
    <row r="7700" spans="1:1">
      <c r="A7700" s="118"/>
    </row>
    <row r="7701" spans="1:1">
      <c r="A7701" s="118"/>
    </row>
    <row r="7702" spans="1:1">
      <c r="A7702" s="118"/>
    </row>
    <row r="7703" spans="1:1">
      <c r="A7703" s="118"/>
    </row>
    <row r="7704" spans="1:1">
      <c r="A7704" s="118"/>
    </row>
    <row r="7705" spans="1:1">
      <c r="A7705" s="118"/>
    </row>
    <row r="7706" spans="1:1">
      <c r="A7706" s="118"/>
    </row>
    <row r="7707" spans="1:1">
      <c r="A7707" s="118"/>
    </row>
    <row r="7708" spans="1:1">
      <c r="A7708" s="118"/>
    </row>
    <row r="7709" spans="1:1">
      <c r="A7709" s="118"/>
    </row>
    <row r="7710" spans="1:1">
      <c r="A7710" s="118"/>
    </row>
    <row r="7711" spans="1:1">
      <c r="A7711" s="118"/>
    </row>
    <row r="7712" spans="1:1">
      <c r="A7712" s="118"/>
    </row>
    <row r="7713" spans="1:1">
      <c r="A7713" s="118"/>
    </row>
    <row r="7714" spans="1:1">
      <c r="A7714" s="118"/>
    </row>
    <row r="7715" spans="1:1">
      <c r="A7715" s="118"/>
    </row>
    <row r="7716" spans="1:1">
      <c r="A7716" s="118"/>
    </row>
    <row r="7717" spans="1:1">
      <c r="A7717" s="118"/>
    </row>
    <row r="7718" spans="1:1">
      <c r="A7718" s="118"/>
    </row>
    <row r="7719" spans="1:1">
      <c r="A7719" s="118"/>
    </row>
    <row r="7720" spans="1:1">
      <c r="A7720" s="118"/>
    </row>
    <row r="7721" spans="1:1">
      <c r="A7721" s="118"/>
    </row>
    <row r="7722" spans="1:1">
      <c r="A7722" s="118"/>
    </row>
    <row r="7723" spans="1:1">
      <c r="A7723" s="118"/>
    </row>
    <row r="7724" spans="1:1">
      <c r="A7724" s="118"/>
    </row>
    <row r="7725" spans="1:1">
      <c r="A7725" s="118"/>
    </row>
    <row r="7726" spans="1:1">
      <c r="A7726" s="118"/>
    </row>
    <row r="7727" spans="1:1">
      <c r="A7727" s="118"/>
    </row>
    <row r="7728" spans="1:1">
      <c r="A7728" s="118"/>
    </row>
    <row r="7729" spans="1:1">
      <c r="A7729" s="118"/>
    </row>
    <row r="7730" spans="1:1">
      <c r="A7730" s="118"/>
    </row>
    <row r="7731" spans="1:1">
      <c r="A7731" s="118"/>
    </row>
    <row r="7732" spans="1:1">
      <c r="A7732" s="118"/>
    </row>
    <row r="7733" spans="1:1">
      <c r="A7733" s="118"/>
    </row>
    <row r="7734" spans="1:1">
      <c r="A7734" s="118"/>
    </row>
    <row r="7735" spans="1:1">
      <c r="A7735" s="118"/>
    </row>
    <row r="7736" spans="1:1">
      <c r="A7736" s="118"/>
    </row>
    <row r="7737" spans="1:1">
      <c r="A7737" s="118"/>
    </row>
    <row r="7738" spans="1:1">
      <c r="A7738" s="118"/>
    </row>
    <row r="7739" spans="1:1">
      <c r="A7739" s="118"/>
    </row>
    <row r="7740" spans="1:1">
      <c r="A7740" s="118"/>
    </row>
    <row r="7741" spans="1:1">
      <c r="A7741" s="118"/>
    </row>
    <row r="7742" spans="1:1">
      <c r="A7742" s="118"/>
    </row>
    <row r="7743" spans="1:1">
      <c r="A7743" s="118"/>
    </row>
    <row r="7744" spans="1:1">
      <c r="A7744" s="118"/>
    </row>
    <row r="7745" spans="1:1">
      <c r="A7745" s="118"/>
    </row>
    <row r="7746" spans="1:1">
      <c r="A7746" s="118"/>
    </row>
    <row r="7747" spans="1:1">
      <c r="A7747" s="118"/>
    </row>
    <row r="7748" spans="1:1">
      <c r="A7748" s="118"/>
    </row>
    <row r="7749" spans="1:1">
      <c r="A7749" s="118"/>
    </row>
    <row r="7750" spans="1:1">
      <c r="A7750" s="118"/>
    </row>
    <row r="7751" spans="1:1">
      <c r="A7751" s="118"/>
    </row>
    <row r="7752" spans="1:1">
      <c r="A7752" s="118"/>
    </row>
    <row r="7753" spans="1:1">
      <c r="A7753" s="118"/>
    </row>
    <row r="7754" spans="1:1">
      <c r="A7754" s="118"/>
    </row>
    <row r="7755" spans="1:1">
      <c r="A7755" s="118"/>
    </row>
    <row r="7756" spans="1:1">
      <c r="A7756" s="118"/>
    </row>
    <row r="7757" spans="1:1">
      <c r="A7757" s="118"/>
    </row>
    <row r="7758" spans="1:1">
      <c r="A7758" s="118"/>
    </row>
    <row r="7759" spans="1:1">
      <c r="A7759" s="118"/>
    </row>
    <row r="7760" spans="1:1">
      <c r="A7760" s="118"/>
    </row>
    <row r="7761" spans="1:1">
      <c r="A7761" s="118"/>
    </row>
    <row r="7762" spans="1:1">
      <c r="A7762" s="118"/>
    </row>
    <row r="7763" spans="1:1">
      <c r="A7763" s="118"/>
    </row>
    <row r="7764" spans="1:1">
      <c r="A7764" s="118"/>
    </row>
    <row r="7765" spans="1:1">
      <c r="A7765" s="118"/>
    </row>
    <row r="7766" spans="1:1">
      <c r="A7766" s="118"/>
    </row>
    <row r="7767" spans="1:1">
      <c r="A7767" s="118"/>
    </row>
    <row r="7768" spans="1:1">
      <c r="A7768" s="118"/>
    </row>
    <row r="7769" spans="1:1">
      <c r="A7769" s="118"/>
    </row>
    <row r="7770" spans="1:1">
      <c r="A7770" s="118"/>
    </row>
    <row r="7771" spans="1:1">
      <c r="A7771" s="118"/>
    </row>
    <row r="7772" spans="1:1">
      <c r="A7772" s="118"/>
    </row>
    <row r="7773" spans="1:1">
      <c r="A7773" s="118"/>
    </row>
    <row r="7774" spans="1:1">
      <c r="A7774" s="118"/>
    </row>
    <row r="7775" spans="1:1">
      <c r="A7775" s="118"/>
    </row>
    <row r="7776" spans="1:1">
      <c r="A7776" s="118"/>
    </row>
    <row r="7777" spans="1:1">
      <c r="A7777" s="118"/>
    </row>
    <row r="7778" spans="1:1">
      <c r="A7778" s="118"/>
    </row>
    <row r="7779" spans="1:1">
      <c r="A7779" s="118"/>
    </row>
    <row r="7780" spans="1:1">
      <c r="A7780" s="118"/>
    </row>
    <row r="7781" spans="1:1">
      <c r="A7781" s="118"/>
    </row>
    <row r="7782" spans="1:1">
      <c r="A7782" s="118"/>
    </row>
    <row r="7783" spans="1:1">
      <c r="A7783" s="118"/>
    </row>
    <row r="7784" spans="1:1">
      <c r="A7784" s="118"/>
    </row>
    <row r="7785" spans="1:1">
      <c r="A7785" s="118"/>
    </row>
    <row r="7786" spans="1:1">
      <c r="A7786" s="118"/>
    </row>
    <row r="7787" spans="1:1">
      <c r="A7787" s="118"/>
    </row>
    <row r="7788" spans="1:1">
      <c r="A7788" s="118"/>
    </row>
    <row r="7789" spans="1:1">
      <c r="A7789" s="118"/>
    </row>
    <row r="7790" spans="1:1">
      <c r="A7790" s="118"/>
    </row>
    <row r="7791" spans="1:1">
      <c r="A7791" s="118"/>
    </row>
    <row r="7792" spans="1:1">
      <c r="A7792" s="118"/>
    </row>
    <row r="7793" spans="1:1">
      <c r="A7793" s="118"/>
    </row>
    <row r="7794" spans="1:1">
      <c r="A7794" s="118"/>
    </row>
    <row r="7795" spans="1:1">
      <c r="A7795" s="118"/>
    </row>
    <row r="7796" spans="1:1">
      <c r="A7796" s="118"/>
    </row>
    <row r="7797" spans="1:1">
      <c r="A7797" s="118"/>
    </row>
    <row r="7798" spans="1:1">
      <c r="A7798" s="118"/>
    </row>
    <row r="7799" spans="1:1">
      <c r="A7799" s="118"/>
    </row>
    <row r="7800" spans="1:1">
      <c r="A7800" s="118"/>
    </row>
    <row r="7801" spans="1:1">
      <c r="A7801" s="118"/>
    </row>
    <row r="7802" spans="1:1">
      <c r="A7802" s="118"/>
    </row>
    <row r="7803" spans="1:1">
      <c r="A7803" s="118"/>
    </row>
    <row r="7804" spans="1:1">
      <c r="A7804" s="118"/>
    </row>
    <row r="7805" spans="1:1">
      <c r="A7805" s="118"/>
    </row>
    <row r="7806" spans="1:1">
      <c r="A7806" s="118"/>
    </row>
    <row r="7807" spans="1:1">
      <c r="A7807" s="118"/>
    </row>
    <row r="7808" spans="1:1">
      <c r="A7808" s="118"/>
    </row>
    <row r="7809" spans="1:1">
      <c r="A7809" s="118"/>
    </row>
    <row r="7810" spans="1:1">
      <c r="A7810" s="118"/>
    </row>
    <row r="7811" spans="1:1">
      <c r="A7811" s="118"/>
    </row>
    <row r="7812" spans="1:1">
      <c r="A7812" s="118"/>
    </row>
    <row r="7813" spans="1:1">
      <c r="A7813" s="118"/>
    </row>
    <row r="7814" spans="1:1">
      <c r="A7814" s="118"/>
    </row>
    <row r="7815" spans="1:1">
      <c r="A7815" s="118"/>
    </row>
    <row r="7816" spans="1:1">
      <c r="A7816" s="118"/>
    </row>
    <row r="7817" spans="1:1">
      <c r="A7817" s="118"/>
    </row>
    <row r="7818" spans="1:1">
      <c r="A7818" s="118"/>
    </row>
    <row r="7819" spans="1:1">
      <c r="A7819" s="118"/>
    </row>
    <row r="7820" spans="1:1">
      <c r="A7820" s="118"/>
    </row>
    <row r="7821" spans="1:1">
      <c r="A7821" s="118"/>
    </row>
    <row r="7822" spans="1:1">
      <c r="A7822" s="118"/>
    </row>
    <row r="7823" spans="1:1">
      <c r="A7823" s="118"/>
    </row>
    <row r="7824" spans="1:1">
      <c r="A7824" s="118"/>
    </row>
    <row r="7825" spans="1:1">
      <c r="A7825" s="118"/>
    </row>
    <row r="7826" spans="1:1">
      <c r="A7826" s="118"/>
    </row>
    <row r="7827" spans="1:1">
      <c r="A7827" s="118"/>
    </row>
    <row r="7828" spans="1:1">
      <c r="A7828" s="118"/>
    </row>
    <row r="7829" spans="1:1">
      <c r="A7829" s="118"/>
    </row>
    <row r="7830" spans="1:1">
      <c r="A7830" s="118"/>
    </row>
    <row r="7831" spans="1:1">
      <c r="A7831" s="118"/>
    </row>
    <row r="7832" spans="1:1">
      <c r="A7832" s="118"/>
    </row>
    <row r="7833" spans="1:1">
      <c r="A7833" s="118"/>
    </row>
    <row r="7834" spans="1:1">
      <c r="A7834" s="118"/>
    </row>
    <row r="7835" spans="1:1">
      <c r="A7835" s="118"/>
    </row>
    <row r="7836" spans="1:1">
      <c r="A7836" s="118"/>
    </row>
    <row r="7837" spans="1:1">
      <c r="A7837" s="118"/>
    </row>
    <row r="7838" spans="1:1">
      <c r="A7838" s="118"/>
    </row>
    <row r="7839" spans="1:1">
      <c r="A7839" s="118"/>
    </row>
    <row r="7840" spans="1:1">
      <c r="A7840" s="118"/>
    </row>
    <row r="7841" spans="1:1">
      <c r="A7841" s="118"/>
    </row>
    <row r="7842" spans="1:1">
      <c r="A7842" s="118"/>
    </row>
    <row r="7843" spans="1:1">
      <c r="A7843" s="118"/>
    </row>
    <row r="7844" spans="1:1">
      <c r="A7844" s="118"/>
    </row>
    <row r="7845" spans="1:1">
      <c r="A7845" s="118"/>
    </row>
    <row r="7846" spans="1:1">
      <c r="A7846" s="118"/>
    </row>
    <row r="7847" spans="1:1">
      <c r="A7847" s="118"/>
    </row>
    <row r="7848" spans="1:1">
      <c r="A7848" s="118"/>
    </row>
    <row r="7849" spans="1:1">
      <c r="A7849" s="118"/>
    </row>
    <row r="7850" spans="1:1">
      <c r="A7850" s="118"/>
    </row>
    <row r="7851" spans="1:1">
      <c r="A7851" s="118"/>
    </row>
    <row r="7852" spans="1:1">
      <c r="A7852" s="118"/>
    </row>
    <row r="7853" spans="1:1">
      <c r="A7853" s="118"/>
    </row>
    <row r="7854" spans="1:1">
      <c r="A7854" s="118"/>
    </row>
    <row r="7855" spans="1:1">
      <c r="A7855" s="118"/>
    </row>
    <row r="7856" spans="1:1">
      <c r="A7856" s="118"/>
    </row>
    <row r="7857" spans="1:1">
      <c r="A7857" s="118"/>
    </row>
    <row r="7858" spans="1:1">
      <c r="A7858" s="118"/>
    </row>
    <row r="7859" spans="1:1">
      <c r="A7859" s="118"/>
    </row>
    <row r="7860" spans="1:1">
      <c r="A7860" s="118"/>
    </row>
    <row r="7861" spans="1:1">
      <c r="A7861" s="118"/>
    </row>
    <row r="7862" spans="1:1">
      <c r="A7862" s="118"/>
    </row>
    <row r="7863" spans="1:1">
      <c r="A7863" s="118"/>
    </row>
    <row r="7864" spans="1:1">
      <c r="A7864" s="118"/>
    </row>
    <row r="7865" spans="1:1">
      <c r="A7865" s="118"/>
    </row>
    <row r="7866" spans="1:1">
      <c r="A7866" s="118"/>
    </row>
    <row r="7867" spans="1:1">
      <c r="A7867" s="118"/>
    </row>
    <row r="7868" spans="1:1">
      <c r="A7868" s="118"/>
    </row>
    <row r="7869" spans="1:1">
      <c r="A7869" s="118"/>
    </row>
    <row r="7870" spans="1:1">
      <c r="A7870" s="118"/>
    </row>
    <row r="7871" spans="1:1">
      <c r="A7871" s="118"/>
    </row>
    <row r="7872" spans="1:1">
      <c r="A7872" s="118"/>
    </row>
    <row r="7873" spans="1:1">
      <c r="A7873" s="118"/>
    </row>
    <row r="7874" spans="1:1">
      <c r="A7874" s="118"/>
    </row>
    <row r="7875" spans="1:1">
      <c r="A7875" s="118"/>
    </row>
    <row r="7876" spans="1:1">
      <c r="A7876" s="118"/>
    </row>
    <row r="7877" spans="1:1">
      <c r="A7877" s="118"/>
    </row>
    <row r="7878" spans="1:1">
      <c r="A7878" s="118"/>
    </row>
    <row r="7879" spans="1:1">
      <c r="A7879" s="118"/>
    </row>
    <row r="7880" spans="1:1">
      <c r="A7880" s="118"/>
    </row>
    <row r="7881" spans="1:1">
      <c r="A7881" s="118"/>
    </row>
    <row r="7882" spans="1:1">
      <c r="A7882" s="118"/>
    </row>
    <row r="7883" spans="1:1">
      <c r="A7883" s="118"/>
    </row>
    <row r="7884" spans="1:1">
      <c r="A7884" s="118"/>
    </row>
    <row r="7885" spans="1:1">
      <c r="A7885" s="118"/>
    </row>
    <row r="7886" spans="1:1">
      <c r="A7886" s="118"/>
    </row>
    <row r="7887" spans="1:1">
      <c r="A7887" s="118"/>
    </row>
    <row r="7888" spans="1:1">
      <c r="A7888" s="118"/>
    </row>
    <row r="7889" spans="1:1">
      <c r="A7889" s="118"/>
    </row>
    <row r="7890" spans="1:1">
      <c r="A7890" s="118"/>
    </row>
    <row r="7891" spans="1:1">
      <c r="A7891" s="118"/>
    </row>
    <row r="7892" spans="1:1">
      <c r="A7892" s="118"/>
    </row>
    <row r="7893" spans="1:1">
      <c r="A7893" s="118"/>
    </row>
    <row r="7894" spans="1:1">
      <c r="A7894" s="118"/>
    </row>
    <row r="7895" spans="1:1">
      <c r="A7895" s="118"/>
    </row>
    <row r="7896" spans="1:1">
      <c r="A7896" s="118"/>
    </row>
    <row r="7897" spans="1:1">
      <c r="A7897" s="118"/>
    </row>
    <row r="7898" spans="1:1">
      <c r="A7898" s="118"/>
    </row>
    <row r="7899" spans="1:1">
      <c r="A7899" s="118"/>
    </row>
    <row r="7900" spans="1:1">
      <c r="A7900" s="118"/>
    </row>
    <row r="7901" spans="1:1">
      <c r="A7901" s="118"/>
    </row>
    <row r="7902" spans="1:1">
      <c r="A7902" s="118"/>
    </row>
    <row r="7903" spans="1:1">
      <c r="A7903" s="118"/>
    </row>
    <row r="7904" spans="1:1">
      <c r="A7904" s="118"/>
    </row>
    <row r="7905" spans="1:1">
      <c r="A7905" s="118"/>
    </row>
    <row r="7906" spans="1:1">
      <c r="A7906" s="118"/>
    </row>
    <row r="7907" spans="1:1">
      <c r="A7907" s="118"/>
    </row>
    <row r="7908" spans="1:1">
      <c r="A7908" s="118"/>
    </row>
    <row r="7909" spans="1:1">
      <c r="A7909" s="118"/>
    </row>
    <row r="7910" spans="1:1">
      <c r="A7910" s="118"/>
    </row>
    <row r="7911" spans="1:1">
      <c r="A7911" s="118"/>
    </row>
    <row r="7912" spans="1:1">
      <c r="A7912" s="118"/>
    </row>
    <row r="7913" spans="1:1">
      <c r="A7913" s="118"/>
    </row>
    <row r="7914" spans="1:1">
      <c r="A7914" s="118"/>
    </row>
    <row r="7915" spans="1:1">
      <c r="A7915" s="118"/>
    </row>
    <row r="7916" spans="1:1">
      <c r="A7916" s="118"/>
    </row>
    <row r="7917" spans="1:1">
      <c r="A7917" s="118"/>
    </row>
    <row r="7918" spans="1:1">
      <c r="A7918" s="118"/>
    </row>
    <row r="7919" spans="1:1">
      <c r="A7919" s="118"/>
    </row>
    <row r="7920" spans="1:1">
      <c r="A7920" s="118"/>
    </row>
    <row r="7921" spans="1:1">
      <c r="A7921" s="118"/>
    </row>
    <row r="7922" spans="1:1">
      <c r="A7922" s="118"/>
    </row>
    <row r="7923" spans="1:1">
      <c r="A7923" s="118"/>
    </row>
  </sheetData>
  <phoneticPr fontId="5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"/>
  <sheetViews>
    <sheetView zoomScale="60" workbookViewId="0">
      <selection activeCell="I3" sqref="I3:J3"/>
    </sheetView>
  </sheetViews>
  <sheetFormatPr defaultRowHeight="16.5"/>
  <cols>
    <col min="2" max="3" width="10.75" bestFit="1" customWidth="1"/>
    <col min="4" max="7" width="10.5" bestFit="1" customWidth="1"/>
    <col min="8" max="8" width="10" bestFit="1" customWidth="1"/>
    <col min="9" max="9" width="9" style="196" customWidth="1"/>
    <col min="10" max="10" width="9.875" bestFit="1" customWidth="1"/>
  </cols>
  <sheetData>
    <row r="1" spans="1:10" ht="19.7" customHeight="1">
      <c r="A1" s="249" t="s">
        <v>71</v>
      </c>
      <c r="B1" s="249" t="s">
        <v>64</v>
      </c>
      <c r="C1" s="249" t="s">
        <v>65</v>
      </c>
      <c r="D1" s="249" t="s">
        <v>66</v>
      </c>
      <c r="E1" s="249" t="s">
        <v>67</v>
      </c>
      <c r="F1" s="251" t="s">
        <v>68</v>
      </c>
      <c r="G1" s="251" t="s">
        <v>69</v>
      </c>
      <c r="H1" s="249" t="s">
        <v>70</v>
      </c>
      <c r="I1" s="247" t="s">
        <v>208</v>
      </c>
      <c r="J1" s="247" t="s">
        <v>209</v>
      </c>
    </row>
    <row r="2" spans="1:10" ht="30" customHeight="1" thickBot="1">
      <c r="A2" s="250"/>
      <c r="B2" s="253"/>
      <c r="C2" s="253" t="s">
        <v>23</v>
      </c>
      <c r="D2" s="253" t="s">
        <v>23</v>
      </c>
      <c r="E2" s="250"/>
      <c r="F2" s="252"/>
      <c r="G2" s="252"/>
      <c r="H2" s="250"/>
      <c r="I2" s="248"/>
      <c r="J2" s="248"/>
    </row>
    <row r="3" spans="1:10" ht="58.5" thickBot="1">
      <c r="A3" s="10" t="s">
        <v>24</v>
      </c>
      <c r="B3" s="11"/>
      <c r="C3" s="11"/>
      <c r="D3" s="11"/>
      <c r="E3" s="11"/>
      <c r="F3" s="87"/>
      <c r="G3" s="87"/>
      <c r="H3" s="11"/>
      <c r="I3" s="195"/>
      <c r="J3" s="195"/>
    </row>
  </sheetData>
  <mergeCells count="10">
    <mergeCell ref="J1:J2"/>
    <mergeCell ref="I1:I2"/>
    <mergeCell ref="A1:A2"/>
    <mergeCell ref="E1:E2"/>
    <mergeCell ref="H1:H2"/>
    <mergeCell ref="F1:F2"/>
    <mergeCell ref="G1:G2"/>
    <mergeCell ref="B1:B2"/>
    <mergeCell ref="C1:C2"/>
    <mergeCell ref="D1:D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U192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11" sqref="H11:I11"/>
    </sheetView>
  </sheetViews>
  <sheetFormatPr defaultRowHeight="12.75"/>
  <cols>
    <col min="1" max="1" width="13.375" style="96" bestFit="1" customWidth="1"/>
    <col min="2" max="2" width="9.75" style="95" bestFit="1" customWidth="1"/>
    <col min="3" max="5" width="7.5" style="95" bestFit="1" customWidth="1"/>
    <col min="6" max="6" width="8" style="96" bestFit="1" customWidth="1"/>
    <col min="7" max="7" width="7.5" style="96" bestFit="1" customWidth="1"/>
    <col min="8" max="9" width="9.5" style="96" bestFit="1" customWidth="1"/>
    <col min="10" max="13" width="9.25" style="96" bestFit="1" customWidth="1"/>
    <col min="14" max="15" width="9.75" style="96" bestFit="1" customWidth="1"/>
    <col min="16" max="17" width="9.125" style="96" bestFit="1" customWidth="1"/>
    <col min="18" max="19" width="9.5" style="96" bestFit="1" customWidth="1"/>
    <col min="20" max="16384" width="9" style="96"/>
  </cols>
  <sheetData>
    <row r="1" spans="1:255" ht="15.75">
      <c r="A1" s="254" t="s">
        <v>80</v>
      </c>
      <c r="B1" s="255"/>
      <c r="C1" s="255"/>
    </row>
    <row r="2" spans="1:255" ht="14.25">
      <c r="A2" s="98" t="s">
        <v>62</v>
      </c>
      <c r="B2" s="99">
        <f>CHIINV(0.9985,149)</f>
        <v>102.92949897450967</v>
      </c>
    </row>
    <row r="3" spans="1:255" ht="14.25">
      <c r="A3" s="98" t="s">
        <v>63</v>
      </c>
      <c r="B3" s="99">
        <f>CHIINV(0.9985,179)</f>
        <v>128.01308722266961</v>
      </c>
    </row>
    <row r="4" spans="1:255">
      <c r="A4" s="98" t="s">
        <v>18</v>
      </c>
      <c r="B4" s="95">
        <f>365^0.5</f>
        <v>19.104973174542799</v>
      </c>
    </row>
    <row r="5" spans="1:255">
      <c r="A5" s="96" t="s">
        <v>19</v>
      </c>
      <c r="B5" s="100" t="e">
        <f t="shared" ref="B5:AG5" ca="1" si="0">ROUND(STDEV(OFFSET(B$12,0,0,150,1)),4)</f>
        <v>#DIV/0!</v>
      </c>
      <c r="C5" s="100" t="e">
        <f t="shared" ca="1" si="0"/>
        <v>#DIV/0!</v>
      </c>
      <c r="D5" s="100" t="e">
        <f t="shared" ca="1" si="0"/>
        <v>#DIV/0!</v>
      </c>
      <c r="E5" s="100" t="e">
        <f t="shared" ca="1" si="0"/>
        <v>#DIV/0!</v>
      </c>
      <c r="F5" s="100" t="e">
        <f t="shared" ca="1" si="0"/>
        <v>#DIV/0!</v>
      </c>
      <c r="G5" s="100" t="e">
        <f t="shared" ca="1" si="0"/>
        <v>#DIV/0!</v>
      </c>
      <c r="H5" s="100" t="e">
        <f t="shared" ca="1" si="0"/>
        <v>#DIV/0!</v>
      </c>
      <c r="I5" s="100" t="e">
        <f t="shared" ca="1" si="0"/>
        <v>#DIV/0!</v>
      </c>
      <c r="J5" s="100" t="e">
        <f t="shared" ca="1" si="0"/>
        <v>#DIV/0!</v>
      </c>
      <c r="K5" s="100" t="e">
        <f t="shared" ca="1" si="0"/>
        <v>#DIV/0!</v>
      </c>
      <c r="L5" s="100" t="e">
        <f t="shared" ca="1" si="0"/>
        <v>#DIV/0!</v>
      </c>
      <c r="M5" s="100" t="e">
        <f t="shared" ca="1" si="0"/>
        <v>#DIV/0!</v>
      </c>
      <c r="N5" s="100" t="e">
        <f t="shared" ca="1" si="0"/>
        <v>#DIV/0!</v>
      </c>
      <c r="O5" s="100" t="e">
        <f t="shared" ca="1" si="0"/>
        <v>#DIV/0!</v>
      </c>
      <c r="P5" s="100" t="e">
        <f t="shared" ca="1" si="0"/>
        <v>#DIV/0!</v>
      </c>
      <c r="Q5" s="100" t="e">
        <f t="shared" ca="1" si="0"/>
        <v>#DIV/0!</v>
      </c>
      <c r="R5" s="100" t="e">
        <f t="shared" ca="1" si="0"/>
        <v>#DIV/0!</v>
      </c>
      <c r="S5" s="100" t="e">
        <f t="shared" ca="1" si="0"/>
        <v>#DIV/0!</v>
      </c>
      <c r="T5" s="100" t="e">
        <f t="shared" ca="1" si="0"/>
        <v>#DIV/0!</v>
      </c>
      <c r="U5" s="100" t="e">
        <f t="shared" ca="1" si="0"/>
        <v>#DIV/0!</v>
      </c>
      <c r="V5" s="100" t="e">
        <f t="shared" ca="1" si="0"/>
        <v>#DIV/0!</v>
      </c>
      <c r="W5" s="100" t="e">
        <f t="shared" ca="1" si="0"/>
        <v>#DIV/0!</v>
      </c>
      <c r="X5" s="100" t="e">
        <f t="shared" ca="1" si="0"/>
        <v>#DIV/0!</v>
      </c>
      <c r="Y5" s="100" t="e">
        <f t="shared" ca="1" si="0"/>
        <v>#DIV/0!</v>
      </c>
      <c r="Z5" s="100" t="e">
        <f t="shared" ca="1" si="0"/>
        <v>#DIV/0!</v>
      </c>
      <c r="AA5" s="100" t="e">
        <f t="shared" ca="1" si="0"/>
        <v>#DIV/0!</v>
      </c>
      <c r="AB5" s="100" t="e">
        <f t="shared" ca="1" si="0"/>
        <v>#DIV/0!</v>
      </c>
      <c r="AC5" s="100" t="e">
        <f t="shared" ca="1" si="0"/>
        <v>#DIV/0!</v>
      </c>
      <c r="AD5" s="100" t="e">
        <f t="shared" ca="1" si="0"/>
        <v>#DIV/0!</v>
      </c>
      <c r="AE5" s="100" t="e">
        <f t="shared" ca="1" si="0"/>
        <v>#DIV/0!</v>
      </c>
      <c r="AF5" s="100" t="e">
        <f t="shared" ca="1" si="0"/>
        <v>#DIV/0!</v>
      </c>
      <c r="AG5" s="100" t="e">
        <f t="shared" ca="1" si="0"/>
        <v>#DIV/0!</v>
      </c>
      <c r="AH5" s="100" t="e">
        <f t="shared" ref="AH5:BM5" ca="1" si="1">ROUND(STDEV(OFFSET(AH$12,0,0,150,1)),4)</f>
        <v>#DIV/0!</v>
      </c>
      <c r="AI5" s="100" t="e">
        <f t="shared" ca="1" si="1"/>
        <v>#DIV/0!</v>
      </c>
      <c r="AJ5" s="100" t="e">
        <f t="shared" ca="1" si="1"/>
        <v>#DIV/0!</v>
      </c>
      <c r="AK5" s="100" t="e">
        <f t="shared" ca="1" si="1"/>
        <v>#DIV/0!</v>
      </c>
      <c r="AL5" s="100" t="e">
        <f t="shared" ca="1" si="1"/>
        <v>#DIV/0!</v>
      </c>
      <c r="AM5" s="100" t="e">
        <f t="shared" ca="1" si="1"/>
        <v>#DIV/0!</v>
      </c>
      <c r="AN5" s="100" t="e">
        <f t="shared" ca="1" si="1"/>
        <v>#DIV/0!</v>
      </c>
      <c r="AO5" s="100" t="e">
        <f t="shared" ca="1" si="1"/>
        <v>#DIV/0!</v>
      </c>
      <c r="AP5" s="100" t="e">
        <f t="shared" ca="1" si="1"/>
        <v>#DIV/0!</v>
      </c>
      <c r="AQ5" s="100" t="e">
        <f t="shared" ca="1" si="1"/>
        <v>#DIV/0!</v>
      </c>
      <c r="AR5" s="100" t="e">
        <f t="shared" ca="1" si="1"/>
        <v>#DIV/0!</v>
      </c>
      <c r="AS5" s="100" t="e">
        <f t="shared" ca="1" si="1"/>
        <v>#DIV/0!</v>
      </c>
      <c r="AT5" s="100" t="e">
        <f t="shared" ca="1" si="1"/>
        <v>#DIV/0!</v>
      </c>
      <c r="AU5" s="100" t="e">
        <f t="shared" ca="1" si="1"/>
        <v>#DIV/0!</v>
      </c>
      <c r="AV5" s="100" t="e">
        <f t="shared" ca="1" si="1"/>
        <v>#DIV/0!</v>
      </c>
      <c r="AW5" s="100" t="e">
        <f t="shared" ca="1" si="1"/>
        <v>#DIV/0!</v>
      </c>
      <c r="AX5" s="100" t="e">
        <f t="shared" ca="1" si="1"/>
        <v>#DIV/0!</v>
      </c>
      <c r="AY5" s="100" t="e">
        <f t="shared" ca="1" si="1"/>
        <v>#DIV/0!</v>
      </c>
      <c r="AZ5" s="100" t="e">
        <f t="shared" ca="1" si="1"/>
        <v>#DIV/0!</v>
      </c>
      <c r="BA5" s="100" t="e">
        <f t="shared" ca="1" si="1"/>
        <v>#DIV/0!</v>
      </c>
      <c r="BB5" s="100" t="e">
        <f t="shared" ca="1" si="1"/>
        <v>#DIV/0!</v>
      </c>
      <c r="BC5" s="100" t="e">
        <f t="shared" ca="1" si="1"/>
        <v>#DIV/0!</v>
      </c>
      <c r="BD5" s="100" t="e">
        <f t="shared" ca="1" si="1"/>
        <v>#DIV/0!</v>
      </c>
      <c r="BE5" s="100" t="e">
        <f t="shared" ca="1" si="1"/>
        <v>#DIV/0!</v>
      </c>
      <c r="BF5" s="100" t="e">
        <f t="shared" ca="1" si="1"/>
        <v>#DIV/0!</v>
      </c>
      <c r="BG5" s="100" t="e">
        <f t="shared" ca="1" si="1"/>
        <v>#DIV/0!</v>
      </c>
      <c r="BH5" s="100" t="e">
        <f t="shared" ca="1" si="1"/>
        <v>#DIV/0!</v>
      </c>
      <c r="BI5" s="100" t="e">
        <f t="shared" ca="1" si="1"/>
        <v>#DIV/0!</v>
      </c>
      <c r="BJ5" s="100" t="e">
        <f t="shared" ca="1" si="1"/>
        <v>#DIV/0!</v>
      </c>
      <c r="BK5" s="100" t="e">
        <f t="shared" ca="1" si="1"/>
        <v>#DIV/0!</v>
      </c>
      <c r="BL5" s="100" t="e">
        <f t="shared" ca="1" si="1"/>
        <v>#DIV/0!</v>
      </c>
      <c r="BM5" s="100" t="e">
        <f t="shared" ca="1" si="1"/>
        <v>#DIV/0!</v>
      </c>
      <c r="BN5" s="100" t="e">
        <f t="shared" ref="BN5:DY5" ca="1" si="2">ROUND(STDEV(OFFSET(BN$12,0,0,150,1)),4)</f>
        <v>#DIV/0!</v>
      </c>
      <c r="BO5" s="100" t="e">
        <f t="shared" ca="1" si="2"/>
        <v>#DIV/0!</v>
      </c>
      <c r="BP5" s="100" t="e">
        <f t="shared" ca="1" si="2"/>
        <v>#DIV/0!</v>
      </c>
      <c r="BQ5" s="100" t="e">
        <f t="shared" ca="1" si="2"/>
        <v>#DIV/0!</v>
      </c>
      <c r="BR5" s="100" t="e">
        <f t="shared" ca="1" si="2"/>
        <v>#DIV/0!</v>
      </c>
      <c r="BS5" s="100" t="e">
        <f t="shared" ca="1" si="2"/>
        <v>#DIV/0!</v>
      </c>
      <c r="BT5" s="100" t="e">
        <f t="shared" ca="1" si="2"/>
        <v>#DIV/0!</v>
      </c>
      <c r="BU5" s="100" t="e">
        <f t="shared" ca="1" si="2"/>
        <v>#DIV/0!</v>
      </c>
      <c r="BV5" s="100" t="e">
        <f t="shared" ca="1" si="2"/>
        <v>#DIV/0!</v>
      </c>
      <c r="BW5" s="100" t="e">
        <f t="shared" ca="1" si="2"/>
        <v>#DIV/0!</v>
      </c>
      <c r="BX5" s="100" t="e">
        <f t="shared" ca="1" si="2"/>
        <v>#DIV/0!</v>
      </c>
      <c r="BY5" s="100" t="e">
        <f t="shared" ca="1" si="2"/>
        <v>#DIV/0!</v>
      </c>
      <c r="BZ5" s="100" t="e">
        <f t="shared" ca="1" si="2"/>
        <v>#DIV/0!</v>
      </c>
      <c r="CA5" s="100" t="e">
        <f t="shared" ca="1" si="2"/>
        <v>#DIV/0!</v>
      </c>
      <c r="CB5" s="100" t="e">
        <f t="shared" ca="1" si="2"/>
        <v>#DIV/0!</v>
      </c>
      <c r="CC5" s="100" t="e">
        <f t="shared" ca="1" si="2"/>
        <v>#DIV/0!</v>
      </c>
      <c r="CD5" s="100" t="e">
        <f t="shared" ca="1" si="2"/>
        <v>#DIV/0!</v>
      </c>
      <c r="CE5" s="100" t="e">
        <f t="shared" ca="1" si="2"/>
        <v>#DIV/0!</v>
      </c>
      <c r="CF5" s="100" t="e">
        <f t="shared" ca="1" si="2"/>
        <v>#DIV/0!</v>
      </c>
      <c r="CG5" s="100" t="e">
        <f t="shared" ca="1" si="2"/>
        <v>#DIV/0!</v>
      </c>
      <c r="CH5" s="100" t="e">
        <f t="shared" ca="1" si="2"/>
        <v>#DIV/0!</v>
      </c>
      <c r="CI5" s="100" t="e">
        <f t="shared" ca="1" si="2"/>
        <v>#DIV/0!</v>
      </c>
      <c r="CJ5" s="100" t="e">
        <f t="shared" ca="1" si="2"/>
        <v>#DIV/0!</v>
      </c>
      <c r="CK5" s="100" t="e">
        <f t="shared" ca="1" si="2"/>
        <v>#DIV/0!</v>
      </c>
      <c r="CL5" s="100" t="e">
        <f t="shared" ca="1" si="2"/>
        <v>#DIV/0!</v>
      </c>
      <c r="CM5" s="100" t="e">
        <f t="shared" ca="1" si="2"/>
        <v>#DIV/0!</v>
      </c>
      <c r="CN5" s="100" t="e">
        <f t="shared" ca="1" si="2"/>
        <v>#DIV/0!</v>
      </c>
      <c r="CO5" s="100" t="e">
        <f t="shared" ca="1" si="2"/>
        <v>#DIV/0!</v>
      </c>
      <c r="CP5" s="100" t="e">
        <f t="shared" ca="1" si="2"/>
        <v>#DIV/0!</v>
      </c>
      <c r="CQ5" s="100" t="e">
        <f t="shared" ca="1" si="2"/>
        <v>#DIV/0!</v>
      </c>
      <c r="CR5" s="100" t="e">
        <f t="shared" ca="1" si="2"/>
        <v>#DIV/0!</v>
      </c>
      <c r="CS5" s="100" t="e">
        <f t="shared" ca="1" si="2"/>
        <v>#DIV/0!</v>
      </c>
      <c r="CT5" s="100" t="e">
        <f t="shared" ca="1" si="2"/>
        <v>#DIV/0!</v>
      </c>
      <c r="CU5" s="100" t="e">
        <f t="shared" ca="1" si="2"/>
        <v>#DIV/0!</v>
      </c>
      <c r="CV5" s="100" t="e">
        <f t="shared" ca="1" si="2"/>
        <v>#DIV/0!</v>
      </c>
      <c r="CW5" s="100" t="e">
        <f t="shared" ca="1" si="2"/>
        <v>#DIV/0!</v>
      </c>
      <c r="CX5" s="100" t="e">
        <f t="shared" ca="1" si="2"/>
        <v>#DIV/0!</v>
      </c>
      <c r="CY5" s="100" t="e">
        <f t="shared" ca="1" si="2"/>
        <v>#DIV/0!</v>
      </c>
      <c r="CZ5" s="100" t="e">
        <f t="shared" ca="1" si="2"/>
        <v>#DIV/0!</v>
      </c>
      <c r="DA5" s="100" t="e">
        <f t="shared" ca="1" si="2"/>
        <v>#DIV/0!</v>
      </c>
      <c r="DB5" s="100" t="e">
        <f t="shared" ca="1" si="2"/>
        <v>#DIV/0!</v>
      </c>
      <c r="DC5" s="100" t="e">
        <f t="shared" ca="1" si="2"/>
        <v>#DIV/0!</v>
      </c>
      <c r="DD5" s="100" t="e">
        <f t="shared" ca="1" si="2"/>
        <v>#DIV/0!</v>
      </c>
      <c r="DE5" s="100" t="e">
        <f t="shared" ca="1" si="2"/>
        <v>#DIV/0!</v>
      </c>
      <c r="DF5" s="100" t="e">
        <f t="shared" ca="1" si="2"/>
        <v>#DIV/0!</v>
      </c>
      <c r="DG5" s="100" t="e">
        <f t="shared" ca="1" si="2"/>
        <v>#DIV/0!</v>
      </c>
      <c r="DH5" s="100" t="e">
        <f t="shared" ca="1" si="2"/>
        <v>#DIV/0!</v>
      </c>
      <c r="DI5" s="100" t="e">
        <f t="shared" ca="1" si="2"/>
        <v>#DIV/0!</v>
      </c>
      <c r="DJ5" s="100" t="e">
        <f t="shared" ca="1" si="2"/>
        <v>#DIV/0!</v>
      </c>
      <c r="DK5" s="100" t="e">
        <f t="shared" ca="1" si="2"/>
        <v>#DIV/0!</v>
      </c>
      <c r="DL5" s="100" t="e">
        <f t="shared" ca="1" si="2"/>
        <v>#DIV/0!</v>
      </c>
      <c r="DM5" s="100" t="e">
        <f t="shared" ca="1" si="2"/>
        <v>#DIV/0!</v>
      </c>
      <c r="DN5" s="100" t="e">
        <f t="shared" ca="1" si="2"/>
        <v>#DIV/0!</v>
      </c>
      <c r="DO5" s="100" t="e">
        <f t="shared" ca="1" si="2"/>
        <v>#DIV/0!</v>
      </c>
      <c r="DP5" s="100" t="e">
        <f t="shared" ca="1" si="2"/>
        <v>#DIV/0!</v>
      </c>
      <c r="DQ5" s="100" t="e">
        <f t="shared" ca="1" si="2"/>
        <v>#DIV/0!</v>
      </c>
      <c r="DR5" s="100" t="e">
        <f t="shared" ca="1" si="2"/>
        <v>#DIV/0!</v>
      </c>
      <c r="DS5" s="100" t="e">
        <f t="shared" ca="1" si="2"/>
        <v>#DIV/0!</v>
      </c>
      <c r="DT5" s="100" t="e">
        <f t="shared" ca="1" si="2"/>
        <v>#DIV/0!</v>
      </c>
      <c r="DU5" s="100" t="e">
        <f t="shared" ca="1" si="2"/>
        <v>#DIV/0!</v>
      </c>
      <c r="DV5" s="100" t="e">
        <f t="shared" ca="1" si="2"/>
        <v>#DIV/0!</v>
      </c>
      <c r="DW5" s="100" t="e">
        <f t="shared" ca="1" si="2"/>
        <v>#DIV/0!</v>
      </c>
      <c r="DX5" s="100" t="e">
        <f t="shared" ca="1" si="2"/>
        <v>#DIV/0!</v>
      </c>
      <c r="DY5" s="100" t="e">
        <f t="shared" ca="1" si="2"/>
        <v>#DIV/0!</v>
      </c>
      <c r="DZ5" s="100" t="e">
        <f t="shared" ref="DZ5:GK5" ca="1" si="3">ROUND(STDEV(OFFSET(DZ$12,0,0,150,1)),4)</f>
        <v>#DIV/0!</v>
      </c>
      <c r="EA5" s="100" t="e">
        <f t="shared" ca="1" si="3"/>
        <v>#DIV/0!</v>
      </c>
      <c r="EB5" s="100" t="e">
        <f t="shared" ca="1" si="3"/>
        <v>#DIV/0!</v>
      </c>
      <c r="EC5" s="100" t="e">
        <f t="shared" ca="1" si="3"/>
        <v>#DIV/0!</v>
      </c>
      <c r="ED5" s="100" t="e">
        <f t="shared" ca="1" si="3"/>
        <v>#DIV/0!</v>
      </c>
      <c r="EE5" s="100" t="e">
        <f t="shared" ca="1" si="3"/>
        <v>#DIV/0!</v>
      </c>
      <c r="EF5" s="100" t="e">
        <f t="shared" ca="1" si="3"/>
        <v>#DIV/0!</v>
      </c>
      <c r="EG5" s="100" t="e">
        <f t="shared" ca="1" si="3"/>
        <v>#DIV/0!</v>
      </c>
      <c r="EH5" s="100" t="e">
        <f t="shared" ca="1" si="3"/>
        <v>#DIV/0!</v>
      </c>
      <c r="EI5" s="100" t="e">
        <f t="shared" ca="1" si="3"/>
        <v>#DIV/0!</v>
      </c>
      <c r="EJ5" s="100" t="e">
        <f t="shared" ca="1" si="3"/>
        <v>#DIV/0!</v>
      </c>
      <c r="EK5" s="100" t="e">
        <f t="shared" ca="1" si="3"/>
        <v>#DIV/0!</v>
      </c>
      <c r="EL5" s="100" t="e">
        <f t="shared" ca="1" si="3"/>
        <v>#DIV/0!</v>
      </c>
      <c r="EM5" s="100" t="e">
        <f t="shared" ca="1" si="3"/>
        <v>#DIV/0!</v>
      </c>
      <c r="EN5" s="100" t="e">
        <f t="shared" ca="1" si="3"/>
        <v>#DIV/0!</v>
      </c>
      <c r="EO5" s="100" t="e">
        <f t="shared" ca="1" si="3"/>
        <v>#DIV/0!</v>
      </c>
      <c r="EP5" s="100" t="e">
        <f t="shared" ca="1" si="3"/>
        <v>#DIV/0!</v>
      </c>
      <c r="EQ5" s="100" t="e">
        <f t="shared" ca="1" si="3"/>
        <v>#DIV/0!</v>
      </c>
      <c r="ER5" s="100" t="e">
        <f t="shared" ca="1" si="3"/>
        <v>#DIV/0!</v>
      </c>
      <c r="ES5" s="100" t="e">
        <f t="shared" ca="1" si="3"/>
        <v>#DIV/0!</v>
      </c>
      <c r="ET5" s="100" t="e">
        <f t="shared" ca="1" si="3"/>
        <v>#DIV/0!</v>
      </c>
      <c r="EU5" s="100" t="e">
        <f t="shared" ca="1" si="3"/>
        <v>#DIV/0!</v>
      </c>
      <c r="EV5" s="100" t="e">
        <f t="shared" ca="1" si="3"/>
        <v>#DIV/0!</v>
      </c>
      <c r="EW5" s="100" t="e">
        <f t="shared" ca="1" si="3"/>
        <v>#DIV/0!</v>
      </c>
      <c r="EX5" s="100" t="e">
        <f t="shared" ca="1" si="3"/>
        <v>#DIV/0!</v>
      </c>
      <c r="EY5" s="100" t="e">
        <f t="shared" ca="1" si="3"/>
        <v>#DIV/0!</v>
      </c>
      <c r="EZ5" s="100" t="e">
        <f t="shared" ca="1" si="3"/>
        <v>#DIV/0!</v>
      </c>
      <c r="FA5" s="100" t="e">
        <f t="shared" ca="1" si="3"/>
        <v>#DIV/0!</v>
      </c>
      <c r="FB5" s="100" t="e">
        <f t="shared" ca="1" si="3"/>
        <v>#DIV/0!</v>
      </c>
      <c r="FC5" s="100" t="e">
        <f t="shared" ca="1" si="3"/>
        <v>#DIV/0!</v>
      </c>
      <c r="FD5" s="100" t="e">
        <f t="shared" ca="1" si="3"/>
        <v>#DIV/0!</v>
      </c>
      <c r="FE5" s="100" t="e">
        <f t="shared" ca="1" si="3"/>
        <v>#DIV/0!</v>
      </c>
      <c r="FF5" s="100" t="e">
        <f t="shared" ca="1" si="3"/>
        <v>#DIV/0!</v>
      </c>
      <c r="FG5" s="100" t="e">
        <f t="shared" ca="1" si="3"/>
        <v>#DIV/0!</v>
      </c>
      <c r="FH5" s="100" t="e">
        <f t="shared" ca="1" si="3"/>
        <v>#DIV/0!</v>
      </c>
      <c r="FI5" s="100" t="e">
        <f t="shared" ca="1" si="3"/>
        <v>#DIV/0!</v>
      </c>
      <c r="FJ5" s="100" t="e">
        <f t="shared" ca="1" si="3"/>
        <v>#DIV/0!</v>
      </c>
      <c r="FK5" s="100" t="e">
        <f t="shared" ca="1" si="3"/>
        <v>#DIV/0!</v>
      </c>
      <c r="FL5" s="100" t="e">
        <f t="shared" ca="1" si="3"/>
        <v>#DIV/0!</v>
      </c>
      <c r="FM5" s="100" t="e">
        <f t="shared" ca="1" si="3"/>
        <v>#DIV/0!</v>
      </c>
      <c r="FN5" s="100" t="e">
        <f t="shared" ca="1" si="3"/>
        <v>#DIV/0!</v>
      </c>
      <c r="FO5" s="100" t="e">
        <f t="shared" ca="1" si="3"/>
        <v>#DIV/0!</v>
      </c>
      <c r="FP5" s="100" t="e">
        <f t="shared" ca="1" si="3"/>
        <v>#DIV/0!</v>
      </c>
      <c r="FQ5" s="100" t="e">
        <f t="shared" ca="1" si="3"/>
        <v>#DIV/0!</v>
      </c>
      <c r="FR5" s="100" t="e">
        <f t="shared" ca="1" si="3"/>
        <v>#DIV/0!</v>
      </c>
      <c r="FS5" s="100" t="e">
        <f t="shared" ca="1" si="3"/>
        <v>#DIV/0!</v>
      </c>
      <c r="FT5" s="100" t="e">
        <f t="shared" ca="1" si="3"/>
        <v>#DIV/0!</v>
      </c>
      <c r="FU5" s="100" t="e">
        <f t="shared" ca="1" si="3"/>
        <v>#DIV/0!</v>
      </c>
      <c r="FV5" s="100" t="e">
        <f t="shared" ca="1" si="3"/>
        <v>#DIV/0!</v>
      </c>
      <c r="FW5" s="100" t="e">
        <f t="shared" ca="1" si="3"/>
        <v>#DIV/0!</v>
      </c>
      <c r="FX5" s="100" t="e">
        <f t="shared" ca="1" si="3"/>
        <v>#DIV/0!</v>
      </c>
      <c r="FY5" s="100" t="e">
        <f t="shared" ca="1" si="3"/>
        <v>#DIV/0!</v>
      </c>
      <c r="FZ5" s="100" t="e">
        <f t="shared" ca="1" si="3"/>
        <v>#DIV/0!</v>
      </c>
      <c r="GA5" s="100" t="e">
        <f t="shared" ca="1" si="3"/>
        <v>#DIV/0!</v>
      </c>
      <c r="GB5" s="100" t="e">
        <f t="shared" ca="1" si="3"/>
        <v>#DIV/0!</v>
      </c>
      <c r="GC5" s="100" t="e">
        <f t="shared" ca="1" si="3"/>
        <v>#DIV/0!</v>
      </c>
      <c r="GD5" s="100" t="e">
        <f t="shared" ca="1" si="3"/>
        <v>#DIV/0!</v>
      </c>
      <c r="GE5" s="100" t="e">
        <f t="shared" ca="1" si="3"/>
        <v>#DIV/0!</v>
      </c>
      <c r="GF5" s="100" t="e">
        <f t="shared" ca="1" si="3"/>
        <v>#DIV/0!</v>
      </c>
      <c r="GG5" s="100" t="e">
        <f t="shared" ca="1" si="3"/>
        <v>#DIV/0!</v>
      </c>
      <c r="GH5" s="100" t="e">
        <f t="shared" ca="1" si="3"/>
        <v>#DIV/0!</v>
      </c>
      <c r="GI5" s="100" t="e">
        <f t="shared" ca="1" si="3"/>
        <v>#DIV/0!</v>
      </c>
      <c r="GJ5" s="100" t="e">
        <f t="shared" ca="1" si="3"/>
        <v>#DIV/0!</v>
      </c>
      <c r="GK5" s="100" t="e">
        <f t="shared" ca="1" si="3"/>
        <v>#DIV/0!</v>
      </c>
      <c r="GL5" s="100" t="e">
        <f t="shared" ref="GL5:HQ5" ca="1" si="4">ROUND(STDEV(OFFSET(GL$12,0,0,150,1)),4)</f>
        <v>#DIV/0!</v>
      </c>
      <c r="GM5" s="100" t="e">
        <f t="shared" ca="1" si="4"/>
        <v>#DIV/0!</v>
      </c>
      <c r="GN5" s="100" t="e">
        <f t="shared" ca="1" si="4"/>
        <v>#DIV/0!</v>
      </c>
      <c r="GO5" s="100" t="e">
        <f t="shared" ca="1" si="4"/>
        <v>#DIV/0!</v>
      </c>
      <c r="GP5" s="100" t="e">
        <f t="shared" ca="1" si="4"/>
        <v>#DIV/0!</v>
      </c>
      <c r="GQ5" s="100" t="e">
        <f t="shared" ca="1" si="4"/>
        <v>#DIV/0!</v>
      </c>
      <c r="GR5" s="100" t="e">
        <f t="shared" ca="1" si="4"/>
        <v>#DIV/0!</v>
      </c>
      <c r="GS5" s="100" t="e">
        <f t="shared" ca="1" si="4"/>
        <v>#DIV/0!</v>
      </c>
      <c r="GT5" s="100" t="e">
        <f t="shared" ca="1" si="4"/>
        <v>#DIV/0!</v>
      </c>
      <c r="GU5" s="100" t="e">
        <f t="shared" ca="1" si="4"/>
        <v>#DIV/0!</v>
      </c>
      <c r="GV5" s="100" t="e">
        <f t="shared" ca="1" si="4"/>
        <v>#DIV/0!</v>
      </c>
      <c r="GW5" s="100" t="e">
        <f t="shared" ca="1" si="4"/>
        <v>#DIV/0!</v>
      </c>
      <c r="GX5" s="100" t="e">
        <f t="shared" ca="1" si="4"/>
        <v>#DIV/0!</v>
      </c>
      <c r="GY5" s="100" t="e">
        <f t="shared" ca="1" si="4"/>
        <v>#DIV/0!</v>
      </c>
      <c r="GZ5" s="100" t="e">
        <f t="shared" ca="1" si="4"/>
        <v>#DIV/0!</v>
      </c>
      <c r="HA5" s="100" t="e">
        <f t="shared" ca="1" si="4"/>
        <v>#DIV/0!</v>
      </c>
      <c r="HB5" s="100" t="e">
        <f t="shared" ca="1" si="4"/>
        <v>#DIV/0!</v>
      </c>
      <c r="HC5" s="100" t="e">
        <f t="shared" ca="1" si="4"/>
        <v>#DIV/0!</v>
      </c>
      <c r="HD5" s="100" t="e">
        <f t="shared" ca="1" si="4"/>
        <v>#DIV/0!</v>
      </c>
      <c r="HE5" s="100" t="e">
        <f t="shared" ca="1" si="4"/>
        <v>#DIV/0!</v>
      </c>
      <c r="HF5" s="100" t="e">
        <f t="shared" ca="1" si="4"/>
        <v>#DIV/0!</v>
      </c>
      <c r="HG5" s="100" t="e">
        <f t="shared" ca="1" si="4"/>
        <v>#DIV/0!</v>
      </c>
      <c r="HH5" s="100" t="e">
        <f t="shared" ca="1" si="4"/>
        <v>#DIV/0!</v>
      </c>
      <c r="HI5" s="100" t="e">
        <f t="shared" ca="1" si="4"/>
        <v>#DIV/0!</v>
      </c>
      <c r="HJ5" s="100" t="e">
        <f t="shared" ca="1" si="4"/>
        <v>#DIV/0!</v>
      </c>
      <c r="HK5" s="100" t="e">
        <f t="shared" ca="1" si="4"/>
        <v>#DIV/0!</v>
      </c>
      <c r="HL5" s="100" t="e">
        <f t="shared" ca="1" si="4"/>
        <v>#DIV/0!</v>
      </c>
      <c r="HM5" s="100" t="e">
        <f t="shared" ca="1" si="4"/>
        <v>#DIV/0!</v>
      </c>
      <c r="HN5" s="100" t="e">
        <f t="shared" ca="1" si="4"/>
        <v>#DIV/0!</v>
      </c>
      <c r="HO5" s="100" t="e">
        <f t="shared" ca="1" si="4"/>
        <v>#DIV/0!</v>
      </c>
      <c r="HP5" s="100" t="e">
        <f t="shared" ca="1" si="4"/>
        <v>#DIV/0!</v>
      </c>
      <c r="HQ5" s="100" t="e">
        <f t="shared" ca="1" si="4"/>
        <v>#DIV/0!</v>
      </c>
      <c r="HR5" s="100" t="e">
        <f t="shared" ref="HR5:IU5" ca="1" si="5">ROUND(STDEV(OFFSET(HR$12,0,0,150,1)),4)</f>
        <v>#DIV/0!</v>
      </c>
      <c r="HS5" s="100" t="e">
        <f t="shared" ca="1" si="5"/>
        <v>#DIV/0!</v>
      </c>
      <c r="HT5" s="100" t="e">
        <f t="shared" ca="1" si="5"/>
        <v>#DIV/0!</v>
      </c>
      <c r="HU5" s="100" t="e">
        <f t="shared" ca="1" si="5"/>
        <v>#DIV/0!</v>
      </c>
      <c r="HV5" s="100" t="e">
        <f t="shared" ca="1" si="5"/>
        <v>#DIV/0!</v>
      </c>
      <c r="HW5" s="100" t="e">
        <f t="shared" ca="1" si="5"/>
        <v>#DIV/0!</v>
      </c>
      <c r="HX5" s="100" t="e">
        <f t="shared" ca="1" si="5"/>
        <v>#DIV/0!</v>
      </c>
      <c r="HY5" s="100" t="e">
        <f t="shared" ca="1" si="5"/>
        <v>#DIV/0!</v>
      </c>
      <c r="HZ5" s="100" t="e">
        <f t="shared" ca="1" si="5"/>
        <v>#DIV/0!</v>
      </c>
      <c r="IA5" s="100" t="e">
        <f t="shared" ca="1" si="5"/>
        <v>#DIV/0!</v>
      </c>
      <c r="IB5" s="100" t="e">
        <f t="shared" ca="1" si="5"/>
        <v>#DIV/0!</v>
      </c>
      <c r="IC5" s="100" t="e">
        <f t="shared" ca="1" si="5"/>
        <v>#DIV/0!</v>
      </c>
      <c r="ID5" s="100" t="e">
        <f t="shared" ca="1" si="5"/>
        <v>#DIV/0!</v>
      </c>
      <c r="IE5" s="100" t="e">
        <f t="shared" ca="1" si="5"/>
        <v>#DIV/0!</v>
      </c>
      <c r="IF5" s="100" t="e">
        <f t="shared" ca="1" si="5"/>
        <v>#DIV/0!</v>
      </c>
      <c r="IG5" s="100" t="e">
        <f t="shared" ca="1" si="5"/>
        <v>#DIV/0!</v>
      </c>
      <c r="IH5" s="100" t="e">
        <f t="shared" ca="1" si="5"/>
        <v>#DIV/0!</v>
      </c>
      <c r="II5" s="100" t="e">
        <f t="shared" ca="1" si="5"/>
        <v>#DIV/0!</v>
      </c>
      <c r="IJ5" s="100" t="e">
        <f t="shared" ca="1" si="5"/>
        <v>#DIV/0!</v>
      </c>
      <c r="IK5" s="100" t="e">
        <f t="shared" ca="1" si="5"/>
        <v>#DIV/0!</v>
      </c>
      <c r="IL5" s="100" t="e">
        <f t="shared" ca="1" si="5"/>
        <v>#DIV/0!</v>
      </c>
      <c r="IM5" s="100" t="e">
        <f t="shared" ca="1" si="5"/>
        <v>#DIV/0!</v>
      </c>
      <c r="IN5" s="100" t="e">
        <f t="shared" ca="1" si="5"/>
        <v>#DIV/0!</v>
      </c>
      <c r="IO5" s="100" t="e">
        <f t="shared" ca="1" si="5"/>
        <v>#DIV/0!</v>
      </c>
      <c r="IP5" s="100" t="e">
        <f t="shared" ca="1" si="5"/>
        <v>#DIV/0!</v>
      </c>
      <c r="IQ5" s="100" t="e">
        <f t="shared" ca="1" si="5"/>
        <v>#DIV/0!</v>
      </c>
      <c r="IR5" s="100" t="e">
        <f t="shared" ca="1" si="5"/>
        <v>#DIV/0!</v>
      </c>
      <c r="IS5" s="100" t="e">
        <f t="shared" ca="1" si="5"/>
        <v>#DIV/0!</v>
      </c>
      <c r="IT5" s="100" t="e">
        <f t="shared" ca="1" si="5"/>
        <v>#DIV/0!</v>
      </c>
      <c r="IU5" s="100" t="e">
        <f t="shared" ca="1" si="5"/>
        <v>#DIV/0!</v>
      </c>
    </row>
    <row r="6" spans="1:255">
      <c r="A6" s="96" t="s">
        <v>20</v>
      </c>
      <c r="B6" s="100" t="e">
        <f t="shared" ref="B6:AG6" ca="1" si="6">ROUND(STDEV(OFFSET(B$12,0,0,180,1)),4)</f>
        <v>#DIV/0!</v>
      </c>
      <c r="C6" s="100" t="e">
        <f t="shared" ca="1" si="6"/>
        <v>#DIV/0!</v>
      </c>
      <c r="D6" s="100" t="e">
        <f t="shared" ca="1" si="6"/>
        <v>#DIV/0!</v>
      </c>
      <c r="E6" s="100" t="e">
        <f t="shared" ca="1" si="6"/>
        <v>#DIV/0!</v>
      </c>
      <c r="F6" s="100" t="e">
        <f t="shared" ca="1" si="6"/>
        <v>#DIV/0!</v>
      </c>
      <c r="G6" s="100" t="e">
        <f t="shared" ca="1" si="6"/>
        <v>#DIV/0!</v>
      </c>
      <c r="H6" s="100" t="e">
        <f t="shared" ca="1" si="6"/>
        <v>#DIV/0!</v>
      </c>
      <c r="I6" s="100" t="e">
        <f t="shared" ca="1" si="6"/>
        <v>#DIV/0!</v>
      </c>
      <c r="J6" s="100" t="e">
        <f t="shared" ca="1" si="6"/>
        <v>#DIV/0!</v>
      </c>
      <c r="K6" s="100" t="e">
        <f t="shared" ca="1" si="6"/>
        <v>#DIV/0!</v>
      </c>
      <c r="L6" s="100" t="e">
        <f t="shared" ca="1" si="6"/>
        <v>#DIV/0!</v>
      </c>
      <c r="M6" s="100" t="e">
        <f t="shared" ca="1" si="6"/>
        <v>#DIV/0!</v>
      </c>
      <c r="N6" s="100" t="e">
        <f t="shared" ca="1" si="6"/>
        <v>#DIV/0!</v>
      </c>
      <c r="O6" s="100" t="e">
        <f t="shared" ca="1" si="6"/>
        <v>#DIV/0!</v>
      </c>
      <c r="P6" s="100" t="e">
        <f t="shared" ca="1" si="6"/>
        <v>#DIV/0!</v>
      </c>
      <c r="Q6" s="100" t="e">
        <f t="shared" ca="1" si="6"/>
        <v>#DIV/0!</v>
      </c>
      <c r="R6" s="100" t="e">
        <f t="shared" ca="1" si="6"/>
        <v>#DIV/0!</v>
      </c>
      <c r="S6" s="100" t="e">
        <f t="shared" ca="1" si="6"/>
        <v>#DIV/0!</v>
      </c>
      <c r="T6" s="100" t="e">
        <f t="shared" ca="1" si="6"/>
        <v>#DIV/0!</v>
      </c>
      <c r="U6" s="100" t="e">
        <f t="shared" ca="1" si="6"/>
        <v>#DIV/0!</v>
      </c>
      <c r="V6" s="100" t="e">
        <f t="shared" ca="1" si="6"/>
        <v>#DIV/0!</v>
      </c>
      <c r="W6" s="100" t="e">
        <f t="shared" ca="1" si="6"/>
        <v>#DIV/0!</v>
      </c>
      <c r="X6" s="100" t="e">
        <f t="shared" ca="1" si="6"/>
        <v>#DIV/0!</v>
      </c>
      <c r="Y6" s="100" t="e">
        <f t="shared" ca="1" si="6"/>
        <v>#DIV/0!</v>
      </c>
      <c r="Z6" s="100" t="e">
        <f t="shared" ca="1" si="6"/>
        <v>#DIV/0!</v>
      </c>
      <c r="AA6" s="100" t="e">
        <f t="shared" ca="1" si="6"/>
        <v>#DIV/0!</v>
      </c>
      <c r="AB6" s="100" t="e">
        <f t="shared" ca="1" si="6"/>
        <v>#DIV/0!</v>
      </c>
      <c r="AC6" s="100" t="e">
        <f t="shared" ca="1" si="6"/>
        <v>#DIV/0!</v>
      </c>
      <c r="AD6" s="100" t="e">
        <f t="shared" ca="1" si="6"/>
        <v>#DIV/0!</v>
      </c>
      <c r="AE6" s="100" t="e">
        <f t="shared" ca="1" si="6"/>
        <v>#DIV/0!</v>
      </c>
      <c r="AF6" s="100" t="e">
        <f t="shared" ca="1" si="6"/>
        <v>#DIV/0!</v>
      </c>
      <c r="AG6" s="100" t="e">
        <f t="shared" ca="1" si="6"/>
        <v>#DIV/0!</v>
      </c>
      <c r="AH6" s="100" t="e">
        <f t="shared" ref="AH6:BM6" ca="1" si="7">ROUND(STDEV(OFFSET(AH$12,0,0,180,1)),4)</f>
        <v>#DIV/0!</v>
      </c>
      <c r="AI6" s="100" t="e">
        <f t="shared" ca="1" si="7"/>
        <v>#DIV/0!</v>
      </c>
      <c r="AJ6" s="100" t="e">
        <f t="shared" ca="1" si="7"/>
        <v>#DIV/0!</v>
      </c>
      <c r="AK6" s="100" t="e">
        <f t="shared" ca="1" si="7"/>
        <v>#DIV/0!</v>
      </c>
      <c r="AL6" s="100" t="e">
        <f t="shared" ca="1" si="7"/>
        <v>#DIV/0!</v>
      </c>
      <c r="AM6" s="100" t="e">
        <f t="shared" ca="1" si="7"/>
        <v>#DIV/0!</v>
      </c>
      <c r="AN6" s="100" t="e">
        <f t="shared" ca="1" si="7"/>
        <v>#DIV/0!</v>
      </c>
      <c r="AO6" s="100" t="e">
        <f t="shared" ca="1" si="7"/>
        <v>#DIV/0!</v>
      </c>
      <c r="AP6" s="100" t="e">
        <f t="shared" ca="1" si="7"/>
        <v>#DIV/0!</v>
      </c>
      <c r="AQ6" s="100" t="e">
        <f t="shared" ca="1" si="7"/>
        <v>#DIV/0!</v>
      </c>
      <c r="AR6" s="100" t="e">
        <f t="shared" ca="1" si="7"/>
        <v>#DIV/0!</v>
      </c>
      <c r="AS6" s="100" t="e">
        <f t="shared" ca="1" si="7"/>
        <v>#DIV/0!</v>
      </c>
      <c r="AT6" s="100" t="e">
        <f t="shared" ca="1" si="7"/>
        <v>#DIV/0!</v>
      </c>
      <c r="AU6" s="100" t="e">
        <f t="shared" ca="1" si="7"/>
        <v>#DIV/0!</v>
      </c>
      <c r="AV6" s="100" t="e">
        <f t="shared" ca="1" si="7"/>
        <v>#DIV/0!</v>
      </c>
      <c r="AW6" s="100" t="e">
        <f t="shared" ca="1" si="7"/>
        <v>#DIV/0!</v>
      </c>
      <c r="AX6" s="100" t="e">
        <f t="shared" ca="1" si="7"/>
        <v>#DIV/0!</v>
      </c>
      <c r="AY6" s="100" t="e">
        <f t="shared" ca="1" si="7"/>
        <v>#DIV/0!</v>
      </c>
      <c r="AZ6" s="100" t="e">
        <f t="shared" ca="1" si="7"/>
        <v>#DIV/0!</v>
      </c>
      <c r="BA6" s="100" t="e">
        <f t="shared" ca="1" si="7"/>
        <v>#DIV/0!</v>
      </c>
      <c r="BB6" s="100" t="e">
        <f t="shared" ca="1" si="7"/>
        <v>#DIV/0!</v>
      </c>
      <c r="BC6" s="100" t="e">
        <f t="shared" ca="1" si="7"/>
        <v>#DIV/0!</v>
      </c>
      <c r="BD6" s="100" t="e">
        <f t="shared" ca="1" si="7"/>
        <v>#DIV/0!</v>
      </c>
      <c r="BE6" s="100" t="e">
        <f t="shared" ca="1" si="7"/>
        <v>#DIV/0!</v>
      </c>
      <c r="BF6" s="100" t="e">
        <f t="shared" ca="1" si="7"/>
        <v>#DIV/0!</v>
      </c>
      <c r="BG6" s="100" t="e">
        <f t="shared" ca="1" si="7"/>
        <v>#DIV/0!</v>
      </c>
      <c r="BH6" s="100" t="e">
        <f t="shared" ca="1" si="7"/>
        <v>#DIV/0!</v>
      </c>
      <c r="BI6" s="100" t="e">
        <f t="shared" ca="1" si="7"/>
        <v>#DIV/0!</v>
      </c>
      <c r="BJ6" s="100" t="e">
        <f t="shared" ca="1" si="7"/>
        <v>#DIV/0!</v>
      </c>
      <c r="BK6" s="100" t="e">
        <f t="shared" ca="1" si="7"/>
        <v>#DIV/0!</v>
      </c>
      <c r="BL6" s="100" t="e">
        <f t="shared" ca="1" si="7"/>
        <v>#DIV/0!</v>
      </c>
      <c r="BM6" s="100" t="e">
        <f t="shared" ca="1" si="7"/>
        <v>#DIV/0!</v>
      </c>
      <c r="BN6" s="100" t="e">
        <f t="shared" ref="BN6:DY6" ca="1" si="8">ROUND(STDEV(OFFSET(BN$12,0,0,180,1)),4)</f>
        <v>#DIV/0!</v>
      </c>
      <c r="BO6" s="100" t="e">
        <f t="shared" ca="1" si="8"/>
        <v>#DIV/0!</v>
      </c>
      <c r="BP6" s="100" t="e">
        <f t="shared" ca="1" si="8"/>
        <v>#DIV/0!</v>
      </c>
      <c r="BQ6" s="100" t="e">
        <f t="shared" ca="1" si="8"/>
        <v>#DIV/0!</v>
      </c>
      <c r="BR6" s="100" t="e">
        <f t="shared" ca="1" si="8"/>
        <v>#DIV/0!</v>
      </c>
      <c r="BS6" s="100" t="e">
        <f t="shared" ca="1" si="8"/>
        <v>#DIV/0!</v>
      </c>
      <c r="BT6" s="100" t="e">
        <f t="shared" ca="1" si="8"/>
        <v>#DIV/0!</v>
      </c>
      <c r="BU6" s="100" t="e">
        <f t="shared" ca="1" si="8"/>
        <v>#DIV/0!</v>
      </c>
      <c r="BV6" s="100" t="e">
        <f t="shared" ca="1" si="8"/>
        <v>#DIV/0!</v>
      </c>
      <c r="BW6" s="100" t="e">
        <f t="shared" ca="1" si="8"/>
        <v>#DIV/0!</v>
      </c>
      <c r="BX6" s="100" t="e">
        <f t="shared" ca="1" si="8"/>
        <v>#DIV/0!</v>
      </c>
      <c r="BY6" s="100" t="e">
        <f t="shared" ca="1" si="8"/>
        <v>#DIV/0!</v>
      </c>
      <c r="BZ6" s="100" t="e">
        <f t="shared" ca="1" si="8"/>
        <v>#DIV/0!</v>
      </c>
      <c r="CA6" s="100" t="e">
        <f t="shared" ca="1" si="8"/>
        <v>#DIV/0!</v>
      </c>
      <c r="CB6" s="100" t="e">
        <f t="shared" ca="1" si="8"/>
        <v>#DIV/0!</v>
      </c>
      <c r="CC6" s="100" t="e">
        <f t="shared" ca="1" si="8"/>
        <v>#DIV/0!</v>
      </c>
      <c r="CD6" s="100" t="e">
        <f t="shared" ca="1" si="8"/>
        <v>#DIV/0!</v>
      </c>
      <c r="CE6" s="100" t="e">
        <f t="shared" ca="1" si="8"/>
        <v>#DIV/0!</v>
      </c>
      <c r="CF6" s="100" t="e">
        <f t="shared" ca="1" si="8"/>
        <v>#DIV/0!</v>
      </c>
      <c r="CG6" s="100" t="e">
        <f t="shared" ca="1" si="8"/>
        <v>#DIV/0!</v>
      </c>
      <c r="CH6" s="100" t="e">
        <f t="shared" ca="1" si="8"/>
        <v>#DIV/0!</v>
      </c>
      <c r="CI6" s="100" t="e">
        <f t="shared" ca="1" si="8"/>
        <v>#DIV/0!</v>
      </c>
      <c r="CJ6" s="100" t="e">
        <f t="shared" ca="1" si="8"/>
        <v>#DIV/0!</v>
      </c>
      <c r="CK6" s="100" t="e">
        <f t="shared" ca="1" si="8"/>
        <v>#DIV/0!</v>
      </c>
      <c r="CL6" s="100" t="e">
        <f t="shared" ca="1" si="8"/>
        <v>#DIV/0!</v>
      </c>
      <c r="CM6" s="100" t="e">
        <f t="shared" ca="1" si="8"/>
        <v>#DIV/0!</v>
      </c>
      <c r="CN6" s="100" t="e">
        <f t="shared" ca="1" si="8"/>
        <v>#DIV/0!</v>
      </c>
      <c r="CO6" s="100" t="e">
        <f t="shared" ca="1" si="8"/>
        <v>#DIV/0!</v>
      </c>
      <c r="CP6" s="100" t="e">
        <f t="shared" ca="1" si="8"/>
        <v>#DIV/0!</v>
      </c>
      <c r="CQ6" s="100" t="e">
        <f t="shared" ca="1" si="8"/>
        <v>#DIV/0!</v>
      </c>
      <c r="CR6" s="100" t="e">
        <f t="shared" ca="1" si="8"/>
        <v>#DIV/0!</v>
      </c>
      <c r="CS6" s="100" t="e">
        <f t="shared" ca="1" si="8"/>
        <v>#DIV/0!</v>
      </c>
      <c r="CT6" s="100" t="e">
        <f t="shared" ca="1" si="8"/>
        <v>#DIV/0!</v>
      </c>
      <c r="CU6" s="100" t="e">
        <f t="shared" ca="1" si="8"/>
        <v>#DIV/0!</v>
      </c>
      <c r="CV6" s="100" t="e">
        <f t="shared" ca="1" si="8"/>
        <v>#DIV/0!</v>
      </c>
      <c r="CW6" s="100" t="e">
        <f t="shared" ca="1" si="8"/>
        <v>#DIV/0!</v>
      </c>
      <c r="CX6" s="100" t="e">
        <f t="shared" ca="1" si="8"/>
        <v>#DIV/0!</v>
      </c>
      <c r="CY6" s="100" t="e">
        <f t="shared" ca="1" si="8"/>
        <v>#DIV/0!</v>
      </c>
      <c r="CZ6" s="100" t="e">
        <f t="shared" ca="1" si="8"/>
        <v>#DIV/0!</v>
      </c>
      <c r="DA6" s="100" t="e">
        <f t="shared" ca="1" si="8"/>
        <v>#DIV/0!</v>
      </c>
      <c r="DB6" s="100" t="e">
        <f t="shared" ca="1" si="8"/>
        <v>#DIV/0!</v>
      </c>
      <c r="DC6" s="100" t="e">
        <f t="shared" ca="1" si="8"/>
        <v>#DIV/0!</v>
      </c>
      <c r="DD6" s="100" t="e">
        <f t="shared" ca="1" si="8"/>
        <v>#DIV/0!</v>
      </c>
      <c r="DE6" s="100" t="e">
        <f t="shared" ca="1" si="8"/>
        <v>#DIV/0!</v>
      </c>
      <c r="DF6" s="100" t="e">
        <f t="shared" ca="1" si="8"/>
        <v>#DIV/0!</v>
      </c>
      <c r="DG6" s="100" t="e">
        <f t="shared" ca="1" si="8"/>
        <v>#DIV/0!</v>
      </c>
      <c r="DH6" s="100" t="e">
        <f t="shared" ca="1" si="8"/>
        <v>#DIV/0!</v>
      </c>
      <c r="DI6" s="100" t="e">
        <f t="shared" ca="1" si="8"/>
        <v>#DIV/0!</v>
      </c>
      <c r="DJ6" s="100" t="e">
        <f t="shared" ca="1" si="8"/>
        <v>#DIV/0!</v>
      </c>
      <c r="DK6" s="100" t="e">
        <f t="shared" ca="1" si="8"/>
        <v>#DIV/0!</v>
      </c>
      <c r="DL6" s="100" t="e">
        <f t="shared" ca="1" si="8"/>
        <v>#DIV/0!</v>
      </c>
      <c r="DM6" s="100" t="e">
        <f t="shared" ca="1" si="8"/>
        <v>#DIV/0!</v>
      </c>
      <c r="DN6" s="100" t="e">
        <f t="shared" ca="1" si="8"/>
        <v>#DIV/0!</v>
      </c>
      <c r="DO6" s="100" t="e">
        <f t="shared" ca="1" si="8"/>
        <v>#DIV/0!</v>
      </c>
      <c r="DP6" s="100" t="e">
        <f t="shared" ca="1" si="8"/>
        <v>#DIV/0!</v>
      </c>
      <c r="DQ6" s="100" t="e">
        <f t="shared" ca="1" si="8"/>
        <v>#DIV/0!</v>
      </c>
      <c r="DR6" s="100" t="e">
        <f t="shared" ca="1" si="8"/>
        <v>#DIV/0!</v>
      </c>
      <c r="DS6" s="100" t="e">
        <f t="shared" ca="1" si="8"/>
        <v>#DIV/0!</v>
      </c>
      <c r="DT6" s="100" t="e">
        <f t="shared" ca="1" si="8"/>
        <v>#DIV/0!</v>
      </c>
      <c r="DU6" s="100" t="e">
        <f t="shared" ca="1" si="8"/>
        <v>#DIV/0!</v>
      </c>
      <c r="DV6" s="100" t="e">
        <f t="shared" ca="1" si="8"/>
        <v>#DIV/0!</v>
      </c>
      <c r="DW6" s="100" t="e">
        <f t="shared" ca="1" si="8"/>
        <v>#DIV/0!</v>
      </c>
      <c r="DX6" s="100" t="e">
        <f t="shared" ca="1" si="8"/>
        <v>#DIV/0!</v>
      </c>
      <c r="DY6" s="100" t="e">
        <f t="shared" ca="1" si="8"/>
        <v>#DIV/0!</v>
      </c>
      <c r="DZ6" s="100" t="e">
        <f t="shared" ref="DZ6:GK6" ca="1" si="9">ROUND(STDEV(OFFSET(DZ$12,0,0,180,1)),4)</f>
        <v>#DIV/0!</v>
      </c>
      <c r="EA6" s="100" t="e">
        <f t="shared" ca="1" si="9"/>
        <v>#DIV/0!</v>
      </c>
      <c r="EB6" s="100" t="e">
        <f t="shared" ca="1" si="9"/>
        <v>#DIV/0!</v>
      </c>
      <c r="EC6" s="100" t="e">
        <f t="shared" ca="1" si="9"/>
        <v>#DIV/0!</v>
      </c>
      <c r="ED6" s="100" t="e">
        <f t="shared" ca="1" si="9"/>
        <v>#DIV/0!</v>
      </c>
      <c r="EE6" s="100" t="e">
        <f t="shared" ca="1" si="9"/>
        <v>#DIV/0!</v>
      </c>
      <c r="EF6" s="100" t="e">
        <f t="shared" ca="1" si="9"/>
        <v>#DIV/0!</v>
      </c>
      <c r="EG6" s="100" t="e">
        <f t="shared" ca="1" si="9"/>
        <v>#DIV/0!</v>
      </c>
      <c r="EH6" s="100" t="e">
        <f t="shared" ca="1" si="9"/>
        <v>#DIV/0!</v>
      </c>
      <c r="EI6" s="100" t="e">
        <f t="shared" ca="1" si="9"/>
        <v>#DIV/0!</v>
      </c>
      <c r="EJ6" s="100" t="e">
        <f t="shared" ca="1" si="9"/>
        <v>#DIV/0!</v>
      </c>
      <c r="EK6" s="100" t="e">
        <f t="shared" ca="1" si="9"/>
        <v>#DIV/0!</v>
      </c>
      <c r="EL6" s="100" t="e">
        <f t="shared" ca="1" si="9"/>
        <v>#DIV/0!</v>
      </c>
      <c r="EM6" s="100" t="e">
        <f t="shared" ca="1" si="9"/>
        <v>#DIV/0!</v>
      </c>
      <c r="EN6" s="100" t="e">
        <f t="shared" ca="1" si="9"/>
        <v>#DIV/0!</v>
      </c>
      <c r="EO6" s="100" t="e">
        <f t="shared" ca="1" si="9"/>
        <v>#DIV/0!</v>
      </c>
      <c r="EP6" s="100" t="e">
        <f t="shared" ca="1" si="9"/>
        <v>#DIV/0!</v>
      </c>
      <c r="EQ6" s="100" t="e">
        <f t="shared" ca="1" si="9"/>
        <v>#DIV/0!</v>
      </c>
      <c r="ER6" s="100" t="e">
        <f t="shared" ca="1" si="9"/>
        <v>#DIV/0!</v>
      </c>
      <c r="ES6" s="100" t="e">
        <f t="shared" ca="1" si="9"/>
        <v>#DIV/0!</v>
      </c>
      <c r="ET6" s="100" t="e">
        <f t="shared" ca="1" si="9"/>
        <v>#DIV/0!</v>
      </c>
      <c r="EU6" s="100" t="e">
        <f t="shared" ca="1" si="9"/>
        <v>#DIV/0!</v>
      </c>
      <c r="EV6" s="100" t="e">
        <f t="shared" ca="1" si="9"/>
        <v>#DIV/0!</v>
      </c>
      <c r="EW6" s="100" t="e">
        <f t="shared" ca="1" si="9"/>
        <v>#DIV/0!</v>
      </c>
      <c r="EX6" s="100" t="e">
        <f t="shared" ca="1" si="9"/>
        <v>#DIV/0!</v>
      </c>
      <c r="EY6" s="100" t="e">
        <f t="shared" ca="1" si="9"/>
        <v>#DIV/0!</v>
      </c>
      <c r="EZ6" s="100" t="e">
        <f t="shared" ca="1" si="9"/>
        <v>#DIV/0!</v>
      </c>
      <c r="FA6" s="100" t="e">
        <f t="shared" ca="1" si="9"/>
        <v>#DIV/0!</v>
      </c>
      <c r="FB6" s="100" t="e">
        <f t="shared" ca="1" si="9"/>
        <v>#DIV/0!</v>
      </c>
      <c r="FC6" s="100" t="e">
        <f t="shared" ca="1" si="9"/>
        <v>#DIV/0!</v>
      </c>
      <c r="FD6" s="100" t="e">
        <f t="shared" ca="1" si="9"/>
        <v>#DIV/0!</v>
      </c>
      <c r="FE6" s="100" t="e">
        <f t="shared" ca="1" si="9"/>
        <v>#DIV/0!</v>
      </c>
      <c r="FF6" s="100" t="e">
        <f t="shared" ca="1" si="9"/>
        <v>#DIV/0!</v>
      </c>
      <c r="FG6" s="100" t="e">
        <f t="shared" ca="1" si="9"/>
        <v>#DIV/0!</v>
      </c>
      <c r="FH6" s="100" t="e">
        <f t="shared" ca="1" si="9"/>
        <v>#DIV/0!</v>
      </c>
      <c r="FI6" s="100" t="e">
        <f t="shared" ca="1" si="9"/>
        <v>#DIV/0!</v>
      </c>
      <c r="FJ6" s="100" t="e">
        <f t="shared" ca="1" si="9"/>
        <v>#DIV/0!</v>
      </c>
      <c r="FK6" s="100" t="e">
        <f t="shared" ca="1" si="9"/>
        <v>#DIV/0!</v>
      </c>
      <c r="FL6" s="100" t="e">
        <f t="shared" ca="1" si="9"/>
        <v>#DIV/0!</v>
      </c>
      <c r="FM6" s="100" t="e">
        <f t="shared" ca="1" si="9"/>
        <v>#DIV/0!</v>
      </c>
      <c r="FN6" s="100" t="e">
        <f t="shared" ca="1" si="9"/>
        <v>#DIV/0!</v>
      </c>
      <c r="FO6" s="100" t="e">
        <f t="shared" ca="1" si="9"/>
        <v>#DIV/0!</v>
      </c>
      <c r="FP6" s="100" t="e">
        <f t="shared" ca="1" si="9"/>
        <v>#DIV/0!</v>
      </c>
      <c r="FQ6" s="100" t="e">
        <f t="shared" ca="1" si="9"/>
        <v>#DIV/0!</v>
      </c>
      <c r="FR6" s="100" t="e">
        <f t="shared" ca="1" si="9"/>
        <v>#DIV/0!</v>
      </c>
      <c r="FS6" s="100" t="e">
        <f t="shared" ca="1" si="9"/>
        <v>#DIV/0!</v>
      </c>
      <c r="FT6" s="100" t="e">
        <f t="shared" ca="1" si="9"/>
        <v>#DIV/0!</v>
      </c>
      <c r="FU6" s="100" t="e">
        <f t="shared" ca="1" si="9"/>
        <v>#DIV/0!</v>
      </c>
      <c r="FV6" s="100" t="e">
        <f t="shared" ca="1" si="9"/>
        <v>#DIV/0!</v>
      </c>
      <c r="FW6" s="100" t="e">
        <f t="shared" ca="1" si="9"/>
        <v>#DIV/0!</v>
      </c>
      <c r="FX6" s="100" t="e">
        <f t="shared" ca="1" si="9"/>
        <v>#DIV/0!</v>
      </c>
      <c r="FY6" s="100" t="e">
        <f t="shared" ca="1" si="9"/>
        <v>#DIV/0!</v>
      </c>
      <c r="FZ6" s="100" t="e">
        <f t="shared" ca="1" si="9"/>
        <v>#DIV/0!</v>
      </c>
      <c r="GA6" s="100" t="e">
        <f t="shared" ca="1" si="9"/>
        <v>#DIV/0!</v>
      </c>
      <c r="GB6" s="100" t="e">
        <f t="shared" ca="1" si="9"/>
        <v>#DIV/0!</v>
      </c>
      <c r="GC6" s="100" t="e">
        <f t="shared" ca="1" si="9"/>
        <v>#DIV/0!</v>
      </c>
      <c r="GD6" s="100" t="e">
        <f t="shared" ca="1" si="9"/>
        <v>#DIV/0!</v>
      </c>
      <c r="GE6" s="100" t="e">
        <f t="shared" ca="1" si="9"/>
        <v>#DIV/0!</v>
      </c>
      <c r="GF6" s="100" t="e">
        <f t="shared" ca="1" si="9"/>
        <v>#DIV/0!</v>
      </c>
      <c r="GG6" s="100" t="e">
        <f t="shared" ca="1" si="9"/>
        <v>#DIV/0!</v>
      </c>
      <c r="GH6" s="100" t="e">
        <f t="shared" ca="1" si="9"/>
        <v>#DIV/0!</v>
      </c>
      <c r="GI6" s="100" t="e">
        <f t="shared" ca="1" si="9"/>
        <v>#DIV/0!</v>
      </c>
      <c r="GJ6" s="100" t="e">
        <f t="shared" ca="1" si="9"/>
        <v>#DIV/0!</v>
      </c>
      <c r="GK6" s="100" t="e">
        <f t="shared" ca="1" si="9"/>
        <v>#DIV/0!</v>
      </c>
      <c r="GL6" s="100" t="e">
        <f t="shared" ref="GL6:HQ6" ca="1" si="10">ROUND(STDEV(OFFSET(GL$12,0,0,180,1)),4)</f>
        <v>#DIV/0!</v>
      </c>
      <c r="GM6" s="100" t="e">
        <f t="shared" ca="1" si="10"/>
        <v>#DIV/0!</v>
      </c>
      <c r="GN6" s="100" t="e">
        <f t="shared" ca="1" si="10"/>
        <v>#DIV/0!</v>
      </c>
      <c r="GO6" s="100" t="e">
        <f t="shared" ca="1" si="10"/>
        <v>#DIV/0!</v>
      </c>
      <c r="GP6" s="100" t="e">
        <f t="shared" ca="1" si="10"/>
        <v>#DIV/0!</v>
      </c>
      <c r="GQ6" s="100" t="e">
        <f t="shared" ca="1" si="10"/>
        <v>#DIV/0!</v>
      </c>
      <c r="GR6" s="100" t="e">
        <f t="shared" ca="1" si="10"/>
        <v>#DIV/0!</v>
      </c>
      <c r="GS6" s="100" t="e">
        <f t="shared" ca="1" si="10"/>
        <v>#DIV/0!</v>
      </c>
      <c r="GT6" s="100" t="e">
        <f t="shared" ca="1" si="10"/>
        <v>#DIV/0!</v>
      </c>
      <c r="GU6" s="100" t="e">
        <f t="shared" ca="1" si="10"/>
        <v>#DIV/0!</v>
      </c>
      <c r="GV6" s="100" t="e">
        <f t="shared" ca="1" si="10"/>
        <v>#DIV/0!</v>
      </c>
      <c r="GW6" s="100" t="e">
        <f t="shared" ca="1" si="10"/>
        <v>#DIV/0!</v>
      </c>
      <c r="GX6" s="100" t="e">
        <f t="shared" ca="1" si="10"/>
        <v>#DIV/0!</v>
      </c>
      <c r="GY6" s="100" t="e">
        <f t="shared" ca="1" si="10"/>
        <v>#DIV/0!</v>
      </c>
      <c r="GZ6" s="100" t="e">
        <f t="shared" ca="1" si="10"/>
        <v>#DIV/0!</v>
      </c>
      <c r="HA6" s="100" t="e">
        <f t="shared" ca="1" si="10"/>
        <v>#DIV/0!</v>
      </c>
      <c r="HB6" s="100" t="e">
        <f t="shared" ca="1" si="10"/>
        <v>#DIV/0!</v>
      </c>
      <c r="HC6" s="100" t="e">
        <f t="shared" ca="1" si="10"/>
        <v>#DIV/0!</v>
      </c>
      <c r="HD6" s="100" t="e">
        <f t="shared" ca="1" si="10"/>
        <v>#DIV/0!</v>
      </c>
      <c r="HE6" s="100" t="e">
        <f t="shared" ca="1" si="10"/>
        <v>#DIV/0!</v>
      </c>
      <c r="HF6" s="100" t="e">
        <f t="shared" ca="1" si="10"/>
        <v>#DIV/0!</v>
      </c>
      <c r="HG6" s="100" t="e">
        <f t="shared" ca="1" si="10"/>
        <v>#DIV/0!</v>
      </c>
      <c r="HH6" s="100" t="e">
        <f t="shared" ca="1" si="10"/>
        <v>#DIV/0!</v>
      </c>
      <c r="HI6" s="100" t="e">
        <f t="shared" ca="1" si="10"/>
        <v>#DIV/0!</v>
      </c>
      <c r="HJ6" s="100" t="e">
        <f t="shared" ca="1" si="10"/>
        <v>#DIV/0!</v>
      </c>
      <c r="HK6" s="100" t="e">
        <f t="shared" ca="1" si="10"/>
        <v>#DIV/0!</v>
      </c>
      <c r="HL6" s="100" t="e">
        <f t="shared" ca="1" si="10"/>
        <v>#DIV/0!</v>
      </c>
      <c r="HM6" s="100" t="e">
        <f t="shared" ca="1" si="10"/>
        <v>#DIV/0!</v>
      </c>
      <c r="HN6" s="100" t="e">
        <f t="shared" ca="1" si="10"/>
        <v>#DIV/0!</v>
      </c>
      <c r="HO6" s="100" t="e">
        <f t="shared" ca="1" si="10"/>
        <v>#DIV/0!</v>
      </c>
      <c r="HP6" s="100" t="e">
        <f t="shared" ca="1" si="10"/>
        <v>#DIV/0!</v>
      </c>
      <c r="HQ6" s="100" t="e">
        <f t="shared" ca="1" si="10"/>
        <v>#DIV/0!</v>
      </c>
      <c r="HR6" s="100" t="e">
        <f t="shared" ref="HR6:IU6" ca="1" si="11">ROUND(STDEV(OFFSET(HR$12,0,0,180,1)),4)</f>
        <v>#DIV/0!</v>
      </c>
      <c r="HS6" s="100" t="e">
        <f t="shared" ca="1" si="11"/>
        <v>#DIV/0!</v>
      </c>
      <c r="HT6" s="100" t="e">
        <f t="shared" ca="1" si="11"/>
        <v>#DIV/0!</v>
      </c>
      <c r="HU6" s="100" t="e">
        <f t="shared" ca="1" si="11"/>
        <v>#DIV/0!</v>
      </c>
      <c r="HV6" s="100" t="e">
        <f t="shared" ca="1" si="11"/>
        <v>#DIV/0!</v>
      </c>
      <c r="HW6" s="100" t="e">
        <f t="shared" ca="1" si="11"/>
        <v>#DIV/0!</v>
      </c>
      <c r="HX6" s="100" t="e">
        <f t="shared" ca="1" si="11"/>
        <v>#DIV/0!</v>
      </c>
      <c r="HY6" s="100" t="e">
        <f t="shared" ca="1" si="11"/>
        <v>#DIV/0!</v>
      </c>
      <c r="HZ6" s="100" t="e">
        <f t="shared" ca="1" si="11"/>
        <v>#DIV/0!</v>
      </c>
      <c r="IA6" s="100" t="e">
        <f t="shared" ca="1" si="11"/>
        <v>#DIV/0!</v>
      </c>
      <c r="IB6" s="100" t="e">
        <f t="shared" ca="1" si="11"/>
        <v>#DIV/0!</v>
      </c>
      <c r="IC6" s="100" t="e">
        <f t="shared" ca="1" si="11"/>
        <v>#DIV/0!</v>
      </c>
      <c r="ID6" s="100" t="e">
        <f t="shared" ca="1" si="11"/>
        <v>#DIV/0!</v>
      </c>
      <c r="IE6" s="100" t="e">
        <f t="shared" ca="1" si="11"/>
        <v>#DIV/0!</v>
      </c>
      <c r="IF6" s="100" t="e">
        <f t="shared" ca="1" si="11"/>
        <v>#DIV/0!</v>
      </c>
      <c r="IG6" s="100" t="e">
        <f t="shared" ca="1" si="11"/>
        <v>#DIV/0!</v>
      </c>
      <c r="IH6" s="100" t="e">
        <f t="shared" ca="1" si="11"/>
        <v>#DIV/0!</v>
      </c>
      <c r="II6" s="100" t="e">
        <f t="shared" ca="1" si="11"/>
        <v>#DIV/0!</v>
      </c>
      <c r="IJ6" s="100" t="e">
        <f t="shared" ca="1" si="11"/>
        <v>#DIV/0!</v>
      </c>
      <c r="IK6" s="100" t="e">
        <f t="shared" ca="1" si="11"/>
        <v>#DIV/0!</v>
      </c>
      <c r="IL6" s="100" t="e">
        <f t="shared" ca="1" si="11"/>
        <v>#DIV/0!</v>
      </c>
      <c r="IM6" s="100" t="e">
        <f t="shared" ca="1" si="11"/>
        <v>#DIV/0!</v>
      </c>
      <c r="IN6" s="100" t="e">
        <f t="shared" ca="1" si="11"/>
        <v>#DIV/0!</v>
      </c>
      <c r="IO6" s="100" t="e">
        <f t="shared" ca="1" si="11"/>
        <v>#DIV/0!</v>
      </c>
      <c r="IP6" s="100" t="e">
        <f t="shared" ca="1" si="11"/>
        <v>#DIV/0!</v>
      </c>
      <c r="IQ6" s="100" t="e">
        <f t="shared" ca="1" si="11"/>
        <v>#DIV/0!</v>
      </c>
      <c r="IR6" s="100" t="e">
        <f t="shared" ca="1" si="11"/>
        <v>#DIV/0!</v>
      </c>
      <c r="IS6" s="100" t="e">
        <f t="shared" ca="1" si="11"/>
        <v>#DIV/0!</v>
      </c>
      <c r="IT6" s="100" t="e">
        <f t="shared" ca="1" si="11"/>
        <v>#DIV/0!</v>
      </c>
      <c r="IU6" s="100" t="e">
        <f t="shared" ca="1" si="11"/>
        <v>#DIV/0!</v>
      </c>
    </row>
    <row r="7" spans="1:255">
      <c r="A7" s="98" t="s">
        <v>21</v>
      </c>
      <c r="B7" s="101" t="e">
        <f t="shared" ref="B7:AG7" ca="1" si="12">ROUNDUP(B5*((149/$B$2)^(0.5)-1)*$B$4,3)</f>
        <v>#DIV/0!</v>
      </c>
      <c r="C7" s="101" t="e">
        <f t="shared" ca="1" si="12"/>
        <v>#DIV/0!</v>
      </c>
      <c r="D7" s="101" t="e">
        <f t="shared" ca="1" si="12"/>
        <v>#DIV/0!</v>
      </c>
      <c r="E7" s="101" t="e">
        <f t="shared" ca="1" si="12"/>
        <v>#DIV/0!</v>
      </c>
      <c r="F7" s="101" t="e">
        <f t="shared" ca="1" si="12"/>
        <v>#DIV/0!</v>
      </c>
      <c r="G7" s="101" t="e">
        <f t="shared" ca="1" si="12"/>
        <v>#DIV/0!</v>
      </c>
      <c r="H7" s="101" t="e">
        <f t="shared" ca="1" si="12"/>
        <v>#DIV/0!</v>
      </c>
      <c r="I7" s="101" t="e">
        <f t="shared" ca="1" si="12"/>
        <v>#DIV/0!</v>
      </c>
      <c r="J7" s="101" t="e">
        <f t="shared" ca="1" si="12"/>
        <v>#DIV/0!</v>
      </c>
      <c r="K7" s="101" t="e">
        <f t="shared" ca="1" si="12"/>
        <v>#DIV/0!</v>
      </c>
      <c r="L7" s="101" t="e">
        <f t="shared" ca="1" si="12"/>
        <v>#DIV/0!</v>
      </c>
      <c r="M7" s="101" t="e">
        <f t="shared" ca="1" si="12"/>
        <v>#DIV/0!</v>
      </c>
      <c r="N7" s="101" t="e">
        <f t="shared" ca="1" si="12"/>
        <v>#DIV/0!</v>
      </c>
      <c r="O7" s="101" t="e">
        <f t="shared" ca="1" si="12"/>
        <v>#DIV/0!</v>
      </c>
      <c r="P7" s="101" t="e">
        <f t="shared" ca="1" si="12"/>
        <v>#DIV/0!</v>
      </c>
      <c r="Q7" s="101" t="e">
        <f t="shared" ca="1" si="12"/>
        <v>#DIV/0!</v>
      </c>
      <c r="R7" s="101" t="e">
        <f t="shared" ca="1" si="12"/>
        <v>#DIV/0!</v>
      </c>
      <c r="S7" s="101" t="e">
        <f t="shared" ca="1" si="12"/>
        <v>#DIV/0!</v>
      </c>
      <c r="T7" s="101" t="e">
        <f t="shared" ca="1" si="12"/>
        <v>#DIV/0!</v>
      </c>
      <c r="U7" s="101" t="e">
        <f t="shared" ca="1" si="12"/>
        <v>#DIV/0!</v>
      </c>
      <c r="V7" s="101" t="e">
        <f t="shared" ca="1" si="12"/>
        <v>#DIV/0!</v>
      </c>
      <c r="W7" s="101" t="e">
        <f t="shared" ca="1" si="12"/>
        <v>#DIV/0!</v>
      </c>
      <c r="X7" s="101" t="e">
        <f t="shared" ca="1" si="12"/>
        <v>#DIV/0!</v>
      </c>
      <c r="Y7" s="101" t="e">
        <f t="shared" ca="1" si="12"/>
        <v>#DIV/0!</v>
      </c>
      <c r="Z7" s="101" t="e">
        <f t="shared" ca="1" si="12"/>
        <v>#DIV/0!</v>
      </c>
      <c r="AA7" s="101" t="e">
        <f t="shared" ca="1" si="12"/>
        <v>#DIV/0!</v>
      </c>
      <c r="AB7" s="101" t="e">
        <f t="shared" ca="1" si="12"/>
        <v>#DIV/0!</v>
      </c>
      <c r="AC7" s="101" t="e">
        <f t="shared" ca="1" si="12"/>
        <v>#DIV/0!</v>
      </c>
      <c r="AD7" s="101" t="e">
        <f t="shared" ca="1" si="12"/>
        <v>#DIV/0!</v>
      </c>
      <c r="AE7" s="101" t="e">
        <f t="shared" ca="1" si="12"/>
        <v>#DIV/0!</v>
      </c>
      <c r="AF7" s="101" t="e">
        <f t="shared" ca="1" si="12"/>
        <v>#DIV/0!</v>
      </c>
      <c r="AG7" s="101" t="e">
        <f t="shared" ca="1" si="12"/>
        <v>#DIV/0!</v>
      </c>
      <c r="AH7" s="101" t="e">
        <f t="shared" ref="AH7:BM7" ca="1" si="13">ROUNDUP(AH5*((149/$B$2)^(0.5)-1)*$B$4,3)</f>
        <v>#DIV/0!</v>
      </c>
      <c r="AI7" s="101" t="e">
        <f t="shared" ca="1" si="13"/>
        <v>#DIV/0!</v>
      </c>
      <c r="AJ7" s="101" t="e">
        <f t="shared" ca="1" si="13"/>
        <v>#DIV/0!</v>
      </c>
      <c r="AK7" s="101" t="e">
        <f t="shared" ca="1" si="13"/>
        <v>#DIV/0!</v>
      </c>
      <c r="AL7" s="101" t="e">
        <f t="shared" ca="1" si="13"/>
        <v>#DIV/0!</v>
      </c>
      <c r="AM7" s="101" t="e">
        <f t="shared" ca="1" si="13"/>
        <v>#DIV/0!</v>
      </c>
      <c r="AN7" s="101" t="e">
        <f t="shared" ca="1" si="13"/>
        <v>#DIV/0!</v>
      </c>
      <c r="AO7" s="101" t="e">
        <f t="shared" ca="1" si="13"/>
        <v>#DIV/0!</v>
      </c>
      <c r="AP7" s="101" t="e">
        <f t="shared" ca="1" si="13"/>
        <v>#DIV/0!</v>
      </c>
      <c r="AQ7" s="101" t="e">
        <f t="shared" ca="1" si="13"/>
        <v>#DIV/0!</v>
      </c>
      <c r="AR7" s="101" t="e">
        <f t="shared" ca="1" si="13"/>
        <v>#DIV/0!</v>
      </c>
      <c r="AS7" s="101" t="e">
        <f t="shared" ca="1" si="13"/>
        <v>#DIV/0!</v>
      </c>
      <c r="AT7" s="101" t="e">
        <f t="shared" ca="1" si="13"/>
        <v>#DIV/0!</v>
      </c>
      <c r="AU7" s="101" t="e">
        <f t="shared" ca="1" si="13"/>
        <v>#DIV/0!</v>
      </c>
      <c r="AV7" s="101" t="e">
        <f t="shared" ca="1" si="13"/>
        <v>#DIV/0!</v>
      </c>
      <c r="AW7" s="101" t="e">
        <f t="shared" ca="1" si="13"/>
        <v>#DIV/0!</v>
      </c>
      <c r="AX7" s="101" t="e">
        <f t="shared" ca="1" si="13"/>
        <v>#DIV/0!</v>
      </c>
      <c r="AY7" s="101" t="e">
        <f t="shared" ca="1" si="13"/>
        <v>#DIV/0!</v>
      </c>
      <c r="AZ7" s="101" t="e">
        <f t="shared" ca="1" si="13"/>
        <v>#DIV/0!</v>
      </c>
      <c r="BA7" s="101" t="e">
        <f t="shared" ca="1" si="13"/>
        <v>#DIV/0!</v>
      </c>
      <c r="BB7" s="101" t="e">
        <f t="shared" ca="1" si="13"/>
        <v>#DIV/0!</v>
      </c>
      <c r="BC7" s="101" t="e">
        <f t="shared" ca="1" si="13"/>
        <v>#DIV/0!</v>
      </c>
      <c r="BD7" s="101" t="e">
        <f t="shared" ca="1" si="13"/>
        <v>#DIV/0!</v>
      </c>
      <c r="BE7" s="101" t="e">
        <f t="shared" ca="1" si="13"/>
        <v>#DIV/0!</v>
      </c>
      <c r="BF7" s="101" t="e">
        <f t="shared" ca="1" si="13"/>
        <v>#DIV/0!</v>
      </c>
      <c r="BG7" s="101" t="e">
        <f t="shared" ca="1" si="13"/>
        <v>#DIV/0!</v>
      </c>
      <c r="BH7" s="101" t="e">
        <f t="shared" ca="1" si="13"/>
        <v>#DIV/0!</v>
      </c>
      <c r="BI7" s="101" t="e">
        <f t="shared" ca="1" si="13"/>
        <v>#DIV/0!</v>
      </c>
      <c r="BJ7" s="101" t="e">
        <f t="shared" ca="1" si="13"/>
        <v>#DIV/0!</v>
      </c>
      <c r="BK7" s="101" t="e">
        <f t="shared" ca="1" si="13"/>
        <v>#DIV/0!</v>
      </c>
      <c r="BL7" s="101" t="e">
        <f t="shared" ca="1" si="13"/>
        <v>#DIV/0!</v>
      </c>
      <c r="BM7" s="101" t="e">
        <f t="shared" ca="1" si="13"/>
        <v>#DIV/0!</v>
      </c>
      <c r="BN7" s="101" t="e">
        <f t="shared" ref="BN7:DY7" ca="1" si="14">ROUNDUP(BN5*((149/$B$2)^(0.5)-1)*$B$4,3)</f>
        <v>#DIV/0!</v>
      </c>
      <c r="BO7" s="101" t="e">
        <f t="shared" ca="1" si="14"/>
        <v>#DIV/0!</v>
      </c>
      <c r="BP7" s="101" t="e">
        <f t="shared" ca="1" si="14"/>
        <v>#DIV/0!</v>
      </c>
      <c r="BQ7" s="101" t="e">
        <f t="shared" ca="1" si="14"/>
        <v>#DIV/0!</v>
      </c>
      <c r="BR7" s="101" t="e">
        <f t="shared" ca="1" si="14"/>
        <v>#DIV/0!</v>
      </c>
      <c r="BS7" s="101" t="e">
        <f t="shared" ca="1" si="14"/>
        <v>#DIV/0!</v>
      </c>
      <c r="BT7" s="101" t="e">
        <f t="shared" ca="1" si="14"/>
        <v>#DIV/0!</v>
      </c>
      <c r="BU7" s="101" t="e">
        <f t="shared" ca="1" si="14"/>
        <v>#DIV/0!</v>
      </c>
      <c r="BV7" s="101" t="e">
        <f t="shared" ca="1" si="14"/>
        <v>#DIV/0!</v>
      </c>
      <c r="BW7" s="101" t="e">
        <f t="shared" ca="1" si="14"/>
        <v>#DIV/0!</v>
      </c>
      <c r="BX7" s="101" t="e">
        <f t="shared" ca="1" si="14"/>
        <v>#DIV/0!</v>
      </c>
      <c r="BY7" s="101" t="e">
        <f t="shared" ca="1" si="14"/>
        <v>#DIV/0!</v>
      </c>
      <c r="BZ7" s="101" t="e">
        <f t="shared" ca="1" si="14"/>
        <v>#DIV/0!</v>
      </c>
      <c r="CA7" s="101" t="e">
        <f t="shared" ca="1" si="14"/>
        <v>#DIV/0!</v>
      </c>
      <c r="CB7" s="101" t="e">
        <f t="shared" ca="1" si="14"/>
        <v>#DIV/0!</v>
      </c>
      <c r="CC7" s="101" t="e">
        <f t="shared" ca="1" si="14"/>
        <v>#DIV/0!</v>
      </c>
      <c r="CD7" s="101" t="e">
        <f t="shared" ca="1" si="14"/>
        <v>#DIV/0!</v>
      </c>
      <c r="CE7" s="101" t="e">
        <f t="shared" ca="1" si="14"/>
        <v>#DIV/0!</v>
      </c>
      <c r="CF7" s="101" t="e">
        <f t="shared" ca="1" si="14"/>
        <v>#DIV/0!</v>
      </c>
      <c r="CG7" s="101" t="e">
        <f t="shared" ca="1" si="14"/>
        <v>#DIV/0!</v>
      </c>
      <c r="CH7" s="101" t="e">
        <f t="shared" ca="1" si="14"/>
        <v>#DIV/0!</v>
      </c>
      <c r="CI7" s="101" t="e">
        <f t="shared" ca="1" si="14"/>
        <v>#DIV/0!</v>
      </c>
      <c r="CJ7" s="101" t="e">
        <f t="shared" ca="1" si="14"/>
        <v>#DIV/0!</v>
      </c>
      <c r="CK7" s="101" t="e">
        <f t="shared" ca="1" si="14"/>
        <v>#DIV/0!</v>
      </c>
      <c r="CL7" s="101" t="e">
        <f t="shared" ca="1" si="14"/>
        <v>#DIV/0!</v>
      </c>
      <c r="CM7" s="101" t="e">
        <f t="shared" ca="1" si="14"/>
        <v>#DIV/0!</v>
      </c>
      <c r="CN7" s="101" t="e">
        <f t="shared" ca="1" si="14"/>
        <v>#DIV/0!</v>
      </c>
      <c r="CO7" s="101" t="e">
        <f t="shared" ca="1" si="14"/>
        <v>#DIV/0!</v>
      </c>
      <c r="CP7" s="101" t="e">
        <f t="shared" ca="1" si="14"/>
        <v>#DIV/0!</v>
      </c>
      <c r="CQ7" s="101" t="e">
        <f t="shared" ca="1" si="14"/>
        <v>#DIV/0!</v>
      </c>
      <c r="CR7" s="101" t="e">
        <f t="shared" ca="1" si="14"/>
        <v>#DIV/0!</v>
      </c>
      <c r="CS7" s="101" t="e">
        <f t="shared" ca="1" si="14"/>
        <v>#DIV/0!</v>
      </c>
      <c r="CT7" s="101" t="e">
        <f t="shared" ca="1" si="14"/>
        <v>#DIV/0!</v>
      </c>
      <c r="CU7" s="101" t="e">
        <f t="shared" ca="1" si="14"/>
        <v>#DIV/0!</v>
      </c>
      <c r="CV7" s="101" t="e">
        <f t="shared" ca="1" si="14"/>
        <v>#DIV/0!</v>
      </c>
      <c r="CW7" s="101" t="e">
        <f t="shared" ca="1" si="14"/>
        <v>#DIV/0!</v>
      </c>
      <c r="CX7" s="101" t="e">
        <f t="shared" ca="1" si="14"/>
        <v>#DIV/0!</v>
      </c>
      <c r="CY7" s="101" t="e">
        <f t="shared" ca="1" si="14"/>
        <v>#DIV/0!</v>
      </c>
      <c r="CZ7" s="101" t="e">
        <f t="shared" ca="1" si="14"/>
        <v>#DIV/0!</v>
      </c>
      <c r="DA7" s="101" t="e">
        <f t="shared" ca="1" si="14"/>
        <v>#DIV/0!</v>
      </c>
      <c r="DB7" s="101" t="e">
        <f t="shared" ca="1" si="14"/>
        <v>#DIV/0!</v>
      </c>
      <c r="DC7" s="101" t="e">
        <f t="shared" ca="1" si="14"/>
        <v>#DIV/0!</v>
      </c>
      <c r="DD7" s="101" t="e">
        <f t="shared" ca="1" si="14"/>
        <v>#DIV/0!</v>
      </c>
      <c r="DE7" s="101" t="e">
        <f t="shared" ca="1" si="14"/>
        <v>#DIV/0!</v>
      </c>
      <c r="DF7" s="101" t="e">
        <f t="shared" ca="1" si="14"/>
        <v>#DIV/0!</v>
      </c>
      <c r="DG7" s="101" t="e">
        <f t="shared" ca="1" si="14"/>
        <v>#DIV/0!</v>
      </c>
      <c r="DH7" s="101" t="e">
        <f t="shared" ca="1" si="14"/>
        <v>#DIV/0!</v>
      </c>
      <c r="DI7" s="101" t="e">
        <f t="shared" ca="1" si="14"/>
        <v>#DIV/0!</v>
      </c>
      <c r="DJ7" s="101" t="e">
        <f t="shared" ca="1" si="14"/>
        <v>#DIV/0!</v>
      </c>
      <c r="DK7" s="101" t="e">
        <f t="shared" ca="1" si="14"/>
        <v>#DIV/0!</v>
      </c>
      <c r="DL7" s="101" t="e">
        <f t="shared" ca="1" si="14"/>
        <v>#DIV/0!</v>
      </c>
      <c r="DM7" s="101" t="e">
        <f t="shared" ca="1" si="14"/>
        <v>#DIV/0!</v>
      </c>
      <c r="DN7" s="101" t="e">
        <f t="shared" ca="1" si="14"/>
        <v>#DIV/0!</v>
      </c>
      <c r="DO7" s="101" t="e">
        <f t="shared" ca="1" si="14"/>
        <v>#DIV/0!</v>
      </c>
      <c r="DP7" s="101" t="e">
        <f t="shared" ca="1" si="14"/>
        <v>#DIV/0!</v>
      </c>
      <c r="DQ7" s="101" t="e">
        <f t="shared" ca="1" si="14"/>
        <v>#DIV/0!</v>
      </c>
      <c r="DR7" s="101" t="e">
        <f t="shared" ca="1" si="14"/>
        <v>#DIV/0!</v>
      </c>
      <c r="DS7" s="101" t="e">
        <f t="shared" ca="1" si="14"/>
        <v>#DIV/0!</v>
      </c>
      <c r="DT7" s="101" t="e">
        <f t="shared" ca="1" si="14"/>
        <v>#DIV/0!</v>
      </c>
      <c r="DU7" s="101" t="e">
        <f t="shared" ca="1" si="14"/>
        <v>#DIV/0!</v>
      </c>
      <c r="DV7" s="101" t="e">
        <f t="shared" ca="1" si="14"/>
        <v>#DIV/0!</v>
      </c>
      <c r="DW7" s="101" t="e">
        <f t="shared" ca="1" si="14"/>
        <v>#DIV/0!</v>
      </c>
      <c r="DX7" s="101" t="e">
        <f t="shared" ca="1" si="14"/>
        <v>#DIV/0!</v>
      </c>
      <c r="DY7" s="101" t="e">
        <f t="shared" ca="1" si="14"/>
        <v>#DIV/0!</v>
      </c>
      <c r="DZ7" s="101" t="e">
        <f t="shared" ref="DZ7:GK7" ca="1" si="15">ROUNDUP(DZ5*((149/$B$2)^(0.5)-1)*$B$4,3)</f>
        <v>#DIV/0!</v>
      </c>
      <c r="EA7" s="101" t="e">
        <f t="shared" ca="1" si="15"/>
        <v>#DIV/0!</v>
      </c>
      <c r="EB7" s="101" t="e">
        <f t="shared" ca="1" si="15"/>
        <v>#DIV/0!</v>
      </c>
      <c r="EC7" s="101" t="e">
        <f t="shared" ca="1" si="15"/>
        <v>#DIV/0!</v>
      </c>
      <c r="ED7" s="101" t="e">
        <f t="shared" ca="1" si="15"/>
        <v>#DIV/0!</v>
      </c>
      <c r="EE7" s="101" t="e">
        <f t="shared" ca="1" si="15"/>
        <v>#DIV/0!</v>
      </c>
      <c r="EF7" s="101" t="e">
        <f t="shared" ca="1" si="15"/>
        <v>#DIV/0!</v>
      </c>
      <c r="EG7" s="101" t="e">
        <f t="shared" ca="1" si="15"/>
        <v>#DIV/0!</v>
      </c>
      <c r="EH7" s="101" t="e">
        <f t="shared" ca="1" si="15"/>
        <v>#DIV/0!</v>
      </c>
      <c r="EI7" s="101" t="e">
        <f t="shared" ca="1" si="15"/>
        <v>#DIV/0!</v>
      </c>
      <c r="EJ7" s="101" t="e">
        <f t="shared" ca="1" si="15"/>
        <v>#DIV/0!</v>
      </c>
      <c r="EK7" s="101" t="e">
        <f t="shared" ca="1" si="15"/>
        <v>#DIV/0!</v>
      </c>
      <c r="EL7" s="101" t="e">
        <f t="shared" ca="1" si="15"/>
        <v>#DIV/0!</v>
      </c>
      <c r="EM7" s="101" t="e">
        <f t="shared" ca="1" si="15"/>
        <v>#DIV/0!</v>
      </c>
      <c r="EN7" s="101" t="e">
        <f t="shared" ca="1" si="15"/>
        <v>#DIV/0!</v>
      </c>
      <c r="EO7" s="101" t="e">
        <f t="shared" ca="1" si="15"/>
        <v>#DIV/0!</v>
      </c>
      <c r="EP7" s="101" t="e">
        <f t="shared" ca="1" si="15"/>
        <v>#DIV/0!</v>
      </c>
      <c r="EQ7" s="101" t="e">
        <f t="shared" ca="1" si="15"/>
        <v>#DIV/0!</v>
      </c>
      <c r="ER7" s="101" t="e">
        <f t="shared" ca="1" si="15"/>
        <v>#DIV/0!</v>
      </c>
      <c r="ES7" s="101" t="e">
        <f t="shared" ca="1" si="15"/>
        <v>#DIV/0!</v>
      </c>
      <c r="ET7" s="101" t="e">
        <f t="shared" ca="1" si="15"/>
        <v>#DIV/0!</v>
      </c>
      <c r="EU7" s="101" t="e">
        <f t="shared" ca="1" si="15"/>
        <v>#DIV/0!</v>
      </c>
      <c r="EV7" s="101" t="e">
        <f t="shared" ca="1" si="15"/>
        <v>#DIV/0!</v>
      </c>
      <c r="EW7" s="101" t="e">
        <f t="shared" ca="1" si="15"/>
        <v>#DIV/0!</v>
      </c>
      <c r="EX7" s="101" t="e">
        <f t="shared" ca="1" si="15"/>
        <v>#DIV/0!</v>
      </c>
      <c r="EY7" s="101" t="e">
        <f t="shared" ca="1" si="15"/>
        <v>#DIV/0!</v>
      </c>
      <c r="EZ7" s="101" t="e">
        <f t="shared" ca="1" si="15"/>
        <v>#DIV/0!</v>
      </c>
      <c r="FA7" s="101" t="e">
        <f t="shared" ca="1" si="15"/>
        <v>#DIV/0!</v>
      </c>
      <c r="FB7" s="101" t="e">
        <f t="shared" ca="1" si="15"/>
        <v>#DIV/0!</v>
      </c>
      <c r="FC7" s="101" t="e">
        <f t="shared" ca="1" si="15"/>
        <v>#DIV/0!</v>
      </c>
      <c r="FD7" s="101" t="e">
        <f t="shared" ca="1" si="15"/>
        <v>#DIV/0!</v>
      </c>
      <c r="FE7" s="101" t="e">
        <f t="shared" ca="1" si="15"/>
        <v>#DIV/0!</v>
      </c>
      <c r="FF7" s="101" t="e">
        <f t="shared" ca="1" si="15"/>
        <v>#DIV/0!</v>
      </c>
      <c r="FG7" s="101" t="e">
        <f t="shared" ca="1" si="15"/>
        <v>#DIV/0!</v>
      </c>
      <c r="FH7" s="101" t="e">
        <f t="shared" ca="1" si="15"/>
        <v>#DIV/0!</v>
      </c>
      <c r="FI7" s="101" t="e">
        <f t="shared" ca="1" si="15"/>
        <v>#DIV/0!</v>
      </c>
      <c r="FJ7" s="101" t="e">
        <f t="shared" ca="1" si="15"/>
        <v>#DIV/0!</v>
      </c>
      <c r="FK7" s="101" t="e">
        <f t="shared" ca="1" si="15"/>
        <v>#DIV/0!</v>
      </c>
      <c r="FL7" s="101" t="e">
        <f t="shared" ca="1" si="15"/>
        <v>#DIV/0!</v>
      </c>
      <c r="FM7" s="101" t="e">
        <f t="shared" ca="1" si="15"/>
        <v>#DIV/0!</v>
      </c>
      <c r="FN7" s="101" t="e">
        <f t="shared" ca="1" si="15"/>
        <v>#DIV/0!</v>
      </c>
      <c r="FO7" s="101" t="e">
        <f t="shared" ca="1" si="15"/>
        <v>#DIV/0!</v>
      </c>
      <c r="FP7" s="101" t="e">
        <f t="shared" ca="1" si="15"/>
        <v>#DIV/0!</v>
      </c>
      <c r="FQ7" s="101" t="e">
        <f t="shared" ca="1" si="15"/>
        <v>#DIV/0!</v>
      </c>
      <c r="FR7" s="101" t="e">
        <f t="shared" ca="1" si="15"/>
        <v>#DIV/0!</v>
      </c>
      <c r="FS7" s="101" t="e">
        <f t="shared" ca="1" si="15"/>
        <v>#DIV/0!</v>
      </c>
      <c r="FT7" s="101" t="e">
        <f t="shared" ca="1" si="15"/>
        <v>#DIV/0!</v>
      </c>
      <c r="FU7" s="101" t="e">
        <f t="shared" ca="1" si="15"/>
        <v>#DIV/0!</v>
      </c>
      <c r="FV7" s="101" t="e">
        <f t="shared" ca="1" si="15"/>
        <v>#DIV/0!</v>
      </c>
      <c r="FW7" s="101" t="e">
        <f t="shared" ca="1" si="15"/>
        <v>#DIV/0!</v>
      </c>
      <c r="FX7" s="101" t="e">
        <f t="shared" ca="1" si="15"/>
        <v>#DIV/0!</v>
      </c>
      <c r="FY7" s="101" t="e">
        <f t="shared" ca="1" si="15"/>
        <v>#DIV/0!</v>
      </c>
      <c r="FZ7" s="101" t="e">
        <f t="shared" ca="1" si="15"/>
        <v>#DIV/0!</v>
      </c>
      <c r="GA7" s="101" t="e">
        <f t="shared" ca="1" si="15"/>
        <v>#DIV/0!</v>
      </c>
      <c r="GB7" s="101" t="e">
        <f t="shared" ca="1" si="15"/>
        <v>#DIV/0!</v>
      </c>
      <c r="GC7" s="101" t="e">
        <f t="shared" ca="1" si="15"/>
        <v>#DIV/0!</v>
      </c>
      <c r="GD7" s="101" t="e">
        <f t="shared" ca="1" si="15"/>
        <v>#DIV/0!</v>
      </c>
      <c r="GE7" s="101" t="e">
        <f t="shared" ca="1" si="15"/>
        <v>#DIV/0!</v>
      </c>
      <c r="GF7" s="101" t="e">
        <f t="shared" ca="1" si="15"/>
        <v>#DIV/0!</v>
      </c>
      <c r="GG7" s="101" t="e">
        <f t="shared" ca="1" si="15"/>
        <v>#DIV/0!</v>
      </c>
      <c r="GH7" s="101" t="e">
        <f t="shared" ca="1" si="15"/>
        <v>#DIV/0!</v>
      </c>
      <c r="GI7" s="101" t="e">
        <f t="shared" ca="1" si="15"/>
        <v>#DIV/0!</v>
      </c>
      <c r="GJ7" s="101" t="e">
        <f t="shared" ca="1" si="15"/>
        <v>#DIV/0!</v>
      </c>
      <c r="GK7" s="101" t="e">
        <f t="shared" ca="1" si="15"/>
        <v>#DIV/0!</v>
      </c>
      <c r="GL7" s="101" t="e">
        <f t="shared" ref="GL7:HQ7" ca="1" si="16">ROUNDUP(GL5*((149/$B$2)^(0.5)-1)*$B$4,3)</f>
        <v>#DIV/0!</v>
      </c>
      <c r="GM7" s="101" t="e">
        <f t="shared" ca="1" si="16"/>
        <v>#DIV/0!</v>
      </c>
      <c r="GN7" s="101" t="e">
        <f t="shared" ca="1" si="16"/>
        <v>#DIV/0!</v>
      </c>
      <c r="GO7" s="101" t="e">
        <f t="shared" ca="1" si="16"/>
        <v>#DIV/0!</v>
      </c>
      <c r="GP7" s="101" t="e">
        <f t="shared" ca="1" si="16"/>
        <v>#DIV/0!</v>
      </c>
      <c r="GQ7" s="101" t="e">
        <f t="shared" ca="1" si="16"/>
        <v>#DIV/0!</v>
      </c>
      <c r="GR7" s="101" t="e">
        <f t="shared" ca="1" si="16"/>
        <v>#DIV/0!</v>
      </c>
      <c r="GS7" s="101" t="e">
        <f t="shared" ca="1" si="16"/>
        <v>#DIV/0!</v>
      </c>
      <c r="GT7" s="101" t="e">
        <f t="shared" ca="1" si="16"/>
        <v>#DIV/0!</v>
      </c>
      <c r="GU7" s="101" t="e">
        <f t="shared" ca="1" si="16"/>
        <v>#DIV/0!</v>
      </c>
      <c r="GV7" s="101" t="e">
        <f t="shared" ca="1" si="16"/>
        <v>#DIV/0!</v>
      </c>
      <c r="GW7" s="101" t="e">
        <f t="shared" ca="1" si="16"/>
        <v>#DIV/0!</v>
      </c>
      <c r="GX7" s="101" t="e">
        <f t="shared" ca="1" si="16"/>
        <v>#DIV/0!</v>
      </c>
      <c r="GY7" s="101" t="e">
        <f t="shared" ca="1" si="16"/>
        <v>#DIV/0!</v>
      </c>
      <c r="GZ7" s="101" t="e">
        <f t="shared" ca="1" si="16"/>
        <v>#DIV/0!</v>
      </c>
      <c r="HA7" s="101" t="e">
        <f t="shared" ca="1" si="16"/>
        <v>#DIV/0!</v>
      </c>
      <c r="HB7" s="101" t="e">
        <f t="shared" ca="1" si="16"/>
        <v>#DIV/0!</v>
      </c>
      <c r="HC7" s="101" t="e">
        <f t="shared" ca="1" si="16"/>
        <v>#DIV/0!</v>
      </c>
      <c r="HD7" s="101" t="e">
        <f t="shared" ca="1" si="16"/>
        <v>#DIV/0!</v>
      </c>
      <c r="HE7" s="101" t="e">
        <f t="shared" ca="1" si="16"/>
        <v>#DIV/0!</v>
      </c>
      <c r="HF7" s="101" t="e">
        <f t="shared" ca="1" si="16"/>
        <v>#DIV/0!</v>
      </c>
      <c r="HG7" s="101" t="e">
        <f t="shared" ca="1" si="16"/>
        <v>#DIV/0!</v>
      </c>
      <c r="HH7" s="101" t="e">
        <f t="shared" ca="1" si="16"/>
        <v>#DIV/0!</v>
      </c>
      <c r="HI7" s="101" t="e">
        <f t="shared" ca="1" si="16"/>
        <v>#DIV/0!</v>
      </c>
      <c r="HJ7" s="101" t="e">
        <f t="shared" ca="1" si="16"/>
        <v>#DIV/0!</v>
      </c>
      <c r="HK7" s="101" t="e">
        <f t="shared" ca="1" si="16"/>
        <v>#DIV/0!</v>
      </c>
      <c r="HL7" s="101" t="e">
        <f t="shared" ca="1" si="16"/>
        <v>#DIV/0!</v>
      </c>
      <c r="HM7" s="101" t="e">
        <f t="shared" ca="1" si="16"/>
        <v>#DIV/0!</v>
      </c>
      <c r="HN7" s="101" t="e">
        <f t="shared" ca="1" si="16"/>
        <v>#DIV/0!</v>
      </c>
      <c r="HO7" s="101" t="e">
        <f t="shared" ca="1" si="16"/>
        <v>#DIV/0!</v>
      </c>
      <c r="HP7" s="101" t="e">
        <f t="shared" ca="1" si="16"/>
        <v>#DIV/0!</v>
      </c>
      <c r="HQ7" s="101" t="e">
        <f t="shared" ca="1" si="16"/>
        <v>#DIV/0!</v>
      </c>
      <c r="HR7" s="101" t="e">
        <f t="shared" ref="HR7:IU7" ca="1" si="17">ROUNDUP(HR5*((149/$B$2)^(0.5)-1)*$B$4,3)</f>
        <v>#DIV/0!</v>
      </c>
      <c r="HS7" s="101" t="e">
        <f t="shared" ca="1" si="17"/>
        <v>#DIV/0!</v>
      </c>
      <c r="HT7" s="101" t="e">
        <f t="shared" ca="1" si="17"/>
        <v>#DIV/0!</v>
      </c>
      <c r="HU7" s="101" t="e">
        <f t="shared" ca="1" si="17"/>
        <v>#DIV/0!</v>
      </c>
      <c r="HV7" s="101" t="e">
        <f t="shared" ca="1" si="17"/>
        <v>#DIV/0!</v>
      </c>
      <c r="HW7" s="101" t="e">
        <f t="shared" ca="1" si="17"/>
        <v>#DIV/0!</v>
      </c>
      <c r="HX7" s="101" t="e">
        <f t="shared" ca="1" si="17"/>
        <v>#DIV/0!</v>
      </c>
      <c r="HY7" s="101" t="e">
        <f t="shared" ca="1" si="17"/>
        <v>#DIV/0!</v>
      </c>
      <c r="HZ7" s="101" t="e">
        <f t="shared" ca="1" si="17"/>
        <v>#DIV/0!</v>
      </c>
      <c r="IA7" s="101" t="e">
        <f t="shared" ca="1" si="17"/>
        <v>#DIV/0!</v>
      </c>
      <c r="IB7" s="101" t="e">
        <f t="shared" ca="1" si="17"/>
        <v>#DIV/0!</v>
      </c>
      <c r="IC7" s="101" t="e">
        <f t="shared" ca="1" si="17"/>
        <v>#DIV/0!</v>
      </c>
      <c r="ID7" s="101" t="e">
        <f t="shared" ca="1" si="17"/>
        <v>#DIV/0!</v>
      </c>
      <c r="IE7" s="101" t="e">
        <f t="shared" ca="1" si="17"/>
        <v>#DIV/0!</v>
      </c>
      <c r="IF7" s="101" t="e">
        <f t="shared" ca="1" si="17"/>
        <v>#DIV/0!</v>
      </c>
      <c r="IG7" s="101" t="e">
        <f t="shared" ca="1" si="17"/>
        <v>#DIV/0!</v>
      </c>
      <c r="IH7" s="101" t="e">
        <f t="shared" ca="1" si="17"/>
        <v>#DIV/0!</v>
      </c>
      <c r="II7" s="101" t="e">
        <f t="shared" ca="1" si="17"/>
        <v>#DIV/0!</v>
      </c>
      <c r="IJ7" s="101" t="e">
        <f t="shared" ca="1" si="17"/>
        <v>#DIV/0!</v>
      </c>
      <c r="IK7" s="101" t="e">
        <f t="shared" ca="1" si="17"/>
        <v>#DIV/0!</v>
      </c>
      <c r="IL7" s="101" t="e">
        <f t="shared" ca="1" si="17"/>
        <v>#DIV/0!</v>
      </c>
      <c r="IM7" s="101" t="e">
        <f t="shared" ca="1" si="17"/>
        <v>#DIV/0!</v>
      </c>
      <c r="IN7" s="101" t="e">
        <f t="shared" ca="1" si="17"/>
        <v>#DIV/0!</v>
      </c>
      <c r="IO7" s="101" t="e">
        <f t="shared" ca="1" si="17"/>
        <v>#DIV/0!</v>
      </c>
      <c r="IP7" s="101" t="e">
        <f t="shared" ca="1" si="17"/>
        <v>#DIV/0!</v>
      </c>
      <c r="IQ7" s="101" t="e">
        <f t="shared" ca="1" si="17"/>
        <v>#DIV/0!</v>
      </c>
      <c r="IR7" s="101" t="e">
        <f t="shared" ca="1" si="17"/>
        <v>#DIV/0!</v>
      </c>
      <c r="IS7" s="101" t="e">
        <f t="shared" ca="1" si="17"/>
        <v>#DIV/0!</v>
      </c>
      <c r="IT7" s="101" t="e">
        <f t="shared" ca="1" si="17"/>
        <v>#DIV/0!</v>
      </c>
      <c r="IU7" s="101" t="e">
        <f t="shared" ca="1" si="17"/>
        <v>#DIV/0!</v>
      </c>
    </row>
    <row r="8" spans="1:255">
      <c r="A8" s="98" t="s">
        <v>22</v>
      </c>
      <c r="B8" s="101" t="e">
        <f t="shared" ref="B8:AG8" ca="1" si="18">ROUNDUP(B6*((179/$B$3)^(0.5)-1)*$B$4,3)</f>
        <v>#DIV/0!</v>
      </c>
      <c r="C8" s="101" t="e">
        <f t="shared" ca="1" si="18"/>
        <v>#DIV/0!</v>
      </c>
      <c r="D8" s="101" t="e">
        <f t="shared" ca="1" si="18"/>
        <v>#DIV/0!</v>
      </c>
      <c r="E8" s="101" t="e">
        <f t="shared" ca="1" si="18"/>
        <v>#DIV/0!</v>
      </c>
      <c r="F8" s="101" t="e">
        <f t="shared" ca="1" si="18"/>
        <v>#DIV/0!</v>
      </c>
      <c r="G8" s="101" t="e">
        <f t="shared" ca="1" si="18"/>
        <v>#DIV/0!</v>
      </c>
      <c r="H8" s="101" t="e">
        <f t="shared" ca="1" si="18"/>
        <v>#DIV/0!</v>
      </c>
      <c r="I8" s="101" t="e">
        <f t="shared" ca="1" si="18"/>
        <v>#DIV/0!</v>
      </c>
      <c r="J8" s="101" t="e">
        <f t="shared" ca="1" si="18"/>
        <v>#DIV/0!</v>
      </c>
      <c r="K8" s="101" t="e">
        <f t="shared" ca="1" si="18"/>
        <v>#DIV/0!</v>
      </c>
      <c r="L8" s="101" t="e">
        <f t="shared" ca="1" si="18"/>
        <v>#DIV/0!</v>
      </c>
      <c r="M8" s="101" t="e">
        <f t="shared" ca="1" si="18"/>
        <v>#DIV/0!</v>
      </c>
      <c r="N8" s="101" t="e">
        <f t="shared" ca="1" si="18"/>
        <v>#DIV/0!</v>
      </c>
      <c r="O8" s="101" t="e">
        <f t="shared" ca="1" si="18"/>
        <v>#DIV/0!</v>
      </c>
      <c r="P8" s="101" t="e">
        <f t="shared" ca="1" si="18"/>
        <v>#DIV/0!</v>
      </c>
      <c r="Q8" s="101" t="e">
        <f t="shared" ca="1" si="18"/>
        <v>#DIV/0!</v>
      </c>
      <c r="R8" s="101" t="e">
        <f t="shared" ca="1" si="18"/>
        <v>#DIV/0!</v>
      </c>
      <c r="S8" s="101" t="e">
        <f t="shared" ca="1" si="18"/>
        <v>#DIV/0!</v>
      </c>
      <c r="T8" s="101" t="e">
        <f t="shared" ca="1" si="18"/>
        <v>#DIV/0!</v>
      </c>
      <c r="U8" s="101" t="e">
        <f t="shared" ca="1" si="18"/>
        <v>#DIV/0!</v>
      </c>
      <c r="V8" s="101" t="e">
        <f t="shared" ca="1" si="18"/>
        <v>#DIV/0!</v>
      </c>
      <c r="W8" s="101" t="e">
        <f t="shared" ca="1" si="18"/>
        <v>#DIV/0!</v>
      </c>
      <c r="X8" s="101" t="e">
        <f t="shared" ca="1" si="18"/>
        <v>#DIV/0!</v>
      </c>
      <c r="Y8" s="101" t="e">
        <f t="shared" ca="1" si="18"/>
        <v>#DIV/0!</v>
      </c>
      <c r="Z8" s="101" t="e">
        <f t="shared" ca="1" si="18"/>
        <v>#DIV/0!</v>
      </c>
      <c r="AA8" s="101" t="e">
        <f t="shared" ca="1" si="18"/>
        <v>#DIV/0!</v>
      </c>
      <c r="AB8" s="101" t="e">
        <f t="shared" ca="1" si="18"/>
        <v>#DIV/0!</v>
      </c>
      <c r="AC8" s="101" t="e">
        <f t="shared" ca="1" si="18"/>
        <v>#DIV/0!</v>
      </c>
      <c r="AD8" s="101" t="e">
        <f t="shared" ca="1" si="18"/>
        <v>#DIV/0!</v>
      </c>
      <c r="AE8" s="101" t="e">
        <f t="shared" ca="1" si="18"/>
        <v>#DIV/0!</v>
      </c>
      <c r="AF8" s="101" t="e">
        <f t="shared" ca="1" si="18"/>
        <v>#DIV/0!</v>
      </c>
      <c r="AG8" s="101" t="e">
        <f t="shared" ca="1" si="18"/>
        <v>#DIV/0!</v>
      </c>
      <c r="AH8" s="101" t="e">
        <f t="shared" ref="AH8:BM8" ca="1" si="19">ROUNDUP(AH6*((179/$B$3)^(0.5)-1)*$B$4,3)</f>
        <v>#DIV/0!</v>
      </c>
      <c r="AI8" s="101" t="e">
        <f t="shared" ca="1" si="19"/>
        <v>#DIV/0!</v>
      </c>
      <c r="AJ8" s="101" t="e">
        <f t="shared" ca="1" si="19"/>
        <v>#DIV/0!</v>
      </c>
      <c r="AK8" s="101" t="e">
        <f t="shared" ca="1" si="19"/>
        <v>#DIV/0!</v>
      </c>
      <c r="AL8" s="101" t="e">
        <f t="shared" ca="1" si="19"/>
        <v>#DIV/0!</v>
      </c>
      <c r="AM8" s="101" t="e">
        <f t="shared" ca="1" si="19"/>
        <v>#DIV/0!</v>
      </c>
      <c r="AN8" s="101" t="e">
        <f t="shared" ca="1" si="19"/>
        <v>#DIV/0!</v>
      </c>
      <c r="AO8" s="101" t="e">
        <f t="shared" ca="1" si="19"/>
        <v>#DIV/0!</v>
      </c>
      <c r="AP8" s="101" t="e">
        <f t="shared" ca="1" si="19"/>
        <v>#DIV/0!</v>
      </c>
      <c r="AQ8" s="101" t="e">
        <f t="shared" ca="1" si="19"/>
        <v>#DIV/0!</v>
      </c>
      <c r="AR8" s="101" t="e">
        <f t="shared" ca="1" si="19"/>
        <v>#DIV/0!</v>
      </c>
      <c r="AS8" s="101" t="e">
        <f t="shared" ca="1" si="19"/>
        <v>#DIV/0!</v>
      </c>
      <c r="AT8" s="101" t="e">
        <f t="shared" ca="1" si="19"/>
        <v>#DIV/0!</v>
      </c>
      <c r="AU8" s="101" t="e">
        <f t="shared" ca="1" si="19"/>
        <v>#DIV/0!</v>
      </c>
      <c r="AV8" s="101" t="e">
        <f t="shared" ca="1" si="19"/>
        <v>#DIV/0!</v>
      </c>
      <c r="AW8" s="101" t="e">
        <f t="shared" ca="1" si="19"/>
        <v>#DIV/0!</v>
      </c>
      <c r="AX8" s="101" t="e">
        <f t="shared" ca="1" si="19"/>
        <v>#DIV/0!</v>
      </c>
      <c r="AY8" s="101" t="e">
        <f t="shared" ca="1" si="19"/>
        <v>#DIV/0!</v>
      </c>
      <c r="AZ8" s="101" t="e">
        <f t="shared" ca="1" si="19"/>
        <v>#DIV/0!</v>
      </c>
      <c r="BA8" s="101" t="e">
        <f t="shared" ca="1" si="19"/>
        <v>#DIV/0!</v>
      </c>
      <c r="BB8" s="101" t="e">
        <f t="shared" ca="1" si="19"/>
        <v>#DIV/0!</v>
      </c>
      <c r="BC8" s="101" t="e">
        <f t="shared" ca="1" si="19"/>
        <v>#DIV/0!</v>
      </c>
      <c r="BD8" s="101" t="e">
        <f t="shared" ca="1" si="19"/>
        <v>#DIV/0!</v>
      </c>
      <c r="BE8" s="101" t="e">
        <f t="shared" ca="1" si="19"/>
        <v>#DIV/0!</v>
      </c>
      <c r="BF8" s="101" t="e">
        <f t="shared" ca="1" si="19"/>
        <v>#DIV/0!</v>
      </c>
      <c r="BG8" s="101" t="e">
        <f t="shared" ca="1" si="19"/>
        <v>#DIV/0!</v>
      </c>
      <c r="BH8" s="101" t="e">
        <f t="shared" ca="1" si="19"/>
        <v>#DIV/0!</v>
      </c>
      <c r="BI8" s="101" t="e">
        <f t="shared" ca="1" si="19"/>
        <v>#DIV/0!</v>
      </c>
      <c r="BJ8" s="101" t="e">
        <f t="shared" ca="1" si="19"/>
        <v>#DIV/0!</v>
      </c>
      <c r="BK8" s="101" t="e">
        <f t="shared" ca="1" si="19"/>
        <v>#DIV/0!</v>
      </c>
      <c r="BL8" s="101" t="e">
        <f t="shared" ca="1" si="19"/>
        <v>#DIV/0!</v>
      </c>
      <c r="BM8" s="101" t="e">
        <f t="shared" ca="1" si="19"/>
        <v>#DIV/0!</v>
      </c>
      <c r="BN8" s="101" t="e">
        <f t="shared" ref="BN8:DY8" ca="1" si="20">ROUNDUP(BN6*((179/$B$3)^(0.5)-1)*$B$4,3)</f>
        <v>#DIV/0!</v>
      </c>
      <c r="BO8" s="101" t="e">
        <f t="shared" ca="1" si="20"/>
        <v>#DIV/0!</v>
      </c>
      <c r="BP8" s="101" t="e">
        <f t="shared" ca="1" si="20"/>
        <v>#DIV/0!</v>
      </c>
      <c r="BQ8" s="101" t="e">
        <f t="shared" ca="1" si="20"/>
        <v>#DIV/0!</v>
      </c>
      <c r="BR8" s="101" t="e">
        <f t="shared" ca="1" si="20"/>
        <v>#DIV/0!</v>
      </c>
      <c r="BS8" s="101" t="e">
        <f t="shared" ca="1" si="20"/>
        <v>#DIV/0!</v>
      </c>
      <c r="BT8" s="101" t="e">
        <f t="shared" ca="1" si="20"/>
        <v>#DIV/0!</v>
      </c>
      <c r="BU8" s="101" t="e">
        <f t="shared" ca="1" si="20"/>
        <v>#DIV/0!</v>
      </c>
      <c r="BV8" s="101" t="e">
        <f t="shared" ca="1" si="20"/>
        <v>#DIV/0!</v>
      </c>
      <c r="BW8" s="101" t="e">
        <f t="shared" ca="1" si="20"/>
        <v>#DIV/0!</v>
      </c>
      <c r="BX8" s="101" t="e">
        <f t="shared" ca="1" si="20"/>
        <v>#DIV/0!</v>
      </c>
      <c r="BY8" s="101" t="e">
        <f t="shared" ca="1" si="20"/>
        <v>#DIV/0!</v>
      </c>
      <c r="BZ8" s="101" t="e">
        <f t="shared" ca="1" si="20"/>
        <v>#DIV/0!</v>
      </c>
      <c r="CA8" s="101" t="e">
        <f t="shared" ca="1" si="20"/>
        <v>#DIV/0!</v>
      </c>
      <c r="CB8" s="101" t="e">
        <f t="shared" ca="1" si="20"/>
        <v>#DIV/0!</v>
      </c>
      <c r="CC8" s="101" t="e">
        <f t="shared" ca="1" si="20"/>
        <v>#DIV/0!</v>
      </c>
      <c r="CD8" s="101" t="e">
        <f t="shared" ca="1" si="20"/>
        <v>#DIV/0!</v>
      </c>
      <c r="CE8" s="101" t="e">
        <f t="shared" ca="1" si="20"/>
        <v>#DIV/0!</v>
      </c>
      <c r="CF8" s="101" t="e">
        <f t="shared" ca="1" si="20"/>
        <v>#DIV/0!</v>
      </c>
      <c r="CG8" s="101" t="e">
        <f t="shared" ca="1" si="20"/>
        <v>#DIV/0!</v>
      </c>
      <c r="CH8" s="101" t="e">
        <f t="shared" ca="1" si="20"/>
        <v>#DIV/0!</v>
      </c>
      <c r="CI8" s="101" t="e">
        <f t="shared" ca="1" si="20"/>
        <v>#DIV/0!</v>
      </c>
      <c r="CJ8" s="101" t="e">
        <f t="shared" ca="1" si="20"/>
        <v>#DIV/0!</v>
      </c>
      <c r="CK8" s="101" t="e">
        <f t="shared" ca="1" si="20"/>
        <v>#DIV/0!</v>
      </c>
      <c r="CL8" s="101" t="e">
        <f t="shared" ca="1" si="20"/>
        <v>#DIV/0!</v>
      </c>
      <c r="CM8" s="101" t="e">
        <f t="shared" ca="1" si="20"/>
        <v>#DIV/0!</v>
      </c>
      <c r="CN8" s="101" t="e">
        <f t="shared" ca="1" si="20"/>
        <v>#DIV/0!</v>
      </c>
      <c r="CO8" s="101" t="e">
        <f t="shared" ca="1" si="20"/>
        <v>#DIV/0!</v>
      </c>
      <c r="CP8" s="101" t="e">
        <f t="shared" ca="1" si="20"/>
        <v>#DIV/0!</v>
      </c>
      <c r="CQ8" s="101" t="e">
        <f t="shared" ca="1" si="20"/>
        <v>#DIV/0!</v>
      </c>
      <c r="CR8" s="101" t="e">
        <f t="shared" ca="1" si="20"/>
        <v>#DIV/0!</v>
      </c>
      <c r="CS8" s="101" t="e">
        <f t="shared" ca="1" si="20"/>
        <v>#DIV/0!</v>
      </c>
      <c r="CT8" s="101" t="e">
        <f t="shared" ca="1" si="20"/>
        <v>#DIV/0!</v>
      </c>
      <c r="CU8" s="101" t="e">
        <f t="shared" ca="1" si="20"/>
        <v>#DIV/0!</v>
      </c>
      <c r="CV8" s="101" t="e">
        <f t="shared" ca="1" si="20"/>
        <v>#DIV/0!</v>
      </c>
      <c r="CW8" s="101" t="e">
        <f t="shared" ca="1" si="20"/>
        <v>#DIV/0!</v>
      </c>
      <c r="CX8" s="101" t="e">
        <f t="shared" ca="1" si="20"/>
        <v>#DIV/0!</v>
      </c>
      <c r="CY8" s="101" t="e">
        <f t="shared" ca="1" si="20"/>
        <v>#DIV/0!</v>
      </c>
      <c r="CZ8" s="101" t="e">
        <f t="shared" ca="1" si="20"/>
        <v>#DIV/0!</v>
      </c>
      <c r="DA8" s="101" t="e">
        <f t="shared" ca="1" si="20"/>
        <v>#DIV/0!</v>
      </c>
      <c r="DB8" s="101" t="e">
        <f t="shared" ca="1" si="20"/>
        <v>#DIV/0!</v>
      </c>
      <c r="DC8" s="101" t="e">
        <f t="shared" ca="1" si="20"/>
        <v>#DIV/0!</v>
      </c>
      <c r="DD8" s="101" t="e">
        <f t="shared" ca="1" si="20"/>
        <v>#DIV/0!</v>
      </c>
      <c r="DE8" s="101" t="e">
        <f t="shared" ca="1" si="20"/>
        <v>#DIV/0!</v>
      </c>
      <c r="DF8" s="101" t="e">
        <f t="shared" ca="1" si="20"/>
        <v>#DIV/0!</v>
      </c>
      <c r="DG8" s="101" t="e">
        <f t="shared" ca="1" si="20"/>
        <v>#DIV/0!</v>
      </c>
      <c r="DH8" s="101" t="e">
        <f t="shared" ca="1" si="20"/>
        <v>#DIV/0!</v>
      </c>
      <c r="DI8" s="101" t="e">
        <f t="shared" ca="1" si="20"/>
        <v>#DIV/0!</v>
      </c>
      <c r="DJ8" s="101" t="e">
        <f t="shared" ca="1" si="20"/>
        <v>#DIV/0!</v>
      </c>
      <c r="DK8" s="101" t="e">
        <f t="shared" ca="1" si="20"/>
        <v>#DIV/0!</v>
      </c>
      <c r="DL8" s="101" t="e">
        <f t="shared" ca="1" si="20"/>
        <v>#DIV/0!</v>
      </c>
      <c r="DM8" s="101" t="e">
        <f t="shared" ca="1" si="20"/>
        <v>#DIV/0!</v>
      </c>
      <c r="DN8" s="101" t="e">
        <f t="shared" ca="1" si="20"/>
        <v>#DIV/0!</v>
      </c>
      <c r="DO8" s="101" t="e">
        <f t="shared" ca="1" si="20"/>
        <v>#DIV/0!</v>
      </c>
      <c r="DP8" s="101" t="e">
        <f t="shared" ca="1" si="20"/>
        <v>#DIV/0!</v>
      </c>
      <c r="DQ8" s="101" t="e">
        <f t="shared" ca="1" si="20"/>
        <v>#DIV/0!</v>
      </c>
      <c r="DR8" s="101" t="e">
        <f t="shared" ca="1" si="20"/>
        <v>#DIV/0!</v>
      </c>
      <c r="DS8" s="101" t="e">
        <f t="shared" ca="1" si="20"/>
        <v>#DIV/0!</v>
      </c>
      <c r="DT8" s="101" t="e">
        <f t="shared" ca="1" si="20"/>
        <v>#DIV/0!</v>
      </c>
      <c r="DU8" s="101" t="e">
        <f t="shared" ca="1" si="20"/>
        <v>#DIV/0!</v>
      </c>
      <c r="DV8" s="101" t="e">
        <f t="shared" ca="1" si="20"/>
        <v>#DIV/0!</v>
      </c>
      <c r="DW8" s="101" t="e">
        <f t="shared" ca="1" si="20"/>
        <v>#DIV/0!</v>
      </c>
      <c r="DX8" s="101" t="e">
        <f t="shared" ca="1" si="20"/>
        <v>#DIV/0!</v>
      </c>
      <c r="DY8" s="101" t="e">
        <f t="shared" ca="1" si="20"/>
        <v>#DIV/0!</v>
      </c>
      <c r="DZ8" s="101" t="e">
        <f t="shared" ref="DZ8:GK8" ca="1" si="21">ROUNDUP(DZ6*((179/$B$3)^(0.5)-1)*$B$4,3)</f>
        <v>#DIV/0!</v>
      </c>
      <c r="EA8" s="101" t="e">
        <f t="shared" ca="1" si="21"/>
        <v>#DIV/0!</v>
      </c>
      <c r="EB8" s="101" t="e">
        <f t="shared" ca="1" si="21"/>
        <v>#DIV/0!</v>
      </c>
      <c r="EC8" s="101" t="e">
        <f t="shared" ca="1" si="21"/>
        <v>#DIV/0!</v>
      </c>
      <c r="ED8" s="101" t="e">
        <f t="shared" ca="1" si="21"/>
        <v>#DIV/0!</v>
      </c>
      <c r="EE8" s="101" t="e">
        <f t="shared" ca="1" si="21"/>
        <v>#DIV/0!</v>
      </c>
      <c r="EF8" s="101" t="e">
        <f t="shared" ca="1" si="21"/>
        <v>#DIV/0!</v>
      </c>
      <c r="EG8" s="101" t="e">
        <f t="shared" ca="1" si="21"/>
        <v>#DIV/0!</v>
      </c>
      <c r="EH8" s="101" t="e">
        <f t="shared" ca="1" si="21"/>
        <v>#DIV/0!</v>
      </c>
      <c r="EI8" s="101" t="e">
        <f t="shared" ca="1" si="21"/>
        <v>#DIV/0!</v>
      </c>
      <c r="EJ8" s="101" t="e">
        <f t="shared" ca="1" si="21"/>
        <v>#DIV/0!</v>
      </c>
      <c r="EK8" s="101" t="e">
        <f t="shared" ca="1" si="21"/>
        <v>#DIV/0!</v>
      </c>
      <c r="EL8" s="101" t="e">
        <f t="shared" ca="1" si="21"/>
        <v>#DIV/0!</v>
      </c>
      <c r="EM8" s="101" t="e">
        <f t="shared" ca="1" si="21"/>
        <v>#DIV/0!</v>
      </c>
      <c r="EN8" s="101" t="e">
        <f t="shared" ca="1" si="21"/>
        <v>#DIV/0!</v>
      </c>
      <c r="EO8" s="101" t="e">
        <f t="shared" ca="1" si="21"/>
        <v>#DIV/0!</v>
      </c>
      <c r="EP8" s="101" t="e">
        <f t="shared" ca="1" si="21"/>
        <v>#DIV/0!</v>
      </c>
      <c r="EQ8" s="101" t="e">
        <f t="shared" ca="1" si="21"/>
        <v>#DIV/0!</v>
      </c>
      <c r="ER8" s="101" t="e">
        <f t="shared" ca="1" si="21"/>
        <v>#DIV/0!</v>
      </c>
      <c r="ES8" s="101" t="e">
        <f t="shared" ca="1" si="21"/>
        <v>#DIV/0!</v>
      </c>
      <c r="ET8" s="101" t="e">
        <f t="shared" ca="1" si="21"/>
        <v>#DIV/0!</v>
      </c>
      <c r="EU8" s="101" t="e">
        <f t="shared" ca="1" si="21"/>
        <v>#DIV/0!</v>
      </c>
      <c r="EV8" s="101" t="e">
        <f t="shared" ca="1" si="21"/>
        <v>#DIV/0!</v>
      </c>
      <c r="EW8" s="101" t="e">
        <f t="shared" ca="1" si="21"/>
        <v>#DIV/0!</v>
      </c>
      <c r="EX8" s="101" t="e">
        <f t="shared" ca="1" si="21"/>
        <v>#DIV/0!</v>
      </c>
      <c r="EY8" s="101" t="e">
        <f t="shared" ca="1" si="21"/>
        <v>#DIV/0!</v>
      </c>
      <c r="EZ8" s="101" t="e">
        <f t="shared" ca="1" si="21"/>
        <v>#DIV/0!</v>
      </c>
      <c r="FA8" s="101" t="e">
        <f t="shared" ca="1" si="21"/>
        <v>#DIV/0!</v>
      </c>
      <c r="FB8" s="101" t="e">
        <f t="shared" ca="1" si="21"/>
        <v>#DIV/0!</v>
      </c>
      <c r="FC8" s="101" t="e">
        <f t="shared" ca="1" si="21"/>
        <v>#DIV/0!</v>
      </c>
      <c r="FD8" s="101" t="e">
        <f t="shared" ca="1" si="21"/>
        <v>#DIV/0!</v>
      </c>
      <c r="FE8" s="101" t="e">
        <f t="shared" ca="1" si="21"/>
        <v>#DIV/0!</v>
      </c>
      <c r="FF8" s="101" t="e">
        <f t="shared" ca="1" si="21"/>
        <v>#DIV/0!</v>
      </c>
      <c r="FG8" s="101" t="e">
        <f t="shared" ca="1" si="21"/>
        <v>#DIV/0!</v>
      </c>
      <c r="FH8" s="101" t="e">
        <f t="shared" ca="1" si="21"/>
        <v>#DIV/0!</v>
      </c>
      <c r="FI8" s="101" t="e">
        <f t="shared" ca="1" si="21"/>
        <v>#DIV/0!</v>
      </c>
      <c r="FJ8" s="101" t="e">
        <f t="shared" ca="1" si="21"/>
        <v>#DIV/0!</v>
      </c>
      <c r="FK8" s="101" t="e">
        <f t="shared" ca="1" si="21"/>
        <v>#DIV/0!</v>
      </c>
      <c r="FL8" s="101" t="e">
        <f t="shared" ca="1" si="21"/>
        <v>#DIV/0!</v>
      </c>
      <c r="FM8" s="101" t="e">
        <f t="shared" ca="1" si="21"/>
        <v>#DIV/0!</v>
      </c>
      <c r="FN8" s="101" t="e">
        <f t="shared" ca="1" si="21"/>
        <v>#DIV/0!</v>
      </c>
      <c r="FO8" s="101" t="e">
        <f t="shared" ca="1" si="21"/>
        <v>#DIV/0!</v>
      </c>
      <c r="FP8" s="101" t="e">
        <f t="shared" ca="1" si="21"/>
        <v>#DIV/0!</v>
      </c>
      <c r="FQ8" s="101" t="e">
        <f t="shared" ca="1" si="21"/>
        <v>#DIV/0!</v>
      </c>
      <c r="FR8" s="101" t="e">
        <f t="shared" ca="1" si="21"/>
        <v>#DIV/0!</v>
      </c>
      <c r="FS8" s="101" t="e">
        <f t="shared" ca="1" si="21"/>
        <v>#DIV/0!</v>
      </c>
      <c r="FT8" s="101" t="e">
        <f t="shared" ca="1" si="21"/>
        <v>#DIV/0!</v>
      </c>
      <c r="FU8" s="101" t="e">
        <f t="shared" ca="1" si="21"/>
        <v>#DIV/0!</v>
      </c>
      <c r="FV8" s="101" t="e">
        <f t="shared" ca="1" si="21"/>
        <v>#DIV/0!</v>
      </c>
      <c r="FW8" s="101" t="e">
        <f t="shared" ca="1" si="21"/>
        <v>#DIV/0!</v>
      </c>
      <c r="FX8" s="101" t="e">
        <f t="shared" ca="1" si="21"/>
        <v>#DIV/0!</v>
      </c>
      <c r="FY8" s="101" t="e">
        <f t="shared" ca="1" si="21"/>
        <v>#DIV/0!</v>
      </c>
      <c r="FZ8" s="101" t="e">
        <f t="shared" ca="1" si="21"/>
        <v>#DIV/0!</v>
      </c>
      <c r="GA8" s="101" t="e">
        <f t="shared" ca="1" si="21"/>
        <v>#DIV/0!</v>
      </c>
      <c r="GB8" s="101" t="e">
        <f t="shared" ca="1" si="21"/>
        <v>#DIV/0!</v>
      </c>
      <c r="GC8" s="101" t="e">
        <f t="shared" ca="1" si="21"/>
        <v>#DIV/0!</v>
      </c>
      <c r="GD8" s="101" t="e">
        <f t="shared" ca="1" si="21"/>
        <v>#DIV/0!</v>
      </c>
      <c r="GE8" s="101" t="e">
        <f t="shared" ca="1" si="21"/>
        <v>#DIV/0!</v>
      </c>
      <c r="GF8" s="101" t="e">
        <f t="shared" ca="1" si="21"/>
        <v>#DIV/0!</v>
      </c>
      <c r="GG8" s="101" t="e">
        <f t="shared" ca="1" si="21"/>
        <v>#DIV/0!</v>
      </c>
      <c r="GH8" s="101" t="e">
        <f t="shared" ca="1" si="21"/>
        <v>#DIV/0!</v>
      </c>
      <c r="GI8" s="101" t="e">
        <f t="shared" ca="1" si="21"/>
        <v>#DIV/0!</v>
      </c>
      <c r="GJ8" s="101" t="e">
        <f t="shared" ca="1" si="21"/>
        <v>#DIV/0!</v>
      </c>
      <c r="GK8" s="101" t="e">
        <f t="shared" ca="1" si="21"/>
        <v>#DIV/0!</v>
      </c>
      <c r="GL8" s="101" t="e">
        <f t="shared" ref="GL8:HQ8" ca="1" si="22">ROUNDUP(GL6*((179/$B$3)^(0.5)-1)*$B$4,3)</f>
        <v>#DIV/0!</v>
      </c>
      <c r="GM8" s="101" t="e">
        <f t="shared" ca="1" si="22"/>
        <v>#DIV/0!</v>
      </c>
      <c r="GN8" s="101" t="e">
        <f t="shared" ca="1" si="22"/>
        <v>#DIV/0!</v>
      </c>
      <c r="GO8" s="101" t="e">
        <f t="shared" ca="1" si="22"/>
        <v>#DIV/0!</v>
      </c>
      <c r="GP8" s="101" t="e">
        <f t="shared" ca="1" si="22"/>
        <v>#DIV/0!</v>
      </c>
      <c r="GQ8" s="101" t="e">
        <f t="shared" ca="1" si="22"/>
        <v>#DIV/0!</v>
      </c>
      <c r="GR8" s="101" t="e">
        <f t="shared" ca="1" si="22"/>
        <v>#DIV/0!</v>
      </c>
      <c r="GS8" s="101" t="e">
        <f t="shared" ca="1" si="22"/>
        <v>#DIV/0!</v>
      </c>
      <c r="GT8" s="101" t="e">
        <f t="shared" ca="1" si="22"/>
        <v>#DIV/0!</v>
      </c>
      <c r="GU8" s="101" t="e">
        <f t="shared" ca="1" si="22"/>
        <v>#DIV/0!</v>
      </c>
      <c r="GV8" s="101" t="e">
        <f t="shared" ca="1" si="22"/>
        <v>#DIV/0!</v>
      </c>
      <c r="GW8" s="101" t="e">
        <f t="shared" ca="1" si="22"/>
        <v>#DIV/0!</v>
      </c>
      <c r="GX8" s="101" t="e">
        <f t="shared" ca="1" si="22"/>
        <v>#DIV/0!</v>
      </c>
      <c r="GY8" s="101" t="e">
        <f t="shared" ca="1" si="22"/>
        <v>#DIV/0!</v>
      </c>
      <c r="GZ8" s="101" t="e">
        <f t="shared" ca="1" si="22"/>
        <v>#DIV/0!</v>
      </c>
      <c r="HA8" s="101" t="e">
        <f t="shared" ca="1" si="22"/>
        <v>#DIV/0!</v>
      </c>
      <c r="HB8" s="101" t="e">
        <f t="shared" ca="1" si="22"/>
        <v>#DIV/0!</v>
      </c>
      <c r="HC8" s="101" t="e">
        <f t="shared" ca="1" si="22"/>
        <v>#DIV/0!</v>
      </c>
      <c r="HD8" s="101" t="e">
        <f t="shared" ca="1" si="22"/>
        <v>#DIV/0!</v>
      </c>
      <c r="HE8" s="101" t="e">
        <f t="shared" ca="1" si="22"/>
        <v>#DIV/0!</v>
      </c>
      <c r="HF8" s="101" t="e">
        <f t="shared" ca="1" si="22"/>
        <v>#DIV/0!</v>
      </c>
      <c r="HG8" s="101" t="e">
        <f t="shared" ca="1" si="22"/>
        <v>#DIV/0!</v>
      </c>
      <c r="HH8" s="101" t="e">
        <f t="shared" ca="1" si="22"/>
        <v>#DIV/0!</v>
      </c>
      <c r="HI8" s="101" t="e">
        <f t="shared" ca="1" si="22"/>
        <v>#DIV/0!</v>
      </c>
      <c r="HJ8" s="101" t="e">
        <f t="shared" ca="1" si="22"/>
        <v>#DIV/0!</v>
      </c>
      <c r="HK8" s="101" t="e">
        <f t="shared" ca="1" si="22"/>
        <v>#DIV/0!</v>
      </c>
      <c r="HL8" s="101" t="e">
        <f t="shared" ca="1" si="22"/>
        <v>#DIV/0!</v>
      </c>
      <c r="HM8" s="101" t="e">
        <f t="shared" ca="1" si="22"/>
        <v>#DIV/0!</v>
      </c>
      <c r="HN8" s="101" t="e">
        <f t="shared" ca="1" si="22"/>
        <v>#DIV/0!</v>
      </c>
      <c r="HO8" s="101" t="e">
        <f t="shared" ca="1" si="22"/>
        <v>#DIV/0!</v>
      </c>
      <c r="HP8" s="101" t="e">
        <f t="shared" ca="1" si="22"/>
        <v>#DIV/0!</v>
      </c>
      <c r="HQ8" s="101" t="e">
        <f t="shared" ca="1" si="22"/>
        <v>#DIV/0!</v>
      </c>
      <c r="HR8" s="101" t="e">
        <f t="shared" ref="HR8:IU8" ca="1" si="23">ROUNDUP(HR6*((179/$B$3)^(0.5)-1)*$B$4,3)</f>
        <v>#DIV/0!</v>
      </c>
      <c r="HS8" s="101" t="e">
        <f t="shared" ca="1" si="23"/>
        <v>#DIV/0!</v>
      </c>
      <c r="HT8" s="101" t="e">
        <f t="shared" ca="1" si="23"/>
        <v>#DIV/0!</v>
      </c>
      <c r="HU8" s="101" t="e">
        <f t="shared" ca="1" si="23"/>
        <v>#DIV/0!</v>
      </c>
      <c r="HV8" s="101" t="e">
        <f t="shared" ca="1" si="23"/>
        <v>#DIV/0!</v>
      </c>
      <c r="HW8" s="101" t="e">
        <f t="shared" ca="1" si="23"/>
        <v>#DIV/0!</v>
      </c>
      <c r="HX8" s="101" t="e">
        <f t="shared" ca="1" si="23"/>
        <v>#DIV/0!</v>
      </c>
      <c r="HY8" s="101" t="e">
        <f t="shared" ca="1" si="23"/>
        <v>#DIV/0!</v>
      </c>
      <c r="HZ8" s="101" t="e">
        <f t="shared" ca="1" si="23"/>
        <v>#DIV/0!</v>
      </c>
      <c r="IA8" s="101" t="e">
        <f t="shared" ca="1" si="23"/>
        <v>#DIV/0!</v>
      </c>
      <c r="IB8" s="101" t="e">
        <f t="shared" ca="1" si="23"/>
        <v>#DIV/0!</v>
      </c>
      <c r="IC8" s="101" t="e">
        <f t="shared" ca="1" si="23"/>
        <v>#DIV/0!</v>
      </c>
      <c r="ID8" s="101" t="e">
        <f t="shared" ca="1" si="23"/>
        <v>#DIV/0!</v>
      </c>
      <c r="IE8" s="101" t="e">
        <f t="shared" ca="1" si="23"/>
        <v>#DIV/0!</v>
      </c>
      <c r="IF8" s="101" t="e">
        <f t="shared" ca="1" si="23"/>
        <v>#DIV/0!</v>
      </c>
      <c r="IG8" s="101" t="e">
        <f t="shared" ca="1" si="23"/>
        <v>#DIV/0!</v>
      </c>
      <c r="IH8" s="101" t="e">
        <f t="shared" ca="1" si="23"/>
        <v>#DIV/0!</v>
      </c>
      <c r="II8" s="101" t="e">
        <f t="shared" ca="1" si="23"/>
        <v>#DIV/0!</v>
      </c>
      <c r="IJ8" s="101" t="e">
        <f t="shared" ca="1" si="23"/>
        <v>#DIV/0!</v>
      </c>
      <c r="IK8" s="101" t="e">
        <f t="shared" ca="1" si="23"/>
        <v>#DIV/0!</v>
      </c>
      <c r="IL8" s="101" t="e">
        <f t="shared" ca="1" si="23"/>
        <v>#DIV/0!</v>
      </c>
      <c r="IM8" s="101" t="e">
        <f t="shared" ca="1" si="23"/>
        <v>#DIV/0!</v>
      </c>
      <c r="IN8" s="101" t="e">
        <f t="shared" ca="1" si="23"/>
        <v>#DIV/0!</v>
      </c>
      <c r="IO8" s="101" t="e">
        <f t="shared" ca="1" si="23"/>
        <v>#DIV/0!</v>
      </c>
      <c r="IP8" s="101" t="e">
        <f t="shared" ca="1" si="23"/>
        <v>#DIV/0!</v>
      </c>
      <c r="IQ8" s="101" t="e">
        <f t="shared" ca="1" si="23"/>
        <v>#DIV/0!</v>
      </c>
      <c r="IR8" s="101" t="e">
        <f t="shared" ca="1" si="23"/>
        <v>#DIV/0!</v>
      </c>
      <c r="IS8" s="101" t="e">
        <f t="shared" ca="1" si="23"/>
        <v>#DIV/0!</v>
      </c>
      <c r="IT8" s="101" t="e">
        <f t="shared" ca="1" si="23"/>
        <v>#DIV/0!</v>
      </c>
      <c r="IU8" s="101" t="e">
        <f t="shared" ca="1" si="23"/>
        <v>#DIV/0!</v>
      </c>
    </row>
    <row r="9" spans="1:255">
      <c r="B9" s="102" t="e">
        <f t="shared" ref="B9:AG9" ca="1" si="24">MAX(B7,B8)</f>
        <v>#DIV/0!</v>
      </c>
      <c r="C9" s="102" t="e">
        <f t="shared" ca="1" si="24"/>
        <v>#DIV/0!</v>
      </c>
      <c r="D9" s="102" t="e">
        <f t="shared" ca="1" si="24"/>
        <v>#DIV/0!</v>
      </c>
      <c r="E9" s="102" t="e">
        <f t="shared" ca="1" si="24"/>
        <v>#DIV/0!</v>
      </c>
      <c r="F9" s="102" t="e">
        <f t="shared" ca="1" si="24"/>
        <v>#DIV/0!</v>
      </c>
      <c r="G9" s="102" t="e">
        <f t="shared" ca="1" si="24"/>
        <v>#DIV/0!</v>
      </c>
      <c r="H9" s="102" t="e">
        <f t="shared" ca="1" si="24"/>
        <v>#DIV/0!</v>
      </c>
      <c r="I9" s="102" t="e">
        <f t="shared" ca="1" si="24"/>
        <v>#DIV/0!</v>
      </c>
      <c r="J9" s="102" t="e">
        <f t="shared" ca="1" si="24"/>
        <v>#DIV/0!</v>
      </c>
      <c r="K9" s="102" t="e">
        <f t="shared" ca="1" si="24"/>
        <v>#DIV/0!</v>
      </c>
      <c r="L9" s="102" t="e">
        <f t="shared" ca="1" si="24"/>
        <v>#DIV/0!</v>
      </c>
      <c r="M9" s="102" t="e">
        <f t="shared" ca="1" si="24"/>
        <v>#DIV/0!</v>
      </c>
      <c r="N9" s="102" t="e">
        <f t="shared" ca="1" si="24"/>
        <v>#DIV/0!</v>
      </c>
      <c r="O9" s="102" t="e">
        <f t="shared" ca="1" si="24"/>
        <v>#DIV/0!</v>
      </c>
      <c r="P9" s="102" t="e">
        <f t="shared" ca="1" si="24"/>
        <v>#DIV/0!</v>
      </c>
      <c r="Q9" s="102" t="e">
        <f t="shared" ca="1" si="24"/>
        <v>#DIV/0!</v>
      </c>
      <c r="R9" s="102" t="e">
        <f t="shared" ca="1" si="24"/>
        <v>#DIV/0!</v>
      </c>
      <c r="S9" s="102" t="e">
        <f t="shared" ca="1" si="24"/>
        <v>#DIV/0!</v>
      </c>
      <c r="T9" s="102" t="e">
        <f t="shared" ca="1" si="24"/>
        <v>#DIV/0!</v>
      </c>
      <c r="U9" s="102" t="e">
        <f t="shared" ca="1" si="24"/>
        <v>#DIV/0!</v>
      </c>
      <c r="V9" s="102" t="e">
        <f t="shared" ca="1" si="24"/>
        <v>#DIV/0!</v>
      </c>
      <c r="W9" s="102" t="e">
        <f t="shared" ca="1" si="24"/>
        <v>#DIV/0!</v>
      </c>
      <c r="X9" s="102" t="e">
        <f t="shared" ca="1" si="24"/>
        <v>#DIV/0!</v>
      </c>
      <c r="Y9" s="102" t="e">
        <f t="shared" ca="1" si="24"/>
        <v>#DIV/0!</v>
      </c>
      <c r="Z9" s="102" t="e">
        <f t="shared" ca="1" si="24"/>
        <v>#DIV/0!</v>
      </c>
      <c r="AA9" s="102" t="e">
        <f t="shared" ca="1" si="24"/>
        <v>#DIV/0!</v>
      </c>
      <c r="AB9" s="102" t="e">
        <f t="shared" ca="1" si="24"/>
        <v>#DIV/0!</v>
      </c>
      <c r="AC9" s="102" t="e">
        <f t="shared" ca="1" si="24"/>
        <v>#DIV/0!</v>
      </c>
      <c r="AD9" s="102" t="e">
        <f t="shared" ca="1" si="24"/>
        <v>#DIV/0!</v>
      </c>
      <c r="AE9" s="102" t="e">
        <f t="shared" ca="1" si="24"/>
        <v>#DIV/0!</v>
      </c>
      <c r="AF9" s="102" t="e">
        <f t="shared" ca="1" si="24"/>
        <v>#DIV/0!</v>
      </c>
      <c r="AG9" s="102" t="e">
        <f t="shared" ca="1" si="24"/>
        <v>#DIV/0!</v>
      </c>
      <c r="AH9" s="102" t="e">
        <f t="shared" ref="AH9:BM9" ca="1" si="25">MAX(AH7,AH8)</f>
        <v>#DIV/0!</v>
      </c>
      <c r="AI9" s="102" t="e">
        <f t="shared" ca="1" si="25"/>
        <v>#DIV/0!</v>
      </c>
      <c r="AJ9" s="102" t="e">
        <f t="shared" ca="1" si="25"/>
        <v>#DIV/0!</v>
      </c>
      <c r="AK9" s="102" t="e">
        <f t="shared" ca="1" si="25"/>
        <v>#DIV/0!</v>
      </c>
      <c r="AL9" s="102" t="e">
        <f t="shared" ca="1" si="25"/>
        <v>#DIV/0!</v>
      </c>
      <c r="AM9" s="102" t="e">
        <f t="shared" ca="1" si="25"/>
        <v>#DIV/0!</v>
      </c>
      <c r="AN9" s="102" t="e">
        <f t="shared" ca="1" si="25"/>
        <v>#DIV/0!</v>
      </c>
      <c r="AO9" s="102" t="e">
        <f t="shared" ca="1" si="25"/>
        <v>#DIV/0!</v>
      </c>
      <c r="AP9" s="102" t="e">
        <f t="shared" ca="1" si="25"/>
        <v>#DIV/0!</v>
      </c>
      <c r="AQ9" s="102" t="e">
        <f t="shared" ca="1" si="25"/>
        <v>#DIV/0!</v>
      </c>
      <c r="AR9" s="102" t="e">
        <f t="shared" ca="1" si="25"/>
        <v>#DIV/0!</v>
      </c>
      <c r="AS9" s="102" t="e">
        <f t="shared" ca="1" si="25"/>
        <v>#DIV/0!</v>
      </c>
      <c r="AT9" s="102" t="e">
        <f t="shared" ca="1" si="25"/>
        <v>#DIV/0!</v>
      </c>
      <c r="AU9" s="102" t="e">
        <f t="shared" ca="1" si="25"/>
        <v>#DIV/0!</v>
      </c>
      <c r="AV9" s="102" t="e">
        <f t="shared" ca="1" si="25"/>
        <v>#DIV/0!</v>
      </c>
      <c r="AW9" s="102" t="e">
        <f t="shared" ca="1" si="25"/>
        <v>#DIV/0!</v>
      </c>
      <c r="AX9" s="102" t="e">
        <f t="shared" ca="1" si="25"/>
        <v>#DIV/0!</v>
      </c>
      <c r="AY9" s="102" t="e">
        <f t="shared" ca="1" si="25"/>
        <v>#DIV/0!</v>
      </c>
      <c r="AZ9" s="102" t="e">
        <f t="shared" ca="1" si="25"/>
        <v>#DIV/0!</v>
      </c>
      <c r="BA9" s="102" t="e">
        <f t="shared" ca="1" si="25"/>
        <v>#DIV/0!</v>
      </c>
      <c r="BB9" s="102" t="e">
        <f t="shared" ca="1" si="25"/>
        <v>#DIV/0!</v>
      </c>
      <c r="BC9" s="102" t="e">
        <f t="shared" ca="1" si="25"/>
        <v>#DIV/0!</v>
      </c>
      <c r="BD9" s="102" t="e">
        <f t="shared" ca="1" si="25"/>
        <v>#DIV/0!</v>
      </c>
      <c r="BE9" s="102" t="e">
        <f t="shared" ca="1" si="25"/>
        <v>#DIV/0!</v>
      </c>
      <c r="BF9" s="102" t="e">
        <f t="shared" ca="1" si="25"/>
        <v>#DIV/0!</v>
      </c>
      <c r="BG9" s="102" t="e">
        <f t="shared" ca="1" si="25"/>
        <v>#DIV/0!</v>
      </c>
      <c r="BH9" s="102" t="e">
        <f t="shared" ca="1" si="25"/>
        <v>#DIV/0!</v>
      </c>
      <c r="BI9" s="102" t="e">
        <f t="shared" ca="1" si="25"/>
        <v>#DIV/0!</v>
      </c>
      <c r="BJ9" s="102" t="e">
        <f t="shared" ca="1" si="25"/>
        <v>#DIV/0!</v>
      </c>
      <c r="BK9" s="102" t="e">
        <f t="shared" ca="1" si="25"/>
        <v>#DIV/0!</v>
      </c>
      <c r="BL9" s="102" t="e">
        <f t="shared" ca="1" si="25"/>
        <v>#DIV/0!</v>
      </c>
      <c r="BM9" s="102" t="e">
        <f t="shared" ca="1" si="25"/>
        <v>#DIV/0!</v>
      </c>
      <c r="BN9" s="102" t="e">
        <f t="shared" ref="BN9:DY9" ca="1" si="26">MAX(BN7,BN8)</f>
        <v>#DIV/0!</v>
      </c>
      <c r="BO9" s="102" t="e">
        <f t="shared" ca="1" si="26"/>
        <v>#DIV/0!</v>
      </c>
      <c r="BP9" s="102" t="e">
        <f t="shared" ca="1" si="26"/>
        <v>#DIV/0!</v>
      </c>
      <c r="BQ9" s="102" t="e">
        <f t="shared" ca="1" si="26"/>
        <v>#DIV/0!</v>
      </c>
      <c r="BR9" s="102" t="e">
        <f t="shared" ca="1" si="26"/>
        <v>#DIV/0!</v>
      </c>
      <c r="BS9" s="102" t="e">
        <f t="shared" ca="1" si="26"/>
        <v>#DIV/0!</v>
      </c>
      <c r="BT9" s="102" t="e">
        <f t="shared" ca="1" si="26"/>
        <v>#DIV/0!</v>
      </c>
      <c r="BU9" s="102" t="e">
        <f t="shared" ca="1" si="26"/>
        <v>#DIV/0!</v>
      </c>
      <c r="BV9" s="102" t="e">
        <f t="shared" ca="1" si="26"/>
        <v>#DIV/0!</v>
      </c>
      <c r="BW9" s="102" t="e">
        <f t="shared" ca="1" si="26"/>
        <v>#DIV/0!</v>
      </c>
      <c r="BX9" s="102" t="e">
        <f t="shared" ca="1" si="26"/>
        <v>#DIV/0!</v>
      </c>
      <c r="BY9" s="102" t="e">
        <f t="shared" ca="1" si="26"/>
        <v>#DIV/0!</v>
      </c>
      <c r="BZ9" s="102" t="e">
        <f t="shared" ca="1" si="26"/>
        <v>#DIV/0!</v>
      </c>
      <c r="CA9" s="102" t="e">
        <f t="shared" ca="1" si="26"/>
        <v>#DIV/0!</v>
      </c>
      <c r="CB9" s="102" t="e">
        <f t="shared" ca="1" si="26"/>
        <v>#DIV/0!</v>
      </c>
      <c r="CC9" s="102" t="e">
        <f t="shared" ca="1" si="26"/>
        <v>#DIV/0!</v>
      </c>
      <c r="CD9" s="102" t="e">
        <f t="shared" ca="1" si="26"/>
        <v>#DIV/0!</v>
      </c>
      <c r="CE9" s="102" t="e">
        <f t="shared" ca="1" si="26"/>
        <v>#DIV/0!</v>
      </c>
      <c r="CF9" s="102" t="e">
        <f t="shared" ca="1" si="26"/>
        <v>#DIV/0!</v>
      </c>
      <c r="CG9" s="102" t="e">
        <f t="shared" ca="1" si="26"/>
        <v>#DIV/0!</v>
      </c>
      <c r="CH9" s="102" t="e">
        <f t="shared" ca="1" si="26"/>
        <v>#DIV/0!</v>
      </c>
      <c r="CI9" s="102" t="e">
        <f t="shared" ca="1" si="26"/>
        <v>#DIV/0!</v>
      </c>
      <c r="CJ9" s="102" t="e">
        <f t="shared" ca="1" si="26"/>
        <v>#DIV/0!</v>
      </c>
      <c r="CK9" s="102" t="e">
        <f t="shared" ca="1" si="26"/>
        <v>#DIV/0!</v>
      </c>
      <c r="CL9" s="102" t="e">
        <f t="shared" ca="1" si="26"/>
        <v>#DIV/0!</v>
      </c>
      <c r="CM9" s="102" t="e">
        <f t="shared" ca="1" si="26"/>
        <v>#DIV/0!</v>
      </c>
      <c r="CN9" s="102" t="e">
        <f t="shared" ca="1" si="26"/>
        <v>#DIV/0!</v>
      </c>
      <c r="CO9" s="102" t="e">
        <f t="shared" ca="1" si="26"/>
        <v>#DIV/0!</v>
      </c>
      <c r="CP9" s="102" t="e">
        <f t="shared" ca="1" si="26"/>
        <v>#DIV/0!</v>
      </c>
      <c r="CQ9" s="102" t="e">
        <f t="shared" ca="1" si="26"/>
        <v>#DIV/0!</v>
      </c>
      <c r="CR9" s="102" t="e">
        <f t="shared" ca="1" si="26"/>
        <v>#DIV/0!</v>
      </c>
      <c r="CS9" s="102" t="e">
        <f t="shared" ca="1" si="26"/>
        <v>#DIV/0!</v>
      </c>
      <c r="CT9" s="102" t="e">
        <f t="shared" ca="1" si="26"/>
        <v>#DIV/0!</v>
      </c>
      <c r="CU9" s="102" t="e">
        <f t="shared" ca="1" si="26"/>
        <v>#DIV/0!</v>
      </c>
      <c r="CV9" s="102" t="e">
        <f t="shared" ca="1" si="26"/>
        <v>#DIV/0!</v>
      </c>
      <c r="CW9" s="102" t="e">
        <f t="shared" ca="1" si="26"/>
        <v>#DIV/0!</v>
      </c>
      <c r="CX9" s="102" t="e">
        <f t="shared" ca="1" si="26"/>
        <v>#DIV/0!</v>
      </c>
      <c r="CY9" s="102" t="e">
        <f t="shared" ca="1" si="26"/>
        <v>#DIV/0!</v>
      </c>
      <c r="CZ9" s="102" t="e">
        <f t="shared" ca="1" si="26"/>
        <v>#DIV/0!</v>
      </c>
      <c r="DA9" s="102" t="e">
        <f t="shared" ca="1" si="26"/>
        <v>#DIV/0!</v>
      </c>
      <c r="DB9" s="102" t="e">
        <f t="shared" ca="1" si="26"/>
        <v>#DIV/0!</v>
      </c>
      <c r="DC9" s="102" t="e">
        <f t="shared" ca="1" si="26"/>
        <v>#DIV/0!</v>
      </c>
      <c r="DD9" s="102" t="e">
        <f t="shared" ca="1" si="26"/>
        <v>#DIV/0!</v>
      </c>
      <c r="DE9" s="102" t="e">
        <f t="shared" ca="1" si="26"/>
        <v>#DIV/0!</v>
      </c>
      <c r="DF9" s="102" t="e">
        <f t="shared" ca="1" si="26"/>
        <v>#DIV/0!</v>
      </c>
      <c r="DG9" s="102" t="e">
        <f t="shared" ca="1" si="26"/>
        <v>#DIV/0!</v>
      </c>
      <c r="DH9" s="102" t="e">
        <f t="shared" ca="1" si="26"/>
        <v>#DIV/0!</v>
      </c>
      <c r="DI9" s="102" t="e">
        <f t="shared" ca="1" si="26"/>
        <v>#DIV/0!</v>
      </c>
      <c r="DJ9" s="102" t="e">
        <f t="shared" ca="1" si="26"/>
        <v>#DIV/0!</v>
      </c>
      <c r="DK9" s="102" t="e">
        <f t="shared" ca="1" si="26"/>
        <v>#DIV/0!</v>
      </c>
      <c r="DL9" s="102" t="e">
        <f t="shared" ca="1" si="26"/>
        <v>#DIV/0!</v>
      </c>
      <c r="DM9" s="102" t="e">
        <f t="shared" ca="1" si="26"/>
        <v>#DIV/0!</v>
      </c>
      <c r="DN9" s="102" t="e">
        <f t="shared" ca="1" si="26"/>
        <v>#DIV/0!</v>
      </c>
      <c r="DO9" s="102" t="e">
        <f t="shared" ca="1" si="26"/>
        <v>#DIV/0!</v>
      </c>
      <c r="DP9" s="102" t="e">
        <f t="shared" ca="1" si="26"/>
        <v>#DIV/0!</v>
      </c>
      <c r="DQ9" s="102" t="e">
        <f t="shared" ca="1" si="26"/>
        <v>#DIV/0!</v>
      </c>
      <c r="DR9" s="102" t="e">
        <f t="shared" ca="1" si="26"/>
        <v>#DIV/0!</v>
      </c>
      <c r="DS9" s="102" t="e">
        <f t="shared" ca="1" si="26"/>
        <v>#DIV/0!</v>
      </c>
      <c r="DT9" s="102" t="e">
        <f t="shared" ca="1" si="26"/>
        <v>#DIV/0!</v>
      </c>
      <c r="DU9" s="102" t="e">
        <f t="shared" ca="1" si="26"/>
        <v>#DIV/0!</v>
      </c>
      <c r="DV9" s="102" t="e">
        <f t="shared" ca="1" si="26"/>
        <v>#DIV/0!</v>
      </c>
      <c r="DW9" s="102" t="e">
        <f t="shared" ca="1" si="26"/>
        <v>#DIV/0!</v>
      </c>
      <c r="DX9" s="102" t="e">
        <f t="shared" ca="1" si="26"/>
        <v>#DIV/0!</v>
      </c>
      <c r="DY9" s="102" t="e">
        <f t="shared" ca="1" si="26"/>
        <v>#DIV/0!</v>
      </c>
      <c r="DZ9" s="102" t="e">
        <f t="shared" ref="DZ9:GK9" ca="1" si="27">MAX(DZ7,DZ8)</f>
        <v>#DIV/0!</v>
      </c>
      <c r="EA9" s="102" t="e">
        <f t="shared" ca="1" si="27"/>
        <v>#DIV/0!</v>
      </c>
      <c r="EB9" s="102" t="e">
        <f t="shared" ca="1" si="27"/>
        <v>#DIV/0!</v>
      </c>
      <c r="EC9" s="102" t="e">
        <f t="shared" ca="1" si="27"/>
        <v>#DIV/0!</v>
      </c>
      <c r="ED9" s="102" t="e">
        <f t="shared" ca="1" si="27"/>
        <v>#DIV/0!</v>
      </c>
      <c r="EE9" s="102" t="e">
        <f t="shared" ca="1" si="27"/>
        <v>#DIV/0!</v>
      </c>
      <c r="EF9" s="102" t="e">
        <f t="shared" ca="1" si="27"/>
        <v>#DIV/0!</v>
      </c>
      <c r="EG9" s="102" t="e">
        <f t="shared" ca="1" si="27"/>
        <v>#DIV/0!</v>
      </c>
      <c r="EH9" s="102" t="e">
        <f t="shared" ca="1" si="27"/>
        <v>#DIV/0!</v>
      </c>
      <c r="EI9" s="102" t="e">
        <f t="shared" ca="1" si="27"/>
        <v>#DIV/0!</v>
      </c>
      <c r="EJ9" s="102" t="e">
        <f t="shared" ca="1" si="27"/>
        <v>#DIV/0!</v>
      </c>
      <c r="EK9" s="102" t="e">
        <f t="shared" ca="1" si="27"/>
        <v>#DIV/0!</v>
      </c>
      <c r="EL9" s="102" t="e">
        <f t="shared" ca="1" si="27"/>
        <v>#DIV/0!</v>
      </c>
      <c r="EM9" s="102" t="e">
        <f t="shared" ca="1" si="27"/>
        <v>#DIV/0!</v>
      </c>
      <c r="EN9" s="102" t="e">
        <f t="shared" ca="1" si="27"/>
        <v>#DIV/0!</v>
      </c>
      <c r="EO9" s="102" t="e">
        <f t="shared" ca="1" si="27"/>
        <v>#DIV/0!</v>
      </c>
      <c r="EP9" s="102" t="e">
        <f t="shared" ca="1" si="27"/>
        <v>#DIV/0!</v>
      </c>
      <c r="EQ9" s="102" t="e">
        <f t="shared" ca="1" si="27"/>
        <v>#DIV/0!</v>
      </c>
      <c r="ER9" s="102" t="e">
        <f t="shared" ca="1" si="27"/>
        <v>#DIV/0!</v>
      </c>
      <c r="ES9" s="102" t="e">
        <f t="shared" ca="1" si="27"/>
        <v>#DIV/0!</v>
      </c>
      <c r="ET9" s="102" t="e">
        <f t="shared" ca="1" si="27"/>
        <v>#DIV/0!</v>
      </c>
      <c r="EU9" s="102" t="e">
        <f t="shared" ca="1" si="27"/>
        <v>#DIV/0!</v>
      </c>
      <c r="EV9" s="102" t="e">
        <f t="shared" ca="1" si="27"/>
        <v>#DIV/0!</v>
      </c>
      <c r="EW9" s="102" t="e">
        <f t="shared" ca="1" si="27"/>
        <v>#DIV/0!</v>
      </c>
      <c r="EX9" s="102" t="e">
        <f t="shared" ca="1" si="27"/>
        <v>#DIV/0!</v>
      </c>
      <c r="EY9" s="102" t="e">
        <f t="shared" ca="1" si="27"/>
        <v>#DIV/0!</v>
      </c>
      <c r="EZ9" s="102" t="e">
        <f t="shared" ca="1" si="27"/>
        <v>#DIV/0!</v>
      </c>
      <c r="FA9" s="102" t="e">
        <f t="shared" ca="1" si="27"/>
        <v>#DIV/0!</v>
      </c>
      <c r="FB9" s="102" t="e">
        <f t="shared" ca="1" si="27"/>
        <v>#DIV/0!</v>
      </c>
      <c r="FC9" s="102" t="e">
        <f t="shared" ca="1" si="27"/>
        <v>#DIV/0!</v>
      </c>
      <c r="FD9" s="102" t="e">
        <f t="shared" ca="1" si="27"/>
        <v>#DIV/0!</v>
      </c>
      <c r="FE9" s="102" t="e">
        <f t="shared" ca="1" si="27"/>
        <v>#DIV/0!</v>
      </c>
      <c r="FF9" s="102" t="e">
        <f t="shared" ca="1" si="27"/>
        <v>#DIV/0!</v>
      </c>
      <c r="FG9" s="102" t="e">
        <f t="shared" ca="1" si="27"/>
        <v>#DIV/0!</v>
      </c>
      <c r="FH9" s="102" t="e">
        <f t="shared" ca="1" si="27"/>
        <v>#DIV/0!</v>
      </c>
      <c r="FI9" s="102" t="e">
        <f t="shared" ca="1" si="27"/>
        <v>#DIV/0!</v>
      </c>
      <c r="FJ9" s="102" t="e">
        <f t="shared" ca="1" si="27"/>
        <v>#DIV/0!</v>
      </c>
      <c r="FK9" s="102" t="e">
        <f t="shared" ca="1" si="27"/>
        <v>#DIV/0!</v>
      </c>
      <c r="FL9" s="102" t="e">
        <f t="shared" ca="1" si="27"/>
        <v>#DIV/0!</v>
      </c>
      <c r="FM9" s="102" t="e">
        <f t="shared" ca="1" si="27"/>
        <v>#DIV/0!</v>
      </c>
      <c r="FN9" s="102" t="e">
        <f t="shared" ca="1" si="27"/>
        <v>#DIV/0!</v>
      </c>
      <c r="FO9" s="102" t="e">
        <f t="shared" ca="1" si="27"/>
        <v>#DIV/0!</v>
      </c>
      <c r="FP9" s="102" t="e">
        <f t="shared" ca="1" si="27"/>
        <v>#DIV/0!</v>
      </c>
      <c r="FQ9" s="102" t="e">
        <f t="shared" ca="1" si="27"/>
        <v>#DIV/0!</v>
      </c>
      <c r="FR9" s="102" t="e">
        <f t="shared" ca="1" si="27"/>
        <v>#DIV/0!</v>
      </c>
      <c r="FS9" s="102" t="e">
        <f t="shared" ca="1" si="27"/>
        <v>#DIV/0!</v>
      </c>
      <c r="FT9" s="102" t="e">
        <f t="shared" ca="1" si="27"/>
        <v>#DIV/0!</v>
      </c>
      <c r="FU9" s="102" t="e">
        <f t="shared" ca="1" si="27"/>
        <v>#DIV/0!</v>
      </c>
      <c r="FV9" s="102" t="e">
        <f t="shared" ca="1" si="27"/>
        <v>#DIV/0!</v>
      </c>
      <c r="FW9" s="102" t="e">
        <f t="shared" ca="1" si="27"/>
        <v>#DIV/0!</v>
      </c>
      <c r="FX9" s="102" t="e">
        <f t="shared" ca="1" si="27"/>
        <v>#DIV/0!</v>
      </c>
      <c r="FY9" s="102" t="e">
        <f t="shared" ca="1" si="27"/>
        <v>#DIV/0!</v>
      </c>
      <c r="FZ9" s="102" t="e">
        <f t="shared" ca="1" si="27"/>
        <v>#DIV/0!</v>
      </c>
      <c r="GA9" s="102" t="e">
        <f t="shared" ca="1" si="27"/>
        <v>#DIV/0!</v>
      </c>
      <c r="GB9" s="102" t="e">
        <f t="shared" ca="1" si="27"/>
        <v>#DIV/0!</v>
      </c>
      <c r="GC9" s="102" t="e">
        <f t="shared" ca="1" si="27"/>
        <v>#DIV/0!</v>
      </c>
      <c r="GD9" s="102" t="e">
        <f t="shared" ca="1" si="27"/>
        <v>#DIV/0!</v>
      </c>
      <c r="GE9" s="102" t="e">
        <f t="shared" ca="1" si="27"/>
        <v>#DIV/0!</v>
      </c>
      <c r="GF9" s="102" t="e">
        <f t="shared" ca="1" si="27"/>
        <v>#DIV/0!</v>
      </c>
      <c r="GG9" s="102" t="e">
        <f t="shared" ca="1" si="27"/>
        <v>#DIV/0!</v>
      </c>
      <c r="GH9" s="102" t="e">
        <f t="shared" ca="1" si="27"/>
        <v>#DIV/0!</v>
      </c>
      <c r="GI9" s="102" t="e">
        <f t="shared" ca="1" si="27"/>
        <v>#DIV/0!</v>
      </c>
      <c r="GJ9" s="102" t="e">
        <f t="shared" ca="1" si="27"/>
        <v>#DIV/0!</v>
      </c>
      <c r="GK9" s="102" t="e">
        <f t="shared" ca="1" si="27"/>
        <v>#DIV/0!</v>
      </c>
      <c r="GL9" s="102" t="e">
        <f t="shared" ref="GL9:HQ9" ca="1" si="28">MAX(GL7,GL8)</f>
        <v>#DIV/0!</v>
      </c>
      <c r="GM9" s="102" t="e">
        <f t="shared" ca="1" si="28"/>
        <v>#DIV/0!</v>
      </c>
      <c r="GN9" s="102" t="e">
        <f t="shared" ca="1" si="28"/>
        <v>#DIV/0!</v>
      </c>
      <c r="GO9" s="102" t="e">
        <f t="shared" ca="1" si="28"/>
        <v>#DIV/0!</v>
      </c>
      <c r="GP9" s="102" t="e">
        <f t="shared" ca="1" si="28"/>
        <v>#DIV/0!</v>
      </c>
      <c r="GQ9" s="102" t="e">
        <f t="shared" ca="1" si="28"/>
        <v>#DIV/0!</v>
      </c>
      <c r="GR9" s="102" t="e">
        <f t="shared" ca="1" si="28"/>
        <v>#DIV/0!</v>
      </c>
      <c r="GS9" s="102" t="e">
        <f t="shared" ca="1" si="28"/>
        <v>#DIV/0!</v>
      </c>
      <c r="GT9" s="102" t="e">
        <f t="shared" ca="1" si="28"/>
        <v>#DIV/0!</v>
      </c>
      <c r="GU9" s="102" t="e">
        <f t="shared" ca="1" si="28"/>
        <v>#DIV/0!</v>
      </c>
      <c r="GV9" s="102" t="e">
        <f t="shared" ca="1" si="28"/>
        <v>#DIV/0!</v>
      </c>
      <c r="GW9" s="102" t="e">
        <f t="shared" ca="1" si="28"/>
        <v>#DIV/0!</v>
      </c>
      <c r="GX9" s="102" t="e">
        <f t="shared" ca="1" si="28"/>
        <v>#DIV/0!</v>
      </c>
      <c r="GY9" s="102" t="e">
        <f t="shared" ca="1" si="28"/>
        <v>#DIV/0!</v>
      </c>
      <c r="GZ9" s="102" t="e">
        <f t="shared" ca="1" si="28"/>
        <v>#DIV/0!</v>
      </c>
      <c r="HA9" s="102" t="e">
        <f t="shared" ca="1" si="28"/>
        <v>#DIV/0!</v>
      </c>
      <c r="HB9" s="102" t="e">
        <f t="shared" ca="1" si="28"/>
        <v>#DIV/0!</v>
      </c>
      <c r="HC9" s="102" t="e">
        <f t="shared" ca="1" si="28"/>
        <v>#DIV/0!</v>
      </c>
      <c r="HD9" s="102" t="e">
        <f t="shared" ca="1" si="28"/>
        <v>#DIV/0!</v>
      </c>
      <c r="HE9" s="102" t="e">
        <f t="shared" ca="1" si="28"/>
        <v>#DIV/0!</v>
      </c>
      <c r="HF9" s="102" t="e">
        <f t="shared" ca="1" si="28"/>
        <v>#DIV/0!</v>
      </c>
      <c r="HG9" s="102" t="e">
        <f t="shared" ca="1" si="28"/>
        <v>#DIV/0!</v>
      </c>
      <c r="HH9" s="102" t="e">
        <f t="shared" ca="1" si="28"/>
        <v>#DIV/0!</v>
      </c>
      <c r="HI9" s="102" t="e">
        <f t="shared" ca="1" si="28"/>
        <v>#DIV/0!</v>
      </c>
      <c r="HJ9" s="102" t="e">
        <f t="shared" ca="1" si="28"/>
        <v>#DIV/0!</v>
      </c>
      <c r="HK9" s="102" t="e">
        <f t="shared" ca="1" si="28"/>
        <v>#DIV/0!</v>
      </c>
      <c r="HL9" s="102" t="e">
        <f t="shared" ca="1" si="28"/>
        <v>#DIV/0!</v>
      </c>
      <c r="HM9" s="102" t="e">
        <f t="shared" ca="1" si="28"/>
        <v>#DIV/0!</v>
      </c>
      <c r="HN9" s="102" t="e">
        <f t="shared" ca="1" si="28"/>
        <v>#DIV/0!</v>
      </c>
      <c r="HO9" s="102" t="e">
        <f t="shared" ca="1" si="28"/>
        <v>#DIV/0!</v>
      </c>
      <c r="HP9" s="102" t="e">
        <f t="shared" ca="1" si="28"/>
        <v>#DIV/0!</v>
      </c>
      <c r="HQ9" s="102" t="e">
        <f t="shared" ca="1" si="28"/>
        <v>#DIV/0!</v>
      </c>
      <c r="HR9" s="102" t="e">
        <f t="shared" ref="HR9:IU9" ca="1" si="29">MAX(HR7,HR8)</f>
        <v>#DIV/0!</v>
      </c>
      <c r="HS9" s="102" t="e">
        <f t="shared" ca="1" si="29"/>
        <v>#DIV/0!</v>
      </c>
      <c r="HT9" s="102" t="e">
        <f t="shared" ca="1" si="29"/>
        <v>#DIV/0!</v>
      </c>
      <c r="HU9" s="102" t="e">
        <f t="shared" ca="1" si="29"/>
        <v>#DIV/0!</v>
      </c>
      <c r="HV9" s="102" t="e">
        <f t="shared" ca="1" si="29"/>
        <v>#DIV/0!</v>
      </c>
      <c r="HW9" s="102" t="e">
        <f t="shared" ca="1" si="29"/>
        <v>#DIV/0!</v>
      </c>
      <c r="HX9" s="102" t="e">
        <f t="shared" ca="1" si="29"/>
        <v>#DIV/0!</v>
      </c>
      <c r="HY9" s="102" t="e">
        <f t="shared" ca="1" si="29"/>
        <v>#DIV/0!</v>
      </c>
      <c r="HZ9" s="102" t="e">
        <f t="shared" ca="1" si="29"/>
        <v>#DIV/0!</v>
      </c>
      <c r="IA9" s="102" t="e">
        <f t="shared" ca="1" si="29"/>
        <v>#DIV/0!</v>
      </c>
      <c r="IB9" s="102" t="e">
        <f t="shared" ca="1" si="29"/>
        <v>#DIV/0!</v>
      </c>
      <c r="IC9" s="102" t="e">
        <f t="shared" ca="1" si="29"/>
        <v>#DIV/0!</v>
      </c>
      <c r="ID9" s="102" t="e">
        <f t="shared" ca="1" si="29"/>
        <v>#DIV/0!</v>
      </c>
      <c r="IE9" s="102" t="e">
        <f t="shared" ca="1" si="29"/>
        <v>#DIV/0!</v>
      </c>
      <c r="IF9" s="102" t="e">
        <f t="shared" ca="1" si="29"/>
        <v>#DIV/0!</v>
      </c>
      <c r="IG9" s="102" t="e">
        <f t="shared" ca="1" si="29"/>
        <v>#DIV/0!</v>
      </c>
      <c r="IH9" s="102" t="e">
        <f t="shared" ca="1" si="29"/>
        <v>#DIV/0!</v>
      </c>
      <c r="II9" s="102" t="e">
        <f t="shared" ca="1" si="29"/>
        <v>#DIV/0!</v>
      </c>
      <c r="IJ9" s="102" t="e">
        <f t="shared" ca="1" si="29"/>
        <v>#DIV/0!</v>
      </c>
      <c r="IK9" s="102" t="e">
        <f t="shared" ca="1" si="29"/>
        <v>#DIV/0!</v>
      </c>
      <c r="IL9" s="102" t="e">
        <f t="shared" ca="1" si="29"/>
        <v>#DIV/0!</v>
      </c>
      <c r="IM9" s="102" t="e">
        <f t="shared" ca="1" si="29"/>
        <v>#DIV/0!</v>
      </c>
      <c r="IN9" s="102" t="e">
        <f t="shared" ca="1" si="29"/>
        <v>#DIV/0!</v>
      </c>
      <c r="IO9" s="102" t="e">
        <f t="shared" ca="1" si="29"/>
        <v>#DIV/0!</v>
      </c>
      <c r="IP9" s="102" t="e">
        <f t="shared" ca="1" si="29"/>
        <v>#DIV/0!</v>
      </c>
      <c r="IQ9" s="102" t="e">
        <f t="shared" ca="1" si="29"/>
        <v>#DIV/0!</v>
      </c>
      <c r="IR9" s="102" t="e">
        <f t="shared" ca="1" si="29"/>
        <v>#DIV/0!</v>
      </c>
      <c r="IS9" s="102" t="e">
        <f t="shared" ca="1" si="29"/>
        <v>#DIV/0!</v>
      </c>
      <c r="IT9" s="102" t="e">
        <f t="shared" ca="1" si="29"/>
        <v>#DIV/0!</v>
      </c>
      <c r="IU9" s="102" t="e">
        <f t="shared" ca="1" si="29"/>
        <v>#DIV/0!</v>
      </c>
    </row>
    <row r="10" spans="1:255" ht="15.75">
      <c r="B10" s="108" t="e">
        <f ca="1">MAX(9:9)</f>
        <v>#DIV/0!</v>
      </c>
      <c r="I10" s="103"/>
      <c r="J10" s="103"/>
    </row>
    <row r="11" spans="1:255" ht="15.75">
      <c r="A11" s="96" t="s">
        <v>81</v>
      </c>
      <c r="B11" s="95" t="s">
        <v>82</v>
      </c>
      <c r="C11" s="95" t="s">
        <v>83</v>
      </c>
      <c r="D11" s="95" t="s">
        <v>84</v>
      </c>
      <c r="E11" s="95" t="s">
        <v>17</v>
      </c>
      <c r="F11" s="96" t="s">
        <v>85</v>
      </c>
      <c r="G11" s="96" t="s">
        <v>86</v>
      </c>
      <c r="H11" s="217" t="s">
        <v>210</v>
      </c>
      <c r="I11" s="217" t="s">
        <v>211</v>
      </c>
      <c r="J11" s="33"/>
    </row>
    <row r="12" spans="1:255" ht="15.75">
      <c r="A12" s="104">
        <f>現貨data!A2</f>
        <v>0</v>
      </c>
      <c r="B12" s="105"/>
      <c r="C12" s="105"/>
      <c r="D12" s="105"/>
      <c r="E12" s="105"/>
      <c r="F12" s="105"/>
      <c r="G12" s="105"/>
      <c r="I12" s="32"/>
      <c r="J12" s="33"/>
    </row>
    <row r="13" spans="1:255" ht="15.75">
      <c r="A13" s="104">
        <f>現貨data!A3</f>
        <v>0</v>
      </c>
      <c r="B13" s="105"/>
      <c r="C13" s="105"/>
      <c r="D13" s="105"/>
      <c r="E13" s="105"/>
      <c r="F13" s="105"/>
      <c r="G13" s="105"/>
      <c r="I13" s="32"/>
      <c r="J13" s="33"/>
    </row>
    <row r="14" spans="1:255" ht="15.75">
      <c r="A14" s="104">
        <f>現貨data!A4</f>
        <v>0</v>
      </c>
      <c r="B14" s="105"/>
      <c r="C14" s="105"/>
      <c r="D14" s="105"/>
      <c r="E14" s="105"/>
      <c r="F14" s="105"/>
      <c r="G14" s="105"/>
      <c r="I14" s="32"/>
      <c r="J14" s="33"/>
    </row>
    <row r="15" spans="1:255" ht="15.75">
      <c r="A15" s="104">
        <f>現貨data!A5</f>
        <v>0</v>
      </c>
      <c r="B15" s="105"/>
      <c r="C15" s="105"/>
      <c r="D15" s="105"/>
      <c r="E15" s="105"/>
      <c r="F15" s="105"/>
      <c r="G15" s="105"/>
      <c r="I15" s="32"/>
      <c r="J15" s="33"/>
    </row>
    <row r="16" spans="1:255" ht="15.75">
      <c r="A16" s="104">
        <f>現貨data!A6</f>
        <v>0</v>
      </c>
      <c r="B16" s="105"/>
      <c r="C16" s="105"/>
      <c r="D16" s="105"/>
      <c r="E16" s="105"/>
      <c r="F16" s="105"/>
      <c r="G16" s="105"/>
      <c r="I16" s="32"/>
      <c r="J16" s="33"/>
    </row>
    <row r="17" spans="1:10" ht="15.75">
      <c r="A17" s="104">
        <f>現貨data!A7</f>
        <v>0</v>
      </c>
      <c r="B17" s="105"/>
      <c r="C17" s="105"/>
      <c r="D17" s="105"/>
      <c r="E17" s="105"/>
      <c r="F17" s="105"/>
      <c r="G17" s="105"/>
      <c r="I17" s="32"/>
      <c r="J17" s="33"/>
    </row>
    <row r="18" spans="1:10">
      <c r="A18" s="104">
        <f>現貨data!A8</f>
        <v>0</v>
      </c>
      <c r="B18" s="105"/>
      <c r="C18" s="105"/>
      <c r="D18" s="105"/>
      <c r="E18" s="105"/>
      <c r="F18" s="105"/>
      <c r="G18" s="105"/>
    </row>
    <row r="19" spans="1:10">
      <c r="A19" s="104">
        <f>現貨data!A9</f>
        <v>0</v>
      </c>
      <c r="B19" s="105"/>
      <c r="C19" s="105"/>
      <c r="D19" s="105"/>
      <c r="E19" s="105"/>
      <c r="F19" s="105"/>
      <c r="G19" s="105"/>
    </row>
    <row r="20" spans="1:10">
      <c r="A20" s="104">
        <f>現貨data!A10</f>
        <v>0</v>
      </c>
      <c r="B20" s="105"/>
      <c r="C20" s="105"/>
      <c r="D20" s="105"/>
      <c r="E20" s="105"/>
      <c r="F20" s="105"/>
      <c r="G20" s="105"/>
    </row>
    <row r="21" spans="1:10">
      <c r="A21" s="104">
        <f>現貨data!A11</f>
        <v>0</v>
      </c>
      <c r="B21" s="105"/>
      <c r="C21" s="105"/>
      <c r="D21" s="105"/>
      <c r="E21" s="105"/>
      <c r="F21" s="105"/>
      <c r="G21" s="105"/>
    </row>
    <row r="22" spans="1:10">
      <c r="A22" s="104">
        <f>現貨data!A12</f>
        <v>0</v>
      </c>
      <c r="B22" s="105"/>
      <c r="C22" s="105"/>
      <c r="D22" s="105"/>
      <c r="E22" s="105"/>
      <c r="F22" s="105"/>
      <c r="G22" s="105"/>
    </row>
    <row r="23" spans="1:10">
      <c r="A23" s="104">
        <f>現貨data!A13</f>
        <v>0</v>
      </c>
      <c r="B23" s="105"/>
      <c r="C23" s="105"/>
      <c r="D23" s="105"/>
      <c r="E23" s="105"/>
      <c r="F23" s="105"/>
      <c r="G23" s="105"/>
    </row>
    <row r="24" spans="1:10">
      <c r="A24" s="104">
        <f>現貨data!A14</f>
        <v>0</v>
      </c>
      <c r="B24" s="105"/>
      <c r="C24" s="105"/>
      <c r="D24" s="105"/>
      <c r="E24" s="105"/>
      <c r="F24" s="105"/>
      <c r="G24" s="105"/>
    </row>
    <row r="25" spans="1:10">
      <c r="A25" s="104">
        <f>現貨data!A15</f>
        <v>0</v>
      </c>
      <c r="B25" s="105"/>
      <c r="C25" s="105"/>
      <c r="D25" s="105"/>
      <c r="E25" s="105"/>
      <c r="F25" s="105"/>
      <c r="G25" s="105"/>
    </row>
    <row r="26" spans="1:10">
      <c r="A26" s="104">
        <f>現貨data!A16</f>
        <v>0</v>
      </c>
      <c r="B26" s="105"/>
      <c r="C26" s="105"/>
      <c r="D26" s="105"/>
      <c r="E26" s="105"/>
      <c r="F26" s="105"/>
      <c r="G26" s="105"/>
    </row>
    <row r="27" spans="1:10">
      <c r="A27" s="104">
        <f>現貨data!A17</f>
        <v>0</v>
      </c>
      <c r="B27" s="105"/>
      <c r="C27" s="105"/>
      <c r="D27" s="105"/>
      <c r="E27" s="105"/>
      <c r="F27" s="105"/>
      <c r="G27" s="105"/>
    </row>
    <row r="28" spans="1:10">
      <c r="A28" s="104">
        <f>現貨data!A18</f>
        <v>0</v>
      </c>
      <c r="B28" s="105"/>
      <c r="C28" s="105"/>
      <c r="D28" s="105"/>
      <c r="E28" s="105"/>
      <c r="F28" s="105"/>
      <c r="G28" s="105"/>
    </row>
    <row r="29" spans="1:10">
      <c r="A29" s="104">
        <f>現貨data!A19</f>
        <v>0</v>
      </c>
      <c r="B29" s="105"/>
      <c r="C29" s="105"/>
      <c r="D29" s="105"/>
      <c r="E29" s="105"/>
      <c r="F29" s="105"/>
      <c r="G29" s="105"/>
    </row>
    <row r="30" spans="1:10">
      <c r="A30" s="104">
        <f>現貨data!A20</f>
        <v>0</v>
      </c>
      <c r="B30" s="105"/>
      <c r="C30" s="105"/>
      <c r="D30" s="105"/>
      <c r="E30" s="105"/>
      <c r="F30" s="105"/>
      <c r="G30" s="105"/>
    </row>
    <row r="31" spans="1:10">
      <c r="A31" s="104">
        <f>現貨data!A21</f>
        <v>0</v>
      </c>
      <c r="B31" s="105"/>
      <c r="C31" s="105"/>
      <c r="D31" s="105"/>
      <c r="E31" s="105"/>
      <c r="F31" s="105"/>
      <c r="G31" s="105"/>
    </row>
    <row r="32" spans="1:10">
      <c r="A32" s="104">
        <f>現貨data!A22</f>
        <v>0</v>
      </c>
      <c r="B32" s="105"/>
      <c r="C32" s="105"/>
      <c r="D32" s="105"/>
      <c r="E32" s="105"/>
      <c r="F32" s="105"/>
      <c r="G32" s="105"/>
    </row>
    <row r="33" spans="1:7">
      <c r="A33" s="104">
        <f>現貨data!A23</f>
        <v>0</v>
      </c>
      <c r="B33" s="105"/>
      <c r="C33" s="105"/>
      <c r="D33" s="105"/>
      <c r="E33" s="105"/>
      <c r="F33" s="105"/>
      <c r="G33" s="105"/>
    </row>
    <row r="34" spans="1:7">
      <c r="A34" s="104">
        <f>現貨data!A24</f>
        <v>0</v>
      </c>
      <c r="B34" s="105"/>
      <c r="C34" s="105"/>
      <c r="D34" s="105"/>
      <c r="E34" s="105"/>
      <c r="F34" s="105"/>
      <c r="G34" s="105"/>
    </row>
    <row r="35" spans="1:7">
      <c r="A35" s="104">
        <f>現貨data!A25</f>
        <v>0</v>
      </c>
      <c r="B35" s="105"/>
      <c r="C35" s="105"/>
      <c r="D35" s="105"/>
      <c r="E35" s="105"/>
      <c r="F35" s="105"/>
      <c r="G35" s="105"/>
    </row>
    <row r="36" spans="1:7">
      <c r="A36" s="104">
        <f>現貨data!A26</f>
        <v>0</v>
      </c>
      <c r="B36" s="105"/>
      <c r="C36" s="105"/>
      <c r="D36" s="105"/>
      <c r="E36" s="105"/>
      <c r="F36" s="105"/>
      <c r="G36" s="105"/>
    </row>
    <row r="37" spans="1:7">
      <c r="A37" s="104">
        <f>現貨data!A27</f>
        <v>0</v>
      </c>
      <c r="B37" s="105"/>
      <c r="C37" s="105"/>
      <c r="D37" s="105"/>
      <c r="E37" s="105"/>
      <c r="F37" s="105"/>
      <c r="G37" s="105"/>
    </row>
    <row r="38" spans="1:7">
      <c r="A38" s="104">
        <f>現貨data!A28</f>
        <v>0</v>
      </c>
      <c r="B38" s="105"/>
      <c r="C38" s="105"/>
      <c r="D38" s="105"/>
      <c r="E38" s="105"/>
      <c r="F38" s="105"/>
      <c r="G38" s="105"/>
    </row>
    <row r="39" spans="1:7">
      <c r="A39" s="104">
        <f>現貨data!A29</f>
        <v>0</v>
      </c>
      <c r="B39" s="105"/>
      <c r="C39" s="105"/>
      <c r="D39" s="105"/>
      <c r="E39" s="105"/>
      <c r="F39" s="105"/>
      <c r="G39" s="105"/>
    </row>
    <row r="40" spans="1:7">
      <c r="A40" s="104">
        <f>現貨data!A30</f>
        <v>0</v>
      </c>
      <c r="B40" s="105"/>
      <c r="C40" s="105"/>
      <c r="D40" s="105"/>
      <c r="E40" s="105"/>
      <c r="F40" s="105"/>
      <c r="G40" s="105"/>
    </row>
    <row r="41" spans="1:7">
      <c r="A41" s="104">
        <f>現貨data!A31</f>
        <v>0</v>
      </c>
      <c r="B41" s="105"/>
      <c r="C41" s="105"/>
      <c r="D41" s="105"/>
      <c r="E41" s="105"/>
      <c r="F41" s="105"/>
      <c r="G41" s="105"/>
    </row>
    <row r="42" spans="1:7">
      <c r="A42" s="104">
        <f>現貨data!A32</f>
        <v>0</v>
      </c>
      <c r="B42" s="105"/>
      <c r="C42" s="105"/>
      <c r="D42" s="105"/>
      <c r="E42" s="105"/>
      <c r="F42" s="105"/>
      <c r="G42" s="105"/>
    </row>
    <row r="43" spans="1:7">
      <c r="A43" s="104">
        <f>現貨data!A33</f>
        <v>0</v>
      </c>
      <c r="B43" s="105"/>
      <c r="C43" s="105"/>
      <c r="D43" s="105"/>
      <c r="E43" s="105"/>
      <c r="F43" s="105"/>
      <c r="G43" s="105"/>
    </row>
    <row r="44" spans="1:7">
      <c r="A44" s="104">
        <f>現貨data!A34</f>
        <v>0</v>
      </c>
      <c r="B44" s="105"/>
      <c r="C44" s="105"/>
      <c r="D44" s="105"/>
      <c r="E44" s="105"/>
      <c r="F44" s="105"/>
      <c r="G44" s="105"/>
    </row>
    <row r="45" spans="1:7">
      <c r="A45" s="104">
        <f>現貨data!A35</f>
        <v>0</v>
      </c>
      <c r="B45" s="105"/>
      <c r="C45" s="105"/>
      <c r="D45" s="105"/>
      <c r="E45" s="105"/>
      <c r="F45" s="105"/>
      <c r="G45" s="105"/>
    </row>
    <row r="46" spans="1:7">
      <c r="A46" s="104">
        <f>現貨data!A36</f>
        <v>0</v>
      </c>
      <c r="B46" s="105"/>
      <c r="C46" s="105"/>
      <c r="D46" s="105"/>
      <c r="E46" s="105"/>
      <c r="F46" s="105"/>
      <c r="G46" s="105"/>
    </row>
    <row r="47" spans="1:7">
      <c r="A47" s="104">
        <f>現貨data!A37</f>
        <v>0</v>
      </c>
      <c r="B47" s="105"/>
      <c r="C47" s="105"/>
      <c r="D47" s="105"/>
      <c r="E47" s="105"/>
      <c r="F47" s="105"/>
      <c r="G47" s="105"/>
    </row>
    <row r="48" spans="1:7">
      <c r="A48" s="104">
        <f>現貨data!A38</f>
        <v>0</v>
      </c>
      <c r="B48" s="105"/>
      <c r="C48" s="105"/>
      <c r="D48" s="105"/>
      <c r="E48" s="105"/>
      <c r="F48" s="105"/>
      <c r="G48" s="105"/>
    </row>
    <row r="49" spans="1:7">
      <c r="A49" s="104">
        <f>現貨data!A39</f>
        <v>0</v>
      </c>
      <c r="B49" s="105"/>
      <c r="C49" s="105"/>
      <c r="D49" s="105"/>
      <c r="E49" s="105"/>
      <c r="F49" s="105"/>
      <c r="G49" s="105"/>
    </row>
    <row r="50" spans="1:7">
      <c r="A50" s="104">
        <f>現貨data!A40</f>
        <v>0</v>
      </c>
      <c r="B50" s="105"/>
      <c r="C50" s="105"/>
      <c r="D50" s="105"/>
      <c r="E50" s="105"/>
      <c r="F50" s="105"/>
      <c r="G50" s="105"/>
    </row>
    <row r="51" spans="1:7">
      <c r="A51" s="104">
        <f>現貨data!A41</f>
        <v>0</v>
      </c>
      <c r="B51" s="105"/>
      <c r="C51" s="105"/>
      <c r="D51" s="105"/>
      <c r="E51" s="105"/>
      <c r="F51" s="105"/>
      <c r="G51" s="105"/>
    </row>
    <row r="52" spans="1:7">
      <c r="A52" s="104">
        <f>現貨data!A42</f>
        <v>0</v>
      </c>
      <c r="B52" s="105"/>
      <c r="C52" s="105"/>
      <c r="D52" s="105"/>
      <c r="E52" s="105"/>
      <c r="F52" s="105"/>
      <c r="G52" s="105"/>
    </row>
    <row r="53" spans="1:7">
      <c r="A53" s="104">
        <f>現貨data!A43</f>
        <v>0</v>
      </c>
      <c r="B53" s="105"/>
      <c r="C53" s="105"/>
      <c r="D53" s="105"/>
      <c r="E53" s="105"/>
      <c r="F53" s="105"/>
      <c r="G53" s="105"/>
    </row>
    <row r="54" spans="1:7">
      <c r="A54" s="104">
        <f>現貨data!A44</f>
        <v>0</v>
      </c>
      <c r="B54" s="105"/>
      <c r="C54" s="105"/>
      <c r="D54" s="105"/>
      <c r="E54" s="105"/>
      <c r="F54" s="105"/>
      <c r="G54" s="105"/>
    </row>
    <row r="55" spans="1:7">
      <c r="A55" s="104">
        <f>現貨data!A45</f>
        <v>0</v>
      </c>
      <c r="B55" s="105"/>
      <c r="C55" s="105"/>
      <c r="D55" s="105"/>
      <c r="E55" s="105"/>
      <c r="F55" s="105"/>
      <c r="G55" s="105"/>
    </row>
    <row r="56" spans="1:7">
      <c r="A56" s="104">
        <f>現貨data!A46</f>
        <v>0</v>
      </c>
      <c r="B56" s="105"/>
      <c r="C56" s="105"/>
      <c r="D56" s="105"/>
      <c r="E56" s="105"/>
      <c r="F56" s="105"/>
      <c r="G56" s="105"/>
    </row>
    <row r="57" spans="1:7">
      <c r="A57" s="104">
        <f>現貨data!A47</f>
        <v>0</v>
      </c>
      <c r="B57" s="105"/>
      <c r="C57" s="105"/>
      <c r="D57" s="105"/>
      <c r="E57" s="105"/>
      <c r="F57" s="105"/>
      <c r="G57" s="105"/>
    </row>
    <row r="58" spans="1:7">
      <c r="A58" s="104">
        <f>現貨data!A48</f>
        <v>0</v>
      </c>
      <c r="B58" s="105"/>
      <c r="C58" s="105"/>
      <c r="D58" s="105"/>
      <c r="E58" s="105"/>
      <c r="F58" s="105"/>
      <c r="G58" s="105"/>
    </row>
    <row r="59" spans="1:7">
      <c r="A59" s="104">
        <f>現貨data!A49</f>
        <v>0</v>
      </c>
      <c r="B59" s="105"/>
      <c r="C59" s="105"/>
      <c r="D59" s="105"/>
      <c r="E59" s="105"/>
      <c r="F59" s="105"/>
      <c r="G59" s="105"/>
    </row>
    <row r="60" spans="1:7">
      <c r="A60" s="104">
        <f>現貨data!A50</f>
        <v>0</v>
      </c>
      <c r="B60" s="105"/>
      <c r="C60" s="105"/>
      <c r="D60" s="105"/>
      <c r="E60" s="105"/>
      <c r="F60" s="105"/>
      <c r="G60" s="105"/>
    </row>
    <row r="61" spans="1:7">
      <c r="A61" s="104">
        <f>現貨data!A51</f>
        <v>0</v>
      </c>
      <c r="B61" s="105"/>
      <c r="C61" s="105"/>
      <c r="D61" s="105"/>
      <c r="E61" s="105"/>
      <c r="F61" s="105"/>
      <c r="G61" s="105"/>
    </row>
    <row r="62" spans="1:7">
      <c r="A62" s="104">
        <f>現貨data!A52</f>
        <v>0</v>
      </c>
      <c r="B62" s="105"/>
      <c r="C62" s="105"/>
      <c r="D62" s="105"/>
      <c r="E62" s="105"/>
      <c r="F62" s="105"/>
      <c r="G62" s="105"/>
    </row>
    <row r="63" spans="1:7">
      <c r="A63" s="104">
        <f>現貨data!A53</f>
        <v>0</v>
      </c>
      <c r="B63" s="105"/>
      <c r="C63" s="105"/>
      <c r="D63" s="105"/>
      <c r="E63" s="105"/>
      <c r="F63" s="105"/>
      <c r="G63" s="105"/>
    </row>
    <row r="64" spans="1:7">
      <c r="A64" s="104">
        <f>現貨data!A54</f>
        <v>0</v>
      </c>
      <c r="B64" s="105"/>
      <c r="C64" s="105"/>
      <c r="D64" s="105"/>
      <c r="E64" s="105"/>
      <c r="F64" s="105"/>
      <c r="G64" s="105"/>
    </row>
    <row r="65" spans="1:7">
      <c r="A65" s="104">
        <f>現貨data!A55</f>
        <v>0</v>
      </c>
      <c r="B65" s="105"/>
      <c r="C65" s="105"/>
      <c r="D65" s="105"/>
      <c r="E65" s="105"/>
      <c r="F65" s="105"/>
      <c r="G65" s="105"/>
    </row>
    <row r="66" spans="1:7">
      <c r="A66" s="104">
        <f>現貨data!A56</f>
        <v>0</v>
      </c>
      <c r="B66" s="105"/>
      <c r="C66" s="105"/>
      <c r="D66" s="105"/>
      <c r="E66" s="105"/>
      <c r="F66" s="105"/>
      <c r="G66" s="105"/>
    </row>
    <row r="67" spans="1:7">
      <c r="A67" s="104">
        <f>現貨data!A57</f>
        <v>0</v>
      </c>
      <c r="B67" s="105"/>
      <c r="C67" s="105"/>
      <c r="D67" s="105"/>
      <c r="E67" s="105"/>
      <c r="F67" s="105"/>
      <c r="G67" s="105"/>
    </row>
    <row r="68" spans="1:7">
      <c r="A68" s="104">
        <f>現貨data!A58</f>
        <v>0</v>
      </c>
      <c r="B68" s="105"/>
      <c r="C68" s="105"/>
      <c r="D68" s="105"/>
      <c r="E68" s="105"/>
      <c r="F68" s="105"/>
      <c r="G68" s="105"/>
    </row>
    <row r="69" spans="1:7">
      <c r="A69" s="104">
        <f>現貨data!A59</f>
        <v>0</v>
      </c>
      <c r="B69" s="105"/>
      <c r="C69" s="105"/>
      <c r="D69" s="105"/>
      <c r="E69" s="105"/>
      <c r="F69" s="105"/>
      <c r="G69" s="105"/>
    </row>
    <row r="70" spans="1:7">
      <c r="A70" s="104">
        <f>現貨data!A60</f>
        <v>0</v>
      </c>
      <c r="B70" s="105"/>
      <c r="C70" s="105"/>
      <c r="D70" s="105"/>
      <c r="E70" s="105"/>
      <c r="F70" s="105"/>
      <c r="G70" s="105"/>
    </row>
    <row r="71" spans="1:7">
      <c r="A71" s="104">
        <f>現貨data!A61</f>
        <v>0</v>
      </c>
      <c r="B71" s="105"/>
      <c r="C71" s="105"/>
      <c r="D71" s="105"/>
      <c r="E71" s="105"/>
      <c r="F71" s="105"/>
      <c r="G71" s="105"/>
    </row>
    <row r="72" spans="1:7">
      <c r="A72" s="104">
        <f>現貨data!A62</f>
        <v>0</v>
      </c>
      <c r="B72" s="105"/>
      <c r="C72" s="105"/>
      <c r="D72" s="105"/>
      <c r="E72" s="105"/>
      <c r="F72" s="105"/>
      <c r="G72" s="105"/>
    </row>
    <row r="73" spans="1:7">
      <c r="A73" s="104">
        <f>現貨data!A63</f>
        <v>0</v>
      </c>
      <c r="B73" s="105"/>
      <c r="C73" s="105"/>
      <c r="D73" s="105"/>
      <c r="E73" s="105"/>
      <c r="F73" s="105"/>
      <c r="G73" s="105"/>
    </row>
    <row r="74" spans="1:7">
      <c r="A74" s="104">
        <f>現貨data!A64</f>
        <v>0</v>
      </c>
      <c r="B74" s="105"/>
      <c r="C74" s="105"/>
      <c r="D74" s="105"/>
      <c r="E74" s="105"/>
      <c r="F74" s="105"/>
      <c r="G74" s="105"/>
    </row>
    <row r="75" spans="1:7">
      <c r="A75" s="104">
        <f>現貨data!A65</f>
        <v>0</v>
      </c>
      <c r="B75" s="105"/>
      <c r="C75" s="105"/>
      <c r="D75" s="105"/>
      <c r="E75" s="105"/>
      <c r="F75" s="105"/>
      <c r="G75" s="105"/>
    </row>
    <row r="76" spans="1:7">
      <c r="A76" s="104">
        <f>現貨data!A66</f>
        <v>0</v>
      </c>
      <c r="B76" s="105"/>
      <c r="C76" s="105"/>
      <c r="D76" s="105"/>
      <c r="E76" s="105"/>
      <c r="F76" s="105"/>
      <c r="G76" s="105"/>
    </row>
    <row r="77" spans="1:7">
      <c r="A77" s="104">
        <f>現貨data!A67</f>
        <v>0</v>
      </c>
      <c r="B77" s="105"/>
      <c r="C77" s="105"/>
      <c r="D77" s="105"/>
      <c r="E77" s="105"/>
      <c r="F77" s="105"/>
      <c r="G77" s="105"/>
    </row>
    <row r="78" spans="1:7">
      <c r="A78" s="104">
        <f>現貨data!A68</f>
        <v>0</v>
      </c>
      <c r="B78" s="105"/>
      <c r="C78" s="105"/>
      <c r="D78" s="105"/>
      <c r="E78" s="105"/>
      <c r="F78" s="105"/>
      <c r="G78" s="105"/>
    </row>
    <row r="79" spans="1:7">
      <c r="A79" s="104">
        <f>現貨data!A69</f>
        <v>0</v>
      </c>
      <c r="B79" s="105"/>
      <c r="C79" s="105"/>
      <c r="D79" s="105"/>
      <c r="E79" s="105"/>
      <c r="F79" s="105"/>
      <c r="G79" s="105"/>
    </row>
    <row r="80" spans="1:7">
      <c r="A80" s="104">
        <f>現貨data!A70</f>
        <v>0</v>
      </c>
      <c r="B80" s="105"/>
      <c r="C80" s="105"/>
      <c r="D80" s="105"/>
      <c r="E80" s="105"/>
      <c r="F80" s="105"/>
      <c r="G80" s="105"/>
    </row>
    <row r="81" spans="1:7">
      <c r="A81" s="104">
        <f>現貨data!A71</f>
        <v>0</v>
      </c>
      <c r="B81" s="105"/>
      <c r="C81" s="105"/>
      <c r="D81" s="105"/>
      <c r="E81" s="105"/>
      <c r="F81" s="105"/>
      <c r="G81" s="105"/>
    </row>
    <row r="82" spans="1:7">
      <c r="A82" s="104">
        <f>現貨data!A72</f>
        <v>0</v>
      </c>
      <c r="B82" s="105"/>
      <c r="C82" s="105"/>
      <c r="D82" s="105"/>
      <c r="E82" s="105"/>
      <c r="F82" s="105"/>
      <c r="G82" s="105"/>
    </row>
    <row r="83" spans="1:7">
      <c r="A83" s="104">
        <f>現貨data!A73</f>
        <v>0</v>
      </c>
      <c r="B83" s="105"/>
      <c r="C83" s="105"/>
      <c r="D83" s="105"/>
      <c r="E83" s="105"/>
      <c r="F83" s="105"/>
      <c r="G83" s="105"/>
    </row>
    <row r="84" spans="1:7">
      <c r="A84" s="104">
        <f>現貨data!A74</f>
        <v>0</v>
      </c>
      <c r="B84" s="105"/>
      <c r="C84" s="105"/>
      <c r="D84" s="105"/>
      <c r="E84" s="105"/>
      <c r="F84" s="105"/>
      <c r="G84" s="105"/>
    </row>
    <row r="85" spans="1:7">
      <c r="A85" s="104">
        <f>現貨data!A75</f>
        <v>0</v>
      </c>
      <c r="B85" s="105"/>
      <c r="C85" s="105"/>
      <c r="D85" s="105"/>
      <c r="E85" s="105"/>
      <c r="F85" s="105"/>
      <c r="G85" s="105"/>
    </row>
    <row r="86" spans="1:7">
      <c r="A86" s="104">
        <f>現貨data!A76</f>
        <v>0</v>
      </c>
      <c r="B86" s="105"/>
      <c r="C86" s="105"/>
      <c r="D86" s="105"/>
      <c r="E86" s="105"/>
      <c r="F86" s="105"/>
      <c r="G86" s="105"/>
    </row>
    <row r="87" spans="1:7">
      <c r="A87" s="104">
        <f>現貨data!A77</f>
        <v>0</v>
      </c>
      <c r="B87" s="105"/>
      <c r="C87" s="105"/>
      <c r="D87" s="105"/>
      <c r="E87" s="105"/>
      <c r="F87" s="105"/>
      <c r="G87" s="105"/>
    </row>
    <row r="88" spans="1:7">
      <c r="A88" s="104">
        <f>現貨data!A78</f>
        <v>0</v>
      </c>
      <c r="B88" s="105"/>
      <c r="C88" s="105"/>
      <c r="D88" s="105"/>
      <c r="E88" s="105"/>
      <c r="F88" s="105"/>
      <c r="G88" s="105"/>
    </row>
    <row r="89" spans="1:7">
      <c r="A89" s="104">
        <f>現貨data!A79</f>
        <v>0</v>
      </c>
      <c r="B89" s="105"/>
      <c r="C89" s="105"/>
      <c r="D89" s="105"/>
      <c r="E89" s="105"/>
      <c r="F89" s="105"/>
      <c r="G89" s="105"/>
    </row>
    <row r="90" spans="1:7">
      <c r="A90" s="104">
        <f>現貨data!A80</f>
        <v>0</v>
      </c>
      <c r="B90" s="105"/>
      <c r="C90" s="105"/>
      <c r="D90" s="105"/>
      <c r="E90" s="105"/>
      <c r="F90" s="105"/>
      <c r="G90" s="105"/>
    </row>
    <row r="91" spans="1:7">
      <c r="A91" s="104">
        <f>現貨data!A81</f>
        <v>0</v>
      </c>
      <c r="B91" s="105"/>
      <c r="C91" s="105"/>
      <c r="D91" s="105"/>
      <c r="E91" s="105"/>
      <c r="F91" s="105"/>
      <c r="G91" s="105"/>
    </row>
    <row r="92" spans="1:7">
      <c r="A92" s="104">
        <f>現貨data!A82</f>
        <v>0</v>
      </c>
      <c r="B92" s="105"/>
      <c r="C92" s="105"/>
      <c r="D92" s="105"/>
      <c r="E92" s="105"/>
      <c r="F92" s="105"/>
      <c r="G92" s="105"/>
    </row>
    <row r="93" spans="1:7">
      <c r="A93" s="104">
        <f>現貨data!A83</f>
        <v>0</v>
      </c>
      <c r="B93" s="105"/>
      <c r="C93" s="105"/>
      <c r="D93" s="105"/>
      <c r="E93" s="105"/>
      <c r="F93" s="105"/>
      <c r="G93" s="105"/>
    </row>
    <row r="94" spans="1:7">
      <c r="A94" s="104">
        <f>現貨data!A84</f>
        <v>0</v>
      </c>
      <c r="B94" s="105"/>
      <c r="C94" s="105"/>
      <c r="D94" s="105"/>
      <c r="E94" s="105"/>
      <c r="F94" s="105"/>
      <c r="G94" s="105"/>
    </row>
    <row r="95" spans="1:7">
      <c r="A95" s="104">
        <f>現貨data!A85</f>
        <v>0</v>
      </c>
      <c r="B95" s="105"/>
      <c r="C95" s="105"/>
      <c r="D95" s="105"/>
      <c r="E95" s="105"/>
      <c r="F95" s="105"/>
      <c r="G95" s="105"/>
    </row>
    <row r="96" spans="1:7">
      <c r="A96" s="104">
        <f>現貨data!A86</f>
        <v>0</v>
      </c>
      <c r="B96" s="105"/>
      <c r="C96" s="105"/>
      <c r="D96" s="105"/>
      <c r="E96" s="105"/>
      <c r="F96" s="105"/>
      <c r="G96" s="105"/>
    </row>
    <row r="97" spans="1:7">
      <c r="A97" s="104">
        <f>現貨data!A87</f>
        <v>0</v>
      </c>
      <c r="B97" s="105"/>
      <c r="C97" s="105"/>
      <c r="D97" s="105"/>
      <c r="E97" s="105"/>
      <c r="F97" s="105"/>
      <c r="G97" s="105"/>
    </row>
    <row r="98" spans="1:7">
      <c r="A98" s="104">
        <f>現貨data!A88</f>
        <v>0</v>
      </c>
      <c r="B98" s="105"/>
      <c r="C98" s="105"/>
      <c r="D98" s="105"/>
      <c r="E98" s="105"/>
      <c r="F98" s="105"/>
      <c r="G98" s="105"/>
    </row>
    <row r="99" spans="1:7">
      <c r="A99" s="104">
        <f>現貨data!A89</f>
        <v>0</v>
      </c>
      <c r="B99" s="105"/>
      <c r="C99" s="105"/>
      <c r="D99" s="105"/>
      <c r="E99" s="105"/>
      <c r="F99" s="105"/>
      <c r="G99" s="105"/>
    </row>
    <row r="100" spans="1:7">
      <c r="A100" s="104">
        <f>現貨data!A90</f>
        <v>0</v>
      </c>
      <c r="B100" s="105"/>
      <c r="C100" s="105"/>
      <c r="D100" s="105"/>
      <c r="E100" s="105"/>
      <c r="F100" s="105"/>
      <c r="G100" s="105"/>
    </row>
    <row r="101" spans="1:7">
      <c r="A101" s="104">
        <f>現貨data!A91</f>
        <v>0</v>
      </c>
      <c r="B101" s="105"/>
      <c r="C101" s="105"/>
      <c r="D101" s="105"/>
      <c r="E101" s="105"/>
      <c r="F101" s="105"/>
      <c r="G101" s="105"/>
    </row>
    <row r="102" spans="1:7">
      <c r="A102" s="104">
        <f>現貨data!A92</f>
        <v>0</v>
      </c>
      <c r="B102" s="105"/>
      <c r="C102" s="105"/>
      <c r="D102" s="105"/>
      <c r="E102" s="105"/>
      <c r="F102" s="105"/>
      <c r="G102" s="105"/>
    </row>
    <row r="103" spans="1:7">
      <c r="A103" s="104">
        <f>現貨data!A93</f>
        <v>0</v>
      </c>
      <c r="B103" s="105"/>
      <c r="C103" s="105"/>
      <c r="D103" s="105"/>
      <c r="E103" s="105"/>
      <c r="F103" s="105"/>
      <c r="G103" s="105"/>
    </row>
    <row r="104" spans="1:7">
      <c r="A104" s="104">
        <f>現貨data!A94</f>
        <v>0</v>
      </c>
      <c r="B104" s="105"/>
      <c r="C104" s="105"/>
      <c r="D104" s="105"/>
      <c r="E104" s="105"/>
      <c r="F104" s="105"/>
      <c r="G104" s="105"/>
    </row>
    <row r="105" spans="1:7">
      <c r="A105" s="104">
        <f>現貨data!A95</f>
        <v>0</v>
      </c>
      <c r="B105" s="105"/>
      <c r="C105" s="105"/>
      <c r="D105" s="105"/>
      <c r="E105" s="105"/>
      <c r="F105" s="105"/>
      <c r="G105" s="105"/>
    </row>
    <row r="106" spans="1:7">
      <c r="A106" s="104">
        <f>現貨data!A96</f>
        <v>0</v>
      </c>
      <c r="B106" s="105"/>
      <c r="C106" s="105"/>
      <c r="D106" s="105"/>
      <c r="E106" s="105"/>
      <c r="F106" s="105"/>
      <c r="G106" s="105"/>
    </row>
    <row r="107" spans="1:7">
      <c r="A107" s="104">
        <f>現貨data!A97</f>
        <v>0</v>
      </c>
      <c r="B107" s="105"/>
      <c r="C107" s="105"/>
      <c r="D107" s="105"/>
      <c r="E107" s="105"/>
      <c r="F107" s="105"/>
      <c r="G107" s="105"/>
    </row>
    <row r="108" spans="1:7">
      <c r="A108" s="104">
        <f>現貨data!A98</f>
        <v>0</v>
      </c>
      <c r="B108" s="105"/>
      <c r="C108" s="105"/>
      <c r="D108" s="105"/>
      <c r="E108" s="105"/>
      <c r="F108" s="105"/>
      <c r="G108" s="105"/>
    </row>
    <row r="109" spans="1:7">
      <c r="A109" s="104">
        <f>現貨data!A99</f>
        <v>0</v>
      </c>
      <c r="B109" s="105"/>
      <c r="C109" s="105"/>
      <c r="D109" s="105"/>
      <c r="E109" s="105"/>
      <c r="F109" s="105"/>
      <c r="G109" s="105"/>
    </row>
    <row r="110" spans="1:7">
      <c r="A110" s="104">
        <f>現貨data!A100</f>
        <v>0</v>
      </c>
      <c r="B110" s="105"/>
      <c r="C110" s="105"/>
      <c r="D110" s="105"/>
      <c r="E110" s="105"/>
      <c r="F110" s="105"/>
      <c r="G110" s="105"/>
    </row>
    <row r="111" spans="1:7">
      <c r="A111" s="104">
        <f>現貨data!A101</f>
        <v>0</v>
      </c>
      <c r="B111" s="105"/>
      <c r="C111" s="105"/>
      <c r="D111" s="105"/>
      <c r="E111" s="105"/>
      <c r="F111" s="105"/>
      <c r="G111" s="105"/>
    </row>
    <row r="112" spans="1:7">
      <c r="A112" s="104">
        <f>現貨data!A102</f>
        <v>0</v>
      </c>
      <c r="B112" s="105"/>
      <c r="C112" s="105"/>
      <c r="D112" s="105"/>
      <c r="E112" s="105"/>
      <c r="F112" s="105"/>
      <c r="G112" s="105"/>
    </row>
    <row r="113" spans="1:7">
      <c r="A113" s="104">
        <f>現貨data!A103</f>
        <v>0</v>
      </c>
      <c r="B113" s="105"/>
      <c r="C113" s="105"/>
      <c r="D113" s="105"/>
      <c r="E113" s="105"/>
      <c r="F113" s="105"/>
      <c r="G113" s="105"/>
    </row>
    <row r="114" spans="1:7">
      <c r="A114" s="104">
        <f>現貨data!A104</f>
        <v>0</v>
      </c>
      <c r="B114" s="105"/>
      <c r="C114" s="105"/>
      <c r="D114" s="105"/>
      <c r="E114" s="105"/>
      <c r="F114" s="105"/>
      <c r="G114" s="105"/>
    </row>
    <row r="115" spans="1:7">
      <c r="A115" s="104">
        <f>現貨data!A105</f>
        <v>0</v>
      </c>
      <c r="B115" s="105"/>
      <c r="C115" s="105"/>
      <c r="D115" s="105"/>
      <c r="E115" s="105"/>
      <c r="F115" s="105"/>
      <c r="G115" s="105"/>
    </row>
    <row r="116" spans="1:7">
      <c r="A116" s="104">
        <f>現貨data!A106</f>
        <v>0</v>
      </c>
      <c r="B116" s="105"/>
      <c r="C116" s="105"/>
      <c r="D116" s="105"/>
      <c r="E116" s="105"/>
      <c r="F116" s="105"/>
      <c r="G116" s="105"/>
    </row>
    <row r="117" spans="1:7">
      <c r="A117" s="104">
        <f>現貨data!A107</f>
        <v>0</v>
      </c>
      <c r="B117" s="105"/>
      <c r="C117" s="105"/>
      <c r="D117" s="105"/>
      <c r="E117" s="105"/>
      <c r="F117" s="105"/>
      <c r="G117" s="105"/>
    </row>
    <row r="118" spans="1:7">
      <c r="A118" s="104">
        <f>現貨data!A108</f>
        <v>0</v>
      </c>
      <c r="B118" s="105"/>
      <c r="C118" s="105"/>
      <c r="D118" s="105"/>
      <c r="E118" s="105"/>
      <c r="F118" s="105"/>
      <c r="G118" s="105"/>
    </row>
    <row r="119" spans="1:7">
      <c r="A119" s="104">
        <f>現貨data!A109</f>
        <v>0</v>
      </c>
      <c r="B119" s="105"/>
      <c r="C119" s="105"/>
      <c r="D119" s="105"/>
      <c r="E119" s="105"/>
      <c r="F119" s="105"/>
      <c r="G119" s="105"/>
    </row>
    <row r="120" spans="1:7">
      <c r="A120" s="104">
        <f>現貨data!A110</f>
        <v>0</v>
      </c>
      <c r="B120" s="105"/>
      <c r="C120" s="105"/>
      <c r="D120" s="105"/>
      <c r="E120" s="105"/>
      <c r="F120" s="105"/>
      <c r="G120" s="105"/>
    </row>
    <row r="121" spans="1:7">
      <c r="A121" s="104">
        <f>現貨data!A111</f>
        <v>0</v>
      </c>
      <c r="B121" s="105"/>
      <c r="C121" s="105"/>
      <c r="D121" s="105"/>
      <c r="E121" s="105"/>
      <c r="F121" s="105"/>
      <c r="G121" s="105"/>
    </row>
    <row r="122" spans="1:7">
      <c r="A122" s="104">
        <f>現貨data!A112</f>
        <v>0</v>
      </c>
      <c r="B122" s="105"/>
      <c r="C122" s="105"/>
      <c r="D122" s="105"/>
      <c r="E122" s="105"/>
      <c r="F122" s="105"/>
      <c r="G122" s="105"/>
    </row>
    <row r="123" spans="1:7">
      <c r="A123" s="104">
        <f>現貨data!A113</f>
        <v>0</v>
      </c>
      <c r="B123" s="105"/>
      <c r="C123" s="105"/>
      <c r="D123" s="105"/>
      <c r="E123" s="105"/>
      <c r="F123" s="105"/>
      <c r="G123" s="105"/>
    </row>
    <row r="124" spans="1:7">
      <c r="A124" s="104">
        <f>現貨data!A114</f>
        <v>0</v>
      </c>
      <c r="B124" s="105"/>
      <c r="C124" s="105"/>
      <c r="D124" s="105"/>
      <c r="E124" s="105"/>
      <c r="F124" s="105"/>
      <c r="G124" s="105"/>
    </row>
    <row r="125" spans="1:7">
      <c r="A125" s="104">
        <f>現貨data!A115</f>
        <v>0</v>
      </c>
      <c r="B125" s="105"/>
      <c r="C125" s="105"/>
      <c r="D125" s="105"/>
      <c r="E125" s="105"/>
      <c r="F125" s="105"/>
      <c r="G125" s="105"/>
    </row>
    <row r="126" spans="1:7">
      <c r="A126" s="104">
        <f>現貨data!A116</f>
        <v>0</v>
      </c>
      <c r="B126" s="105"/>
      <c r="C126" s="105"/>
      <c r="D126" s="105"/>
      <c r="E126" s="105"/>
      <c r="F126" s="105"/>
      <c r="G126" s="105"/>
    </row>
    <row r="127" spans="1:7">
      <c r="A127" s="104">
        <f>現貨data!A117</f>
        <v>0</v>
      </c>
      <c r="B127" s="105"/>
      <c r="C127" s="105"/>
      <c r="D127" s="105"/>
      <c r="E127" s="105"/>
      <c r="F127" s="105"/>
      <c r="G127" s="105"/>
    </row>
    <row r="128" spans="1:7">
      <c r="A128" s="104">
        <f>現貨data!A118</f>
        <v>0</v>
      </c>
      <c r="B128" s="105"/>
      <c r="C128" s="105"/>
      <c r="D128" s="105"/>
      <c r="E128" s="105"/>
      <c r="F128" s="105"/>
      <c r="G128" s="105"/>
    </row>
    <row r="129" spans="1:7">
      <c r="A129" s="104">
        <f>現貨data!A119</f>
        <v>0</v>
      </c>
      <c r="B129" s="105"/>
      <c r="C129" s="105"/>
      <c r="D129" s="105"/>
      <c r="E129" s="105"/>
      <c r="F129" s="105"/>
      <c r="G129" s="105"/>
    </row>
    <row r="130" spans="1:7">
      <c r="A130" s="104">
        <f>現貨data!A120</f>
        <v>0</v>
      </c>
      <c r="B130" s="105"/>
      <c r="C130" s="105"/>
      <c r="D130" s="105"/>
      <c r="E130" s="105"/>
      <c r="F130" s="105"/>
      <c r="G130" s="105"/>
    </row>
    <row r="131" spans="1:7">
      <c r="A131" s="104">
        <f>現貨data!A121</f>
        <v>0</v>
      </c>
      <c r="B131" s="105"/>
      <c r="C131" s="105"/>
      <c r="D131" s="105"/>
      <c r="E131" s="105"/>
      <c r="F131" s="105"/>
      <c r="G131" s="105"/>
    </row>
    <row r="132" spans="1:7">
      <c r="A132" s="104">
        <f>現貨data!A122</f>
        <v>0</v>
      </c>
      <c r="B132" s="105"/>
      <c r="C132" s="105"/>
      <c r="D132" s="105"/>
      <c r="E132" s="105"/>
      <c r="F132" s="105"/>
      <c r="G132" s="105"/>
    </row>
    <row r="133" spans="1:7">
      <c r="A133" s="104">
        <f>現貨data!A123</f>
        <v>0</v>
      </c>
      <c r="B133" s="105"/>
      <c r="C133" s="105"/>
      <c r="D133" s="105"/>
      <c r="E133" s="105"/>
      <c r="F133" s="105"/>
      <c r="G133" s="105"/>
    </row>
    <row r="134" spans="1:7">
      <c r="A134" s="104">
        <f>現貨data!A124</f>
        <v>0</v>
      </c>
      <c r="B134" s="105"/>
      <c r="C134" s="105"/>
      <c r="D134" s="105"/>
      <c r="E134" s="105"/>
      <c r="F134" s="105"/>
      <c r="G134" s="105"/>
    </row>
    <row r="135" spans="1:7">
      <c r="A135" s="104">
        <f>現貨data!A125</f>
        <v>0</v>
      </c>
      <c r="B135" s="105"/>
      <c r="C135" s="105"/>
      <c r="D135" s="105"/>
      <c r="E135" s="105"/>
      <c r="F135" s="105"/>
      <c r="G135" s="105"/>
    </row>
    <row r="136" spans="1:7">
      <c r="A136" s="104">
        <f>現貨data!A126</f>
        <v>0</v>
      </c>
      <c r="B136" s="105"/>
      <c r="C136" s="105"/>
      <c r="D136" s="105"/>
      <c r="E136" s="105"/>
      <c r="F136" s="105"/>
      <c r="G136" s="105"/>
    </row>
    <row r="137" spans="1:7">
      <c r="A137" s="104">
        <f>現貨data!A127</f>
        <v>0</v>
      </c>
      <c r="B137" s="105"/>
      <c r="C137" s="105"/>
      <c r="D137" s="105"/>
      <c r="E137" s="105"/>
      <c r="F137" s="105"/>
      <c r="G137" s="105"/>
    </row>
    <row r="138" spans="1:7">
      <c r="A138" s="104">
        <f>現貨data!A128</f>
        <v>0</v>
      </c>
      <c r="B138" s="105"/>
      <c r="C138" s="105"/>
      <c r="D138" s="105"/>
      <c r="E138" s="105"/>
      <c r="F138" s="105"/>
      <c r="G138" s="105"/>
    </row>
    <row r="139" spans="1:7">
      <c r="A139" s="104">
        <f>現貨data!A129</f>
        <v>0</v>
      </c>
      <c r="B139" s="105"/>
      <c r="C139" s="105"/>
      <c r="D139" s="105"/>
      <c r="E139" s="105"/>
      <c r="F139" s="105"/>
      <c r="G139" s="105"/>
    </row>
    <row r="140" spans="1:7">
      <c r="A140" s="104">
        <f>現貨data!A130</f>
        <v>0</v>
      </c>
      <c r="B140" s="105"/>
      <c r="C140" s="105"/>
      <c r="D140" s="105"/>
      <c r="E140" s="105"/>
      <c r="F140" s="105"/>
      <c r="G140" s="105"/>
    </row>
    <row r="141" spans="1:7">
      <c r="A141" s="104">
        <f>現貨data!A131</f>
        <v>0</v>
      </c>
      <c r="B141" s="105"/>
      <c r="C141" s="105"/>
      <c r="D141" s="105"/>
      <c r="E141" s="105"/>
      <c r="F141" s="105"/>
      <c r="G141" s="105"/>
    </row>
    <row r="142" spans="1:7">
      <c r="A142" s="104">
        <f>現貨data!A132</f>
        <v>0</v>
      </c>
      <c r="B142" s="105"/>
      <c r="C142" s="105"/>
      <c r="D142" s="105"/>
      <c r="E142" s="105"/>
      <c r="F142" s="105"/>
      <c r="G142" s="105"/>
    </row>
    <row r="143" spans="1:7">
      <c r="A143" s="104">
        <f>現貨data!A133</f>
        <v>0</v>
      </c>
      <c r="B143" s="105"/>
      <c r="C143" s="105"/>
      <c r="D143" s="105"/>
      <c r="E143" s="105"/>
      <c r="F143" s="105"/>
      <c r="G143" s="105"/>
    </row>
    <row r="144" spans="1:7">
      <c r="A144" s="104">
        <f>現貨data!A134</f>
        <v>0</v>
      </c>
      <c r="B144" s="105"/>
      <c r="C144" s="105"/>
      <c r="D144" s="105"/>
      <c r="E144" s="105"/>
      <c r="F144" s="105"/>
      <c r="G144" s="105"/>
    </row>
    <row r="145" spans="1:7">
      <c r="A145" s="104">
        <f>現貨data!A135</f>
        <v>0</v>
      </c>
      <c r="B145" s="105"/>
      <c r="C145" s="105"/>
      <c r="D145" s="105"/>
      <c r="E145" s="105"/>
      <c r="F145" s="105"/>
      <c r="G145" s="105"/>
    </row>
    <row r="146" spans="1:7">
      <c r="A146" s="104">
        <f>現貨data!A136</f>
        <v>0</v>
      </c>
      <c r="B146" s="105"/>
      <c r="C146" s="105"/>
      <c r="D146" s="105"/>
      <c r="E146" s="105"/>
      <c r="F146" s="105"/>
      <c r="G146" s="105"/>
    </row>
    <row r="147" spans="1:7">
      <c r="A147" s="104">
        <f>現貨data!A137</f>
        <v>0</v>
      </c>
      <c r="B147" s="105"/>
      <c r="C147" s="105"/>
      <c r="D147" s="105"/>
      <c r="E147" s="105"/>
      <c r="F147" s="105"/>
      <c r="G147" s="105"/>
    </row>
    <row r="148" spans="1:7">
      <c r="A148" s="104">
        <f>現貨data!A138</f>
        <v>0</v>
      </c>
      <c r="B148" s="105"/>
      <c r="C148" s="105"/>
      <c r="D148" s="105"/>
      <c r="E148" s="105"/>
      <c r="F148" s="105"/>
      <c r="G148" s="105"/>
    </row>
    <row r="149" spans="1:7">
      <c r="A149" s="104">
        <f>現貨data!A139</f>
        <v>0</v>
      </c>
      <c r="B149" s="105"/>
      <c r="C149" s="105"/>
      <c r="D149" s="105"/>
      <c r="E149" s="105"/>
      <c r="F149" s="105"/>
      <c r="G149" s="105"/>
    </row>
    <row r="150" spans="1:7">
      <c r="A150" s="104">
        <f>現貨data!A140</f>
        <v>0</v>
      </c>
      <c r="B150" s="105"/>
      <c r="C150" s="105"/>
      <c r="D150" s="105"/>
      <c r="E150" s="105"/>
      <c r="F150" s="105"/>
      <c r="G150" s="105"/>
    </row>
    <row r="151" spans="1:7">
      <c r="A151" s="104">
        <f>現貨data!A141</f>
        <v>0</v>
      </c>
      <c r="B151" s="105"/>
      <c r="C151" s="105"/>
      <c r="D151" s="105"/>
      <c r="E151" s="105"/>
      <c r="F151" s="105"/>
      <c r="G151" s="105"/>
    </row>
    <row r="152" spans="1:7">
      <c r="A152" s="104">
        <f>現貨data!A142</f>
        <v>0</v>
      </c>
      <c r="B152" s="105"/>
      <c r="C152" s="105"/>
      <c r="D152" s="105"/>
      <c r="E152" s="105"/>
      <c r="F152" s="105"/>
      <c r="G152" s="105"/>
    </row>
    <row r="153" spans="1:7">
      <c r="A153" s="104">
        <f>現貨data!A143</f>
        <v>0</v>
      </c>
      <c r="B153" s="105"/>
      <c r="C153" s="105"/>
      <c r="D153" s="105"/>
      <c r="E153" s="105"/>
      <c r="F153" s="105"/>
      <c r="G153" s="105"/>
    </row>
    <row r="154" spans="1:7">
      <c r="A154" s="104">
        <f>現貨data!A144</f>
        <v>0</v>
      </c>
      <c r="B154" s="105"/>
      <c r="C154" s="105"/>
      <c r="D154" s="105"/>
      <c r="E154" s="105"/>
      <c r="F154" s="105"/>
      <c r="G154" s="105"/>
    </row>
    <row r="155" spans="1:7">
      <c r="A155" s="104">
        <f>現貨data!A145</f>
        <v>0</v>
      </c>
      <c r="B155" s="105"/>
      <c r="C155" s="105"/>
      <c r="D155" s="105"/>
      <c r="E155" s="105"/>
      <c r="F155" s="105"/>
      <c r="G155" s="105"/>
    </row>
    <row r="156" spans="1:7">
      <c r="A156" s="104">
        <f>現貨data!A146</f>
        <v>0</v>
      </c>
      <c r="B156" s="105"/>
      <c r="C156" s="105"/>
      <c r="D156" s="105"/>
      <c r="E156" s="105"/>
      <c r="F156" s="105"/>
      <c r="G156" s="105"/>
    </row>
    <row r="157" spans="1:7">
      <c r="A157" s="104">
        <f>現貨data!A147</f>
        <v>0</v>
      </c>
      <c r="B157" s="105"/>
      <c r="C157" s="105"/>
      <c r="D157" s="105"/>
      <c r="E157" s="105"/>
      <c r="F157" s="105"/>
      <c r="G157" s="105"/>
    </row>
    <row r="158" spans="1:7">
      <c r="A158" s="104">
        <f>現貨data!A148</f>
        <v>0</v>
      </c>
      <c r="B158" s="105"/>
      <c r="C158" s="105"/>
      <c r="D158" s="105"/>
      <c r="E158" s="105"/>
      <c r="F158" s="105"/>
      <c r="G158" s="105"/>
    </row>
    <row r="159" spans="1:7">
      <c r="A159" s="104">
        <f>現貨data!A149</f>
        <v>0</v>
      </c>
      <c r="B159" s="105"/>
      <c r="C159" s="105"/>
      <c r="D159" s="105"/>
      <c r="E159" s="105"/>
      <c r="F159" s="105"/>
      <c r="G159" s="105"/>
    </row>
    <row r="160" spans="1:7">
      <c r="A160" s="104">
        <f>現貨data!A150</f>
        <v>0</v>
      </c>
      <c r="B160" s="105"/>
      <c r="C160" s="105"/>
      <c r="D160" s="105"/>
      <c r="E160" s="105"/>
      <c r="F160" s="105"/>
      <c r="G160" s="105"/>
    </row>
    <row r="161" spans="1:7">
      <c r="A161" s="104">
        <f>現貨data!A151</f>
        <v>0</v>
      </c>
      <c r="B161" s="105"/>
      <c r="C161" s="105"/>
      <c r="D161" s="105"/>
      <c r="E161" s="105"/>
      <c r="F161" s="105"/>
      <c r="G161" s="105"/>
    </row>
    <row r="162" spans="1:7">
      <c r="A162" s="104">
        <f>現貨data!A152</f>
        <v>0</v>
      </c>
      <c r="B162" s="105"/>
      <c r="C162" s="105"/>
      <c r="D162" s="105"/>
      <c r="E162" s="105"/>
      <c r="F162" s="105"/>
      <c r="G162" s="105"/>
    </row>
    <row r="163" spans="1:7">
      <c r="A163" s="104">
        <f>現貨data!A153</f>
        <v>0</v>
      </c>
      <c r="B163" s="105"/>
      <c r="C163" s="105"/>
      <c r="D163" s="105"/>
      <c r="E163" s="105"/>
      <c r="F163" s="105"/>
      <c r="G163" s="105"/>
    </row>
    <row r="164" spans="1:7">
      <c r="A164" s="104">
        <f>現貨data!A154</f>
        <v>0</v>
      </c>
      <c r="B164" s="105"/>
      <c r="C164" s="105"/>
      <c r="D164" s="105"/>
      <c r="E164" s="105"/>
      <c r="F164" s="105"/>
      <c r="G164" s="105"/>
    </row>
    <row r="165" spans="1:7">
      <c r="A165" s="104">
        <f>現貨data!A155</f>
        <v>0</v>
      </c>
      <c r="B165" s="105"/>
      <c r="C165" s="105"/>
      <c r="D165" s="105"/>
      <c r="E165" s="105"/>
      <c r="F165" s="105"/>
      <c r="G165" s="105"/>
    </row>
    <row r="166" spans="1:7">
      <c r="A166" s="104">
        <f>現貨data!A156</f>
        <v>0</v>
      </c>
      <c r="B166" s="105"/>
      <c r="C166" s="105"/>
      <c r="D166" s="105"/>
      <c r="E166" s="105"/>
      <c r="F166" s="105"/>
      <c r="G166" s="105"/>
    </row>
    <row r="167" spans="1:7">
      <c r="A167" s="104">
        <f>現貨data!A157</f>
        <v>0</v>
      </c>
      <c r="B167" s="105"/>
      <c r="C167" s="105"/>
      <c r="D167" s="105"/>
      <c r="E167" s="105"/>
      <c r="F167" s="105"/>
      <c r="G167" s="105"/>
    </row>
    <row r="168" spans="1:7">
      <c r="A168" s="104">
        <f>現貨data!A158</f>
        <v>0</v>
      </c>
      <c r="B168" s="105"/>
      <c r="C168" s="105"/>
      <c r="D168" s="105"/>
      <c r="E168" s="105"/>
      <c r="F168" s="105"/>
      <c r="G168" s="105"/>
    </row>
    <row r="169" spans="1:7">
      <c r="A169" s="104">
        <f>現貨data!A159</f>
        <v>0</v>
      </c>
      <c r="B169" s="105"/>
      <c r="C169" s="105"/>
      <c r="D169" s="105"/>
      <c r="E169" s="105"/>
      <c r="F169" s="105"/>
      <c r="G169" s="105"/>
    </row>
    <row r="170" spans="1:7">
      <c r="A170" s="104">
        <f>現貨data!A160</f>
        <v>0</v>
      </c>
      <c r="B170" s="105"/>
      <c r="C170" s="105"/>
      <c r="D170" s="105"/>
      <c r="E170" s="105"/>
      <c r="F170" s="105"/>
      <c r="G170" s="105"/>
    </row>
    <row r="171" spans="1:7">
      <c r="A171" s="104">
        <f>現貨data!A161</f>
        <v>0</v>
      </c>
      <c r="B171" s="105"/>
      <c r="C171" s="105"/>
      <c r="D171" s="105"/>
      <c r="E171" s="105"/>
      <c r="F171" s="105"/>
      <c r="G171" s="105"/>
    </row>
    <row r="172" spans="1:7">
      <c r="A172" s="104">
        <f>現貨data!A162</f>
        <v>0</v>
      </c>
      <c r="B172" s="105"/>
      <c r="C172" s="105"/>
      <c r="D172" s="105"/>
      <c r="E172" s="105"/>
      <c r="F172" s="105"/>
      <c r="G172" s="105"/>
    </row>
    <row r="173" spans="1:7">
      <c r="A173" s="104">
        <f>現貨data!A163</f>
        <v>0</v>
      </c>
      <c r="B173" s="105"/>
      <c r="C173" s="105"/>
      <c r="D173" s="105"/>
      <c r="E173" s="105"/>
      <c r="F173" s="105"/>
      <c r="G173" s="105"/>
    </row>
    <row r="174" spans="1:7">
      <c r="A174" s="104">
        <f>現貨data!A164</f>
        <v>0</v>
      </c>
      <c r="B174" s="105"/>
      <c r="C174" s="105"/>
      <c r="D174" s="105"/>
      <c r="E174" s="105"/>
      <c r="F174" s="105"/>
      <c r="G174" s="105"/>
    </row>
    <row r="175" spans="1:7">
      <c r="A175" s="104">
        <f>現貨data!A165</f>
        <v>0</v>
      </c>
      <c r="B175" s="105"/>
      <c r="C175" s="105"/>
      <c r="D175" s="105"/>
      <c r="E175" s="105"/>
      <c r="F175" s="105"/>
      <c r="G175" s="105"/>
    </row>
    <row r="176" spans="1:7">
      <c r="A176" s="104">
        <f>現貨data!A166</f>
        <v>0</v>
      </c>
      <c r="B176" s="105"/>
      <c r="C176" s="105"/>
      <c r="D176" s="105"/>
      <c r="E176" s="105"/>
      <c r="F176" s="105"/>
      <c r="G176" s="105"/>
    </row>
    <row r="177" spans="1:7">
      <c r="A177" s="104">
        <f>現貨data!A167</f>
        <v>0</v>
      </c>
      <c r="B177" s="105"/>
      <c r="C177" s="105"/>
      <c r="D177" s="105"/>
      <c r="E177" s="105"/>
      <c r="F177" s="105"/>
      <c r="G177" s="105"/>
    </row>
    <row r="178" spans="1:7">
      <c r="A178" s="104">
        <f>現貨data!A168</f>
        <v>0</v>
      </c>
      <c r="B178" s="105"/>
      <c r="C178" s="105"/>
      <c r="D178" s="105"/>
      <c r="E178" s="105"/>
      <c r="F178" s="105"/>
      <c r="G178" s="105"/>
    </row>
    <row r="179" spans="1:7">
      <c r="A179" s="104">
        <f>現貨data!A169</f>
        <v>0</v>
      </c>
      <c r="B179" s="105"/>
      <c r="C179" s="105"/>
      <c r="D179" s="105"/>
      <c r="E179" s="105"/>
      <c r="F179" s="105"/>
      <c r="G179" s="105"/>
    </row>
    <row r="180" spans="1:7">
      <c r="A180" s="104">
        <f>現貨data!A170</f>
        <v>0</v>
      </c>
      <c r="B180" s="105"/>
      <c r="C180" s="105"/>
      <c r="D180" s="105"/>
      <c r="E180" s="105"/>
      <c r="F180" s="105"/>
      <c r="G180" s="105"/>
    </row>
    <row r="181" spans="1:7">
      <c r="A181" s="104">
        <f>現貨data!A171</f>
        <v>0</v>
      </c>
      <c r="B181" s="105"/>
      <c r="C181" s="105"/>
      <c r="D181" s="105"/>
      <c r="E181" s="105"/>
      <c r="F181" s="105"/>
      <c r="G181" s="105"/>
    </row>
    <row r="182" spans="1:7">
      <c r="A182" s="104">
        <f>現貨data!A172</f>
        <v>0</v>
      </c>
      <c r="B182" s="105"/>
      <c r="C182" s="105"/>
      <c r="D182" s="105"/>
      <c r="E182" s="105"/>
      <c r="F182" s="105"/>
      <c r="G182" s="105"/>
    </row>
    <row r="183" spans="1:7">
      <c r="A183" s="104">
        <f>現貨data!A173</f>
        <v>0</v>
      </c>
      <c r="B183" s="105"/>
      <c r="C183" s="105"/>
      <c r="D183" s="105"/>
      <c r="E183" s="105"/>
      <c r="F183" s="105"/>
      <c r="G183" s="105"/>
    </row>
    <row r="184" spans="1:7">
      <c r="A184" s="104">
        <f>現貨data!A174</f>
        <v>0</v>
      </c>
      <c r="B184" s="105"/>
      <c r="C184" s="105"/>
      <c r="D184" s="105"/>
      <c r="E184" s="105"/>
      <c r="F184" s="105"/>
      <c r="G184" s="105"/>
    </row>
    <row r="185" spans="1:7">
      <c r="A185" s="104">
        <f>現貨data!A175</f>
        <v>0</v>
      </c>
      <c r="B185" s="105"/>
      <c r="C185" s="105"/>
      <c r="D185" s="105"/>
      <c r="E185" s="105"/>
      <c r="F185" s="105"/>
      <c r="G185" s="105"/>
    </row>
    <row r="186" spans="1:7">
      <c r="A186" s="104">
        <f>現貨data!A176</f>
        <v>0</v>
      </c>
      <c r="B186" s="105"/>
      <c r="C186" s="105"/>
      <c r="D186" s="105"/>
      <c r="E186" s="105"/>
      <c r="F186" s="105"/>
      <c r="G186" s="105"/>
    </row>
    <row r="187" spans="1:7">
      <c r="A187" s="104">
        <f>現貨data!A177</f>
        <v>0</v>
      </c>
      <c r="B187" s="105"/>
      <c r="C187" s="105"/>
      <c r="D187" s="105"/>
      <c r="E187" s="105"/>
      <c r="F187" s="105"/>
      <c r="G187" s="105"/>
    </row>
    <row r="188" spans="1:7">
      <c r="A188" s="104">
        <f>現貨data!A178</f>
        <v>0</v>
      </c>
      <c r="B188" s="105"/>
      <c r="C188" s="105"/>
      <c r="D188" s="105"/>
      <c r="E188" s="105"/>
      <c r="F188" s="105"/>
      <c r="G188" s="105"/>
    </row>
    <row r="189" spans="1:7">
      <c r="A189" s="104">
        <f>現貨data!A179</f>
        <v>0</v>
      </c>
      <c r="B189" s="105"/>
      <c r="C189" s="105"/>
      <c r="D189" s="105"/>
      <c r="E189" s="105"/>
      <c r="F189" s="105"/>
      <c r="G189" s="105"/>
    </row>
    <row r="190" spans="1:7">
      <c r="A190" s="104">
        <f>現貨data!A180</f>
        <v>0</v>
      </c>
      <c r="B190" s="105"/>
      <c r="C190" s="105"/>
      <c r="D190" s="105"/>
      <c r="E190" s="105"/>
      <c r="F190" s="105"/>
      <c r="G190" s="105"/>
    </row>
    <row r="191" spans="1:7">
      <c r="A191" s="104">
        <f>現貨data!A181</f>
        <v>0</v>
      </c>
      <c r="B191" s="105"/>
      <c r="C191" s="105"/>
      <c r="D191" s="105"/>
      <c r="E191" s="105"/>
      <c r="F191" s="105"/>
      <c r="G191" s="105"/>
    </row>
    <row r="192" spans="1:7">
      <c r="A192" s="104">
        <f>現貨data!A182</f>
        <v>0</v>
      </c>
      <c r="B192" s="105"/>
      <c r="C192" s="105"/>
      <c r="D192" s="105"/>
      <c r="E192" s="105"/>
      <c r="F192" s="105"/>
      <c r="G192" s="105"/>
    </row>
  </sheetData>
  <sheetCalcPr fullCalcOnLoad="1"/>
  <mergeCells count="1">
    <mergeCell ref="A1:C1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E211"/>
  <sheetViews>
    <sheetView zoomScale="90" workbookViewId="0">
      <pane xSplit="2" ySplit="2" topLeftCell="C179" activePane="bottomRight" state="frozen"/>
      <selection pane="topRight"/>
      <selection pane="bottomLeft"/>
      <selection pane="bottomRight" activeCell="X2" sqref="X2"/>
    </sheetView>
  </sheetViews>
  <sheetFormatPr defaultColWidth="9.375" defaultRowHeight="14.25"/>
  <cols>
    <col min="1" max="1" width="7.5" style="4" bestFit="1" customWidth="1"/>
    <col min="2" max="2" width="11.75" style="8" customWidth="1"/>
    <col min="3" max="3" width="9.25" style="8" customWidth="1"/>
    <col min="4" max="4" width="8.75" style="8" customWidth="1"/>
    <col min="5" max="6" width="8.5" style="8" bestFit="1" customWidth="1"/>
    <col min="7" max="7" width="8.625" style="8" bestFit="1" customWidth="1"/>
    <col min="8" max="8" width="8.5" style="8" bestFit="1" customWidth="1"/>
    <col min="9" max="9" width="8.625" style="8" bestFit="1" customWidth="1"/>
    <col min="10" max="10" width="8.375" style="8" customWidth="1"/>
    <col min="11" max="12" width="8.375" style="8" bestFit="1" customWidth="1"/>
    <col min="13" max="13" width="9.375" style="3"/>
    <col min="14" max="14" width="6.25" style="3" bestFit="1" customWidth="1"/>
    <col min="15" max="16" width="7" style="3" bestFit="1" customWidth="1"/>
    <col min="17" max="17" width="6.625" style="3" bestFit="1" customWidth="1"/>
    <col min="18" max="18" width="6.25" style="3" customWidth="1"/>
    <col min="19" max="21" width="6.625" style="3" bestFit="1" customWidth="1"/>
    <col min="22" max="22" width="7.125" style="3" bestFit="1" customWidth="1"/>
    <col min="23" max="23" width="9.375" style="3"/>
    <col min="24" max="24" width="7.125" style="3" bestFit="1" customWidth="1"/>
    <col min="25" max="16384" width="9.375" style="3"/>
  </cols>
  <sheetData>
    <row r="1" spans="1:57">
      <c r="A1" s="14" t="str">
        <f>期貨data!A2</f>
        <v>日期</v>
      </c>
      <c r="B1" s="141" t="s">
        <v>5</v>
      </c>
      <c r="C1" s="142" t="s">
        <v>6</v>
      </c>
      <c r="D1" s="142" t="s">
        <v>7</v>
      </c>
      <c r="E1" s="142" t="s">
        <v>8</v>
      </c>
      <c r="F1" s="142" t="s">
        <v>29</v>
      </c>
      <c r="G1" s="143" t="s">
        <v>30</v>
      </c>
      <c r="H1" s="155" t="s">
        <v>14</v>
      </c>
      <c r="I1" s="155" t="s">
        <v>9</v>
      </c>
      <c r="J1" s="155" t="s">
        <v>10</v>
      </c>
      <c r="K1" s="155" t="s">
        <v>31</v>
      </c>
      <c r="L1" s="156" t="s">
        <v>32</v>
      </c>
      <c r="M1" s="141" t="s">
        <v>11</v>
      </c>
      <c r="N1" s="142" t="s">
        <v>12</v>
      </c>
      <c r="O1" s="142" t="s">
        <v>33</v>
      </c>
      <c r="P1" s="143" t="s">
        <v>34</v>
      </c>
      <c r="Q1" s="154" t="s">
        <v>13</v>
      </c>
      <c r="R1" s="155" t="s">
        <v>35</v>
      </c>
      <c r="S1" s="156" t="s">
        <v>36</v>
      </c>
      <c r="T1" s="141" t="s">
        <v>37</v>
      </c>
      <c r="U1" s="143" t="s">
        <v>38</v>
      </c>
      <c r="V1" s="157" t="s">
        <v>39</v>
      </c>
      <c r="W1" s="143" t="s">
        <v>164</v>
      </c>
      <c r="X1" s="210" t="s">
        <v>219</v>
      </c>
      <c r="Y1" s="2"/>
      <c r="Z1" s="2"/>
      <c r="AA1" s="6"/>
      <c r="AB1" s="2"/>
      <c r="AC1" s="2"/>
      <c r="AD1" s="6"/>
      <c r="AE1" s="2"/>
      <c r="AF1" s="2"/>
      <c r="AG1" s="6"/>
      <c r="AH1" s="2"/>
      <c r="AI1" s="2"/>
      <c r="AJ1" s="6"/>
      <c r="AK1" s="2"/>
      <c r="AL1" s="2"/>
      <c r="AM1" s="6"/>
      <c r="AN1" s="2"/>
      <c r="AO1" s="2"/>
      <c r="AP1" s="6"/>
      <c r="AQ1" s="2"/>
      <c r="AR1" s="2"/>
      <c r="AS1" s="6"/>
      <c r="AT1" s="2"/>
      <c r="AU1" s="2"/>
      <c r="AV1" s="6"/>
      <c r="AW1" s="2"/>
      <c r="AX1" s="2"/>
      <c r="AY1" s="6"/>
      <c r="AZ1" s="2"/>
      <c r="BA1" s="2"/>
      <c r="BB1" s="2"/>
      <c r="BC1" s="2"/>
      <c r="BD1" s="2"/>
      <c r="BE1" s="2"/>
    </row>
    <row r="2" spans="1:57">
      <c r="A2" s="4">
        <f>現貨data!A2</f>
        <v>0</v>
      </c>
      <c r="B2" s="163" t="e">
        <f ca="1">(期貨data!V3*50)-(期貨data!W3*1000)*Delta折耗比率!$Z$4</f>
        <v>#DIV/0!</v>
      </c>
      <c r="C2" s="164" t="e">
        <f ca="1">(期貨data!V3*50)-(期貨data!X3*250)*Delta折耗比率!$Z$5</f>
        <v>#DIV/0!</v>
      </c>
      <c r="D2" s="164" t="e">
        <f ca="1">(期貨data!V3*50)-(期貨data!Y3*20)*期貨data!$B$1*Delta折耗比率!$Z$6</f>
        <v>#DIV/0!</v>
      </c>
      <c r="E2" s="164" t="e">
        <f ca="1">(期貨data!V3*50)-(期貨data!Z3*100)*Delta折耗比率!$Z$7</f>
        <v>#DIV/0!</v>
      </c>
      <c r="F2" s="164" t="e">
        <f ca="1">(期貨data!V3*50)-(期貨data!AA3*25)*Delta折耗比率!$Z$8</f>
        <v>#DIV/0!</v>
      </c>
      <c r="G2" s="165" t="e">
        <f ca="1">(期貨data!V3*50)-(期貨data!AB3*1000)*Delta折耗比率!$Z$9</f>
        <v>#DIV/0!</v>
      </c>
      <c r="H2" s="164" t="e">
        <f ca="1">(期貨data!W3*1000)-(期貨data!X3*250)*Delta折耗比率!$AA$5</f>
        <v>#DIV/0!</v>
      </c>
      <c r="I2" s="164" t="e">
        <f ca="1">(期貨data!W3*1000)-(期貨data!Y3*20)*期貨data!$B$1*Delta折耗比率!$AA$6</f>
        <v>#DIV/0!</v>
      </c>
      <c r="J2" s="164" t="e">
        <f ca="1">(期貨data!W3*1000)-(期貨data!Z3*100)*Delta折耗比率!$AA$7</f>
        <v>#DIV/0!</v>
      </c>
      <c r="K2" s="164" t="e">
        <f ca="1">(期貨data!W3*1000)-(期貨data!AA3*25)*Delta折耗比率!$AA$8</f>
        <v>#DIV/0!</v>
      </c>
      <c r="L2" s="165" t="e">
        <f ca="1">(期貨data!W3*1000)-(期貨data!AB3*1000)*Delta折耗比率!$AA$9</f>
        <v>#DIV/0!</v>
      </c>
      <c r="M2" s="163" t="e">
        <f ca="1">(期貨data!X3*250)-(期貨data!Y3*20)*期貨data!$B$1*Delta折耗比率!$AB$6</f>
        <v>#DIV/0!</v>
      </c>
      <c r="N2" s="164" t="e">
        <f ca="1">(期貨data!X3*250)-(期貨data!Z3*100)*Delta折耗比率!$AB$7</f>
        <v>#DIV/0!</v>
      </c>
      <c r="O2" s="164" t="e">
        <f ca="1">(期貨data!X3*250)-(期貨data!AA3*25)*Delta折耗比率!$AB$8</f>
        <v>#DIV/0!</v>
      </c>
      <c r="P2" s="165" t="e">
        <f ca="1">(期貨data!X3*250)-(期貨data!AB3*1000)*Delta折耗比率!$AB$9</f>
        <v>#DIV/0!</v>
      </c>
      <c r="Q2" s="163" t="e">
        <f ca="1">(期貨data!Y3*20)*期貨data!$B$1-(期貨data!Z3*100)*Delta折耗比率!$AC$7</f>
        <v>#DIV/0!</v>
      </c>
      <c r="R2" s="164" t="e">
        <f ca="1">(期貨data!Y3*20)*期貨data!$B$1-(期貨data!AA3*25)*Delta折耗比率!$AC$8</f>
        <v>#DIV/0!</v>
      </c>
      <c r="S2" s="165" t="e">
        <f ca="1">(期貨data!Y3*20)*期貨data!$B$1-(期貨data!AB3*1000)*Delta折耗比率!$AC$9</f>
        <v>#DIV/0!</v>
      </c>
      <c r="T2" s="163" t="e">
        <f ca="1">(期貨data!Z3*100)-(期貨data!AA3*25)*Delta折耗比率!$AD$8</f>
        <v>#DIV/0!</v>
      </c>
      <c r="U2" s="165" t="e">
        <f ca="1">(期貨data!Z3*100)-(期貨data!AB3*1000)*Delta折耗比率!$AD$9</f>
        <v>#DIV/0!</v>
      </c>
      <c r="V2" s="166" t="e">
        <f ca="1">(期貨data!AA3*25)-(期貨data!AB3*1000)*Delta折耗比率!$AE$9</f>
        <v>#DIV/0!</v>
      </c>
      <c r="W2" s="202" t="e">
        <f ca="1">(期貨data!AC3*2000)-(期貨data!AB3*1000)*Delta折耗比率!$AG$9</f>
        <v>#DIV/0!</v>
      </c>
      <c r="X2" s="166" t="e">
        <f ca="1">(期貨data!AD3*20)-(期貨data!AE3*200)*Delta折耗比率!$Z$13</f>
        <v>#DIV/0!</v>
      </c>
    </row>
    <row r="3" spans="1:57">
      <c r="A3" s="4">
        <f>現貨data!A3</f>
        <v>0</v>
      </c>
      <c r="B3" s="163" t="e">
        <f ca="1">(期貨data!V4*50)-(期貨data!W4*1000)*Delta折耗比率!$Z$4</f>
        <v>#DIV/0!</v>
      </c>
      <c r="C3" s="164" t="e">
        <f ca="1">(期貨data!V4*50)-(期貨data!X4*250)*Delta折耗比率!$Z$5</f>
        <v>#DIV/0!</v>
      </c>
      <c r="D3" s="164" t="e">
        <f ca="1">(期貨data!V4*50)-(期貨data!Y4*20)*期貨data!$B$1*Delta折耗比率!$Z$6</f>
        <v>#DIV/0!</v>
      </c>
      <c r="E3" s="164" t="e">
        <f ca="1">(期貨data!V4*50)-(期貨data!Z4*100)*Delta折耗比率!$Z$7</f>
        <v>#DIV/0!</v>
      </c>
      <c r="F3" s="164" t="e">
        <f ca="1">(期貨data!V4*50)-(期貨data!AA4*25)*Delta折耗比率!$Z$8</f>
        <v>#DIV/0!</v>
      </c>
      <c r="G3" s="165" t="e">
        <f ca="1">(期貨data!V4*50)-(期貨data!AB4*1000)*Delta折耗比率!$Z$9</f>
        <v>#DIV/0!</v>
      </c>
      <c r="H3" s="164" t="e">
        <f ca="1">(期貨data!W4*1000)-(期貨data!X4*250)*Delta折耗比率!$AA$5</f>
        <v>#DIV/0!</v>
      </c>
      <c r="I3" s="164" t="e">
        <f ca="1">(期貨data!W4*1000)-(期貨data!Y4*20)*期貨data!$B$1*Delta折耗比率!$AA$6</f>
        <v>#DIV/0!</v>
      </c>
      <c r="J3" s="164" t="e">
        <f ca="1">(期貨data!W4*1000)-(期貨data!Z4*100)*Delta折耗比率!$AA$7</f>
        <v>#DIV/0!</v>
      </c>
      <c r="K3" s="164" t="e">
        <f ca="1">(期貨data!W4*1000)-(期貨data!AA4*25)*Delta折耗比率!$AA$8</f>
        <v>#DIV/0!</v>
      </c>
      <c r="L3" s="165" t="e">
        <f ca="1">(期貨data!W4*1000)-(期貨data!AB4*1000)*Delta折耗比率!$AA$9</f>
        <v>#DIV/0!</v>
      </c>
      <c r="M3" s="163" t="e">
        <f ca="1">(期貨data!X4*250)-(期貨data!Y4*20)*期貨data!$B$1*Delta折耗比率!$AB$6</f>
        <v>#DIV/0!</v>
      </c>
      <c r="N3" s="164" t="e">
        <f ca="1">(期貨data!X4*250)-(期貨data!Z4*100)*Delta折耗比率!$AB$7</f>
        <v>#DIV/0!</v>
      </c>
      <c r="O3" s="164" t="e">
        <f ca="1">(期貨data!X4*250)-(期貨data!AA4*25)*Delta折耗比率!$AB$8</f>
        <v>#DIV/0!</v>
      </c>
      <c r="P3" s="165" t="e">
        <f ca="1">(期貨data!X4*250)-(期貨data!AB4*1000)*Delta折耗比率!$AB$9</f>
        <v>#DIV/0!</v>
      </c>
      <c r="Q3" s="163" t="e">
        <f ca="1">(期貨data!Y4*20)*期貨data!$B$1-(期貨data!Z4*100)*Delta折耗比率!$AC$7</f>
        <v>#DIV/0!</v>
      </c>
      <c r="R3" s="164" t="e">
        <f ca="1">(期貨data!Y4*20)*期貨data!$B$1-(期貨data!AA4*25)*Delta折耗比率!$AC$8</f>
        <v>#DIV/0!</v>
      </c>
      <c r="S3" s="165" t="e">
        <f ca="1">(期貨data!Y4*20)*期貨data!$B$1-(期貨data!AB4*1000)*Delta折耗比率!$AC$9</f>
        <v>#DIV/0!</v>
      </c>
      <c r="T3" s="163" t="e">
        <f ca="1">(期貨data!Z4*100)-(期貨data!AA4*25)*Delta折耗比率!$AD$8</f>
        <v>#DIV/0!</v>
      </c>
      <c r="U3" s="165" t="e">
        <f ca="1">(期貨data!Z4*100)-(期貨data!AB4*1000)*Delta折耗比率!$AD$9</f>
        <v>#DIV/0!</v>
      </c>
      <c r="V3" s="166" t="e">
        <f ca="1">(期貨data!AA4*25)-(期貨data!AB4*1000)*Delta折耗比率!$AE$9</f>
        <v>#DIV/0!</v>
      </c>
      <c r="W3" s="202" t="e">
        <f ca="1">(期貨data!AC4*2000)-(期貨data!AB4*1000)*Delta折耗比率!$AG$9</f>
        <v>#DIV/0!</v>
      </c>
      <c r="X3" s="166" t="e">
        <f ca="1">(期貨data!AD4*20)-(期貨data!AE4*200)*Delta折耗比率!$Z$13</f>
        <v>#DIV/0!</v>
      </c>
    </row>
    <row r="4" spans="1:57">
      <c r="A4" s="4">
        <f>現貨data!A4</f>
        <v>0</v>
      </c>
      <c r="B4" s="163" t="e">
        <f ca="1">(期貨data!V5*50)-(期貨data!W5*1000)*Delta折耗比率!$Z$4</f>
        <v>#DIV/0!</v>
      </c>
      <c r="C4" s="164" t="e">
        <f ca="1">(期貨data!V5*50)-(期貨data!X5*250)*Delta折耗比率!$Z$5</f>
        <v>#DIV/0!</v>
      </c>
      <c r="D4" s="164" t="e">
        <f ca="1">(期貨data!V5*50)-(期貨data!Y5*20)*期貨data!$B$1*Delta折耗比率!$Z$6</f>
        <v>#DIV/0!</v>
      </c>
      <c r="E4" s="164" t="e">
        <f ca="1">(期貨data!V5*50)-(期貨data!Z5*100)*Delta折耗比率!$Z$7</f>
        <v>#DIV/0!</v>
      </c>
      <c r="F4" s="164" t="e">
        <f ca="1">(期貨data!V5*50)-(期貨data!AA5*25)*Delta折耗比率!$Z$8</f>
        <v>#DIV/0!</v>
      </c>
      <c r="G4" s="165" t="e">
        <f ca="1">(期貨data!V5*50)-(期貨data!AB5*1000)*Delta折耗比率!$Z$9</f>
        <v>#DIV/0!</v>
      </c>
      <c r="H4" s="164" t="e">
        <f ca="1">(期貨data!W5*1000)-(期貨data!X5*250)*Delta折耗比率!$AA$5</f>
        <v>#DIV/0!</v>
      </c>
      <c r="I4" s="164" t="e">
        <f ca="1">(期貨data!W5*1000)-(期貨data!Y5*20)*期貨data!$B$1*Delta折耗比率!$AA$6</f>
        <v>#DIV/0!</v>
      </c>
      <c r="J4" s="164" t="e">
        <f ca="1">(期貨data!W5*1000)-(期貨data!Z5*100)*Delta折耗比率!$AA$7</f>
        <v>#DIV/0!</v>
      </c>
      <c r="K4" s="164" t="e">
        <f ca="1">(期貨data!W5*1000)-(期貨data!AA5*25)*Delta折耗比率!$AA$8</f>
        <v>#DIV/0!</v>
      </c>
      <c r="L4" s="165" t="e">
        <f ca="1">(期貨data!W5*1000)-(期貨data!AB5*1000)*Delta折耗比率!$AA$9</f>
        <v>#DIV/0!</v>
      </c>
      <c r="M4" s="163" t="e">
        <f ca="1">(期貨data!X5*250)-(期貨data!Y5*20)*期貨data!$B$1*Delta折耗比率!$AB$6</f>
        <v>#DIV/0!</v>
      </c>
      <c r="N4" s="164" t="e">
        <f ca="1">(期貨data!X5*250)-(期貨data!Z5*100)*Delta折耗比率!$AB$7</f>
        <v>#DIV/0!</v>
      </c>
      <c r="O4" s="164" t="e">
        <f ca="1">(期貨data!X5*250)-(期貨data!AA5*25)*Delta折耗比率!$AB$8</f>
        <v>#DIV/0!</v>
      </c>
      <c r="P4" s="165" t="e">
        <f ca="1">(期貨data!X5*250)-(期貨data!AB5*1000)*Delta折耗比率!$AB$9</f>
        <v>#DIV/0!</v>
      </c>
      <c r="Q4" s="163" t="e">
        <f ca="1">(期貨data!Y5*20)*期貨data!$B$1-(期貨data!Z5*100)*Delta折耗比率!$AC$7</f>
        <v>#DIV/0!</v>
      </c>
      <c r="R4" s="164" t="e">
        <f ca="1">(期貨data!Y5*20)*期貨data!$B$1-(期貨data!AA5*25)*Delta折耗比率!$AC$8</f>
        <v>#DIV/0!</v>
      </c>
      <c r="S4" s="165" t="e">
        <f ca="1">(期貨data!Y5*20)*期貨data!$B$1-(期貨data!AB5*1000)*Delta折耗比率!$AC$9</f>
        <v>#DIV/0!</v>
      </c>
      <c r="T4" s="163" t="e">
        <f ca="1">(期貨data!Z5*100)-(期貨data!AA5*25)*Delta折耗比率!$AD$8</f>
        <v>#DIV/0!</v>
      </c>
      <c r="U4" s="165" t="e">
        <f ca="1">(期貨data!Z5*100)-(期貨data!AB5*1000)*Delta折耗比率!$AD$9</f>
        <v>#DIV/0!</v>
      </c>
      <c r="V4" s="166" t="e">
        <f ca="1">(期貨data!AA5*25)-(期貨data!AB5*1000)*Delta折耗比率!$AE$9</f>
        <v>#DIV/0!</v>
      </c>
      <c r="W4" s="202" t="e">
        <f ca="1">(期貨data!AC5*2000)-(期貨data!AB5*1000)*Delta折耗比率!$AG$9</f>
        <v>#DIV/0!</v>
      </c>
      <c r="X4" s="166" t="e">
        <f ca="1">(期貨data!AD5*20)-(期貨data!AE5*200)*Delta折耗比率!$Z$13</f>
        <v>#DIV/0!</v>
      </c>
    </row>
    <row r="5" spans="1:57">
      <c r="A5" s="4">
        <f>現貨data!A5</f>
        <v>0</v>
      </c>
      <c r="B5" s="163" t="e">
        <f ca="1">(期貨data!V6*50)-(期貨data!W6*1000)*Delta折耗比率!$Z$4</f>
        <v>#DIV/0!</v>
      </c>
      <c r="C5" s="164" t="e">
        <f ca="1">(期貨data!V6*50)-(期貨data!X6*250)*Delta折耗比率!$Z$5</f>
        <v>#DIV/0!</v>
      </c>
      <c r="D5" s="164" t="e">
        <f ca="1">(期貨data!V6*50)-(期貨data!Y6*20)*期貨data!$B$1*Delta折耗比率!$Z$6</f>
        <v>#DIV/0!</v>
      </c>
      <c r="E5" s="164" t="e">
        <f ca="1">(期貨data!V6*50)-(期貨data!Z6*100)*Delta折耗比率!$Z$7</f>
        <v>#DIV/0!</v>
      </c>
      <c r="F5" s="164" t="e">
        <f ca="1">(期貨data!V6*50)-(期貨data!AA6*25)*Delta折耗比率!$Z$8</f>
        <v>#DIV/0!</v>
      </c>
      <c r="G5" s="165" t="e">
        <f ca="1">(期貨data!V6*50)-(期貨data!AB6*1000)*Delta折耗比率!$Z$9</f>
        <v>#DIV/0!</v>
      </c>
      <c r="H5" s="164" t="e">
        <f ca="1">(期貨data!W6*1000)-(期貨data!X6*250)*Delta折耗比率!$AA$5</f>
        <v>#DIV/0!</v>
      </c>
      <c r="I5" s="164" t="e">
        <f ca="1">(期貨data!W6*1000)-(期貨data!Y6*20)*期貨data!$B$1*Delta折耗比率!$AA$6</f>
        <v>#DIV/0!</v>
      </c>
      <c r="J5" s="164" t="e">
        <f ca="1">(期貨data!W6*1000)-(期貨data!Z6*100)*Delta折耗比率!$AA$7</f>
        <v>#DIV/0!</v>
      </c>
      <c r="K5" s="164" t="e">
        <f ca="1">(期貨data!W6*1000)-(期貨data!AA6*25)*Delta折耗比率!$AA$8</f>
        <v>#DIV/0!</v>
      </c>
      <c r="L5" s="165" t="e">
        <f ca="1">(期貨data!W6*1000)-(期貨data!AB6*1000)*Delta折耗比率!$AA$9</f>
        <v>#DIV/0!</v>
      </c>
      <c r="M5" s="163" t="e">
        <f ca="1">(期貨data!X6*250)-(期貨data!Y6*20)*期貨data!$B$1*Delta折耗比率!$AB$6</f>
        <v>#DIV/0!</v>
      </c>
      <c r="N5" s="164" t="e">
        <f ca="1">(期貨data!X6*250)-(期貨data!Z6*100)*Delta折耗比率!$AB$7</f>
        <v>#DIV/0!</v>
      </c>
      <c r="O5" s="164" t="e">
        <f ca="1">(期貨data!X6*250)-(期貨data!AA6*25)*Delta折耗比率!$AB$8</f>
        <v>#DIV/0!</v>
      </c>
      <c r="P5" s="165" t="e">
        <f ca="1">(期貨data!X6*250)-(期貨data!AB6*1000)*Delta折耗比率!$AB$9</f>
        <v>#DIV/0!</v>
      </c>
      <c r="Q5" s="163" t="e">
        <f ca="1">(期貨data!Y6*20)*期貨data!$B$1-(期貨data!Z6*100)*Delta折耗比率!$AC$7</f>
        <v>#DIV/0!</v>
      </c>
      <c r="R5" s="164" t="e">
        <f ca="1">(期貨data!Y6*20)*期貨data!$B$1-(期貨data!AA6*25)*Delta折耗比率!$AC$8</f>
        <v>#DIV/0!</v>
      </c>
      <c r="S5" s="165" t="e">
        <f ca="1">(期貨data!Y6*20)*期貨data!$B$1-(期貨data!AB6*1000)*Delta折耗比率!$AC$9</f>
        <v>#DIV/0!</v>
      </c>
      <c r="T5" s="163" t="e">
        <f ca="1">(期貨data!Z6*100)-(期貨data!AA6*25)*Delta折耗比率!$AD$8</f>
        <v>#DIV/0!</v>
      </c>
      <c r="U5" s="165" t="e">
        <f ca="1">(期貨data!Z6*100)-(期貨data!AB6*1000)*Delta折耗比率!$AD$9</f>
        <v>#DIV/0!</v>
      </c>
      <c r="V5" s="166" t="e">
        <f ca="1">(期貨data!AA6*25)-(期貨data!AB6*1000)*Delta折耗比率!$AE$9</f>
        <v>#DIV/0!</v>
      </c>
      <c r="W5" s="202" t="e">
        <f ca="1">(期貨data!AC6*2000)-(期貨data!AB6*1000)*Delta折耗比率!$AG$9</f>
        <v>#DIV/0!</v>
      </c>
      <c r="X5" s="166" t="e">
        <f ca="1">(期貨data!AD6*20)-(期貨data!AE6*200)*Delta折耗比率!$Z$13</f>
        <v>#DIV/0!</v>
      </c>
    </row>
    <row r="6" spans="1:57">
      <c r="A6" s="4">
        <f>現貨data!A6</f>
        <v>0</v>
      </c>
      <c r="B6" s="163" t="e">
        <f ca="1">(期貨data!V7*50)-(期貨data!W7*1000)*Delta折耗比率!$Z$4</f>
        <v>#DIV/0!</v>
      </c>
      <c r="C6" s="164" t="e">
        <f ca="1">(期貨data!V7*50)-(期貨data!X7*250)*Delta折耗比率!$Z$5</f>
        <v>#DIV/0!</v>
      </c>
      <c r="D6" s="164" t="e">
        <f ca="1">(期貨data!V7*50)-(期貨data!Y7*20)*期貨data!$B$1*Delta折耗比率!$Z$6</f>
        <v>#DIV/0!</v>
      </c>
      <c r="E6" s="164" t="e">
        <f ca="1">(期貨data!V7*50)-(期貨data!Z7*100)*Delta折耗比率!$Z$7</f>
        <v>#DIV/0!</v>
      </c>
      <c r="F6" s="164" t="e">
        <f ca="1">(期貨data!V7*50)-(期貨data!AA7*25)*Delta折耗比率!$Z$8</f>
        <v>#DIV/0!</v>
      </c>
      <c r="G6" s="165" t="e">
        <f ca="1">(期貨data!V7*50)-(期貨data!AB7*1000)*Delta折耗比率!$Z$9</f>
        <v>#DIV/0!</v>
      </c>
      <c r="H6" s="164" t="e">
        <f ca="1">(期貨data!W7*1000)-(期貨data!X7*250)*Delta折耗比率!$AA$5</f>
        <v>#DIV/0!</v>
      </c>
      <c r="I6" s="164" t="e">
        <f ca="1">(期貨data!W7*1000)-(期貨data!Y7*20)*期貨data!$B$1*Delta折耗比率!$AA$6</f>
        <v>#DIV/0!</v>
      </c>
      <c r="J6" s="164" t="e">
        <f ca="1">(期貨data!W7*1000)-(期貨data!Z7*100)*Delta折耗比率!$AA$7</f>
        <v>#DIV/0!</v>
      </c>
      <c r="K6" s="164" t="e">
        <f ca="1">(期貨data!W7*1000)-(期貨data!AA7*25)*Delta折耗比率!$AA$8</f>
        <v>#DIV/0!</v>
      </c>
      <c r="L6" s="165" t="e">
        <f ca="1">(期貨data!W7*1000)-(期貨data!AB7*1000)*Delta折耗比率!$AA$9</f>
        <v>#DIV/0!</v>
      </c>
      <c r="M6" s="163" t="e">
        <f ca="1">(期貨data!X7*250)-(期貨data!Y7*20)*期貨data!$B$1*Delta折耗比率!$AB$6</f>
        <v>#DIV/0!</v>
      </c>
      <c r="N6" s="164" t="e">
        <f ca="1">(期貨data!X7*250)-(期貨data!Z7*100)*Delta折耗比率!$AB$7</f>
        <v>#DIV/0!</v>
      </c>
      <c r="O6" s="164" t="e">
        <f ca="1">(期貨data!X7*250)-(期貨data!AA7*25)*Delta折耗比率!$AB$8</f>
        <v>#DIV/0!</v>
      </c>
      <c r="P6" s="165" t="e">
        <f ca="1">(期貨data!X7*250)-(期貨data!AB7*1000)*Delta折耗比率!$AB$9</f>
        <v>#DIV/0!</v>
      </c>
      <c r="Q6" s="163" t="e">
        <f ca="1">(期貨data!Y7*20)*期貨data!$B$1-(期貨data!Z7*100)*Delta折耗比率!$AC$7</f>
        <v>#DIV/0!</v>
      </c>
      <c r="R6" s="164" t="e">
        <f ca="1">(期貨data!Y7*20)*期貨data!$B$1-(期貨data!AA7*25)*Delta折耗比率!$AC$8</f>
        <v>#DIV/0!</v>
      </c>
      <c r="S6" s="165" t="e">
        <f ca="1">(期貨data!Y7*20)*期貨data!$B$1-(期貨data!AB7*1000)*Delta折耗比率!$AC$9</f>
        <v>#DIV/0!</v>
      </c>
      <c r="T6" s="163" t="e">
        <f ca="1">(期貨data!Z7*100)-(期貨data!AA7*25)*Delta折耗比率!$AD$8</f>
        <v>#DIV/0!</v>
      </c>
      <c r="U6" s="165" t="e">
        <f ca="1">(期貨data!Z7*100)-(期貨data!AB7*1000)*Delta折耗比率!$AD$9</f>
        <v>#DIV/0!</v>
      </c>
      <c r="V6" s="166" t="e">
        <f ca="1">(期貨data!AA7*25)-(期貨data!AB7*1000)*Delta折耗比率!$AE$9</f>
        <v>#DIV/0!</v>
      </c>
      <c r="W6" s="202" t="e">
        <f ca="1">(期貨data!AC7*2000)-(期貨data!AB7*1000)*Delta折耗比率!$AG$9</f>
        <v>#DIV/0!</v>
      </c>
      <c r="X6" s="166" t="e">
        <f ca="1">(期貨data!AD7*20)-(期貨data!AE7*200)*Delta折耗比率!$Z$13</f>
        <v>#DIV/0!</v>
      </c>
    </row>
    <row r="7" spans="1:57">
      <c r="A7" s="4">
        <f>現貨data!A7</f>
        <v>0</v>
      </c>
      <c r="B7" s="163" t="e">
        <f ca="1">(期貨data!V8*50)-(期貨data!W8*1000)*Delta折耗比率!$Z$4</f>
        <v>#DIV/0!</v>
      </c>
      <c r="C7" s="164" t="e">
        <f ca="1">(期貨data!V8*50)-(期貨data!X8*250)*Delta折耗比率!$Z$5</f>
        <v>#DIV/0!</v>
      </c>
      <c r="D7" s="164" t="e">
        <f ca="1">(期貨data!V8*50)-(期貨data!Y8*20)*期貨data!$B$1*Delta折耗比率!$Z$6</f>
        <v>#DIV/0!</v>
      </c>
      <c r="E7" s="164" t="e">
        <f ca="1">(期貨data!V8*50)-(期貨data!Z8*100)*Delta折耗比率!$Z$7</f>
        <v>#DIV/0!</v>
      </c>
      <c r="F7" s="164" t="e">
        <f ca="1">(期貨data!V8*50)-(期貨data!AA8*25)*Delta折耗比率!$Z$8</f>
        <v>#DIV/0!</v>
      </c>
      <c r="G7" s="165" t="e">
        <f ca="1">(期貨data!V8*50)-(期貨data!AB8*1000)*Delta折耗比率!$Z$9</f>
        <v>#DIV/0!</v>
      </c>
      <c r="H7" s="164" t="e">
        <f ca="1">(期貨data!W8*1000)-(期貨data!X8*250)*Delta折耗比率!$AA$5</f>
        <v>#DIV/0!</v>
      </c>
      <c r="I7" s="164" t="e">
        <f ca="1">(期貨data!W8*1000)-(期貨data!Y8*20)*期貨data!$B$1*Delta折耗比率!$AA$6</f>
        <v>#DIV/0!</v>
      </c>
      <c r="J7" s="164" t="e">
        <f ca="1">(期貨data!W8*1000)-(期貨data!Z8*100)*Delta折耗比率!$AA$7</f>
        <v>#DIV/0!</v>
      </c>
      <c r="K7" s="164" t="e">
        <f ca="1">(期貨data!W8*1000)-(期貨data!AA8*25)*Delta折耗比率!$AA$8</f>
        <v>#DIV/0!</v>
      </c>
      <c r="L7" s="165" t="e">
        <f ca="1">(期貨data!W8*1000)-(期貨data!AB8*1000)*Delta折耗比率!$AA$9</f>
        <v>#DIV/0!</v>
      </c>
      <c r="M7" s="163" t="e">
        <f ca="1">(期貨data!X8*250)-(期貨data!Y8*20)*期貨data!$B$1*Delta折耗比率!$AB$6</f>
        <v>#DIV/0!</v>
      </c>
      <c r="N7" s="164" t="e">
        <f ca="1">(期貨data!X8*250)-(期貨data!Z8*100)*Delta折耗比率!$AB$7</f>
        <v>#DIV/0!</v>
      </c>
      <c r="O7" s="164" t="e">
        <f ca="1">(期貨data!X8*250)-(期貨data!AA8*25)*Delta折耗比率!$AB$8</f>
        <v>#DIV/0!</v>
      </c>
      <c r="P7" s="165" t="e">
        <f ca="1">(期貨data!X8*250)-(期貨data!AB8*1000)*Delta折耗比率!$AB$9</f>
        <v>#DIV/0!</v>
      </c>
      <c r="Q7" s="163" t="e">
        <f ca="1">(期貨data!Y8*20)*期貨data!$B$1-(期貨data!Z8*100)*Delta折耗比率!$AC$7</f>
        <v>#DIV/0!</v>
      </c>
      <c r="R7" s="164" t="e">
        <f ca="1">(期貨data!Y8*20)*期貨data!$B$1-(期貨data!AA8*25)*Delta折耗比率!$AC$8</f>
        <v>#DIV/0!</v>
      </c>
      <c r="S7" s="165" t="e">
        <f ca="1">(期貨data!Y8*20)*期貨data!$B$1-(期貨data!AB8*1000)*Delta折耗比率!$AC$9</f>
        <v>#DIV/0!</v>
      </c>
      <c r="T7" s="163" t="e">
        <f ca="1">(期貨data!Z8*100)-(期貨data!AA8*25)*Delta折耗比率!$AD$8</f>
        <v>#DIV/0!</v>
      </c>
      <c r="U7" s="165" t="e">
        <f ca="1">(期貨data!Z8*100)-(期貨data!AB8*1000)*Delta折耗比率!$AD$9</f>
        <v>#DIV/0!</v>
      </c>
      <c r="V7" s="166" t="e">
        <f ca="1">(期貨data!AA8*25)-(期貨data!AB8*1000)*Delta折耗比率!$AE$9</f>
        <v>#DIV/0!</v>
      </c>
      <c r="W7" s="202" t="e">
        <f ca="1">(期貨data!AC8*2000)-(期貨data!AB8*1000)*Delta折耗比率!$AG$9</f>
        <v>#DIV/0!</v>
      </c>
      <c r="X7" s="166" t="e">
        <f ca="1">(期貨data!AD8*20)-(期貨data!AE8*200)*Delta折耗比率!$Z$13</f>
        <v>#DIV/0!</v>
      </c>
    </row>
    <row r="8" spans="1:57">
      <c r="A8" s="4">
        <f>現貨data!A8</f>
        <v>0</v>
      </c>
      <c r="B8" s="163" t="e">
        <f ca="1">(期貨data!V9*50)-(期貨data!W9*1000)*Delta折耗比率!$Z$4</f>
        <v>#DIV/0!</v>
      </c>
      <c r="C8" s="164" t="e">
        <f ca="1">(期貨data!V9*50)-(期貨data!X9*250)*Delta折耗比率!$Z$5</f>
        <v>#DIV/0!</v>
      </c>
      <c r="D8" s="164" t="e">
        <f ca="1">(期貨data!V9*50)-(期貨data!Y9*20)*期貨data!$B$1*Delta折耗比率!$Z$6</f>
        <v>#DIV/0!</v>
      </c>
      <c r="E8" s="164" t="e">
        <f ca="1">(期貨data!V9*50)-(期貨data!Z9*100)*Delta折耗比率!$Z$7</f>
        <v>#DIV/0!</v>
      </c>
      <c r="F8" s="164" t="e">
        <f ca="1">(期貨data!V9*50)-(期貨data!AA9*25)*Delta折耗比率!$Z$8</f>
        <v>#DIV/0!</v>
      </c>
      <c r="G8" s="165" t="e">
        <f ca="1">(期貨data!V9*50)-(期貨data!AB9*1000)*Delta折耗比率!$Z$9</f>
        <v>#DIV/0!</v>
      </c>
      <c r="H8" s="164" t="e">
        <f ca="1">(期貨data!W9*1000)-(期貨data!X9*250)*Delta折耗比率!$AA$5</f>
        <v>#DIV/0!</v>
      </c>
      <c r="I8" s="164" t="e">
        <f ca="1">(期貨data!W9*1000)-(期貨data!Y9*20)*期貨data!$B$1*Delta折耗比率!$AA$6</f>
        <v>#DIV/0!</v>
      </c>
      <c r="J8" s="164" t="e">
        <f ca="1">(期貨data!W9*1000)-(期貨data!Z9*100)*Delta折耗比率!$AA$7</f>
        <v>#DIV/0!</v>
      </c>
      <c r="K8" s="164" t="e">
        <f ca="1">(期貨data!W9*1000)-(期貨data!AA9*25)*Delta折耗比率!$AA$8</f>
        <v>#DIV/0!</v>
      </c>
      <c r="L8" s="165" t="e">
        <f ca="1">(期貨data!W9*1000)-(期貨data!AB9*1000)*Delta折耗比率!$AA$9</f>
        <v>#DIV/0!</v>
      </c>
      <c r="M8" s="163" t="e">
        <f ca="1">(期貨data!X9*250)-(期貨data!Y9*20)*期貨data!$B$1*Delta折耗比率!$AB$6</f>
        <v>#DIV/0!</v>
      </c>
      <c r="N8" s="164" t="e">
        <f ca="1">(期貨data!X9*250)-(期貨data!Z9*100)*Delta折耗比率!$AB$7</f>
        <v>#DIV/0!</v>
      </c>
      <c r="O8" s="164" t="e">
        <f ca="1">(期貨data!X9*250)-(期貨data!AA9*25)*Delta折耗比率!$AB$8</f>
        <v>#DIV/0!</v>
      </c>
      <c r="P8" s="165" t="e">
        <f ca="1">(期貨data!X9*250)-(期貨data!AB9*1000)*Delta折耗比率!$AB$9</f>
        <v>#DIV/0!</v>
      </c>
      <c r="Q8" s="163" t="e">
        <f ca="1">(期貨data!Y9*20)*期貨data!$B$1-(期貨data!Z9*100)*Delta折耗比率!$AC$7</f>
        <v>#DIV/0!</v>
      </c>
      <c r="R8" s="164" t="e">
        <f ca="1">(期貨data!Y9*20)*期貨data!$B$1-(期貨data!AA9*25)*Delta折耗比率!$AC$8</f>
        <v>#DIV/0!</v>
      </c>
      <c r="S8" s="165" t="e">
        <f ca="1">(期貨data!Y9*20)*期貨data!$B$1-(期貨data!AB9*1000)*Delta折耗比率!$AC$9</f>
        <v>#DIV/0!</v>
      </c>
      <c r="T8" s="163" t="e">
        <f ca="1">(期貨data!Z9*100)-(期貨data!AA9*25)*Delta折耗比率!$AD$8</f>
        <v>#DIV/0!</v>
      </c>
      <c r="U8" s="165" t="e">
        <f ca="1">(期貨data!Z9*100)-(期貨data!AB9*1000)*Delta折耗比率!$AD$9</f>
        <v>#DIV/0!</v>
      </c>
      <c r="V8" s="166" t="e">
        <f ca="1">(期貨data!AA9*25)-(期貨data!AB9*1000)*Delta折耗比率!$AE$9</f>
        <v>#DIV/0!</v>
      </c>
      <c r="W8" s="202" t="e">
        <f ca="1">(期貨data!AC9*2000)-(期貨data!AB9*1000)*Delta折耗比率!$AG$9</f>
        <v>#DIV/0!</v>
      </c>
      <c r="X8" s="166" t="e">
        <f ca="1">(期貨data!AD9*20)-(期貨data!AE9*200)*Delta折耗比率!$Z$13</f>
        <v>#DIV/0!</v>
      </c>
    </row>
    <row r="9" spans="1:57">
      <c r="A9" s="4">
        <f>現貨data!A9</f>
        <v>0</v>
      </c>
      <c r="B9" s="163" t="e">
        <f ca="1">(期貨data!V10*50)-(期貨data!W10*1000)*Delta折耗比率!$Z$4</f>
        <v>#DIV/0!</v>
      </c>
      <c r="C9" s="164" t="e">
        <f ca="1">(期貨data!V10*50)-(期貨data!X10*250)*Delta折耗比率!$Z$5</f>
        <v>#DIV/0!</v>
      </c>
      <c r="D9" s="164" t="e">
        <f ca="1">(期貨data!V10*50)-(期貨data!Y10*20)*期貨data!$B$1*Delta折耗比率!$Z$6</f>
        <v>#DIV/0!</v>
      </c>
      <c r="E9" s="164" t="e">
        <f ca="1">(期貨data!V10*50)-(期貨data!Z10*100)*Delta折耗比率!$Z$7</f>
        <v>#DIV/0!</v>
      </c>
      <c r="F9" s="164" t="e">
        <f ca="1">(期貨data!V10*50)-(期貨data!AA10*25)*Delta折耗比率!$Z$8</f>
        <v>#DIV/0!</v>
      </c>
      <c r="G9" s="165" t="e">
        <f ca="1">(期貨data!V10*50)-(期貨data!AB10*1000)*Delta折耗比率!$Z$9</f>
        <v>#DIV/0!</v>
      </c>
      <c r="H9" s="164" t="e">
        <f ca="1">(期貨data!W10*1000)-(期貨data!X10*250)*Delta折耗比率!$AA$5</f>
        <v>#DIV/0!</v>
      </c>
      <c r="I9" s="164" t="e">
        <f ca="1">(期貨data!W10*1000)-(期貨data!Y10*20)*期貨data!$B$1*Delta折耗比率!$AA$6</f>
        <v>#DIV/0!</v>
      </c>
      <c r="J9" s="164" t="e">
        <f ca="1">(期貨data!W10*1000)-(期貨data!Z10*100)*Delta折耗比率!$AA$7</f>
        <v>#DIV/0!</v>
      </c>
      <c r="K9" s="164" t="e">
        <f ca="1">(期貨data!W10*1000)-(期貨data!AA10*25)*Delta折耗比率!$AA$8</f>
        <v>#DIV/0!</v>
      </c>
      <c r="L9" s="165" t="e">
        <f ca="1">(期貨data!W10*1000)-(期貨data!AB10*1000)*Delta折耗比率!$AA$9</f>
        <v>#DIV/0!</v>
      </c>
      <c r="M9" s="163" t="e">
        <f ca="1">(期貨data!X10*250)-(期貨data!Y10*20)*期貨data!$B$1*Delta折耗比率!$AB$6</f>
        <v>#DIV/0!</v>
      </c>
      <c r="N9" s="164" t="e">
        <f ca="1">(期貨data!X10*250)-(期貨data!Z10*100)*Delta折耗比率!$AB$7</f>
        <v>#DIV/0!</v>
      </c>
      <c r="O9" s="164" t="e">
        <f ca="1">(期貨data!X10*250)-(期貨data!AA10*25)*Delta折耗比率!$AB$8</f>
        <v>#DIV/0!</v>
      </c>
      <c r="P9" s="165" t="e">
        <f ca="1">(期貨data!X10*250)-(期貨data!AB10*1000)*Delta折耗比率!$AB$9</f>
        <v>#DIV/0!</v>
      </c>
      <c r="Q9" s="163" t="e">
        <f ca="1">(期貨data!Y10*20)*期貨data!$B$1-(期貨data!Z10*100)*Delta折耗比率!$AC$7</f>
        <v>#DIV/0!</v>
      </c>
      <c r="R9" s="164" t="e">
        <f ca="1">(期貨data!Y10*20)*期貨data!$B$1-(期貨data!AA10*25)*Delta折耗比率!$AC$8</f>
        <v>#DIV/0!</v>
      </c>
      <c r="S9" s="165" t="e">
        <f ca="1">(期貨data!Y10*20)*期貨data!$B$1-(期貨data!AB10*1000)*Delta折耗比率!$AC$9</f>
        <v>#DIV/0!</v>
      </c>
      <c r="T9" s="163" t="e">
        <f ca="1">(期貨data!Z10*100)-(期貨data!AA10*25)*Delta折耗比率!$AD$8</f>
        <v>#DIV/0!</v>
      </c>
      <c r="U9" s="165" t="e">
        <f ca="1">(期貨data!Z10*100)-(期貨data!AB10*1000)*Delta折耗比率!$AD$9</f>
        <v>#DIV/0!</v>
      </c>
      <c r="V9" s="166" t="e">
        <f ca="1">(期貨data!AA10*25)-(期貨data!AB10*1000)*Delta折耗比率!$AE$9</f>
        <v>#DIV/0!</v>
      </c>
      <c r="W9" s="202" t="e">
        <f ca="1">(期貨data!AC10*2000)-(期貨data!AB10*1000)*Delta折耗比率!$AG$9</f>
        <v>#DIV/0!</v>
      </c>
      <c r="X9" s="166" t="e">
        <f ca="1">(期貨data!AD10*20)-(期貨data!AE10*200)*Delta折耗比率!$Z$13</f>
        <v>#DIV/0!</v>
      </c>
    </row>
    <row r="10" spans="1:57">
      <c r="A10" s="4">
        <f>現貨data!A10</f>
        <v>0</v>
      </c>
      <c r="B10" s="163" t="e">
        <f ca="1">(期貨data!V11*50)-(期貨data!W11*1000)*Delta折耗比率!$Z$4</f>
        <v>#DIV/0!</v>
      </c>
      <c r="C10" s="164" t="e">
        <f ca="1">(期貨data!V11*50)-(期貨data!X11*250)*Delta折耗比率!$Z$5</f>
        <v>#DIV/0!</v>
      </c>
      <c r="D10" s="164" t="e">
        <f ca="1">(期貨data!V11*50)-(期貨data!Y11*20)*期貨data!$B$1*Delta折耗比率!$Z$6</f>
        <v>#DIV/0!</v>
      </c>
      <c r="E10" s="164" t="e">
        <f ca="1">(期貨data!V11*50)-(期貨data!Z11*100)*Delta折耗比率!$Z$7</f>
        <v>#DIV/0!</v>
      </c>
      <c r="F10" s="164" t="e">
        <f ca="1">(期貨data!V11*50)-(期貨data!AA11*25)*Delta折耗比率!$Z$8</f>
        <v>#DIV/0!</v>
      </c>
      <c r="G10" s="165" t="e">
        <f ca="1">(期貨data!V11*50)-(期貨data!AB11*1000)*Delta折耗比率!$Z$9</f>
        <v>#DIV/0!</v>
      </c>
      <c r="H10" s="164" t="e">
        <f ca="1">(期貨data!W11*1000)-(期貨data!X11*250)*Delta折耗比率!$AA$5</f>
        <v>#DIV/0!</v>
      </c>
      <c r="I10" s="164" t="e">
        <f ca="1">(期貨data!W11*1000)-(期貨data!Y11*20)*期貨data!$B$1*Delta折耗比率!$AA$6</f>
        <v>#DIV/0!</v>
      </c>
      <c r="J10" s="164" t="e">
        <f ca="1">(期貨data!W11*1000)-(期貨data!Z11*100)*Delta折耗比率!$AA$7</f>
        <v>#DIV/0!</v>
      </c>
      <c r="K10" s="164" t="e">
        <f ca="1">(期貨data!W11*1000)-(期貨data!AA11*25)*Delta折耗比率!$AA$8</f>
        <v>#DIV/0!</v>
      </c>
      <c r="L10" s="165" t="e">
        <f ca="1">(期貨data!W11*1000)-(期貨data!AB11*1000)*Delta折耗比率!$AA$9</f>
        <v>#DIV/0!</v>
      </c>
      <c r="M10" s="163" t="e">
        <f ca="1">(期貨data!X11*250)-(期貨data!Y11*20)*期貨data!$B$1*Delta折耗比率!$AB$6</f>
        <v>#DIV/0!</v>
      </c>
      <c r="N10" s="164" t="e">
        <f ca="1">(期貨data!X11*250)-(期貨data!Z11*100)*Delta折耗比率!$AB$7</f>
        <v>#DIV/0!</v>
      </c>
      <c r="O10" s="164" t="e">
        <f ca="1">(期貨data!X11*250)-(期貨data!AA11*25)*Delta折耗比率!$AB$8</f>
        <v>#DIV/0!</v>
      </c>
      <c r="P10" s="165" t="e">
        <f ca="1">(期貨data!X11*250)-(期貨data!AB11*1000)*Delta折耗比率!$AB$9</f>
        <v>#DIV/0!</v>
      </c>
      <c r="Q10" s="163" t="e">
        <f ca="1">(期貨data!Y11*20)*期貨data!$B$1-(期貨data!Z11*100)*Delta折耗比率!$AC$7</f>
        <v>#DIV/0!</v>
      </c>
      <c r="R10" s="164" t="e">
        <f ca="1">(期貨data!Y11*20)*期貨data!$B$1-(期貨data!AA11*25)*Delta折耗比率!$AC$8</f>
        <v>#DIV/0!</v>
      </c>
      <c r="S10" s="165" t="e">
        <f ca="1">(期貨data!Y11*20)*期貨data!$B$1-(期貨data!AB11*1000)*Delta折耗比率!$AC$9</f>
        <v>#DIV/0!</v>
      </c>
      <c r="T10" s="163" t="e">
        <f ca="1">(期貨data!Z11*100)-(期貨data!AA11*25)*Delta折耗比率!$AD$8</f>
        <v>#DIV/0!</v>
      </c>
      <c r="U10" s="165" t="e">
        <f ca="1">(期貨data!Z11*100)-(期貨data!AB11*1000)*Delta折耗比率!$AD$9</f>
        <v>#DIV/0!</v>
      </c>
      <c r="V10" s="166" t="e">
        <f ca="1">(期貨data!AA11*25)-(期貨data!AB11*1000)*Delta折耗比率!$AE$9</f>
        <v>#DIV/0!</v>
      </c>
      <c r="W10" s="202" t="e">
        <f ca="1">(期貨data!AC11*2000)-(期貨data!AB11*1000)*Delta折耗比率!$AG$9</f>
        <v>#DIV/0!</v>
      </c>
      <c r="X10" s="166" t="e">
        <f ca="1">(期貨data!AD11*20)-(期貨data!AE11*200)*Delta折耗比率!$Z$13</f>
        <v>#DIV/0!</v>
      </c>
    </row>
    <row r="11" spans="1:57">
      <c r="A11" s="4">
        <f>現貨data!A11</f>
        <v>0</v>
      </c>
      <c r="B11" s="163" t="e">
        <f ca="1">(期貨data!V12*50)-(期貨data!W12*1000)*Delta折耗比率!$Z$4</f>
        <v>#DIV/0!</v>
      </c>
      <c r="C11" s="164" t="e">
        <f ca="1">(期貨data!V12*50)-(期貨data!X12*250)*Delta折耗比率!$Z$5</f>
        <v>#DIV/0!</v>
      </c>
      <c r="D11" s="164" t="e">
        <f ca="1">(期貨data!V12*50)-(期貨data!Y12*20)*期貨data!$B$1*Delta折耗比率!$Z$6</f>
        <v>#DIV/0!</v>
      </c>
      <c r="E11" s="164" t="e">
        <f ca="1">(期貨data!V12*50)-(期貨data!Z12*100)*Delta折耗比率!$Z$7</f>
        <v>#DIV/0!</v>
      </c>
      <c r="F11" s="164" t="e">
        <f ca="1">(期貨data!V12*50)-(期貨data!AA12*25)*Delta折耗比率!$Z$8</f>
        <v>#DIV/0!</v>
      </c>
      <c r="G11" s="165" t="e">
        <f ca="1">(期貨data!V12*50)-(期貨data!AB12*1000)*Delta折耗比率!$Z$9</f>
        <v>#DIV/0!</v>
      </c>
      <c r="H11" s="164" t="e">
        <f ca="1">(期貨data!W12*1000)-(期貨data!X12*250)*Delta折耗比率!$AA$5</f>
        <v>#DIV/0!</v>
      </c>
      <c r="I11" s="164" t="e">
        <f ca="1">(期貨data!W12*1000)-(期貨data!Y12*20)*期貨data!$B$1*Delta折耗比率!$AA$6</f>
        <v>#DIV/0!</v>
      </c>
      <c r="J11" s="164" t="e">
        <f ca="1">(期貨data!W12*1000)-(期貨data!Z12*100)*Delta折耗比率!$AA$7</f>
        <v>#DIV/0!</v>
      </c>
      <c r="K11" s="164" t="e">
        <f ca="1">(期貨data!W12*1000)-(期貨data!AA12*25)*Delta折耗比率!$AA$8</f>
        <v>#DIV/0!</v>
      </c>
      <c r="L11" s="165" t="e">
        <f ca="1">(期貨data!W12*1000)-(期貨data!AB12*1000)*Delta折耗比率!$AA$9</f>
        <v>#DIV/0!</v>
      </c>
      <c r="M11" s="163" t="e">
        <f ca="1">(期貨data!X12*250)-(期貨data!Y12*20)*期貨data!$B$1*Delta折耗比率!$AB$6</f>
        <v>#DIV/0!</v>
      </c>
      <c r="N11" s="164" t="e">
        <f ca="1">(期貨data!X12*250)-(期貨data!Z12*100)*Delta折耗比率!$AB$7</f>
        <v>#DIV/0!</v>
      </c>
      <c r="O11" s="164" t="e">
        <f ca="1">(期貨data!X12*250)-(期貨data!AA12*25)*Delta折耗比率!$AB$8</f>
        <v>#DIV/0!</v>
      </c>
      <c r="P11" s="165" t="e">
        <f ca="1">(期貨data!X12*250)-(期貨data!AB12*1000)*Delta折耗比率!$AB$9</f>
        <v>#DIV/0!</v>
      </c>
      <c r="Q11" s="163" t="e">
        <f ca="1">(期貨data!Y12*20)*期貨data!$B$1-(期貨data!Z12*100)*Delta折耗比率!$AC$7</f>
        <v>#DIV/0!</v>
      </c>
      <c r="R11" s="164" t="e">
        <f ca="1">(期貨data!Y12*20)*期貨data!$B$1-(期貨data!AA12*25)*Delta折耗比率!$AC$8</f>
        <v>#DIV/0!</v>
      </c>
      <c r="S11" s="165" t="e">
        <f ca="1">(期貨data!Y12*20)*期貨data!$B$1-(期貨data!AB12*1000)*Delta折耗比率!$AC$9</f>
        <v>#DIV/0!</v>
      </c>
      <c r="T11" s="163" t="e">
        <f ca="1">(期貨data!Z12*100)-(期貨data!AA12*25)*Delta折耗比率!$AD$8</f>
        <v>#DIV/0!</v>
      </c>
      <c r="U11" s="165" t="e">
        <f ca="1">(期貨data!Z12*100)-(期貨data!AB12*1000)*Delta折耗比率!$AD$9</f>
        <v>#DIV/0!</v>
      </c>
      <c r="V11" s="166" t="e">
        <f ca="1">(期貨data!AA12*25)-(期貨data!AB12*1000)*Delta折耗比率!$AE$9</f>
        <v>#DIV/0!</v>
      </c>
      <c r="W11" s="202" t="e">
        <f ca="1">(期貨data!AC12*2000)-(期貨data!AB12*1000)*Delta折耗比率!$AG$9</f>
        <v>#DIV/0!</v>
      </c>
      <c r="X11" s="166" t="e">
        <f ca="1">(期貨data!AD12*20)-(期貨data!AE12*200)*Delta折耗比率!$Z$13</f>
        <v>#DIV/0!</v>
      </c>
    </row>
    <row r="12" spans="1:57">
      <c r="A12" s="4">
        <f>現貨data!A12</f>
        <v>0</v>
      </c>
      <c r="B12" s="163" t="e">
        <f ca="1">(期貨data!V13*50)-(期貨data!W13*1000)*Delta折耗比率!$Z$4</f>
        <v>#DIV/0!</v>
      </c>
      <c r="C12" s="164" t="e">
        <f ca="1">(期貨data!V13*50)-(期貨data!X13*250)*Delta折耗比率!$Z$5</f>
        <v>#DIV/0!</v>
      </c>
      <c r="D12" s="164" t="e">
        <f ca="1">(期貨data!V13*50)-(期貨data!Y13*20)*期貨data!$B$1*Delta折耗比率!$Z$6</f>
        <v>#DIV/0!</v>
      </c>
      <c r="E12" s="164" t="e">
        <f ca="1">(期貨data!V13*50)-(期貨data!Z13*100)*Delta折耗比率!$Z$7</f>
        <v>#DIV/0!</v>
      </c>
      <c r="F12" s="164" t="e">
        <f ca="1">(期貨data!V13*50)-(期貨data!AA13*25)*Delta折耗比率!$Z$8</f>
        <v>#DIV/0!</v>
      </c>
      <c r="G12" s="165" t="e">
        <f ca="1">(期貨data!V13*50)-(期貨data!AB13*1000)*Delta折耗比率!$Z$9</f>
        <v>#DIV/0!</v>
      </c>
      <c r="H12" s="164" t="e">
        <f ca="1">(期貨data!W13*1000)-(期貨data!X13*250)*Delta折耗比率!$AA$5</f>
        <v>#DIV/0!</v>
      </c>
      <c r="I12" s="164" t="e">
        <f ca="1">(期貨data!W13*1000)-(期貨data!Y13*20)*期貨data!$B$1*Delta折耗比率!$AA$6</f>
        <v>#DIV/0!</v>
      </c>
      <c r="J12" s="164" t="e">
        <f ca="1">(期貨data!W13*1000)-(期貨data!Z13*100)*Delta折耗比率!$AA$7</f>
        <v>#DIV/0!</v>
      </c>
      <c r="K12" s="164" t="e">
        <f ca="1">(期貨data!W13*1000)-(期貨data!AA13*25)*Delta折耗比率!$AA$8</f>
        <v>#DIV/0!</v>
      </c>
      <c r="L12" s="165" t="e">
        <f ca="1">(期貨data!W13*1000)-(期貨data!AB13*1000)*Delta折耗比率!$AA$9</f>
        <v>#DIV/0!</v>
      </c>
      <c r="M12" s="163" t="e">
        <f ca="1">(期貨data!X13*250)-(期貨data!Y13*20)*期貨data!$B$1*Delta折耗比率!$AB$6</f>
        <v>#DIV/0!</v>
      </c>
      <c r="N12" s="164" t="e">
        <f ca="1">(期貨data!X13*250)-(期貨data!Z13*100)*Delta折耗比率!$AB$7</f>
        <v>#DIV/0!</v>
      </c>
      <c r="O12" s="164" t="e">
        <f ca="1">(期貨data!X13*250)-(期貨data!AA13*25)*Delta折耗比率!$AB$8</f>
        <v>#DIV/0!</v>
      </c>
      <c r="P12" s="165" t="e">
        <f ca="1">(期貨data!X13*250)-(期貨data!AB13*1000)*Delta折耗比率!$AB$9</f>
        <v>#DIV/0!</v>
      </c>
      <c r="Q12" s="163" t="e">
        <f ca="1">(期貨data!Y13*20)*期貨data!$B$1-(期貨data!Z13*100)*Delta折耗比率!$AC$7</f>
        <v>#DIV/0!</v>
      </c>
      <c r="R12" s="164" t="e">
        <f ca="1">(期貨data!Y13*20)*期貨data!$B$1-(期貨data!AA13*25)*Delta折耗比率!$AC$8</f>
        <v>#DIV/0!</v>
      </c>
      <c r="S12" s="165" t="e">
        <f ca="1">(期貨data!Y13*20)*期貨data!$B$1-(期貨data!AB13*1000)*Delta折耗比率!$AC$9</f>
        <v>#DIV/0!</v>
      </c>
      <c r="T12" s="163" t="e">
        <f ca="1">(期貨data!Z13*100)-(期貨data!AA13*25)*Delta折耗比率!$AD$8</f>
        <v>#DIV/0!</v>
      </c>
      <c r="U12" s="165" t="e">
        <f ca="1">(期貨data!Z13*100)-(期貨data!AB13*1000)*Delta折耗比率!$AD$9</f>
        <v>#DIV/0!</v>
      </c>
      <c r="V12" s="166" t="e">
        <f ca="1">(期貨data!AA13*25)-(期貨data!AB13*1000)*Delta折耗比率!$AE$9</f>
        <v>#DIV/0!</v>
      </c>
      <c r="W12" s="202" t="e">
        <f ca="1">(期貨data!AC13*2000)-(期貨data!AB13*1000)*Delta折耗比率!$AG$9</f>
        <v>#DIV/0!</v>
      </c>
      <c r="X12" s="166" t="e">
        <f ca="1">(期貨data!AD13*20)-(期貨data!AE13*200)*Delta折耗比率!$Z$13</f>
        <v>#DIV/0!</v>
      </c>
    </row>
    <row r="13" spans="1:57">
      <c r="A13" s="4">
        <f>現貨data!A13</f>
        <v>0</v>
      </c>
      <c r="B13" s="163" t="e">
        <f ca="1">(期貨data!V14*50)-(期貨data!W14*1000)*Delta折耗比率!$Z$4</f>
        <v>#DIV/0!</v>
      </c>
      <c r="C13" s="164" t="e">
        <f ca="1">(期貨data!V14*50)-(期貨data!X14*250)*Delta折耗比率!$Z$5</f>
        <v>#DIV/0!</v>
      </c>
      <c r="D13" s="164" t="e">
        <f ca="1">(期貨data!V14*50)-(期貨data!Y14*20)*期貨data!$B$1*Delta折耗比率!$Z$6</f>
        <v>#DIV/0!</v>
      </c>
      <c r="E13" s="164" t="e">
        <f ca="1">(期貨data!V14*50)-(期貨data!Z14*100)*Delta折耗比率!$Z$7</f>
        <v>#DIV/0!</v>
      </c>
      <c r="F13" s="164" t="e">
        <f ca="1">(期貨data!V14*50)-(期貨data!AA14*25)*Delta折耗比率!$Z$8</f>
        <v>#DIV/0!</v>
      </c>
      <c r="G13" s="165" t="e">
        <f ca="1">(期貨data!V14*50)-(期貨data!AB14*1000)*Delta折耗比率!$Z$9</f>
        <v>#DIV/0!</v>
      </c>
      <c r="H13" s="164" t="e">
        <f ca="1">(期貨data!W14*1000)-(期貨data!X14*250)*Delta折耗比率!$AA$5</f>
        <v>#DIV/0!</v>
      </c>
      <c r="I13" s="164" t="e">
        <f ca="1">(期貨data!W14*1000)-(期貨data!Y14*20)*期貨data!$B$1*Delta折耗比率!$AA$6</f>
        <v>#DIV/0!</v>
      </c>
      <c r="J13" s="164" t="e">
        <f ca="1">(期貨data!W14*1000)-(期貨data!Z14*100)*Delta折耗比率!$AA$7</f>
        <v>#DIV/0!</v>
      </c>
      <c r="K13" s="164" t="e">
        <f ca="1">(期貨data!W14*1000)-(期貨data!AA14*25)*Delta折耗比率!$AA$8</f>
        <v>#DIV/0!</v>
      </c>
      <c r="L13" s="165" t="e">
        <f ca="1">(期貨data!W14*1000)-(期貨data!AB14*1000)*Delta折耗比率!$AA$9</f>
        <v>#DIV/0!</v>
      </c>
      <c r="M13" s="163" t="e">
        <f ca="1">(期貨data!X14*250)-(期貨data!Y14*20)*期貨data!$B$1*Delta折耗比率!$AB$6</f>
        <v>#DIV/0!</v>
      </c>
      <c r="N13" s="164" t="e">
        <f ca="1">(期貨data!X14*250)-(期貨data!Z14*100)*Delta折耗比率!$AB$7</f>
        <v>#DIV/0!</v>
      </c>
      <c r="O13" s="164" t="e">
        <f ca="1">(期貨data!X14*250)-(期貨data!AA14*25)*Delta折耗比率!$AB$8</f>
        <v>#DIV/0!</v>
      </c>
      <c r="P13" s="165" t="e">
        <f ca="1">(期貨data!X14*250)-(期貨data!AB14*1000)*Delta折耗比率!$AB$9</f>
        <v>#DIV/0!</v>
      </c>
      <c r="Q13" s="163" t="e">
        <f ca="1">(期貨data!Y14*20)*期貨data!$B$1-(期貨data!Z14*100)*Delta折耗比率!$AC$7</f>
        <v>#DIV/0!</v>
      </c>
      <c r="R13" s="164" t="e">
        <f ca="1">(期貨data!Y14*20)*期貨data!$B$1-(期貨data!AA14*25)*Delta折耗比率!$AC$8</f>
        <v>#DIV/0!</v>
      </c>
      <c r="S13" s="165" t="e">
        <f ca="1">(期貨data!Y14*20)*期貨data!$B$1-(期貨data!AB14*1000)*Delta折耗比率!$AC$9</f>
        <v>#DIV/0!</v>
      </c>
      <c r="T13" s="163" t="e">
        <f ca="1">(期貨data!Z14*100)-(期貨data!AA14*25)*Delta折耗比率!$AD$8</f>
        <v>#DIV/0!</v>
      </c>
      <c r="U13" s="165" t="e">
        <f ca="1">(期貨data!Z14*100)-(期貨data!AB14*1000)*Delta折耗比率!$AD$9</f>
        <v>#DIV/0!</v>
      </c>
      <c r="V13" s="166" t="e">
        <f ca="1">(期貨data!AA14*25)-(期貨data!AB14*1000)*Delta折耗比率!$AE$9</f>
        <v>#DIV/0!</v>
      </c>
      <c r="W13" s="202" t="e">
        <f ca="1">(期貨data!AC14*2000)-(期貨data!AB14*1000)*Delta折耗比率!$AG$9</f>
        <v>#DIV/0!</v>
      </c>
      <c r="X13" s="166" t="e">
        <f ca="1">(期貨data!AD14*20)-(期貨data!AE14*200)*Delta折耗比率!$Z$13</f>
        <v>#DIV/0!</v>
      </c>
    </row>
    <row r="14" spans="1:57">
      <c r="A14" s="4">
        <f>現貨data!A14</f>
        <v>0</v>
      </c>
      <c r="B14" s="163" t="e">
        <f ca="1">(期貨data!V15*50)-(期貨data!W15*1000)*Delta折耗比率!$Z$4</f>
        <v>#DIV/0!</v>
      </c>
      <c r="C14" s="164" t="e">
        <f ca="1">(期貨data!V15*50)-(期貨data!X15*250)*Delta折耗比率!$Z$5</f>
        <v>#DIV/0!</v>
      </c>
      <c r="D14" s="164" t="e">
        <f ca="1">(期貨data!V15*50)-(期貨data!Y15*20)*期貨data!$B$1*Delta折耗比率!$Z$6</f>
        <v>#DIV/0!</v>
      </c>
      <c r="E14" s="164" t="e">
        <f ca="1">(期貨data!V15*50)-(期貨data!Z15*100)*Delta折耗比率!$Z$7</f>
        <v>#DIV/0!</v>
      </c>
      <c r="F14" s="164" t="e">
        <f ca="1">(期貨data!V15*50)-(期貨data!AA15*25)*Delta折耗比率!$Z$8</f>
        <v>#DIV/0!</v>
      </c>
      <c r="G14" s="165" t="e">
        <f ca="1">(期貨data!V15*50)-(期貨data!AB15*1000)*Delta折耗比率!$Z$9</f>
        <v>#DIV/0!</v>
      </c>
      <c r="H14" s="164" t="e">
        <f ca="1">(期貨data!W15*1000)-(期貨data!X15*250)*Delta折耗比率!$AA$5</f>
        <v>#DIV/0!</v>
      </c>
      <c r="I14" s="164" t="e">
        <f ca="1">(期貨data!W15*1000)-(期貨data!Y15*20)*期貨data!$B$1*Delta折耗比率!$AA$6</f>
        <v>#DIV/0!</v>
      </c>
      <c r="J14" s="164" t="e">
        <f ca="1">(期貨data!W15*1000)-(期貨data!Z15*100)*Delta折耗比率!$AA$7</f>
        <v>#DIV/0!</v>
      </c>
      <c r="K14" s="164" t="e">
        <f ca="1">(期貨data!W15*1000)-(期貨data!AA15*25)*Delta折耗比率!$AA$8</f>
        <v>#DIV/0!</v>
      </c>
      <c r="L14" s="165" t="e">
        <f ca="1">(期貨data!W15*1000)-(期貨data!AB15*1000)*Delta折耗比率!$AA$9</f>
        <v>#DIV/0!</v>
      </c>
      <c r="M14" s="163" t="e">
        <f ca="1">(期貨data!X15*250)-(期貨data!Y15*20)*期貨data!$B$1*Delta折耗比率!$AB$6</f>
        <v>#DIV/0!</v>
      </c>
      <c r="N14" s="164" t="e">
        <f ca="1">(期貨data!X15*250)-(期貨data!Z15*100)*Delta折耗比率!$AB$7</f>
        <v>#DIV/0!</v>
      </c>
      <c r="O14" s="164" t="e">
        <f ca="1">(期貨data!X15*250)-(期貨data!AA15*25)*Delta折耗比率!$AB$8</f>
        <v>#DIV/0!</v>
      </c>
      <c r="P14" s="165" t="e">
        <f ca="1">(期貨data!X15*250)-(期貨data!AB15*1000)*Delta折耗比率!$AB$9</f>
        <v>#DIV/0!</v>
      </c>
      <c r="Q14" s="163" t="e">
        <f ca="1">(期貨data!Y15*20)*期貨data!$B$1-(期貨data!Z15*100)*Delta折耗比率!$AC$7</f>
        <v>#DIV/0!</v>
      </c>
      <c r="R14" s="164" t="e">
        <f ca="1">(期貨data!Y15*20)*期貨data!$B$1-(期貨data!AA15*25)*Delta折耗比率!$AC$8</f>
        <v>#DIV/0!</v>
      </c>
      <c r="S14" s="165" t="e">
        <f ca="1">(期貨data!Y15*20)*期貨data!$B$1-(期貨data!AB15*1000)*Delta折耗比率!$AC$9</f>
        <v>#DIV/0!</v>
      </c>
      <c r="T14" s="163" t="e">
        <f ca="1">(期貨data!Z15*100)-(期貨data!AA15*25)*Delta折耗比率!$AD$8</f>
        <v>#DIV/0!</v>
      </c>
      <c r="U14" s="165" t="e">
        <f ca="1">(期貨data!Z15*100)-(期貨data!AB15*1000)*Delta折耗比率!$AD$9</f>
        <v>#DIV/0!</v>
      </c>
      <c r="V14" s="166" t="e">
        <f ca="1">(期貨data!AA15*25)-(期貨data!AB15*1000)*Delta折耗比率!$AE$9</f>
        <v>#DIV/0!</v>
      </c>
      <c r="W14" s="202" t="e">
        <f ca="1">(期貨data!AC15*2000)-(期貨data!AB15*1000)*Delta折耗比率!$AG$9</f>
        <v>#DIV/0!</v>
      </c>
      <c r="X14" s="166" t="e">
        <f ca="1">(期貨data!AD15*20)-(期貨data!AE15*200)*Delta折耗比率!$Z$13</f>
        <v>#DIV/0!</v>
      </c>
    </row>
    <row r="15" spans="1:57">
      <c r="A15" s="4">
        <f>現貨data!A15</f>
        <v>0</v>
      </c>
      <c r="B15" s="163" t="e">
        <f ca="1">(期貨data!V16*50)-(期貨data!W16*1000)*Delta折耗比率!$Z$4</f>
        <v>#DIV/0!</v>
      </c>
      <c r="C15" s="164" t="e">
        <f ca="1">(期貨data!V16*50)-(期貨data!X16*250)*Delta折耗比率!$Z$5</f>
        <v>#DIV/0!</v>
      </c>
      <c r="D15" s="164" t="e">
        <f ca="1">(期貨data!V16*50)-(期貨data!Y16*20)*期貨data!$B$1*Delta折耗比率!$Z$6</f>
        <v>#DIV/0!</v>
      </c>
      <c r="E15" s="164" t="e">
        <f ca="1">(期貨data!V16*50)-(期貨data!Z16*100)*Delta折耗比率!$Z$7</f>
        <v>#DIV/0!</v>
      </c>
      <c r="F15" s="164" t="e">
        <f ca="1">(期貨data!V16*50)-(期貨data!AA16*25)*Delta折耗比率!$Z$8</f>
        <v>#DIV/0!</v>
      </c>
      <c r="G15" s="165" t="e">
        <f ca="1">(期貨data!V16*50)-(期貨data!AB16*1000)*Delta折耗比率!$Z$9</f>
        <v>#DIV/0!</v>
      </c>
      <c r="H15" s="164" t="e">
        <f ca="1">(期貨data!W16*1000)-(期貨data!X16*250)*Delta折耗比率!$AA$5</f>
        <v>#DIV/0!</v>
      </c>
      <c r="I15" s="164" t="e">
        <f ca="1">(期貨data!W16*1000)-(期貨data!Y16*20)*期貨data!$B$1*Delta折耗比率!$AA$6</f>
        <v>#DIV/0!</v>
      </c>
      <c r="J15" s="164" t="e">
        <f ca="1">(期貨data!W16*1000)-(期貨data!Z16*100)*Delta折耗比率!$AA$7</f>
        <v>#DIV/0!</v>
      </c>
      <c r="K15" s="164" t="e">
        <f ca="1">(期貨data!W16*1000)-(期貨data!AA16*25)*Delta折耗比率!$AA$8</f>
        <v>#DIV/0!</v>
      </c>
      <c r="L15" s="165" t="e">
        <f ca="1">(期貨data!W16*1000)-(期貨data!AB16*1000)*Delta折耗比率!$AA$9</f>
        <v>#DIV/0!</v>
      </c>
      <c r="M15" s="163" t="e">
        <f ca="1">(期貨data!X16*250)-(期貨data!Y16*20)*期貨data!$B$1*Delta折耗比率!$AB$6</f>
        <v>#DIV/0!</v>
      </c>
      <c r="N15" s="164" t="e">
        <f ca="1">(期貨data!X16*250)-(期貨data!Z16*100)*Delta折耗比率!$AB$7</f>
        <v>#DIV/0!</v>
      </c>
      <c r="O15" s="164" t="e">
        <f ca="1">(期貨data!X16*250)-(期貨data!AA16*25)*Delta折耗比率!$AB$8</f>
        <v>#DIV/0!</v>
      </c>
      <c r="P15" s="165" t="e">
        <f ca="1">(期貨data!X16*250)-(期貨data!AB16*1000)*Delta折耗比率!$AB$9</f>
        <v>#DIV/0!</v>
      </c>
      <c r="Q15" s="163" t="e">
        <f ca="1">(期貨data!Y16*20)*期貨data!$B$1-(期貨data!Z16*100)*Delta折耗比率!$AC$7</f>
        <v>#DIV/0!</v>
      </c>
      <c r="R15" s="164" t="e">
        <f ca="1">(期貨data!Y16*20)*期貨data!$B$1-(期貨data!AA16*25)*Delta折耗比率!$AC$8</f>
        <v>#DIV/0!</v>
      </c>
      <c r="S15" s="165" t="e">
        <f ca="1">(期貨data!Y16*20)*期貨data!$B$1-(期貨data!AB16*1000)*Delta折耗比率!$AC$9</f>
        <v>#DIV/0!</v>
      </c>
      <c r="T15" s="163" t="e">
        <f ca="1">(期貨data!Z16*100)-(期貨data!AA16*25)*Delta折耗比率!$AD$8</f>
        <v>#DIV/0!</v>
      </c>
      <c r="U15" s="165" t="e">
        <f ca="1">(期貨data!Z16*100)-(期貨data!AB16*1000)*Delta折耗比率!$AD$9</f>
        <v>#DIV/0!</v>
      </c>
      <c r="V15" s="166" t="e">
        <f ca="1">(期貨data!AA16*25)-(期貨data!AB16*1000)*Delta折耗比率!$AE$9</f>
        <v>#DIV/0!</v>
      </c>
      <c r="W15" s="202" t="e">
        <f ca="1">(期貨data!AC16*2000)-(期貨data!AB16*1000)*Delta折耗比率!$AG$9</f>
        <v>#DIV/0!</v>
      </c>
      <c r="X15" s="166" t="e">
        <f ca="1">(期貨data!AD16*20)-(期貨data!AE16*200)*Delta折耗比率!$Z$13</f>
        <v>#DIV/0!</v>
      </c>
    </row>
    <row r="16" spans="1:57">
      <c r="A16" s="4">
        <f>現貨data!A16</f>
        <v>0</v>
      </c>
      <c r="B16" s="163" t="e">
        <f ca="1">(期貨data!V17*50)-(期貨data!W17*1000)*Delta折耗比率!$Z$4</f>
        <v>#DIV/0!</v>
      </c>
      <c r="C16" s="164" t="e">
        <f ca="1">(期貨data!V17*50)-(期貨data!X17*250)*Delta折耗比率!$Z$5</f>
        <v>#DIV/0!</v>
      </c>
      <c r="D16" s="164" t="e">
        <f ca="1">(期貨data!V17*50)-(期貨data!Y17*20)*期貨data!$B$1*Delta折耗比率!$Z$6</f>
        <v>#DIV/0!</v>
      </c>
      <c r="E16" s="164" t="e">
        <f ca="1">(期貨data!V17*50)-(期貨data!Z17*100)*Delta折耗比率!$Z$7</f>
        <v>#DIV/0!</v>
      </c>
      <c r="F16" s="164" t="e">
        <f ca="1">(期貨data!V17*50)-(期貨data!AA17*25)*Delta折耗比率!$Z$8</f>
        <v>#DIV/0!</v>
      </c>
      <c r="G16" s="165" t="e">
        <f ca="1">(期貨data!V17*50)-(期貨data!AB17*1000)*Delta折耗比率!$Z$9</f>
        <v>#DIV/0!</v>
      </c>
      <c r="H16" s="164" t="e">
        <f ca="1">(期貨data!W17*1000)-(期貨data!X17*250)*Delta折耗比率!$AA$5</f>
        <v>#DIV/0!</v>
      </c>
      <c r="I16" s="164" t="e">
        <f ca="1">(期貨data!W17*1000)-(期貨data!Y17*20)*期貨data!$B$1*Delta折耗比率!$AA$6</f>
        <v>#DIV/0!</v>
      </c>
      <c r="J16" s="164" t="e">
        <f ca="1">(期貨data!W17*1000)-(期貨data!Z17*100)*Delta折耗比率!$AA$7</f>
        <v>#DIV/0!</v>
      </c>
      <c r="K16" s="164" t="e">
        <f ca="1">(期貨data!W17*1000)-(期貨data!AA17*25)*Delta折耗比率!$AA$8</f>
        <v>#DIV/0!</v>
      </c>
      <c r="L16" s="165" t="e">
        <f ca="1">(期貨data!W17*1000)-(期貨data!AB17*1000)*Delta折耗比率!$AA$9</f>
        <v>#DIV/0!</v>
      </c>
      <c r="M16" s="163" t="e">
        <f ca="1">(期貨data!X17*250)-(期貨data!Y17*20)*期貨data!$B$1*Delta折耗比率!$AB$6</f>
        <v>#DIV/0!</v>
      </c>
      <c r="N16" s="164" t="e">
        <f ca="1">(期貨data!X17*250)-(期貨data!Z17*100)*Delta折耗比率!$AB$7</f>
        <v>#DIV/0!</v>
      </c>
      <c r="O16" s="164" t="e">
        <f ca="1">(期貨data!X17*250)-(期貨data!AA17*25)*Delta折耗比率!$AB$8</f>
        <v>#DIV/0!</v>
      </c>
      <c r="P16" s="165" t="e">
        <f ca="1">(期貨data!X17*250)-(期貨data!AB17*1000)*Delta折耗比率!$AB$9</f>
        <v>#DIV/0!</v>
      </c>
      <c r="Q16" s="163" t="e">
        <f ca="1">(期貨data!Y17*20)*期貨data!$B$1-(期貨data!Z17*100)*Delta折耗比率!$AC$7</f>
        <v>#DIV/0!</v>
      </c>
      <c r="R16" s="164" t="e">
        <f ca="1">(期貨data!Y17*20)*期貨data!$B$1-(期貨data!AA17*25)*Delta折耗比率!$AC$8</f>
        <v>#DIV/0!</v>
      </c>
      <c r="S16" s="165" t="e">
        <f ca="1">(期貨data!Y17*20)*期貨data!$B$1-(期貨data!AB17*1000)*Delta折耗比率!$AC$9</f>
        <v>#DIV/0!</v>
      </c>
      <c r="T16" s="163" t="e">
        <f ca="1">(期貨data!Z17*100)-(期貨data!AA17*25)*Delta折耗比率!$AD$8</f>
        <v>#DIV/0!</v>
      </c>
      <c r="U16" s="165" t="e">
        <f ca="1">(期貨data!Z17*100)-(期貨data!AB17*1000)*Delta折耗比率!$AD$9</f>
        <v>#DIV/0!</v>
      </c>
      <c r="V16" s="166" t="e">
        <f ca="1">(期貨data!AA17*25)-(期貨data!AB17*1000)*Delta折耗比率!$AE$9</f>
        <v>#DIV/0!</v>
      </c>
      <c r="W16" s="202" t="e">
        <f ca="1">(期貨data!AC17*2000)-(期貨data!AB17*1000)*Delta折耗比率!$AG$9</f>
        <v>#DIV/0!</v>
      </c>
      <c r="X16" s="166" t="e">
        <f ca="1">(期貨data!AD17*20)-(期貨data!AE17*200)*Delta折耗比率!$Z$13</f>
        <v>#DIV/0!</v>
      </c>
    </row>
    <row r="17" spans="1:24">
      <c r="A17" s="4">
        <f>現貨data!A17</f>
        <v>0</v>
      </c>
      <c r="B17" s="163" t="e">
        <f ca="1">(期貨data!V18*50)-(期貨data!W18*1000)*Delta折耗比率!$Z$4</f>
        <v>#DIV/0!</v>
      </c>
      <c r="C17" s="164" t="e">
        <f ca="1">(期貨data!V18*50)-(期貨data!X18*250)*Delta折耗比率!$Z$5</f>
        <v>#DIV/0!</v>
      </c>
      <c r="D17" s="164" t="e">
        <f ca="1">(期貨data!V18*50)-(期貨data!Y18*20)*期貨data!$B$1*Delta折耗比率!$Z$6</f>
        <v>#DIV/0!</v>
      </c>
      <c r="E17" s="164" t="e">
        <f ca="1">(期貨data!V18*50)-(期貨data!Z18*100)*Delta折耗比率!$Z$7</f>
        <v>#DIV/0!</v>
      </c>
      <c r="F17" s="164" t="e">
        <f ca="1">(期貨data!V18*50)-(期貨data!AA18*25)*Delta折耗比率!$Z$8</f>
        <v>#DIV/0!</v>
      </c>
      <c r="G17" s="165" t="e">
        <f ca="1">(期貨data!V18*50)-(期貨data!AB18*1000)*Delta折耗比率!$Z$9</f>
        <v>#DIV/0!</v>
      </c>
      <c r="H17" s="164" t="e">
        <f ca="1">(期貨data!W18*1000)-(期貨data!X18*250)*Delta折耗比率!$AA$5</f>
        <v>#DIV/0!</v>
      </c>
      <c r="I17" s="164" t="e">
        <f ca="1">(期貨data!W18*1000)-(期貨data!Y18*20)*期貨data!$B$1*Delta折耗比率!$AA$6</f>
        <v>#DIV/0!</v>
      </c>
      <c r="J17" s="164" t="e">
        <f ca="1">(期貨data!W18*1000)-(期貨data!Z18*100)*Delta折耗比率!$AA$7</f>
        <v>#DIV/0!</v>
      </c>
      <c r="K17" s="164" t="e">
        <f ca="1">(期貨data!W18*1000)-(期貨data!AA18*25)*Delta折耗比率!$AA$8</f>
        <v>#DIV/0!</v>
      </c>
      <c r="L17" s="165" t="e">
        <f ca="1">(期貨data!W18*1000)-(期貨data!AB18*1000)*Delta折耗比率!$AA$9</f>
        <v>#DIV/0!</v>
      </c>
      <c r="M17" s="163" t="e">
        <f ca="1">(期貨data!X18*250)-(期貨data!Y18*20)*期貨data!$B$1*Delta折耗比率!$AB$6</f>
        <v>#DIV/0!</v>
      </c>
      <c r="N17" s="164" t="e">
        <f ca="1">(期貨data!X18*250)-(期貨data!Z18*100)*Delta折耗比率!$AB$7</f>
        <v>#DIV/0!</v>
      </c>
      <c r="O17" s="164" t="e">
        <f ca="1">(期貨data!X18*250)-(期貨data!AA18*25)*Delta折耗比率!$AB$8</f>
        <v>#DIV/0!</v>
      </c>
      <c r="P17" s="165" t="e">
        <f ca="1">(期貨data!X18*250)-(期貨data!AB18*1000)*Delta折耗比率!$AB$9</f>
        <v>#DIV/0!</v>
      </c>
      <c r="Q17" s="163" t="e">
        <f ca="1">(期貨data!Y18*20)*期貨data!$B$1-(期貨data!Z18*100)*Delta折耗比率!$AC$7</f>
        <v>#DIV/0!</v>
      </c>
      <c r="R17" s="164" t="e">
        <f ca="1">(期貨data!Y18*20)*期貨data!$B$1-(期貨data!AA18*25)*Delta折耗比率!$AC$8</f>
        <v>#DIV/0!</v>
      </c>
      <c r="S17" s="165" t="e">
        <f ca="1">(期貨data!Y18*20)*期貨data!$B$1-(期貨data!AB18*1000)*Delta折耗比率!$AC$9</f>
        <v>#DIV/0!</v>
      </c>
      <c r="T17" s="163" t="e">
        <f ca="1">(期貨data!Z18*100)-(期貨data!AA18*25)*Delta折耗比率!$AD$8</f>
        <v>#DIV/0!</v>
      </c>
      <c r="U17" s="165" t="e">
        <f ca="1">(期貨data!Z18*100)-(期貨data!AB18*1000)*Delta折耗比率!$AD$9</f>
        <v>#DIV/0!</v>
      </c>
      <c r="V17" s="166" t="e">
        <f ca="1">(期貨data!AA18*25)-(期貨data!AB18*1000)*Delta折耗比率!$AE$9</f>
        <v>#DIV/0!</v>
      </c>
      <c r="W17" s="202" t="e">
        <f ca="1">(期貨data!AC18*2000)-(期貨data!AB18*1000)*Delta折耗比率!$AG$9</f>
        <v>#DIV/0!</v>
      </c>
      <c r="X17" s="166" t="e">
        <f ca="1">(期貨data!AD18*20)-(期貨data!AE18*200)*Delta折耗比率!$Z$13</f>
        <v>#DIV/0!</v>
      </c>
    </row>
    <row r="18" spans="1:24">
      <c r="A18" s="4">
        <f>現貨data!A18</f>
        <v>0</v>
      </c>
      <c r="B18" s="163" t="e">
        <f ca="1">(期貨data!V19*50)-(期貨data!W19*1000)*Delta折耗比率!$Z$4</f>
        <v>#DIV/0!</v>
      </c>
      <c r="C18" s="164" t="e">
        <f ca="1">(期貨data!V19*50)-(期貨data!X19*250)*Delta折耗比率!$Z$5</f>
        <v>#DIV/0!</v>
      </c>
      <c r="D18" s="164" t="e">
        <f ca="1">(期貨data!V19*50)-(期貨data!Y19*20)*期貨data!$B$1*Delta折耗比率!$Z$6</f>
        <v>#DIV/0!</v>
      </c>
      <c r="E18" s="164" t="e">
        <f ca="1">(期貨data!V19*50)-(期貨data!Z19*100)*Delta折耗比率!$Z$7</f>
        <v>#DIV/0!</v>
      </c>
      <c r="F18" s="164" t="e">
        <f ca="1">(期貨data!V19*50)-(期貨data!AA19*25)*Delta折耗比率!$Z$8</f>
        <v>#DIV/0!</v>
      </c>
      <c r="G18" s="165" t="e">
        <f ca="1">(期貨data!V19*50)-(期貨data!AB19*1000)*Delta折耗比率!$Z$9</f>
        <v>#DIV/0!</v>
      </c>
      <c r="H18" s="164" t="e">
        <f ca="1">(期貨data!W19*1000)-(期貨data!X19*250)*Delta折耗比率!$AA$5</f>
        <v>#DIV/0!</v>
      </c>
      <c r="I18" s="164" t="e">
        <f ca="1">(期貨data!W19*1000)-(期貨data!Y19*20)*期貨data!$B$1*Delta折耗比率!$AA$6</f>
        <v>#DIV/0!</v>
      </c>
      <c r="J18" s="164" t="e">
        <f ca="1">(期貨data!W19*1000)-(期貨data!Z19*100)*Delta折耗比率!$AA$7</f>
        <v>#DIV/0!</v>
      </c>
      <c r="K18" s="164" t="e">
        <f ca="1">(期貨data!W19*1000)-(期貨data!AA19*25)*Delta折耗比率!$AA$8</f>
        <v>#DIV/0!</v>
      </c>
      <c r="L18" s="165" t="e">
        <f ca="1">(期貨data!W19*1000)-(期貨data!AB19*1000)*Delta折耗比率!$AA$9</f>
        <v>#DIV/0!</v>
      </c>
      <c r="M18" s="163" t="e">
        <f ca="1">(期貨data!X19*250)-(期貨data!Y19*20)*期貨data!$B$1*Delta折耗比率!$AB$6</f>
        <v>#DIV/0!</v>
      </c>
      <c r="N18" s="164" t="e">
        <f ca="1">(期貨data!X19*250)-(期貨data!Z19*100)*Delta折耗比率!$AB$7</f>
        <v>#DIV/0!</v>
      </c>
      <c r="O18" s="164" t="e">
        <f ca="1">(期貨data!X19*250)-(期貨data!AA19*25)*Delta折耗比率!$AB$8</f>
        <v>#DIV/0!</v>
      </c>
      <c r="P18" s="165" t="e">
        <f ca="1">(期貨data!X19*250)-(期貨data!AB19*1000)*Delta折耗比率!$AB$9</f>
        <v>#DIV/0!</v>
      </c>
      <c r="Q18" s="163" t="e">
        <f ca="1">(期貨data!Y19*20)*期貨data!$B$1-(期貨data!Z19*100)*Delta折耗比率!$AC$7</f>
        <v>#DIV/0!</v>
      </c>
      <c r="R18" s="164" t="e">
        <f ca="1">(期貨data!Y19*20)*期貨data!$B$1-(期貨data!AA19*25)*Delta折耗比率!$AC$8</f>
        <v>#DIV/0!</v>
      </c>
      <c r="S18" s="165" t="e">
        <f ca="1">(期貨data!Y19*20)*期貨data!$B$1-(期貨data!AB19*1000)*Delta折耗比率!$AC$9</f>
        <v>#DIV/0!</v>
      </c>
      <c r="T18" s="163" t="e">
        <f ca="1">(期貨data!Z19*100)-(期貨data!AA19*25)*Delta折耗比率!$AD$8</f>
        <v>#DIV/0!</v>
      </c>
      <c r="U18" s="165" t="e">
        <f ca="1">(期貨data!Z19*100)-(期貨data!AB19*1000)*Delta折耗比率!$AD$9</f>
        <v>#DIV/0!</v>
      </c>
      <c r="V18" s="166" t="e">
        <f ca="1">(期貨data!AA19*25)-(期貨data!AB19*1000)*Delta折耗比率!$AE$9</f>
        <v>#DIV/0!</v>
      </c>
      <c r="W18" s="202" t="e">
        <f ca="1">(期貨data!AC19*2000)-(期貨data!AB19*1000)*Delta折耗比率!$AG$9</f>
        <v>#DIV/0!</v>
      </c>
      <c r="X18" s="166" t="e">
        <f ca="1">(期貨data!AD19*20)-(期貨data!AE19*200)*Delta折耗比率!$Z$13</f>
        <v>#DIV/0!</v>
      </c>
    </row>
    <row r="19" spans="1:24">
      <c r="A19" s="4">
        <f>現貨data!A19</f>
        <v>0</v>
      </c>
      <c r="B19" s="163" t="e">
        <f ca="1">(期貨data!V20*50)-(期貨data!W20*1000)*Delta折耗比率!$Z$4</f>
        <v>#DIV/0!</v>
      </c>
      <c r="C19" s="164" t="e">
        <f ca="1">(期貨data!V20*50)-(期貨data!X20*250)*Delta折耗比率!$Z$5</f>
        <v>#DIV/0!</v>
      </c>
      <c r="D19" s="164" t="e">
        <f ca="1">(期貨data!V20*50)-(期貨data!Y20*20)*期貨data!$B$1*Delta折耗比率!$Z$6</f>
        <v>#DIV/0!</v>
      </c>
      <c r="E19" s="164" t="e">
        <f ca="1">(期貨data!V20*50)-(期貨data!Z20*100)*Delta折耗比率!$Z$7</f>
        <v>#DIV/0!</v>
      </c>
      <c r="F19" s="164" t="e">
        <f ca="1">(期貨data!V20*50)-(期貨data!AA20*25)*Delta折耗比率!$Z$8</f>
        <v>#DIV/0!</v>
      </c>
      <c r="G19" s="165" t="e">
        <f ca="1">(期貨data!V20*50)-(期貨data!AB20*1000)*Delta折耗比率!$Z$9</f>
        <v>#DIV/0!</v>
      </c>
      <c r="H19" s="164" t="e">
        <f ca="1">(期貨data!W20*1000)-(期貨data!X20*250)*Delta折耗比率!$AA$5</f>
        <v>#DIV/0!</v>
      </c>
      <c r="I19" s="164" t="e">
        <f ca="1">(期貨data!W20*1000)-(期貨data!Y20*20)*期貨data!$B$1*Delta折耗比率!$AA$6</f>
        <v>#DIV/0!</v>
      </c>
      <c r="J19" s="164" t="e">
        <f ca="1">(期貨data!W20*1000)-(期貨data!Z20*100)*Delta折耗比率!$AA$7</f>
        <v>#DIV/0!</v>
      </c>
      <c r="K19" s="164" t="e">
        <f ca="1">(期貨data!W20*1000)-(期貨data!AA20*25)*Delta折耗比率!$AA$8</f>
        <v>#DIV/0!</v>
      </c>
      <c r="L19" s="165" t="e">
        <f ca="1">(期貨data!W20*1000)-(期貨data!AB20*1000)*Delta折耗比率!$AA$9</f>
        <v>#DIV/0!</v>
      </c>
      <c r="M19" s="163" t="e">
        <f ca="1">(期貨data!X20*250)-(期貨data!Y20*20)*期貨data!$B$1*Delta折耗比率!$AB$6</f>
        <v>#DIV/0!</v>
      </c>
      <c r="N19" s="164" t="e">
        <f ca="1">(期貨data!X20*250)-(期貨data!Z20*100)*Delta折耗比率!$AB$7</f>
        <v>#DIV/0!</v>
      </c>
      <c r="O19" s="164" t="e">
        <f ca="1">(期貨data!X20*250)-(期貨data!AA20*25)*Delta折耗比率!$AB$8</f>
        <v>#DIV/0!</v>
      </c>
      <c r="P19" s="165" t="e">
        <f ca="1">(期貨data!X20*250)-(期貨data!AB20*1000)*Delta折耗比率!$AB$9</f>
        <v>#DIV/0!</v>
      </c>
      <c r="Q19" s="163" t="e">
        <f ca="1">(期貨data!Y20*20)*期貨data!$B$1-(期貨data!Z20*100)*Delta折耗比率!$AC$7</f>
        <v>#DIV/0!</v>
      </c>
      <c r="R19" s="164" t="e">
        <f ca="1">(期貨data!Y20*20)*期貨data!$B$1-(期貨data!AA20*25)*Delta折耗比率!$AC$8</f>
        <v>#DIV/0!</v>
      </c>
      <c r="S19" s="165" t="e">
        <f ca="1">(期貨data!Y20*20)*期貨data!$B$1-(期貨data!AB20*1000)*Delta折耗比率!$AC$9</f>
        <v>#DIV/0!</v>
      </c>
      <c r="T19" s="163" t="e">
        <f ca="1">(期貨data!Z20*100)-(期貨data!AA20*25)*Delta折耗比率!$AD$8</f>
        <v>#DIV/0!</v>
      </c>
      <c r="U19" s="165" t="e">
        <f ca="1">(期貨data!Z20*100)-(期貨data!AB20*1000)*Delta折耗比率!$AD$9</f>
        <v>#DIV/0!</v>
      </c>
      <c r="V19" s="166" t="e">
        <f ca="1">(期貨data!AA20*25)-(期貨data!AB20*1000)*Delta折耗比率!$AE$9</f>
        <v>#DIV/0!</v>
      </c>
      <c r="W19" s="202" t="e">
        <f ca="1">(期貨data!AC20*2000)-(期貨data!AB20*1000)*Delta折耗比率!$AG$9</f>
        <v>#DIV/0!</v>
      </c>
      <c r="X19" s="166" t="e">
        <f ca="1">(期貨data!AD20*20)-(期貨data!AE20*200)*Delta折耗比率!$Z$13</f>
        <v>#DIV/0!</v>
      </c>
    </row>
    <row r="20" spans="1:24">
      <c r="A20" s="4">
        <f>現貨data!A20</f>
        <v>0</v>
      </c>
      <c r="B20" s="163" t="e">
        <f ca="1">(期貨data!V21*50)-(期貨data!W21*1000)*Delta折耗比率!$Z$4</f>
        <v>#DIV/0!</v>
      </c>
      <c r="C20" s="164" t="e">
        <f ca="1">(期貨data!V21*50)-(期貨data!X21*250)*Delta折耗比率!$Z$5</f>
        <v>#DIV/0!</v>
      </c>
      <c r="D20" s="164" t="e">
        <f ca="1">(期貨data!V21*50)-(期貨data!Y21*20)*期貨data!$B$1*Delta折耗比率!$Z$6</f>
        <v>#DIV/0!</v>
      </c>
      <c r="E20" s="164" t="e">
        <f ca="1">(期貨data!V21*50)-(期貨data!Z21*100)*Delta折耗比率!$Z$7</f>
        <v>#DIV/0!</v>
      </c>
      <c r="F20" s="164" t="e">
        <f ca="1">(期貨data!V21*50)-(期貨data!AA21*25)*Delta折耗比率!$Z$8</f>
        <v>#DIV/0!</v>
      </c>
      <c r="G20" s="165" t="e">
        <f ca="1">(期貨data!V21*50)-(期貨data!AB21*1000)*Delta折耗比率!$Z$9</f>
        <v>#DIV/0!</v>
      </c>
      <c r="H20" s="164" t="e">
        <f ca="1">(期貨data!W21*1000)-(期貨data!X21*250)*Delta折耗比率!$AA$5</f>
        <v>#DIV/0!</v>
      </c>
      <c r="I20" s="164" t="e">
        <f ca="1">(期貨data!W21*1000)-(期貨data!Y21*20)*期貨data!$B$1*Delta折耗比率!$AA$6</f>
        <v>#DIV/0!</v>
      </c>
      <c r="J20" s="164" t="e">
        <f ca="1">(期貨data!W21*1000)-(期貨data!Z21*100)*Delta折耗比率!$AA$7</f>
        <v>#DIV/0!</v>
      </c>
      <c r="K20" s="164" t="e">
        <f ca="1">(期貨data!W21*1000)-(期貨data!AA21*25)*Delta折耗比率!$AA$8</f>
        <v>#DIV/0!</v>
      </c>
      <c r="L20" s="165" t="e">
        <f ca="1">(期貨data!W21*1000)-(期貨data!AB21*1000)*Delta折耗比率!$AA$9</f>
        <v>#DIV/0!</v>
      </c>
      <c r="M20" s="163" t="e">
        <f ca="1">(期貨data!X21*250)-(期貨data!Y21*20)*期貨data!$B$1*Delta折耗比率!$AB$6</f>
        <v>#DIV/0!</v>
      </c>
      <c r="N20" s="164" t="e">
        <f ca="1">(期貨data!X21*250)-(期貨data!Z21*100)*Delta折耗比率!$AB$7</f>
        <v>#DIV/0!</v>
      </c>
      <c r="O20" s="164" t="e">
        <f ca="1">(期貨data!X21*250)-(期貨data!AA21*25)*Delta折耗比率!$AB$8</f>
        <v>#DIV/0!</v>
      </c>
      <c r="P20" s="165" t="e">
        <f ca="1">(期貨data!X21*250)-(期貨data!AB21*1000)*Delta折耗比率!$AB$9</f>
        <v>#DIV/0!</v>
      </c>
      <c r="Q20" s="163" t="e">
        <f ca="1">(期貨data!Y21*20)*期貨data!$B$1-(期貨data!Z21*100)*Delta折耗比率!$AC$7</f>
        <v>#DIV/0!</v>
      </c>
      <c r="R20" s="164" t="e">
        <f ca="1">(期貨data!Y21*20)*期貨data!$B$1-(期貨data!AA21*25)*Delta折耗比率!$AC$8</f>
        <v>#DIV/0!</v>
      </c>
      <c r="S20" s="165" t="e">
        <f ca="1">(期貨data!Y21*20)*期貨data!$B$1-(期貨data!AB21*1000)*Delta折耗比率!$AC$9</f>
        <v>#DIV/0!</v>
      </c>
      <c r="T20" s="163" t="e">
        <f ca="1">(期貨data!Z21*100)-(期貨data!AA21*25)*Delta折耗比率!$AD$8</f>
        <v>#DIV/0!</v>
      </c>
      <c r="U20" s="165" t="e">
        <f ca="1">(期貨data!Z21*100)-(期貨data!AB21*1000)*Delta折耗比率!$AD$9</f>
        <v>#DIV/0!</v>
      </c>
      <c r="V20" s="166" t="e">
        <f ca="1">(期貨data!AA21*25)-(期貨data!AB21*1000)*Delta折耗比率!$AE$9</f>
        <v>#DIV/0!</v>
      </c>
      <c r="W20" s="202" t="e">
        <f ca="1">(期貨data!AC21*2000)-(期貨data!AB21*1000)*Delta折耗比率!$AG$9</f>
        <v>#DIV/0!</v>
      </c>
      <c r="X20" s="166" t="e">
        <f ca="1">(期貨data!AD21*20)-(期貨data!AE21*200)*Delta折耗比率!$Z$13</f>
        <v>#DIV/0!</v>
      </c>
    </row>
    <row r="21" spans="1:24">
      <c r="A21" s="4">
        <f>現貨data!A21</f>
        <v>0</v>
      </c>
      <c r="B21" s="163" t="e">
        <f ca="1">(期貨data!V22*50)-(期貨data!W22*1000)*Delta折耗比率!$Z$4</f>
        <v>#DIV/0!</v>
      </c>
      <c r="C21" s="164" t="e">
        <f ca="1">(期貨data!V22*50)-(期貨data!X22*250)*Delta折耗比率!$Z$5</f>
        <v>#DIV/0!</v>
      </c>
      <c r="D21" s="164" t="e">
        <f ca="1">(期貨data!V22*50)-(期貨data!Y22*20)*期貨data!$B$1*Delta折耗比率!$Z$6</f>
        <v>#DIV/0!</v>
      </c>
      <c r="E21" s="164" t="e">
        <f ca="1">(期貨data!V22*50)-(期貨data!Z22*100)*Delta折耗比率!$Z$7</f>
        <v>#DIV/0!</v>
      </c>
      <c r="F21" s="164" t="e">
        <f ca="1">(期貨data!V22*50)-(期貨data!AA22*25)*Delta折耗比率!$Z$8</f>
        <v>#DIV/0!</v>
      </c>
      <c r="G21" s="165" t="e">
        <f ca="1">(期貨data!V22*50)-(期貨data!AB22*1000)*Delta折耗比率!$Z$9</f>
        <v>#DIV/0!</v>
      </c>
      <c r="H21" s="164" t="e">
        <f ca="1">(期貨data!W22*1000)-(期貨data!X22*250)*Delta折耗比率!$AA$5</f>
        <v>#DIV/0!</v>
      </c>
      <c r="I21" s="164" t="e">
        <f ca="1">(期貨data!W22*1000)-(期貨data!Y22*20)*期貨data!$B$1*Delta折耗比率!$AA$6</f>
        <v>#DIV/0!</v>
      </c>
      <c r="J21" s="164" t="e">
        <f ca="1">(期貨data!W22*1000)-(期貨data!Z22*100)*Delta折耗比率!$AA$7</f>
        <v>#DIV/0!</v>
      </c>
      <c r="K21" s="164" t="e">
        <f ca="1">(期貨data!W22*1000)-(期貨data!AA22*25)*Delta折耗比率!$AA$8</f>
        <v>#DIV/0!</v>
      </c>
      <c r="L21" s="165" t="e">
        <f ca="1">(期貨data!W22*1000)-(期貨data!AB22*1000)*Delta折耗比率!$AA$9</f>
        <v>#DIV/0!</v>
      </c>
      <c r="M21" s="163" t="e">
        <f ca="1">(期貨data!X22*250)-(期貨data!Y22*20)*期貨data!$B$1*Delta折耗比率!$AB$6</f>
        <v>#DIV/0!</v>
      </c>
      <c r="N21" s="164" t="e">
        <f ca="1">(期貨data!X22*250)-(期貨data!Z22*100)*Delta折耗比率!$AB$7</f>
        <v>#DIV/0!</v>
      </c>
      <c r="O21" s="164" t="e">
        <f ca="1">(期貨data!X22*250)-(期貨data!AA22*25)*Delta折耗比率!$AB$8</f>
        <v>#DIV/0!</v>
      </c>
      <c r="P21" s="165" t="e">
        <f ca="1">(期貨data!X22*250)-(期貨data!AB22*1000)*Delta折耗比率!$AB$9</f>
        <v>#DIV/0!</v>
      </c>
      <c r="Q21" s="163" t="e">
        <f ca="1">(期貨data!Y22*20)*期貨data!$B$1-(期貨data!Z22*100)*Delta折耗比率!$AC$7</f>
        <v>#DIV/0!</v>
      </c>
      <c r="R21" s="164" t="e">
        <f ca="1">(期貨data!Y22*20)*期貨data!$B$1-(期貨data!AA22*25)*Delta折耗比率!$AC$8</f>
        <v>#DIV/0!</v>
      </c>
      <c r="S21" s="165" t="e">
        <f ca="1">(期貨data!Y22*20)*期貨data!$B$1-(期貨data!AB22*1000)*Delta折耗比率!$AC$9</f>
        <v>#DIV/0!</v>
      </c>
      <c r="T21" s="163" t="e">
        <f ca="1">(期貨data!Z22*100)-(期貨data!AA22*25)*Delta折耗比率!$AD$8</f>
        <v>#DIV/0!</v>
      </c>
      <c r="U21" s="165" t="e">
        <f ca="1">(期貨data!Z22*100)-(期貨data!AB22*1000)*Delta折耗比率!$AD$9</f>
        <v>#DIV/0!</v>
      </c>
      <c r="V21" s="166" t="e">
        <f ca="1">(期貨data!AA22*25)-(期貨data!AB22*1000)*Delta折耗比率!$AE$9</f>
        <v>#DIV/0!</v>
      </c>
      <c r="W21" s="202" t="e">
        <f ca="1">(期貨data!AC22*2000)-(期貨data!AB22*1000)*Delta折耗比率!$AG$9</f>
        <v>#DIV/0!</v>
      </c>
      <c r="X21" s="166" t="e">
        <f ca="1">(期貨data!AD22*20)-(期貨data!AE22*200)*Delta折耗比率!$Z$13</f>
        <v>#DIV/0!</v>
      </c>
    </row>
    <row r="22" spans="1:24">
      <c r="A22" s="4">
        <f>現貨data!A22</f>
        <v>0</v>
      </c>
      <c r="B22" s="163" t="e">
        <f ca="1">(期貨data!V23*50)-(期貨data!W23*1000)*Delta折耗比率!$Z$4</f>
        <v>#DIV/0!</v>
      </c>
      <c r="C22" s="164" t="e">
        <f ca="1">(期貨data!V23*50)-(期貨data!X23*250)*Delta折耗比率!$Z$5</f>
        <v>#DIV/0!</v>
      </c>
      <c r="D22" s="164" t="e">
        <f ca="1">(期貨data!V23*50)-(期貨data!Y23*20)*期貨data!$B$1*Delta折耗比率!$Z$6</f>
        <v>#DIV/0!</v>
      </c>
      <c r="E22" s="164" t="e">
        <f ca="1">(期貨data!V23*50)-(期貨data!Z23*100)*Delta折耗比率!$Z$7</f>
        <v>#DIV/0!</v>
      </c>
      <c r="F22" s="164" t="e">
        <f ca="1">(期貨data!V23*50)-(期貨data!AA23*25)*Delta折耗比率!$Z$8</f>
        <v>#DIV/0!</v>
      </c>
      <c r="G22" s="165" t="e">
        <f ca="1">(期貨data!V23*50)-(期貨data!AB23*1000)*Delta折耗比率!$Z$9</f>
        <v>#DIV/0!</v>
      </c>
      <c r="H22" s="164" t="e">
        <f ca="1">(期貨data!W23*1000)-(期貨data!X23*250)*Delta折耗比率!$AA$5</f>
        <v>#DIV/0!</v>
      </c>
      <c r="I22" s="164" t="e">
        <f ca="1">(期貨data!W23*1000)-(期貨data!Y23*20)*期貨data!$B$1*Delta折耗比率!$AA$6</f>
        <v>#DIV/0!</v>
      </c>
      <c r="J22" s="164" t="e">
        <f ca="1">(期貨data!W23*1000)-(期貨data!Z23*100)*Delta折耗比率!$AA$7</f>
        <v>#DIV/0!</v>
      </c>
      <c r="K22" s="164" t="e">
        <f ca="1">(期貨data!W23*1000)-(期貨data!AA23*25)*Delta折耗比率!$AA$8</f>
        <v>#DIV/0!</v>
      </c>
      <c r="L22" s="165" t="e">
        <f ca="1">(期貨data!W23*1000)-(期貨data!AB23*1000)*Delta折耗比率!$AA$9</f>
        <v>#DIV/0!</v>
      </c>
      <c r="M22" s="163" t="e">
        <f ca="1">(期貨data!X23*250)-(期貨data!Y23*20)*期貨data!$B$1*Delta折耗比率!$AB$6</f>
        <v>#DIV/0!</v>
      </c>
      <c r="N22" s="164" t="e">
        <f ca="1">(期貨data!X23*250)-(期貨data!Z23*100)*Delta折耗比率!$AB$7</f>
        <v>#DIV/0!</v>
      </c>
      <c r="O22" s="164" t="e">
        <f ca="1">(期貨data!X23*250)-(期貨data!AA23*25)*Delta折耗比率!$AB$8</f>
        <v>#DIV/0!</v>
      </c>
      <c r="P22" s="165" t="e">
        <f ca="1">(期貨data!X23*250)-(期貨data!AB23*1000)*Delta折耗比率!$AB$9</f>
        <v>#DIV/0!</v>
      </c>
      <c r="Q22" s="163" t="e">
        <f ca="1">(期貨data!Y23*20)*期貨data!$B$1-(期貨data!Z23*100)*Delta折耗比率!$AC$7</f>
        <v>#DIV/0!</v>
      </c>
      <c r="R22" s="164" t="e">
        <f ca="1">(期貨data!Y23*20)*期貨data!$B$1-(期貨data!AA23*25)*Delta折耗比率!$AC$8</f>
        <v>#DIV/0!</v>
      </c>
      <c r="S22" s="165" t="e">
        <f ca="1">(期貨data!Y23*20)*期貨data!$B$1-(期貨data!AB23*1000)*Delta折耗比率!$AC$9</f>
        <v>#DIV/0!</v>
      </c>
      <c r="T22" s="163" t="e">
        <f ca="1">(期貨data!Z23*100)-(期貨data!AA23*25)*Delta折耗比率!$AD$8</f>
        <v>#DIV/0!</v>
      </c>
      <c r="U22" s="165" t="e">
        <f ca="1">(期貨data!Z23*100)-(期貨data!AB23*1000)*Delta折耗比率!$AD$9</f>
        <v>#DIV/0!</v>
      </c>
      <c r="V22" s="166" t="e">
        <f ca="1">(期貨data!AA23*25)-(期貨data!AB23*1000)*Delta折耗比率!$AE$9</f>
        <v>#DIV/0!</v>
      </c>
      <c r="W22" s="202" t="e">
        <f ca="1">(期貨data!AC23*2000)-(期貨data!AB23*1000)*Delta折耗比率!$AG$9</f>
        <v>#DIV/0!</v>
      </c>
      <c r="X22" s="166" t="e">
        <f ca="1">(期貨data!AD23*20)-(期貨data!AE23*200)*Delta折耗比率!$Z$13</f>
        <v>#DIV/0!</v>
      </c>
    </row>
    <row r="23" spans="1:24">
      <c r="A23" s="4">
        <f>現貨data!A23</f>
        <v>0</v>
      </c>
      <c r="B23" s="163" t="e">
        <f ca="1">(期貨data!V24*50)-(期貨data!W24*1000)*Delta折耗比率!$Z$4</f>
        <v>#DIV/0!</v>
      </c>
      <c r="C23" s="164" t="e">
        <f ca="1">(期貨data!V24*50)-(期貨data!X24*250)*Delta折耗比率!$Z$5</f>
        <v>#DIV/0!</v>
      </c>
      <c r="D23" s="164" t="e">
        <f ca="1">(期貨data!V24*50)-(期貨data!Y24*20)*期貨data!$B$1*Delta折耗比率!$Z$6</f>
        <v>#DIV/0!</v>
      </c>
      <c r="E23" s="164" t="e">
        <f ca="1">(期貨data!V24*50)-(期貨data!Z24*100)*Delta折耗比率!$Z$7</f>
        <v>#DIV/0!</v>
      </c>
      <c r="F23" s="164" t="e">
        <f ca="1">(期貨data!V24*50)-(期貨data!AA24*25)*Delta折耗比率!$Z$8</f>
        <v>#DIV/0!</v>
      </c>
      <c r="G23" s="165" t="e">
        <f ca="1">(期貨data!V24*50)-(期貨data!AB24*1000)*Delta折耗比率!$Z$9</f>
        <v>#DIV/0!</v>
      </c>
      <c r="H23" s="164" t="e">
        <f ca="1">(期貨data!W24*1000)-(期貨data!X24*250)*Delta折耗比率!$AA$5</f>
        <v>#DIV/0!</v>
      </c>
      <c r="I23" s="164" t="e">
        <f ca="1">(期貨data!W24*1000)-(期貨data!Y24*20)*期貨data!$B$1*Delta折耗比率!$AA$6</f>
        <v>#DIV/0!</v>
      </c>
      <c r="J23" s="164" t="e">
        <f ca="1">(期貨data!W24*1000)-(期貨data!Z24*100)*Delta折耗比率!$AA$7</f>
        <v>#DIV/0!</v>
      </c>
      <c r="K23" s="164" t="e">
        <f ca="1">(期貨data!W24*1000)-(期貨data!AA24*25)*Delta折耗比率!$AA$8</f>
        <v>#DIV/0!</v>
      </c>
      <c r="L23" s="165" t="e">
        <f ca="1">(期貨data!W24*1000)-(期貨data!AB24*1000)*Delta折耗比率!$AA$9</f>
        <v>#DIV/0!</v>
      </c>
      <c r="M23" s="163" t="e">
        <f ca="1">(期貨data!X24*250)-(期貨data!Y24*20)*期貨data!$B$1*Delta折耗比率!$AB$6</f>
        <v>#DIV/0!</v>
      </c>
      <c r="N23" s="164" t="e">
        <f ca="1">(期貨data!X24*250)-(期貨data!Z24*100)*Delta折耗比率!$AB$7</f>
        <v>#DIV/0!</v>
      </c>
      <c r="O23" s="164" t="e">
        <f ca="1">(期貨data!X24*250)-(期貨data!AA24*25)*Delta折耗比率!$AB$8</f>
        <v>#DIV/0!</v>
      </c>
      <c r="P23" s="165" t="e">
        <f ca="1">(期貨data!X24*250)-(期貨data!AB24*1000)*Delta折耗比率!$AB$9</f>
        <v>#DIV/0!</v>
      </c>
      <c r="Q23" s="163" t="e">
        <f ca="1">(期貨data!Y24*20)*期貨data!$B$1-(期貨data!Z24*100)*Delta折耗比率!$AC$7</f>
        <v>#DIV/0!</v>
      </c>
      <c r="R23" s="164" t="e">
        <f ca="1">(期貨data!Y24*20)*期貨data!$B$1-(期貨data!AA24*25)*Delta折耗比率!$AC$8</f>
        <v>#DIV/0!</v>
      </c>
      <c r="S23" s="165" t="e">
        <f ca="1">(期貨data!Y24*20)*期貨data!$B$1-(期貨data!AB24*1000)*Delta折耗比率!$AC$9</f>
        <v>#DIV/0!</v>
      </c>
      <c r="T23" s="163" t="e">
        <f ca="1">(期貨data!Z24*100)-(期貨data!AA24*25)*Delta折耗比率!$AD$8</f>
        <v>#DIV/0!</v>
      </c>
      <c r="U23" s="165" t="e">
        <f ca="1">(期貨data!Z24*100)-(期貨data!AB24*1000)*Delta折耗比率!$AD$9</f>
        <v>#DIV/0!</v>
      </c>
      <c r="V23" s="166" t="e">
        <f ca="1">(期貨data!AA24*25)-(期貨data!AB24*1000)*Delta折耗比率!$AE$9</f>
        <v>#DIV/0!</v>
      </c>
      <c r="W23" s="202" t="e">
        <f ca="1">(期貨data!AC24*2000)-(期貨data!AB24*1000)*Delta折耗比率!$AG$9</f>
        <v>#DIV/0!</v>
      </c>
      <c r="X23" s="166" t="e">
        <f ca="1">(期貨data!AD24*20)-(期貨data!AE24*200)*Delta折耗比率!$Z$13</f>
        <v>#DIV/0!</v>
      </c>
    </row>
    <row r="24" spans="1:24">
      <c r="A24" s="4">
        <f>現貨data!A24</f>
        <v>0</v>
      </c>
      <c r="B24" s="163" t="e">
        <f ca="1">(期貨data!V25*50)-(期貨data!W25*1000)*Delta折耗比率!$Z$4</f>
        <v>#DIV/0!</v>
      </c>
      <c r="C24" s="164" t="e">
        <f ca="1">(期貨data!V25*50)-(期貨data!X25*250)*Delta折耗比率!$Z$5</f>
        <v>#DIV/0!</v>
      </c>
      <c r="D24" s="164" t="e">
        <f ca="1">(期貨data!V25*50)-(期貨data!Y25*20)*期貨data!$B$1*Delta折耗比率!$Z$6</f>
        <v>#DIV/0!</v>
      </c>
      <c r="E24" s="164" t="e">
        <f ca="1">(期貨data!V25*50)-(期貨data!Z25*100)*Delta折耗比率!$Z$7</f>
        <v>#DIV/0!</v>
      </c>
      <c r="F24" s="164" t="e">
        <f ca="1">(期貨data!V25*50)-(期貨data!AA25*25)*Delta折耗比率!$Z$8</f>
        <v>#DIV/0!</v>
      </c>
      <c r="G24" s="165" t="e">
        <f ca="1">(期貨data!V25*50)-(期貨data!AB25*1000)*Delta折耗比率!$Z$9</f>
        <v>#DIV/0!</v>
      </c>
      <c r="H24" s="164" t="e">
        <f ca="1">(期貨data!W25*1000)-(期貨data!X25*250)*Delta折耗比率!$AA$5</f>
        <v>#DIV/0!</v>
      </c>
      <c r="I24" s="164" t="e">
        <f ca="1">(期貨data!W25*1000)-(期貨data!Y25*20)*期貨data!$B$1*Delta折耗比率!$AA$6</f>
        <v>#DIV/0!</v>
      </c>
      <c r="J24" s="164" t="e">
        <f ca="1">(期貨data!W25*1000)-(期貨data!Z25*100)*Delta折耗比率!$AA$7</f>
        <v>#DIV/0!</v>
      </c>
      <c r="K24" s="164" t="e">
        <f ca="1">(期貨data!W25*1000)-(期貨data!AA25*25)*Delta折耗比率!$AA$8</f>
        <v>#DIV/0!</v>
      </c>
      <c r="L24" s="165" t="e">
        <f ca="1">(期貨data!W25*1000)-(期貨data!AB25*1000)*Delta折耗比率!$AA$9</f>
        <v>#DIV/0!</v>
      </c>
      <c r="M24" s="163" t="e">
        <f ca="1">(期貨data!X25*250)-(期貨data!Y25*20)*期貨data!$B$1*Delta折耗比率!$AB$6</f>
        <v>#DIV/0!</v>
      </c>
      <c r="N24" s="164" t="e">
        <f ca="1">(期貨data!X25*250)-(期貨data!Z25*100)*Delta折耗比率!$AB$7</f>
        <v>#DIV/0!</v>
      </c>
      <c r="O24" s="164" t="e">
        <f ca="1">(期貨data!X25*250)-(期貨data!AA25*25)*Delta折耗比率!$AB$8</f>
        <v>#DIV/0!</v>
      </c>
      <c r="P24" s="165" t="e">
        <f ca="1">(期貨data!X25*250)-(期貨data!AB25*1000)*Delta折耗比率!$AB$9</f>
        <v>#DIV/0!</v>
      </c>
      <c r="Q24" s="163" t="e">
        <f ca="1">(期貨data!Y25*20)*期貨data!$B$1-(期貨data!Z25*100)*Delta折耗比率!$AC$7</f>
        <v>#DIV/0!</v>
      </c>
      <c r="R24" s="164" t="e">
        <f ca="1">(期貨data!Y25*20)*期貨data!$B$1-(期貨data!AA25*25)*Delta折耗比率!$AC$8</f>
        <v>#DIV/0!</v>
      </c>
      <c r="S24" s="165" t="e">
        <f ca="1">(期貨data!Y25*20)*期貨data!$B$1-(期貨data!AB25*1000)*Delta折耗比率!$AC$9</f>
        <v>#DIV/0!</v>
      </c>
      <c r="T24" s="163" t="e">
        <f ca="1">(期貨data!Z25*100)-(期貨data!AA25*25)*Delta折耗比率!$AD$8</f>
        <v>#DIV/0!</v>
      </c>
      <c r="U24" s="165" t="e">
        <f ca="1">(期貨data!Z25*100)-(期貨data!AB25*1000)*Delta折耗比率!$AD$9</f>
        <v>#DIV/0!</v>
      </c>
      <c r="V24" s="166" t="e">
        <f ca="1">(期貨data!AA25*25)-(期貨data!AB25*1000)*Delta折耗比率!$AE$9</f>
        <v>#DIV/0!</v>
      </c>
      <c r="W24" s="202" t="e">
        <f ca="1">(期貨data!AC25*2000)-(期貨data!AB25*1000)*Delta折耗比率!$AG$9</f>
        <v>#DIV/0!</v>
      </c>
      <c r="X24" s="166" t="e">
        <f ca="1">(期貨data!AD25*20)-(期貨data!AE25*200)*Delta折耗比率!$Z$13</f>
        <v>#DIV/0!</v>
      </c>
    </row>
    <row r="25" spans="1:24">
      <c r="A25" s="4">
        <f>現貨data!A25</f>
        <v>0</v>
      </c>
      <c r="B25" s="163" t="e">
        <f ca="1">(期貨data!V26*50)-(期貨data!W26*1000)*Delta折耗比率!$Z$4</f>
        <v>#DIV/0!</v>
      </c>
      <c r="C25" s="164" t="e">
        <f ca="1">(期貨data!V26*50)-(期貨data!X26*250)*Delta折耗比率!$Z$5</f>
        <v>#DIV/0!</v>
      </c>
      <c r="D25" s="164" t="e">
        <f ca="1">(期貨data!V26*50)-(期貨data!Y26*20)*期貨data!$B$1*Delta折耗比率!$Z$6</f>
        <v>#DIV/0!</v>
      </c>
      <c r="E25" s="164" t="e">
        <f ca="1">(期貨data!V26*50)-(期貨data!Z26*100)*Delta折耗比率!$Z$7</f>
        <v>#DIV/0!</v>
      </c>
      <c r="F25" s="164" t="e">
        <f ca="1">(期貨data!V26*50)-(期貨data!AA26*25)*Delta折耗比率!$Z$8</f>
        <v>#DIV/0!</v>
      </c>
      <c r="G25" s="165" t="e">
        <f ca="1">(期貨data!V26*50)-(期貨data!AB26*1000)*Delta折耗比率!$Z$9</f>
        <v>#DIV/0!</v>
      </c>
      <c r="H25" s="164" t="e">
        <f ca="1">(期貨data!W26*1000)-(期貨data!X26*250)*Delta折耗比率!$AA$5</f>
        <v>#DIV/0!</v>
      </c>
      <c r="I25" s="164" t="e">
        <f ca="1">(期貨data!W26*1000)-(期貨data!Y26*20)*期貨data!$B$1*Delta折耗比率!$AA$6</f>
        <v>#DIV/0!</v>
      </c>
      <c r="J25" s="164" t="e">
        <f ca="1">(期貨data!W26*1000)-(期貨data!Z26*100)*Delta折耗比率!$AA$7</f>
        <v>#DIV/0!</v>
      </c>
      <c r="K25" s="164" t="e">
        <f ca="1">(期貨data!W26*1000)-(期貨data!AA26*25)*Delta折耗比率!$AA$8</f>
        <v>#DIV/0!</v>
      </c>
      <c r="L25" s="165" t="e">
        <f ca="1">(期貨data!W26*1000)-(期貨data!AB26*1000)*Delta折耗比率!$AA$9</f>
        <v>#DIV/0!</v>
      </c>
      <c r="M25" s="163" t="e">
        <f ca="1">(期貨data!X26*250)-(期貨data!Y26*20)*期貨data!$B$1*Delta折耗比率!$AB$6</f>
        <v>#DIV/0!</v>
      </c>
      <c r="N25" s="164" t="e">
        <f ca="1">(期貨data!X26*250)-(期貨data!Z26*100)*Delta折耗比率!$AB$7</f>
        <v>#DIV/0!</v>
      </c>
      <c r="O25" s="164" t="e">
        <f ca="1">(期貨data!X26*250)-(期貨data!AA26*25)*Delta折耗比率!$AB$8</f>
        <v>#DIV/0!</v>
      </c>
      <c r="P25" s="165" t="e">
        <f ca="1">(期貨data!X26*250)-(期貨data!AB26*1000)*Delta折耗比率!$AB$9</f>
        <v>#DIV/0!</v>
      </c>
      <c r="Q25" s="163" t="e">
        <f ca="1">(期貨data!Y26*20)*期貨data!$B$1-(期貨data!Z26*100)*Delta折耗比率!$AC$7</f>
        <v>#DIV/0!</v>
      </c>
      <c r="R25" s="164" t="e">
        <f ca="1">(期貨data!Y26*20)*期貨data!$B$1-(期貨data!AA26*25)*Delta折耗比率!$AC$8</f>
        <v>#DIV/0!</v>
      </c>
      <c r="S25" s="165" t="e">
        <f ca="1">(期貨data!Y26*20)*期貨data!$B$1-(期貨data!AB26*1000)*Delta折耗比率!$AC$9</f>
        <v>#DIV/0!</v>
      </c>
      <c r="T25" s="163" t="e">
        <f ca="1">(期貨data!Z26*100)-(期貨data!AA26*25)*Delta折耗比率!$AD$8</f>
        <v>#DIV/0!</v>
      </c>
      <c r="U25" s="165" t="e">
        <f ca="1">(期貨data!Z26*100)-(期貨data!AB26*1000)*Delta折耗比率!$AD$9</f>
        <v>#DIV/0!</v>
      </c>
      <c r="V25" s="166" t="e">
        <f ca="1">(期貨data!AA26*25)-(期貨data!AB26*1000)*Delta折耗比率!$AE$9</f>
        <v>#DIV/0!</v>
      </c>
      <c r="W25" s="202" t="e">
        <f ca="1">(期貨data!AC26*2000)-(期貨data!AB26*1000)*Delta折耗比率!$AG$9</f>
        <v>#DIV/0!</v>
      </c>
      <c r="X25" s="166" t="e">
        <f ca="1">(期貨data!AD26*20)-(期貨data!AE26*200)*Delta折耗比率!$Z$13</f>
        <v>#DIV/0!</v>
      </c>
    </row>
    <row r="26" spans="1:24">
      <c r="A26" s="4">
        <f>現貨data!A26</f>
        <v>0</v>
      </c>
      <c r="B26" s="163" t="e">
        <f ca="1">(期貨data!V27*50)-(期貨data!W27*1000)*Delta折耗比率!$Z$4</f>
        <v>#DIV/0!</v>
      </c>
      <c r="C26" s="164" t="e">
        <f ca="1">(期貨data!V27*50)-(期貨data!X27*250)*Delta折耗比率!$Z$5</f>
        <v>#DIV/0!</v>
      </c>
      <c r="D26" s="164" t="e">
        <f ca="1">(期貨data!V27*50)-(期貨data!Y27*20)*期貨data!$B$1*Delta折耗比率!$Z$6</f>
        <v>#DIV/0!</v>
      </c>
      <c r="E26" s="164" t="e">
        <f ca="1">(期貨data!V27*50)-(期貨data!Z27*100)*Delta折耗比率!$Z$7</f>
        <v>#DIV/0!</v>
      </c>
      <c r="F26" s="164" t="e">
        <f ca="1">(期貨data!V27*50)-(期貨data!AA27*25)*Delta折耗比率!$Z$8</f>
        <v>#DIV/0!</v>
      </c>
      <c r="G26" s="165" t="e">
        <f ca="1">(期貨data!V27*50)-(期貨data!AB27*1000)*Delta折耗比率!$Z$9</f>
        <v>#DIV/0!</v>
      </c>
      <c r="H26" s="164" t="e">
        <f ca="1">(期貨data!W27*1000)-(期貨data!X27*250)*Delta折耗比率!$AA$5</f>
        <v>#DIV/0!</v>
      </c>
      <c r="I26" s="164" t="e">
        <f ca="1">(期貨data!W27*1000)-(期貨data!Y27*20)*期貨data!$B$1*Delta折耗比率!$AA$6</f>
        <v>#DIV/0!</v>
      </c>
      <c r="J26" s="164" t="e">
        <f ca="1">(期貨data!W27*1000)-(期貨data!Z27*100)*Delta折耗比率!$AA$7</f>
        <v>#DIV/0!</v>
      </c>
      <c r="K26" s="164" t="e">
        <f ca="1">(期貨data!W27*1000)-(期貨data!AA27*25)*Delta折耗比率!$AA$8</f>
        <v>#DIV/0!</v>
      </c>
      <c r="L26" s="165" t="e">
        <f ca="1">(期貨data!W27*1000)-(期貨data!AB27*1000)*Delta折耗比率!$AA$9</f>
        <v>#DIV/0!</v>
      </c>
      <c r="M26" s="163" t="e">
        <f ca="1">(期貨data!X27*250)-(期貨data!Y27*20)*期貨data!$B$1*Delta折耗比率!$AB$6</f>
        <v>#DIV/0!</v>
      </c>
      <c r="N26" s="164" t="e">
        <f ca="1">(期貨data!X27*250)-(期貨data!Z27*100)*Delta折耗比率!$AB$7</f>
        <v>#DIV/0!</v>
      </c>
      <c r="O26" s="164" t="e">
        <f ca="1">(期貨data!X27*250)-(期貨data!AA27*25)*Delta折耗比率!$AB$8</f>
        <v>#DIV/0!</v>
      </c>
      <c r="P26" s="165" t="e">
        <f ca="1">(期貨data!X27*250)-(期貨data!AB27*1000)*Delta折耗比率!$AB$9</f>
        <v>#DIV/0!</v>
      </c>
      <c r="Q26" s="163" t="e">
        <f ca="1">(期貨data!Y27*20)*期貨data!$B$1-(期貨data!Z27*100)*Delta折耗比率!$AC$7</f>
        <v>#DIV/0!</v>
      </c>
      <c r="R26" s="164" t="e">
        <f ca="1">(期貨data!Y27*20)*期貨data!$B$1-(期貨data!AA27*25)*Delta折耗比率!$AC$8</f>
        <v>#DIV/0!</v>
      </c>
      <c r="S26" s="165" t="e">
        <f ca="1">(期貨data!Y27*20)*期貨data!$B$1-(期貨data!AB27*1000)*Delta折耗比率!$AC$9</f>
        <v>#DIV/0!</v>
      </c>
      <c r="T26" s="163" t="e">
        <f ca="1">(期貨data!Z27*100)-(期貨data!AA27*25)*Delta折耗比率!$AD$8</f>
        <v>#DIV/0!</v>
      </c>
      <c r="U26" s="165" t="e">
        <f ca="1">(期貨data!Z27*100)-(期貨data!AB27*1000)*Delta折耗比率!$AD$9</f>
        <v>#DIV/0!</v>
      </c>
      <c r="V26" s="166" t="e">
        <f ca="1">(期貨data!AA27*25)-(期貨data!AB27*1000)*Delta折耗比率!$AE$9</f>
        <v>#DIV/0!</v>
      </c>
      <c r="W26" s="202" t="e">
        <f ca="1">(期貨data!AC27*2000)-(期貨data!AB27*1000)*Delta折耗比率!$AG$9</f>
        <v>#DIV/0!</v>
      </c>
      <c r="X26" s="166" t="e">
        <f ca="1">(期貨data!AD27*20)-(期貨data!AE27*200)*Delta折耗比率!$Z$13</f>
        <v>#DIV/0!</v>
      </c>
    </row>
    <row r="27" spans="1:24">
      <c r="A27" s="4">
        <f>現貨data!A27</f>
        <v>0</v>
      </c>
      <c r="B27" s="163" t="e">
        <f ca="1">(期貨data!V28*50)-(期貨data!W28*1000)*Delta折耗比率!$Z$4</f>
        <v>#DIV/0!</v>
      </c>
      <c r="C27" s="164" t="e">
        <f ca="1">(期貨data!V28*50)-(期貨data!X28*250)*Delta折耗比率!$Z$5</f>
        <v>#DIV/0!</v>
      </c>
      <c r="D27" s="164" t="e">
        <f ca="1">(期貨data!V28*50)-(期貨data!Y28*20)*期貨data!$B$1*Delta折耗比率!$Z$6</f>
        <v>#DIV/0!</v>
      </c>
      <c r="E27" s="164" t="e">
        <f ca="1">(期貨data!V28*50)-(期貨data!Z28*100)*Delta折耗比率!$Z$7</f>
        <v>#DIV/0!</v>
      </c>
      <c r="F27" s="164" t="e">
        <f ca="1">(期貨data!V28*50)-(期貨data!AA28*25)*Delta折耗比率!$Z$8</f>
        <v>#DIV/0!</v>
      </c>
      <c r="G27" s="165" t="e">
        <f ca="1">(期貨data!V28*50)-(期貨data!AB28*1000)*Delta折耗比率!$Z$9</f>
        <v>#DIV/0!</v>
      </c>
      <c r="H27" s="164" t="e">
        <f ca="1">(期貨data!W28*1000)-(期貨data!X28*250)*Delta折耗比率!$AA$5</f>
        <v>#DIV/0!</v>
      </c>
      <c r="I27" s="164" t="e">
        <f ca="1">(期貨data!W28*1000)-(期貨data!Y28*20)*期貨data!$B$1*Delta折耗比率!$AA$6</f>
        <v>#DIV/0!</v>
      </c>
      <c r="J27" s="164" t="e">
        <f ca="1">(期貨data!W28*1000)-(期貨data!Z28*100)*Delta折耗比率!$AA$7</f>
        <v>#DIV/0!</v>
      </c>
      <c r="K27" s="164" t="e">
        <f ca="1">(期貨data!W28*1000)-(期貨data!AA28*25)*Delta折耗比率!$AA$8</f>
        <v>#DIV/0!</v>
      </c>
      <c r="L27" s="165" t="e">
        <f ca="1">(期貨data!W28*1000)-(期貨data!AB28*1000)*Delta折耗比率!$AA$9</f>
        <v>#DIV/0!</v>
      </c>
      <c r="M27" s="163" t="e">
        <f ca="1">(期貨data!X28*250)-(期貨data!Y28*20)*期貨data!$B$1*Delta折耗比率!$AB$6</f>
        <v>#DIV/0!</v>
      </c>
      <c r="N27" s="164" t="e">
        <f ca="1">(期貨data!X28*250)-(期貨data!Z28*100)*Delta折耗比率!$AB$7</f>
        <v>#DIV/0!</v>
      </c>
      <c r="O27" s="164" t="e">
        <f ca="1">(期貨data!X28*250)-(期貨data!AA28*25)*Delta折耗比率!$AB$8</f>
        <v>#DIV/0!</v>
      </c>
      <c r="P27" s="165" t="e">
        <f ca="1">(期貨data!X28*250)-(期貨data!AB28*1000)*Delta折耗比率!$AB$9</f>
        <v>#DIV/0!</v>
      </c>
      <c r="Q27" s="163" t="e">
        <f ca="1">(期貨data!Y28*20)*期貨data!$B$1-(期貨data!Z28*100)*Delta折耗比率!$AC$7</f>
        <v>#DIV/0!</v>
      </c>
      <c r="R27" s="164" t="e">
        <f ca="1">(期貨data!Y28*20)*期貨data!$B$1-(期貨data!AA28*25)*Delta折耗比率!$AC$8</f>
        <v>#DIV/0!</v>
      </c>
      <c r="S27" s="165" t="e">
        <f ca="1">(期貨data!Y28*20)*期貨data!$B$1-(期貨data!AB28*1000)*Delta折耗比率!$AC$9</f>
        <v>#DIV/0!</v>
      </c>
      <c r="T27" s="163" t="e">
        <f ca="1">(期貨data!Z28*100)-(期貨data!AA28*25)*Delta折耗比率!$AD$8</f>
        <v>#DIV/0!</v>
      </c>
      <c r="U27" s="165" t="e">
        <f ca="1">(期貨data!Z28*100)-(期貨data!AB28*1000)*Delta折耗比率!$AD$9</f>
        <v>#DIV/0!</v>
      </c>
      <c r="V27" s="166" t="e">
        <f ca="1">(期貨data!AA28*25)-(期貨data!AB28*1000)*Delta折耗比率!$AE$9</f>
        <v>#DIV/0!</v>
      </c>
      <c r="W27" s="202" t="e">
        <f ca="1">(期貨data!AC28*2000)-(期貨data!AB28*1000)*Delta折耗比率!$AG$9</f>
        <v>#DIV/0!</v>
      </c>
      <c r="X27" s="166" t="e">
        <f ca="1">(期貨data!AD28*20)-(期貨data!AE28*200)*Delta折耗比率!$Z$13</f>
        <v>#DIV/0!</v>
      </c>
    </row>
    <row r="28" spans="1:24">
      <c r="A28" s="4">
        <f>現貨data!A28</f>
        <v>0</v>
      </c>
      <c r="B28" s="163" t="e">
        <f ca="1">(期貨data!V29*50)-(期貨data!W29*1000)*Delta折耗比率!$Z$4</f>
        <v>#DIV/0!</v>
      </c>
      <c r="C28" s="164" t="e">
        <f ca="1">(期貨data!V29*50)-(期貨data!X29*250)*Delta折耗比率!$Z$5</f>
        <v>#DIV/0!</v>
      </c>
      <c r="D28" s="164" t="e">
        <f ca="1">(期貨data!V29*50)-(期貨data!Y29*20)*期貨data!$B$1*Delta折耗比率!$Z$6</f>
        <v>#DIV/0!</v>
      </c>
      <c r="E28" s="164" t="e">
        <f ca="1">(期貨data!V29*50)-(期貨data!Z29*100)*Delta折耗比率!$Z$7</f>
        <v>#DIV/0!</v>
      </c>
      <c r="F28" s="164" t="e">
        <f ca="1">(期貨data!V29*50)-(期貨data!AA29*25)*Delta折耗比率!$Z$8</f>
        <v>#DIV/0!</v>
      </c>
      <c r="G28" s="165" t="e">
        <f ca="1">(期貨data!V29*50)-(期貨data!AB29*1000)*Delta折耗比率!$Z$9</f>
        <v>#DIV/0!</v>
      </c>
      <c r="H28" s="164" t="e">
        <f ca="1">(期貨data!W29*1000)-(期貨data!X29*250)*Delta折耗比率!$AA$5</f>
        <v>#DIV/0!</v>
      </c>
      <c r="I28" s="164" t="e">
        <f ca="1">(期貨data!W29*1000)-(期貨data!Y29*20)*期貨data!$B$1*Delta折耗比率!$AA$6</f>
        <v>#DIV/0!</v>
      </c>
      <c r="J28" s="164" t="e">
        <f ca="1">(期貨data!W29*1000)-(期貨data!Z29*100)*Delta折耗比率!$AA$7</f>
        <v>#DIV/0!</v>
      </c>
      <c r="K28" s="164" t="e">
        <f ca="1">(期貨data!W29*1000)-(期貨data!AA29*25)*Delta折耗比率!$AA$8</f>
        <v>#DIV/0!</v>
      </c>
      <c r="L28" s="165" t="e">
        <f ca="1">(期貨data!W29*1000)-(期貨data!AB29*1000)*Delta折耗比率!$AA$9</f>
        <v>#DIV/0!</v>
      </c>
      <c r="M28" s="163" t="e">
        <f ca="1">(期貨data!X29*250)-(期貨data!Y29*20)*期貨data!$B$1*Delta折耗比率!$AB$6</f>
        <v>#DIV/0!</v>
      </c>
      <c r="N28" s="164" t="e">
        <f ca="1">(期貨data!X29*250)-(期貨data!Z29*100)*Delta折耗比率!$AB$7</f>
        <v>#DIV/0!</v>
      </c>
      <c r="O28" s="164" t="e">
        <f ca="1">(期貨data!X29*250)-(期貨data!AA29*25)*Delta折耗比率!$AB$8</f>
        <v>#DIV/0!</v>
      </c>
      <c r="P28" s="165" t="e">
        <f ca="1">(期貨data!X29*250)-(期貨data!AB29*1000)*Delta折耗比率!$AB$9</f>
        <v>#DIV/0!</v>
      </c>
      <c r="Q28" s="163" t="e">
        <f ca="1">(期貨data!Y29*20)*期貨data!$B$1-(期貨data!Z29*100)*Delta折耗比率!$AC$7</f>
        <v>#DIV/0!</v>
      </c>
      <c r="R28" s="164" t="e">
        <f ca="1">(期貨data!Y29*20)*期貨data!$B$1-(期貨data!AA29*25)*Delta折耗比率!$AC$8</f>
        <v>#DIV/0!</v>
      </c>
      <c r="S28" s="165" t="e">
        <f ca="1">(期貨data!Y29*20)*期貨data!$B$1-(期貨data!AB29*1000)*Delta折耗比率!$AC$9</f>
        <v>#DIV/0!</v>
      </c>
      <c r="T28" s="163" t="e">
        <f ca="1">(期貨data!Z29*100)-(期貨data!AA29*25)*Delta折耗比率!$AD$8</f>
        <v>#DIV/0!</v>
      </c>
      <c r="U28" s="165" t="e">
        <f ca="1">(期貨data!Z29*100)-(期貨data!AB29*1000)*Delta折耗比率!$AD$9</f>
        <v>#DIV/0!</v>
      </c>
      <c r="V28" s="166" t="e">
        <f ca="1">(期貨data!AA29*25)-(期貨data!AB29*1000)*Delta折耗比率!$AE$9</f>
        <v>#DIV/0!</v>
      </c>
      <c r="W28" s="202" t="e">
        <f ca="1">(期貨data!AC29*2000)-(期貨data!AB29*1000)*Delta折耗比率!$AG$9</f>
        <v>#DIV/0!</v>
      </c>
      <c r="X28" s="166" t="e">
        <f ca="1">(期貨data!AD29*20)-(期貨data!AE29*200)*Delta折耗比率!$Z$13</f>
        <v>#DIV/0!</v>
      </c>
    </row>
    <row r="29" spans="1:24">
      <c r="A29" s="4">
        <f>現貨data!A29</f>
        <v>0</v>
      </c>
      <c r="B29" s="163" t="e">
        <f ca="1">(期貨data!V30*50)-(期貨data!W30*1000)*Delta折耗比率!$Z$4</f>
        <v>#DIV/0!</v>
      </c>
      <c r="C29" s="164" t="e">
        <f ca="1">(期貨data!V30*50)-(期貨data!X30*250)*Delta折耗比率!$Z$5</f>
        <v>#DIV/0!</v>
      </c>
      <c r="D29" s="164" t="e">
        <f ca="1">(期貨data!V30*50)-(期貨data!Y30*20)*期貨data!$B$1*Delta折耗比率!$Z$6</f>
        <v>#DIV/0!</v>
      </c>
      <c r="E29" s="164" t="e">
        <f ca="1">(期貨data!V30*50)-(期貨data!Z30*100)*Delta折耗比率!$Z$7</f>
        <v>#DIV/0!</v>
      </c>
      <c r="F29" s="164" t="e">
        <f ca="1">(期貨data!V30*50)-(期貨data!AA30*25)*Delta折耗比率!$Z$8</f>
        <v>#DIV/0!</v>
      </c>
      <c r="G29" s="165" t="e">
        <f ca="1">(期貨data!V30*50)-(期貨data!AB30*1000)*Delta折耗比率!$Z$9</f>
        <v>#DIV/0!</v>
      </c>
      <c r="H29" s="164" t="e">
        <f ca="1">(期貨data!W30*1000)-(期貨data!X30*250)*Delta折耗比率!$AA$5</f>
        <v>#DIV/0!</v>
      </c>
      <c r="I29" s="164" t="e">
        <f ca="1">(期貨data!W30*1000)-(期貨data!Y30*20)*期貨data!$B$1*Delta折耗比率!$AA$6</f>
        <v>#DIV/0!</v>
      </c>
      <c r="J29" s="164" t="e">
        <f ca="1">(期貨data!W30*1000)-(期貨data!Z30*100)*Delta折耗比率!$AA$7</f>
        <v>#DIV/0!</v>
      </c>
      <c r="K29" s="164" t="e">
        <f ca="1">(期貨data!W30*1000)-(期貨data!AA30*25)*Delta折耗比率!$AA$8</f>
        <v>#DIV/0!</v>
      </c>
      <c r="L29" s="165" t="e">
        <f ca="1">(期貨data!W30*1000)-(期貨data!AB30*1000)*Delta折耗比率!$AA$9</f>
        <v>#DIV/0!</v>
      </c>
      <c r="M29" s="163" t="e">
        <f ca="1">(期貨data!X30*250)-(期貨data!Y30*20)*期貨data!$B$1*Delta折耗比率!$AB$6</f>
        <v>#DIV/0!</v>
      </c>
      <c r="N29" s="164" t="e">
        <f ca="1">(期貨data!X30*250)-(期貨data!Z30*100)*Delta折耗比率!$AB$7</f>
        <v>#DIV/0!</v>
      </c>
      <c r="O29" s="164" t="e">
        <f ca="1">(期貨data!X30*250)-(期貨data!AA30*25)*Delta折耗比率!$AB$8</f>
        <v>#DIV/0!</v>
      </c>
      <c r="P29" s="165" t="e">
        <f ca="1">(期貨data!X30*250)-(期貨data!AB30*1000)*Delta折耗比率!$AB$9</f>
        <v>#DIV/0!</v>
      </c>
      <c r="Q29" s="163" t="e">
        <f ca="1">(期貨data!Y30*20)*期貨data!$B$1-(期貨data!Z30*100)*Delta折耗比率!$AC$7</f>
        <v>#DIV/0!</v>
      </c>
      <c r="R29" s="164" t="e">
        <f ca="1">(期貨data!Y30*20)*期貨data!$B$1-(期貨data!AA30*25)*Delta折耗比率!$AC$8</f>
        <v>#DIV/0!</v>
      </c>
      <c r="S29" s="165" t="e">
        <f ca="1">(期貨data!Y30*20)*期貨data!$B$1-(期貨data!AB30*1000)*Delta折耗比率!$AC$9</f>
        <v>#DIV/0!</v>
      </c>
      <c r="T29" s="163" t="e">
        <f ca="1">(期貨data!Z30*100)-(期貨data!AA30*25)*Delta折耗比率!$AD$8</f>
        <v>#DIV/0!</v>
      </c>
      <c r="U29" s="165" t="e">
        <f ca="1">(期貨data!Z30*100)-(期貨data!AB30*1000)*Delta折耗比率!$AD$9</f>
        <v>#DIV/0!</v>
      </c>
      <c r="V29" s="166" t="e">
        <f ca="1">(期貨data!AA30*25)-(期貨data!AB30*1000)*Delta折耗比率!$AE$9</f>
        <v>#DIV/0!</v>
      </c>
      <c r="W29" s="202" t="e">
        <f ca="1">(期貨data!AC30*2000)-(期貨data!AB30*1000)*Delta折耗比率!$AG$9</f>
        <v>#DIV/0!</v>
      </c>
      <c r="X29" s="166" t="e">
        <f ca="1">(期貨data!AD30*20)-(期貨data!AE30*200)*Delta折耗比率!$Z$13</f>
        <v>#DIV/0!</v>
      </c>
    </row>
    <row r="30" spans="1:24">
      <c r="A30" s="4">
        <f>現貨data!A30</f>
        <v>0</v>
      </c>
      <c r="B30" s="163" t="e">
        <f ca="1">(期貨data!V31*50)-(期貨data!W31*1000)*Delta折耗比率!$Z$4</f>
        <v>#DIV/0!</v>
      </c>
      <c r="C30" s="164" t="e">
        <f ca="1">(期貨data!V31*50)-(期貨data!X31*250)*Delta折耗比率!$Z$5</f>
        <v>#DIV/0!</v>
      </c>
      <c r="D30" s="164" t="e">
        <f ca="1">(期貨data!V31*50)-(期貨data!Y31*20)*期貨data!$B$1*Delta折耗比率!$Z$6</f>
        <v>#DIV/0!</v>
      </c>
      <c r="E30" s="164" t="e">
        <f ca="1">(期貨data!V31*50)-(期貨data!Z31*100)*Delta折耗比率!$Z$7</f>
        <v>#DIV/0!</v>
      </c>
      <c r="F30" s="164" t="e">
        <f ca="1">(期貨data!V31*50)-(期貨data!AA31*25)*Delta折耗比率!$Z$8</f>
        <v>#DIV/0!</v>
      </c>
      <c r="G30" s="165" t="e">
        <f ca="1">(期貨data!V31*50)-(期貨data!AB31*1000)*Delta折耗比率!$Z$9</f>
        <v>#DIV/0!</v>
      </c>
      <c r="H30" s="164" t="e">
        <f ca="1">(期貨data!W31*1000)-(期貨data!X31*250)*Delta折耗比率!$AA$5</f>
        <v>#DIV/0!</v>
      </c>
      <c r="I30" s="164" t="e">
        <f ca="1">(期貨data!W31*1000)-(期貨data!Y31*20)*期貨data!$B$1*Delta折耗比率!$AA$6</f>
        <v>#DIV/0!</v>
      </c>
      <c r="J30" s="164" t="e">
        <f ca="1">(期貨data!W31*1000)-(期貨data!Z31*100)*Delta折耗比率!$AA$7</f>
        <v>#DIV/0!</v>
      </c>
      <c r="K30" s="164" t="e">
        <f ca="1">(期貨data!W31*1000)-(期貨data!AA31*25)*Delta折耗比率!$AA$8</f>
        <v>#DIV/0!</v>
      </c>
      <c r="L30" s="165" t="e">
        <f ca="1">(期貨data!W31*1000)-(期貨data!AB31*1000)*Delta折耗比率!$AA$9</f>
        <v>#DIV/0!</v>
      </c>
      <c r="M30" s="163" t="e">
        <f ca="1">(期貨data!X31*250)-(期貨data!Y31*20)*期貨data!$B$1*Delta折耗比率!$AB$6</f>
        <v>#DIV/0!</v>
      </c>
      <c r="N30" s="164" t="e">
        <f ca="1">(期貨data!X31*250)-(期貨data!Z31*100)*Delta折耗比率!$AB$7</f>
        <v>#DIV/0!</v>
      </c>
      <c r="O30" s="164" t="e">
        <f ca="1">(期貨data!X31*250)-(期貨data!AA31*25)*Delta折耗比率!$AB$8</f>
        <v>#DIV/0!</v>
      </c>
      <c r="P30" s="165" t="e">
        <f ca="1">(期貨data!X31*250)-(期貨data!AB31*1000)*Delta折耗比率!$AB$9</f>
        <v>#DIV/0!</v>
      </c>
      <c r="Q30" s="163" t="e">
        <f ca="1">(期貨data!Y31*20)*期貨data!$B$1-(期貨data!Z31*100)*Delta折耗比率!$AC$7</f>
        <v>#DIV/0!</v>
      </c>
      <c r="R30" s="164" t="e">
        <f ca="1">(期貨data!Y31*20)*期貨data!$B$1-(期貨data!AA31*25)*Delta折耗比率!$AC$8</f>
        <v>#DIV/0!</v>
      </c>
      <c r="S30" s="165" t="e">
        <f ca="1">(期貨data!Y31*20)*期貨data!$B$1-(期貨data!AB31*1000)*Delta折耗比率!$AC$9</f>
        <v>#DIV/0!</v>
      </c>
      <c r="T30" s="163" t="e">
        <f ca="1">(期貨data!Z31*100)-(期貨data!AA31*25)*Delta折耗比率!$AD$8</f>
        <v>#DIV/0!</v>
      </c>
      <c r="U30" s="165" t="e">
        <f ca="1">(期貨data!Z31*100)-(期貨data!AB31*1000)*Delta折耗比率!$AD$9</f>
        <v>#DIV/0!</v>
      </c>
      <c r="V30" s="166" t="e">
        <f ca="1">(期貨data!AA31*25)-(期貨data!AB31*1000)*Delta折耗比率!$AE$9</f>
        <v>#DIV/0!</v>
      </c>
      <c r="W30" s="202" t="e">
        <f ca="1">(期貨data!AC31*2000)-(期貨data!AB31*1000)*Delta折耗比率!$AG$9</f>
        <v>#DIV/0!</v>
      </c>
      <c r="X30" s="166" t="e">
        <f ca="1">(期貨data!AD31*20)-(期貨data!AE31*200)*Delta折耗比率!$Z$13</f>
        <v>#DIV/0!</v>
      </c>
    </row>
    <row r="31" spans="1:24">
      <c r="A31" s="4">
        <f>現貨data!A31</f>
        <v>0</v>
      </c>
      <c r="B31" s="163" t="e">
        <f ca="1">(期貨data!V32*50)-(期貨data!W32*1000)*Delta折耗比率!$Z$4</f>
        <v>#DIV/0!</v>
      </c>
      <c r="C31" s="164" t="e">
        <f ca="1">(期貨data!V32*50)-(期貨data!X32*250)*Delta折耗比率!$Z$5</f>
        <v>#DIV/0!</v>
      </c>
      <c r="D31" s="164" t="e">
        <f ca="1">(期貨data!V32*50)-(期貨data!Y32*20)*期貨data!$B$1*Delta折耗比率!$Z$6</f>
        <v>#DIV/0!</v>
      </c>
      <c r="E31" s="164" t="e">
        <f ca="1">(期貨data!V32*50)-(期貨data!Z32*100)*Delta折耗比率!$Z$7</f>
        <v>#DIV/0!</v>
      </c>
      <c r="F31" s="164" t="e">
        <f ca="1">(期貨data!V32*50)-(期貨data!AA32*25)*Delta折耗比率!$Z$8</f>
        <v>#DIV/0!</v>
      </c>
      <c r="G31" s="165" t="e">
        <f ca="1">(期貨data!V32*50)-(期貨data!AB32*1000)*Delta折耗比率!$Z$9</f>
        <v>#DIV/0!</v>
      </c>
      <c r="H31" s="164" t="e">
        <f ca="1">(期貨data!W32*1000)-(期貨data!X32*250)*Delta折耗比率!$AA$5</f>
        <v>#DIV/0!</v>
      </c>
      <c r="I31" s="164" t="e">
        <f ca="1">(期貨data!W32*1000)-(期貨data!Y32*20)*期貨data!$B$1*Delta折耗比率!$AA$6</f>
        <v>#DIV/0!</v>
      </c>
      <c r="J31" s="164" t="e">
        <f ca="1">(期貨data!W32*1000)-(期貨data!Z32*100)*Delta折耗比率!$AA$7</f>
        <v>#DIV/0!</v>
      </c>
      <c r="K31" s="164" t="e">
        <f ca="1">(期貨data!W32*1000)-(期貨data!AA32*25)*Delta折耗比率!$AA$8</f>
        <v>#DIV/0!</v>
      </c>
      <c r="L31" s="165" t="e">
        <f ca="1">(期貨data!W32*1000)-(期貨data!AB32*1000)*Delta折耗比率!$AA$9</f>
        <v>#DIV/0!</v>
      </c>
      <c r="M31" s="163" t="e">
        <f ca="1">(期貨data!X32*250)-(期貨data!Y32*20)*期貨data!$B$1*Delta折耗比率!$AB$6</f>
        <v>#DIV/0!</v>
      </c>
      <c r="N31" s="164" t="e">
        <f ca="1">(期貨data!X32*250)-(期貨data!Z32*100)*Delta折耗比率!$AB$7</f>
        <v>#DIV/0!</v>
      </c>
      <c r="O31" s="164" t="e">
        <f ca="1">(期貨data!X32*250)-(期貨data!AA32*25)*Delta折耗比率!$AB$8</f>
        <v>#DIV/0!</v>
      </c>
      <c r="P31" s="165" t="e">
        <f ca="1">(期貨data!X32*250)-(期貨data!AB32*1000)*Delta折耗比率!$AB$9</f>
        <v>#DIV/0!</v>
      </c>
      <c r="Q31" s="163" t="e">
        <f ca="1">(期貨data!Y32*20)*期貨data!$B$1-(期貨data!Z32*100)*Delta折耗比率!$AC$7</f>
        <v>#DIV/0!</v>
      </c>
      <c r="R31" s="164" t="e">
        <f ca="1">(期貨data!Y32*20)*期貨data!$B$1-(期貨data!AA32*25)*Delta折耗比率!$AC$8</f>
        <v>#DIV/0!</v>
      </c>
      <c r="S31" s="165" t="e">
        <f ca="1">(期貨data!Y32*20)*期貨data!$B$1-(期貨data!AB32*1000)*Delta折耗比率!$AC$9</f>
        <v>#DIV/0!</v>
      </c>
      <c r="T31" s="163" t="e">
        <f ca="1">(期貨data!Z32*100)-(期貨data!AA32*25)*Delta折耗比率!$AD$8</f>
        <v>#DIV/0!</v>
      </c>
      <c r="U31" s="165" t="e">
        <f ca="1">(期貨data!Z32*100)-(期貨data!AB32*1000)*Delta折耗比率!$AD$9</f>
        <v>#DIV/0!</v>
      </c>
      <c r="V31" s="166" t="e">
        <f ca="1">(期貨data!AA32*25)-(期貨data!AB32*1000)*Delta折耗比率!$AE$9</f>
        <v>#DIV/0!</v>
      </c>
      <c r="W31" s="202" t="e">
        <f ca="1">(期貨data!AC32*2000)-(期貨data!AB32*1000)*Delta折耗比率!$AG$9</f>
        <v>#DIV/0!</v>
      </c>
      <c r="X31" s="166" t="e">
        <f ca="1">(期貨data!AD32*20)-(期貨data!AE32*200)*Delta折耗比率!$Z$13</f>
        <v>#DIV/0!</v>
      </c>
    </row>
    <row r="32" spans="1:24">
      <c r="A32" s="4">
        <f>現貨data!A32</f>
        <v>0</v>
      </c>
      <c r="B32" s="163" t="e">
        <f ca="1">(期貨data!V33*50)-(期貨data!W33*1000)*Delta折耗比率!$Z$4</f>
        <v>#DIV/0!</v>
      </c>
      <c r="C32" s="164" t="e">
        <f ca="1">(期貨data!V33*50)-(期貨data!X33*250)*Delta折耗比率!$Z$5</f>
        <v>#DIV/0!</v>
      </c>
      <c r="D32" s="164" t="e">
        <f ca="1">(期貨data!V33*50)-(期貨data!Y33*20)*期貨data!$B$1*Delta折耗比率!$Z$6</f>
        <v>#DIV/0!</v>
      </c>
      <c r="E32" s="164" t="e">
        <f ca="1">(期貨data!V33*50)-(期貨data!Z33*100)*Delta折耗比率!$Z$7</f>
        <v>#DIV/0!</v>
      </c>
      <c r="F32" s="164" t="e">
        <f ca="1">(期貨data!V33*50)-(期貨data!AA33*25)*Delta折耗比率!$Z$8</f>
        <v>#DIV/0!</v>
      </c>
      <c r="G32" s="165" t="e">
        <f ca="1">(期貨data!V33*50)-(期貨data!AB33*1000)*Delta折耗比率!$Z$9</f>
        <v>#DIV/0!</v>
      </c>
      <c r="H32" s="164" t="e">
        <f ca="1">(期貨data!W33*1000)-(期貨data!X33*250)*Delta折耗比率!$AA$5</f>
        <v>#DIV/0!</v>
      </c>
      <c r="I32" s="164" t="e">
        <f ca="1">(期貨data!W33*1000)-(期貨data!Y33*20)*期貨data!$B$1*Delta折耗比率!$AA$6</f>
        <v>#DIV/0!</v>
      </c>
      <c r="J32" s="164" t="e">
        <f ca="1">(期貨data!W33*1000)-(期貨data!Z33*100)*Delta折耗比率!$AA$7</f>
        <v>#DIV/0!</v>
      </c>
      <c r="K32" s="164" t="e">
        <f ca="1">(期貨data!W33*1000)-(期貨data!AA33*25)*Delta折耗比率!$AA$8</f>
        <v>#DIV/0!</v>
      </c>
      <c r="L32" s="165" t="e">
        <f ca="1">(期貨data!W33*1000)-(期貨data!AB33*1000)*Delta折耗比率!$AA$9</f>
        <v>#DIV/0!</v>
      </c>
      <c r="M32" s="163" t="e">
        <f ca="1">(期貨data!X33*250)-(期貨data!Y33*20)*期貨data!$B$1*Delta折耗比率!$AB$6</f>
        <v>#DIV/0!</v>
      </c>
      <c r="N32" s="164" t="e">
        <f ca="1">(期貨data!X33*250)-(期貨data!Z33*100)*Delta折耗比率!$AB$7</f>
        <v>#DIV/0!</v>
      </c>
      <c r="O32" s="164" t="e">
        <f ca="1">(期貨data!X33*250)-(期貨data!AA33*25)*Delta折耗比率!$AB$8</f>
        <v>#DIV/0!</v>
      </c>
      <c r="P32" s="165" t="e">
        <f ca="1">(期貨data!X33*250)-(期貨data!AB33*1000)*Delta折耗比率!$AB$9</f>
        <v>#DIV/0!</v>
      </c>
      <c r="Q32" s="163" t="e">
        <f ca="1">(期貨data!Y33*20)*期貨data!$B$1-(期貨data!Z33*100)*Delta折耗比率!$AC$7</f>
        <v>#DIV/0!</v>
      </c>
      <c r="R32" s="164" t="e">
        <f ca="1">(期貨data!Y33*20)*期貨data!$B$1-(期貨data!AA33*25)*Delta折耗比率!$AC$8</f>
        <v>#DIV/0!</v>
      </c>
      <c r="S32" s="165" t="e">
        <f ca="1">(期貨data!Y33*20)*期貨data!$B$1-(期貨data!AB33*1000)*Delta折耗比率!$AC$9</f>
        <v>#DIV/0!</v>
      </c>
      <c r="T32" s="163" t="e">
        <f ca="1">(期貨data!Z33*100)-(期貨data!AA33*25)*Delta折耗比率!$AD$8</f>
        <v>#DIV/0!</v>
      </c>
      <c r="U32" s="165" t="e">
        <f ca="1">(期貨data!Z33*100)-(期貨data!AB33*1000)*Delta折耗比率!$AD$9</f>
        <v>#DIV/0!</v>
      </c>
      <c r="V32" s="166" t="e">
        <f ca="1">(期貨data!AA33*25)-(期貨data!AB33*1000)*Delta折耗比率!$AE$9</f>
        <v>#DIV/0!</v>
      </c>
      <c r="W32" s="202" t="e">
        <f ca="1">(期貨data!AC33*2000)-(期貨data!AB33*1000)*Delta折耗比率!$AG$9</f>
        <v>#DIV/0!</v>
      </c>
      <c r="X32" s="166" t="e">
        <f ca="1">(期貨data!AD33*20)-(期貨data!AE33*200)*Delta折耗比率!$Z$13</f>
        <v>#DIV/0!</v>
      </c>
    </row>
    <row r="33" spans="1:24">
      <c r="A33" s="4">
        <f>現貨data!A33</f>
        <v>0</v>
      </c>
      <c r="B33" s="163" t="e">
        <f ca="1">(期貨data!V34*50)-(期貨data!W34*1000)*Delta折耗比率!$Z$4</f>
        <v>#DIV/0!</v>
      </c>
      <c r="C33" s="164" t="e">
        <f ca="1">(期貨data!V34*50)-(期貨data!X34*250)*Delta折耗比率!$Z$5</f>
        <v>#DIV/0!</v>
      </c>
      <c r="D33" s="164" t="e">
        <f ca="1">(期貨data!V34*50)-(期貨data!Y34*20)*期貨data!$B$1*Delta折耗比率!$Z$6</f>
        <v>#DIV/0!</v>
      </c>
      <c r="E33" s="164" t="e">
        <f ca="1">(期貨data!V34*50)-(期貨data!Z34*100)*Delta折耗比率!$Z$7</f>
        <v>#DIV/0!</v>
      </c>
      <c r="F33" s="164" t="e">
        <f ca="1">(期貨data!V34*50)-(期貨data!AA34*25)*Delta折耗比率!$Z$8</f>
        <v>#DIV/0!</v>
      </c>
      <c r="G33" s="165" t="e">
        <f ca="1">(期貨data!V34*50)-(期貨data!AB34*1000)*Delta折耗比率!$Z$9</f>
        <v>#DIV/0!</v>
      </c>
      <c r="H33" s="164" t="e">
        <f ca="1">(期貨data!W34*1000)-(期貨data!X34*250)*Delta折耗比率!$AA$5</f>
        <v>#DIV/0!</v>
      </c>
      <c r="I33" s="164" t="e">
        <f ca="1">(期貨data!W34*1000)-(期貨data!Y34*20)*期貨data!$B$1*Delta折耗比率!$AA$6</f>
        <v>#DIV/0!</v>
      </c>
      <c r="J33" s="164" t="e">
        <f ca="1">(期貨data!W34*1000)-(期貨data!Z34*100)*Delta折耗比率!$AA$7</f>
        <v>#DIV/0!</v>
      </c>
      <c r="K33" s="164" t="e">
        <f ca="1">(期貨data!W34*1000)-(期貨data!AA34*25)*Delta折耗比率!$AA$8</f>
        <v>#DIV/0!</v>
      </c>
      <c r="L33" s="165" t="e">
        <f ca="1">(期貨data!W34*1000)-(期貨data!AB34*1000)*Delta折耗比率!$AA$9</f>
        <v>#DIV/0!</v>
      </c>
      <c r="M33" s="163" t="e">
        <f ca="1">(期貨data!X34*250)-(期貨data!Y34*20)*期貨data!$B$1*Delta折耗比率!$AB$6</f>
        <v>#DIV/0!</v>
      </c>
      <c r="N33" s="164" t="e">
        <f ca="1">(期貨data!X34*250)-(期貨data!Z34*100)*Delta折耗比率!$AB$7</f>
        <v>#DIV/0!</v>
      </c>
      <c r="O33" s="164" t="e">
        <f ca="1">(期貨data!X34*250)-(期貨data!AA34*25)*Delta折耗比率!$AB$8</f>
        <v>#DIV/0!</v>
      </c>
      <c r="P33" s="165" t="e">
        <f ca="1">(期貨data!X34*250)-(期貨data!AB34*1000)*Delta折耗比率!$AB$9</f>
        <v>#DIV/0!</v>
      </c>
      <c r="Q33" s="163" t="e">
        <f ca="1">(期貨data!Y34*20)*期貨data!$B$1-(期貨data!Z34*100)*Delta折耗比率!$AC$7</f>
        <v>#DIV/0!</v>
      </c>
      <c r="R33" s="164" t="e">
        <f ca="1">(期貨data!Y34*20)*期貨data!$B$1-(期貨data!AA34*25)*Delta折耗比率!$AC$8</f>
        <v>#DIV/0!</v>
      </c>
      <c r="S33" s="165" t="e">
        <f ca="1">(期貨data!Y34*20)*期貨data!$B$1-(期貨data!AB34*1000)*Delta折耗比率!$AC$9</f>
        <v>#DIV/0!</v>
      </c>
      <c r="T33" s="163" t="e">
        <f ca="1">(期貨data!Z34*100)-(期貨data!AA34*25)*Delta折耗比率!$AD$8</f>
        <v>#DIV/0!</v>
      </c>
      <c r="U33" s="165" t="e">
        <f ca="1">(期貨data!Z34*100)-(期貨data!AB34*1000)*Delta折耗比率!$AD$9</f>
        <v>#DIV/0!</v>
      </c>
      <c r="V33" s="166" t="e">
        <f ca="1">(期貨data!AA34*25)-(期貨data!AB34*1000)*Delta折耗比率!$AE$9</f>
        <v>#DIV/0!</v>
      </c>
      <c r="W33" s="202" t="e">
        <f ca="1">(期貨data!AC34*2000)-(期貨data!AB34*1000)*Delta折耗比率!$AG$9</f>
        <v>#DIV/0!</v>
      </c>
      <c r="X33" s="166" t="e">
        <f ca="1">(期貨data!AD34*20)-(期貨data!AE34*200)*Delta折耗比率!$Z$13</f>
        <v>#DIV/0!</v>
      </c>
    </row>
    <row r="34" spans="1:24">
      <c r="A34" s="4">
        <f>現貨data!A34</f>
        <v>0</v>
      </c>
      <c r="B34" s="163" t="e">
        <f ca="1">(期貨data!V35*50)-(期貨data!W35*1000)*Delta折耗比率!$Z$4</f>
        <v>#DIV/0!</v>
      </c>
      <c r="C34" s="164" t="e">
        <f ca="1">(期貨data!V35*50)-(期貨data!X35*250)*Delta折耗比率!$Z$5</f>
        <v>#DIV/0!</v>
      </c>
      <c r="D34" s="164" t="e">
        <f ca="1">(期貨data!V35*50)-(期貨data!Y35*20)*期貨data!$B$1*Delta折耗比率!$Z$6</f>
        <v>#DIV/0!</v>
      </c>
      <c r="E34" s="164" t="e">
        <f ca="1">(期貨data!V35*50)-(期貨data!Z35*100)*Delta折耗比率!$Z$7</f>
        <v>#DIV/0!</v>
      </c>
      <c r="F34" s="164" t="e">
        <f ca="1">(期貨data!V35*50)-(期貨data!AA35*25)*Delta折耗比率!$Z$8</f>
        <v>#DIV/0!</v>
      </c>
      <c r="G34" s="165" t="e">
        <f ca="1">(期貨data!V35*50)-(期貨data!AB35*1000)*Delta折耗比率!$Z$9</f>
        <v>#DIV/0!</v>
      </c>
      <c r="H34" s="164" t="e">
        <f ca="1">(期貨data!W35*1000)-(期貨data!X35*250)*Delta折耗比率!$AA$5</f>
        <v>#DIV/0!</v>
      </c>
      <c r="I34" s="164" t="e">
        <f ca="1">(期貨data!W35*1000)-(期貨data!Y35*20)*期貨data!$B$1*Delta折耗比率!$AA$6</f>
        <v>#DIV/0!</v>
      </c>
      <c r="J34" s="164" t="e">
        <f ca="1">(期貨data!W35*1000)-(期貨data!Z35*100)*Delta折耗比率!$AA$7</f>
        <v>#DIV/0!</v>
      </c>
      <c r="K34" s="164" t="e">
        <f ca="1">(期貨data!W35*1000)-(期貨data!AA35*25)*Delta折耗比率!$AA$8</f>
        <v>#DIV/0!</v>
      </c>
      <c r="L34" s="165" t="e">
        <f ca="1">(期貨data!W35*1000)-(期貨data!AB35*1000)*Delta折耗比率!$AA$9</f>
        <v>#DIV/0!</v>
      </c>
      <c r="M34" s="163" t="e">
        <f ca="1">(期貨data!X35*250)-(期貨data!Y35*20)*期貨data!$B$1*Delta折耗比率!$AB$6</f>
        <v>#DIV/0!</v>
      </c>
      <c r="N34" s="164" t="e">
        <f ca="1">(期貨data!X35*250)-(期貨data!Z35*100)*Delta折耗比率!$AB$7</f>
        <v>#DIV/0!</v>
      </c>
      <c r="O34" s="164" t="e">
        <f ca="1">(期貨data!X35*250)-(期貨data!AA35*25)*Delta折耗比率!$AB$8</f>
        <v>#DIV/0!</v>
      </c>
      <c r="P34" s="165" t="e">
        <f ca="1">(期貨data!X35*250)-(期貨data!AB35*1000)*Delta折耗比率!$AB$9</f>
        <v>#DIV/0!</v>
      </c>
      <c r="Q34" s="163" t="e">
        <f ca="1">(期貨data!Y35*20)*期貨data!$B$1-(期貨data!Z35*100)*Delta折耗比率!$AC$7</f>
        <v>#DIV/0!</v>
      </c>
      <c r="R34" s="164" t="e">
        <f ca="1">(期貨data!Y35*20)*期貨data!$B$1-(期貨data!AA35*25)*Delta折耗比率!$AC$8</f>
        <v>#DIV/0!</v>
      </c>
      <c r="S34" s="165" t="e">
        <f ca="1">(期貨data!Y35*20)*期貨data!$B$1-(期貨data!AB35*1000)*Delta折耗比率!$AC$9</f>
        <v>#DIV/0!</v>
      </c>
      <c r="T34" s="163" t="e">
        <f ca="1">(期貨data!Z35*100)-(期貨data!AA35*25)*Delta折耗比率!$AD$8</f>
        <v>#DIV/0!</v>
      </c>
      <c r="U34" s="165" t="e">
        <f ca="1">(期貨data!Z35*100)-(期貨data!AB35*1000)*Delta折耗比率!$AD$9</f>
        <v>#DIV/0!</v>
      </c>
      <c r="V34" s="166" t="e">
        <f ca="1">(期貨data!AA35*25)-(期貨data!AB35*1000)*Delta折耗比率!$AE$9</f>
        <v>#DIV/0!</v>
      </c>
      <c r="W34" s="202" t="e">
        <f ca="1">(期貨data!AC35*2000)-(期貨data!AB35*1000)*Delta折耗比率!$AG$9</f>
        <v>#DIV/0!</v>
      </c>
      <c r="X34" s="166" t="e">
        <f ca="1">(期貨data!AD35*20)-(期貨data!AE35*200)*Delta折耗比率!$Z$13</f>
        <v>#DIV/0!</v>
      </c>
    </row>
    <row r="35" spans="1:24">
      <c r="A35" s="4">
        <f>現貨data!A35</f>
        <v>0</v>
      </c>
      <c r="B35" s="163" t="e">
        <f ca="1">(期貨data!V36*50)-(期貨data!W36*1000)*Delta折耗比率!$Z$4</f>
        <v>#DIV/0!</v>
      </c>
      <c r="C35" s="164" t="e">
        <f ca="1">(期貨data!V36*50)-(期貨data!X36*250)*Delta折耗比率!$Z$5</f>
        <v>#DIV/0!</v>
      </c>
      <c r="D35" s="164" t="e">
        <f ca="1">(期貨data!V36*50)-(期貨data!Y36*20)*期貨data!$B$1*Delta折耗比率!$Z$6</f>
        <v>#DIV/0!</v>
      </c>
      <c r="E35" s="164" t="e">
        <f ca="1">(期貨data!V36*50)-(期貨data!Z36*100)*Delta折耗比率!$Z$7</f>
        <v>#DIV/0!</v>
      </c>
      <c r="F35" s="164" t="e">
        <f ca="1">(期貨data!V36*50)-(期貨data!AA36*25)*Delta折耗比率!$Z$8</f>
        <v>#DIV/0!</v>
      </c>
      <c r="G35" s="165" t="e">
        <f ca="1">(期貨data!V36*50)-(期貨data!AB36*1000)*Delta折耗比率!$Z$9</f>
        <v>#DIV/0!</v>
      </c>
      <c r="H35" s="164" t="e">
        <f ca="1">(期貨data!W36*1000)-(期貨data!X36*250)*Delta折耗比率!$AA$5</f>
        <v>#DIV/0!</v>
      </c>
      <c r="I35" s="164" t="e">
        <f ca="1">(期貨data!W36*1000)-(期貨data!Y36*20)*期貨data!$B$1*Delta折耗比率!$AA$6</f>
        <v>#DIV/0!</v>
      </c>
      <c r="J35" s="164" t="e">
        <f ca="1">(期貨data!W36*1000)-(期貨data!Z36*100)*Delta折耗比率!$AA$7</f>
        <v>#DIV/0!</v>
      </c>
      <c r="K35" s="164" t="e">
        <f ca="1">(期貨data!W36*1000)-(期貨data!AA36*25)*Delta折耗比率!$AA$8</f>
        <v>#DIV/0!</v>
      </c>
      <c r="L35" s="165" t="e">
        <f ca="1">(期貨data!W36*1000)-(期貨data!AB36*1000)*Delta折耗比率!$AA$9</f>
        <v>#DIV/0!</v>
      </c>
      <c r="M35" s="163" t="e">
        <f ca="1">(期貨data!X36*250)-(期貨data!Y36*20)*期貨data!$B$1*Delta折耗比率!$AB$6</f>
        <v>#DIV/0!</v>
      </c>
      <c r="N35" s="164" t="e">
        <f ca="1">(期貨data!X36*250)-(期貨data!Z36*100)*Delta折耗比率!$AB$7</f>
        <v>#DIV/0!</v>
      </c>
      <c r="O35" s="164" t="e">
        <f ca="1">(期貨data!X36*250)-(期貨data!AA36*25)*Delta折耗比率!$AB$8</f>
        <v>#DIV/0!</v>
      </c>
      <c r="P35" s="165" t="e">
        <f ca="1">(期貨data!X36*250)-(期貨data!AB36*1000)*Delta折耗比率!$AB$9</f>
        <v>#DIV/0!</v>
      </c>
      <c r="Q35" s="163" t="e">
        <f ca="1">(期貨data!Y36*20)*期貨data!$B$1-(期貨data!Z36*100)*Delta折耗比率!$AC$7</f>
        <v>#DIV/0!</v>
      </c>
      <c r="R35" s="164" t="e">
        <f ca="1">(期貨data!Y36*20)*期貨data!$B$1-(期貨data!AA36*25)*Delta折耗比率!$AC$8</f>
        <v>#DIV/0!</v>
      </c>
      <c r="S35" s="165" t="e">
        <f ca="1">(期貨data!Y36*20)*期貨data!$B$1-(期貨data!AB36*1000)*Delta折耗比率!$AC$9</f>
        <v>#DIV/0!</v>
      </c>
      <c r="T35" s="163" t="e">
        <f ca="1">(期貨data!Z36*100)-(期貨data!AA36*25)*Delta折耗比率!$AD$8</f>
        <v>#DIV/0!</v>
      </c>
      <c r="U35" s="165" t="e">
        <f ca="1">(期貨data!Z36*100)-(期貨data!AB36*1000)*Delta折耗比率!$AD$9</f>
        <v>#DIV/0!</v>
      </c>
      <c r="V35" s="166" t="e">
        <f ca="1">(期貨data!AA36*25)-(期貨data!AB36*1000)*Delta折耗比率!$AE$9</f>
        <v>#DIV/0!</v>
      </c>
      <c r="W35" s="202" t="e">
        <f ca="1">(期貨data!AC36*2000)-(期貨data!AB36*1000)*Delta折耗比率!$AG$9</f>
        <v>#DIV/0!</v>
      </c>
      <c r="X35" s="166" t="e">
        <f ca="1">(期貨data!AD36*20)-(期貨data!AE36*200)*Delta折耗比率!$Z$13</f>
        <v>#DIV/0!</v>
      </c>
    </row>
    <row r="36" spans="1:24">
      <c r="A36" s="4">
        <f>現貨data!A36</f>
        <v>0</v>
      </c>
      <c r="B36" s="163" t="e">
        <f ca="1">(期貨data!V37*50)-(期貨data!W37*1000)*Delta折耗比率!$Z$4</f>
        <v>#DIV/0!</v>
      </c>
      <c r="C36" s="164" t="e">
        <f ca="1">(期貨data!V37*50)-(期貨data!X37*250)*Delta折耗比率!$Z$5</f>
        <v>#DIV/0!</v>
      </c>
      <c r="D36" s="164" t="e">
        <f ca="1">(期貨data!V37*50)-(期貨data!Y37*20)*期貨data!$B$1*Delta折耗比率!$Z$6</f>
        <v>#DIV/0!</v>
      </c>
      <c r="E36" s="164" t="e">
        <f ca="1">(期貨data!V37*50)-(期貨data!Z37*100)*Delta折耗比率!$Z$7</f>
        <v>#DIV/0!</v>
      </c>
      <c r="F36" s="164" t="e">
        <f ca="1">(期貨data!V37*50)-(期貨data!AA37*25)*Delta折耗比率!$Z$8</f>
        <v>#DIV/0!</v>
      </c>
      <c r="G36" s="165" t="e">
        <f ca="1">(期貨data!V37*50)-(期貨data!AB37*1000)*Delta折耗比率!$Z$9</f>
        <v>#DIV/0!</v>
      </c>
      <c r="H36" s="164" t="e">
        <f ca="1">(期貨data!W37*1000)-(期貨data!X37*250)*Delta折耗比率!$AA$5</f>
        <v>#DIV/0!</v>
      </c>
      <c r="I36" s="164" t="e">
        <f ca="1">(期貨data!W37*1000)-(期貨data!Y37*20)*期貨data!$B$1*Delta折耗比率!$AA$6</f>
        <v>#DIV/0!</v>
      </c>
      <c r="J36" s="164" t="e">
        <f ca="1">(期貨data!W37*1000)-(期貨data!Z37*100)*Delta折耗比率!$AA$7</f>
        <v>#DIV/0!</v>
      </c>
      <c r="K36" s="164" t="e">
        <f ca="1">(期貨data!W37*1000)-(期貨data!AA37*25)*Delta折耗比率!$AA$8</f>
        <v>#DIV/0!</v>
      </c>
      <c r="L36" s="165" t="e">
        <f ca="1">(期貨data!W37*1000)-(期貨data!AB37*1000)*Delta折耗比率!$AA$9</f>
        <v>#DIV/0!</v>
      </c>
      <c r="M36" s="163" t="e">
        <f ca="1">(期貨data!X37*250)-(期貨data!Y37*20)*期貨data!$B$1*Delta折耗比率!$AB$6</f>
        <v>#DIV/0!</v>
      </c>
      <c r="N36" s="164" t="e">
        <f ca="1">(期貨data!X37*250)-(期貨data!Z37*100)*Delta折耗比率!$AB$7</f>
        <v>#DIV/0!</v>
      </c>
      <c r="O36" s="164" t="e">
        <f ca="1">(期貨data!X37*250)-(期貨data!AA37*25)*Delta折耗比率!$AB$8</f>
        <v>#DIV/0!</v>
      </c>
      <c r="P36" s="165" t="e">
        <f ca="1">(期貨data!X37*250)-(期貨data!AB37*1000)*Delta折耗比率!$AB$9</f>
        <v>#DIV/0!</v>
      </c>
      <c r="Q36" s="163" t="e">
        <f ca="1">(期貨data!Y37*20)*期貨data!$B$1-(期貨data!Z37*100)*Delta折耗比率!$AC$7</f>
        <v>#DIV/0!</v>
      </c>
      <c r="R36" s="164" t="e">
        <f ca="1">(期貨data!Y37*20)*期貨data!$B$1-(期貨data!AA37*25)*Delta折耗比率!$AC$8</f>
        <v>#DIV/0!</v>
      </c>
      <c r="S36" s="165" t="e">
        <f ca="1">(期貨data!Y37*20)*期貨data!$B$1-(期貨data!AB37*1000)*Delta折耗比率!$AC$9</f>
        <v>#DIV/0!</v>
      </c>
      <c r="T36" s="163" t="e">
        <f ca="1">(期貨data!Z37*100)-(期貨data!AA37*25)*Delta折耗比率!$AD$8</f>
        <v>#DIV/0!</v>
      </c>
      <c r="U36" s="165" t="e">
        <f ca="1">(期貨data!Z37*100)-(期貨data!AB37*1000)*Delta折耗比率!$AD$9</f>
        <v>#DIV/0!</v>
      </c>
      <c r="V36" s="166" t="e">
        <f ca="1">(期貨data!AA37*25)-(期貨data!AB37*1000)*Delta折耗比率!$AE$9</f>
        <v>#DIV/0!</v>
      </c>
      <c r="W36" s="202" t="e">
        <f ca="1">(期貨data!AC37*2000)-(期貨data!AB37*1000)*Delta折耗比率!$AG$9</f>
        <v>#DIV/0!</v>
      </c>
      <c r="X36" s="166" t="e">
        <f ca="1">(期貨data!AD37*20)-(期貨data!AE37*200)*Delta折耗比率!$Z$13</f>
        <v>#DIV/0!</v>
      </c>
    </row>
    <row r="37" spans="1:24">
      <c r="A37" s="4">
        <f>現貨data!A37</f>
        <v>0</v>
      </c>
      <c r="B37" s="163" t="e">
        <f ca="1">(期貨data!V38*50)-(期貨data!W38*1000)*Delta折耗比率!$Z$4</f>
        <v>#DIV/0!</v>
      </c>
      <c r="C37" s="164" t="e">
        <f ca="1">(期貨data!V38*50)-(期貨data!X38*250)*Delta折耗比率!$Z$5</f>
        <v>#DIV/0!</v>
      </c>
      <c r="D37" s="164" t="e">
        <f ca="1">(期貨data!V38*50)-(期貨data!Y38*20)*期貨data!$B$1*Delta折耗比率!$Z$6</f>
        <v>#DIV/0!</v>
      </c>
      <c r="E37" s="164" t="e">
        <f ca="1">(期貨data!V38*50)-(期貨data!Z38*100)*Delta折耗比率!$Z$7</f>
        <v>#DIV/0!</v>
      </c>
      <c r="F37" s="164" t="e">
        <f ca="1">(期貨data!V38*50)-(期貨data!AA38*25)*Delta折耗比率!$Z$8</f>
        <v>#DIV/0!</v>
      </c>
      <c r="G37" s="165" t="e">
        <f ca="1">(期貨data!V38*50)-(期貨data!AB38*1000)*Delta折耗比率!$Z$9</f>
        <v>#DIV/0!</v>
      </c>
      <c r="H37" s="164" t="e">
        <f ca="1">(期貨data!W38*1000)-(期貨data!X38*250)*Delta折耗比率!$AA$5</f>
        <v>#DIV/0!</v>
      </c>
      <c r="I37" s="164" t="e">
        <f ca="1">(期貨data!W38*1000)-(期貨data!Y38*20)*期貨data!$B$1*Delta折耗比率!$AA$6</f>
        <v>#DIV/0!</v>
      </c>
      <c r="J37" s="164" t="e">
        <f ca="1">(期貨data!W38*1000)-(期貨data!Z38*100)*Delta折耗比率!$AA$7</f>
        <v>#DIV/0!</v>
      </c>
      <c r="K37" s="164" t="e">
        <f ca="1">(期貨data!W38*1000)-(期貨data!AA38*25)*Delta折耗比率!$AA$8</f>
        <v>#DIV/0!</v>
      </c>
      <c r="L37" s="165" t="e">
        <f ca="1">(期貨data!W38*1000)-(期貨data!AB38*1000)*Delta折耗比率!$AA$9</f>
        <v>#DIV/0!</v>
      </c>
      <c r="M37" s="163" t="e">
        <f ca="1">(期貨data!X38*250)-(期貨data!Y38*20)*期貨data!$B$1*Delta折耗比率!$AB$6</f>
        <v>#DIV/0!</v>
      </c>
      <c r="N37" s="164" t="e">
        <f ca="1">(期貨data!X38*250)-(期貨data!Z38*100)*Delta折耗比率!$AB$7</f>
        <v>#DIV/0!</v>
      </c>
      <c r="O37" s="164" t="e">
        <f ca="1">(期貨data!X38*250)-(期貨data!AA38*25)*Delta折耗比率!$AB$8</f>
        <v>#DIV/0!</v>
      </c>
      <c r="P37" s="165" t="e">
        <f ca="1">(期貨data!X38*250)-(期貨data!AB38*1000)*Delta折耗比率!$AB$9</f>
        <v>#DIV/0!</v>
      </c>
      <c r="Q37" s="163" t="e">
        <f ca="1">(期貨data!Y38*20)*期貨data!$B$1-(期貨data!Z38*100)*Delta折耗比率!$AC$7</f>
        <v>#DIV/0!</v>
      </c>
      <c r="R37" s="164" t="e">
        <f ca="1">(期貨data!Y38*20)*期貨data!$B$1-(期貨data!AA38*25)*Delta折耗比率!$AC$8</f>
        <v>#DIV/0!</v>
      </c>
      <c r="S37" s="165" t="e">
        <f ca="1">(期貨data!Y38*20)*期貨data!$B$1-(期貨data!AB38*1000)*Delta折耗比率!$AC$9</f>
        <v>#DIV/0!</v>
      </c>
      <c r="T37" s="163" t="e">
        <f ca="1">(期貨data!Z38*100)-(期貨data!AA38*25)*Delta折耗比率!$AD$8</f>
        <v>#DIV/0!</v>
      </c>
      <c r="U37" s="165" t="e">
        <f ca="1">(期貨data!Z38*100)-(期貨data!AB38*1000)*Delta折耗比率!$AD$9</f>
        <v>#DIV/0!</v>
      </c>
      <c r="V37" s="166" t="e">
        <f ca="1">(期貨data!AA38*25)-(期貨data!AB38*1000)*Delta折耗比率!$AE$9</f>
        <v>#DIV/0!</v>
      </c>
      <c r="W37" s="202" t="e">
        <f ca="1">(期貨data!AC38*2000)-(期貨data!AB38*1000)*Delta折耗比率!$AG$9</f>
        <v>#DIV/0!</v>
      </c>
      <c r="X37" s="166" t="e">
        <f ca="1">(期貨data!AD38*20)-(期貨data!AE38*200)*Delta折耗比率!$Z$13</f>
        <v>#DIV/0!</v>
      </c>
    </row>
    <row r="38" spans="1:24">
      <c r="A38" s="4">
        <f>現貨data!A38</f>
        <v>0</v>
      </c>
      <c r="B38" s="163" t="e">
        <f ca="1">(期貨data!V39*50)-(期貨data!W39*1000)*Delta折耗比率!$Z$4</f>
        <v>#DIV/0!</v>
      </c>
      <c r="C38" s="164" t="e">
        <f ca="1">(期貨data!V39*50)-(期貨data!X39*250)*Delta折耗比率!$Z$5</f>
        <v>#DIV/0!</v>
      </c>
      <c r="D38" s="164" t="e">
        <f ca="1">(期貨data!V39*50)-(期貨data!Y39*20)*期貨data!$B$1*Delta折耗比率!$Z$6</f>
        <v>#DIV/0!</v>
      </c>
      <c r="E38" s="164" t="e">
        <f ca="1">(期貨data!V39*50)-(期貨data!Z39*100)*Delta折耗比率!$Z$7</f>
        <v>#DIV/0!</v>
      </c>
      <c r="F38" s="164" t="e">
        <f ca="1">(期貨data!V39*50)-(期貨data!AA39*25)*Delta折耗比率!$Z$8</f>
        <v>#DIV/0!</v>
      </c>
      <c r="G38" s="165" t="e">
        <f ca="1">(期貨data!V39*50)-(期貨data!AB39*1000)*Delta折耗比率!$Z$9</f>
        <v>#DIV/0!</v>
      </c>
      <c r="H38" s="164" t="e">
        <f ca="1">(期貨data!W39*1000)-(期貨data!X39*250)*Delta折耗比率!$AA$5</f>
        <v>#DIV/0!</v>
      </c>
      <c r="I38" s="164" t="e">
        <f ca="1">(期貨data!W39*1000)-(期貨data!Y39*20)*期貨data!$B$1*Delta折耗比率!$AA$6</f>
        <v>#DIV/0!</v>
      </c>
      <c r="J38" s="164" t="e">
        <f ca="1">(期貨data!W39*1000)-(期貨data!Z39*100)*Delta折耗比率!$AA$7</f>
        <v>#DIV/0!</v>
      </c>
      <c r="K38" s="164" t="e">
        <f ca="1">(期貨data!W39*1000)-(期貨data!AA39*25)*Delta折耗比率!$AA$8</f>
        <v>#DIV/0!</v>
      </c>
      <c r="L38" s="165" t="e">
        <f ca="1">(期貨data!W39*1000)-(期貨data!AB39*1000)*Delta折耗比率!$AA$9</f>
        <v>#DIV/0!</v>
      </c>
      <c r="M38" s="163" t="e">
        <f ca="1">(期貨data!X39*250)-(期貨data!Y39*20)*期貨data!$B$1*Delta折耗比率!$AB$6</f>
        <v>#DIV/0!</v>
      </c>
      <c r="N38" s="164" t="e">
        <f ca="1">(期貨data!X39*250)-(期貨data!Z39*100)*Delta折耗比率!$AB$7</f>
        <v>#DIV/0!</v>
      </c>
      <c r="O38" s="164" t="e">
        <f ca="1">(期貨data!X39*250)-(期貨data!AA39*25)*Delta折耗比率!$AB$8</f>
        <v>#DIV/0!</v>
      </c>
      <c r="P38" s="165" t="e">
        <f ca="1">(期貨data!X39*250)-(期貨data!AB39*1000)*Delta折耗比率!$AB$9</f>
        <v>#DIV/0!</v>
      </c>
      <c r="Q38" s="163" t="e">
        <f ca="1">(期貨data!Y39*20)*期貨data!$B$1-(期貨data!Z39*100)*Delta折耗比率!$AC$7</f>
        <v>#DIV/0!</v>
      </c>
      <c r="R38" s="164" t="e">
        <f ca="1">(期貨data!Y39*20)*期貨data!$B$1-(期貨data!AA39*25)*Delta折耗比率!$AC$8</f>
        <v>#DIV/0!</v>
      </c>
      <c r="S38" s="165" t="e">
        <f ca="1">(期貨data!Y39*20)*期貨data!$B$1-(期貨data!AB39*1000)*Delta折耗比率!$AC$9</f>
        <v>#DIV/0!</v>
      </c>
      <c r="T38" s="163" t="e">
        <f ca="1">(期貨data!Z39*100)-(期貨data!AA39*25)*Delta折耗比率!$AD$8</f>
        <v>#DIV/0!</v>
      </c>
      <c r="U38" s="165" t="e">
        <f ca="1">(期貨data!Z39*100)-(期貨data!AB39*1000)*Delta折耗比率!$AD$9</f>
        <v>#DIV/0!</v>
      </c>
      <c r="V38" s="166" t="e">
        <f ca="1">(期貨data!AA39*25)-(期貨data!AB39*1000)*Delta折耗比率!$AE$9</f>
        <v>#DIV/0!</v>
      </c>
      <c r="W38" s="202" t="e">
        <f ca="1">(期貨data!AC39*2000)-(期貨data!AB39*1000)*Delta折耗比率!$AG$9</f>
        <v>#DIV/0!</v>
      </c>
      <c r="X38" s="166" t="e">
        <f ca="1">(期貨data!AD39*20)-(期貨data!AE39*200)*Delta折耗比率!$Z$13</f>
        <v>#DIV/0!</v>
      </c>
    </row>
    <row r="39" spans="1:24">
      <c r="A39" s="4">
        <f>現貨data!A39</f>
        <v>0</v>
      </c>
      <c r="B39" s="163" t="e">
        <f ca="1">(期貨data!V40*50)-(期貨data!W40*1000)*Delta折耗比率!$Z$4</f>
        <v>#DIV/0!</v>
      </c>
      <c r="C39" s="164" t="e">
        <f ca="1">(期貨data!V40*50)-(期貨data!X40*250)*Delta折耗比率!$Z$5</f>
        <v>#DIV/0!</v>
      </c>
      <c r="D39" s="164" t="e">
        <f ca="1">(期貨data!V40*50)-(期貨data!Y40*20)*期貨data!$B$1*Delta折耗比率!$Z$6</f>
        <v>#DIV/0!</v>
      </c>
      <c r="E39" s="164" t="e">
        <f ca="1">(期貨data!V40*50)-(期貨data!Z40*100)*Delta折耗比率!$Z$7</f>
        <v>#DIV/0!</v>
      </c>
      <c r="F39" s="164" t="e">
        <f ca="1">(期貨data!V40*50)-(期貨data!AA40*25)*Delta折耗比率!$Z$8</f>
        <v>#DIV/0!</v>
      </c>
      <c r="G39" s="165" t="e">
        <f ca="1">(期貨data!V40*50)-(期貨data!AB40*1000)*Delta折耗比率!$Z$9</f>
        <v>#DIV/0!</v>
      </c>
      <c r="H39" s="164" t="e">
        <f ca="1">(期貨data!W40*1000)-(期貨data!X40*250)*Delta折耗比率!$AA$5</f>
        <v>#DIV/0!</v>
      </c>
      <c r="I39" s="164" t="e">
        <f ca="1">(期貨data!W40*1000)-(期貨data!Y40*20)*期貨data!$B$1*Delta折耗比率!$AA$6</f>
        <v>#DIV/0!</v>
      </c>
      <c r="J39" s="164" t="e">
        <f ca="1">(期貨data!W40*1000)-(期貨data!Z40*100)*Delta折耗比率!$AA$7</f>
        <v>#DIV/0!</v>
      </c>
      <c r="K39" s="164" t="e">
        <f ca="1">(期貨data!W40*1000)-(期貨data!AA40*25)*Delta折耗比率!$AA$8</f>
        <v>#DIV/0!</v>
      </c>
      <c r="L39" s="165" t="e">
        <f ca="1">(期貨data!W40*1000)-(期貨data!AB40*1000)*Delta折耗比率!$AA$9</f>
        <v>#DIV/0!</v>
      </c>
      <c r="M39" s="163" t="e">
        <f ca="1">(期貨data!X40*250)-(期貨data!Y40*20)*期貨data!$B$1*Delta折耗比率!$AB$6</f>
        <v>#DIV/0!</v>
      </c>
      <c r="N39" s="164" t="e">
        <f ca="1">(期貨data!X40*250)-(期貨data!Z40*100)*Delta折耗比率!$AB$7</f>
        <v>#DIV/0!</v>
      </c>
      <c r="O39" s="164" t="e">
        <f ca="1">(期貨data!X40*250)-(期貨data!AA40*25)*Delta折耗比率!$AB$8</f>
        <v>#DIV/0!</v>
      </c>
      <c r="P39" s="165" t="e">
        <f ca="1">(期貨data!X40*250)-(期貨data!AB40*1000)*Delta折耗比率!$AB$9</f>
        <v>#DIV/0!</v>
      </c>
      <c r="Q39" s="163" t="e">
        <f ca="1">(期貨data!Y40*20)*期貨data!$B$1-(期貨data!Z40*100)*Delta折耗比率!$AC$7</f>
        <v>#DIV/0!</v>
      </c>
      <c r="R39" s="164" t="e">
        <f ca="1">(期貨data!Y40*20)*期貨data!$B$1-(期貨data!AA40*25)*Delta折耗比率!$AC$8</f>
        <v>#DIV/0!</v>
      </c>
      <c r="S39" s="165" t="e">
        <f ca="1">(期貨data!Y40*20)*期貨data!$B$1-(期貨data!AB40*1000)*Delta折耗比率!$AC$9</f>
        <v>#DIV/0!</v>
      </c>
      <c r="T39" s="163" t="e">
        <f ca="1">(期貨data!Z40*100)-(期貨data!AA40*25)*Delta折耗比率!$AD$8</f>
        <v>#DIV/0!</v>
      </c>
      <c r="U39" s="165" t="e">
        <f ca="1">(期貨data!Z40*100)-(期貨data!AB40*1000)*Delta折耗比率!$AD$9</f>
        <v>#DIV/0!</v>
      </c>
      <c r="V39" s="166" t="e">
        <f ca="1">(期貨data!AA40*25)-(期貨data!AB40*1000)*Delta折耗比率!$AE$9</f>
        <v>#DIV/0!</v>
      </c>
      <c r="W39" s="202" t="e">
        <f ca="1">(期貨data!AC40*2000)-(期貨data!AB40*1000)*Delta折耗比率!$AG$9</f>
        <v>#DIV/0!</v>
      </c>
      <c r="X39" s="166" t="e">
        <f ca="1">(期貨data!AD40*20)-(期貨data!AE40*200)*Delta折耗比率!$Z$13</f>
        <v>#DIV/0!</v>
      </c>
    </row>
    <row r="40" spans="1:24">
      <c r="A40" s="4">
        <f>現貨data!A40</f>
        <v>0</v>
      </c>
      <c r="B40" s="163" t="e">
        <f ca="1">(期貨data!V41*50)-(期貨data!W41*1000)*Delta折耗比率!$Z$4</f>
        <v>#DIV/0!</v>
      </c>
      <c r="C40" s="164" t="e">
        <f ca="1">(期貨data!V41*50)-(期貨data!X41*250)*Delta折耗比率!$Z$5</f>
        <v>#DIV/0!</v>
      </c>
      <c r="D40" s="164" t="e">
        <f ca="1">(期貨data!V41*50)-(期貨data!Y41*20)*期貨data!$B$1*Delta折耗比率!$Z$6</f>
        <v>#DIV/0!</v>
      </c>
      <c r="E40" s="164" t="e">
        <f ca="1">(期貨data!V41*50)-(期貨data!Z41*100)*Delta折耗比率!$Z$7</f>
        <v>#DIV/0!</v>
      </c>
      <c r="F40" s="164" t="e">
        <f ca="1">(期貨data!V41*50)-(期貨data!AA41*25)*Delta折耗比率!$Z$8</f>
        <v>#DIV/0!</v>
      </c>
      <c r="G40" s="165" t="e">
        <f ca="1">(期貨data!V41*50)-(期貨data!AB41*1000)*Delta折耗比率!$Z$9</f>
        <v>#DIV/0!</v>
      </c>
      <c r="H40" s="164" t="e">
        <f ca="1">(期貨data!W41*1000)-(期貨data!X41*250)*Delta折耗比率!$AA$5</f>
        <v>#DIV/0!</v>
      </c>
      <c r="I40" s="164" t="e">
        <f ca="1">(期貨data!W41*1000)-(期貨data!Y41*20)*期貨data!$B$1*Delta折耗比率!$AA$6</f>
        <v>#DIV/0!</v>
      </c>
      <c r="J40" s="164" t="e">
        <f ca="1">(期貨data!W41*1000)-(期貨data!Z41*100)*Delta折耗比率!$AA$7</f>
        <v>#DIV/0!</v>
      </c>
      <c r="K40" s="164" t="e">
        <f ca="1">(期貨data!W41*1000)-(期貨data!AA41*25)*Delta折耗比率!$AA$8</f>
        <v>#DIV/0!</v>
      </c>
      <c r="L40" s="165" t="e">
        <f ca="1">(期貨data!W41*1000)-(期貨data!AB41*1000)*Delta折耗比率!$AA$9</f>
        <v>#DIV/0!</v>
      </c>
      <c r="M40" s="163" t="e">
        <f ca="1">(期貨data!X41*250)-(期貨data!Y41*20)*期貨data!$B$1*Delta折耗比率!$AB$6</f>
        <v>#DIV/0!</v>
      </c>
      <c r="N40" s="164" t="e">
        <f ca="1">(期貨data!X41*250)-(期貨data!Z41*100)*Delta折耗比率!$AB$7</f>
        <v>#DIV/0!</v>
      </c>
      <c r="O40" s="164" t="e">
        <f ca="1">(期貨data!X41*250)-(期貨data!AA41*25)*Delta折耗比率!$AB$8</f>
        <v>#DIV/0!</v>
      </c>
      <c r="P40" s="165" t="e">
        <f ca="1">(期貨data!X41*250)-(期貨data!AB41*1000)*Delta折耗比率!$AB$9</f>
        <v>#DIV/0!</v>
      </c>
      <c r="Q40" s="163" t="e">
        <f ca="1">(期貨data!Y41*20)*期貨data!$B$1-(期貨data!Z41*100)*Delta折耗比率!$AC$7</f>
        <v>#DIV/0!</v>
      </c>
      <c r="R40" s="164" t="e">
        <f ca="1">(期貨data!Y41*20)*期貨data!$B$1-(期貨data!AA41*25)*Delta折耗比率!$AC$8</f>
        <v>#DIV/0!</v>
      </c>
      <c r="S40" s="165" t="e">
        <f ca="1">(期貨data!Y41*20)*期貨data!$B$1-(期貨data!AB41*1000)*Delta折耗比率!$AC$9</f>
        <v>#DIV/0!</v>
      </c>
      <c r="T40" s="163" t="e">
        <f ca="1">(期貨data!Z41*100)-(期貨data!AA41*25)*Delta折耗比率!$AD$8</f>
        <v>#DIV/0!</v>
      </c>
      <c r="U40" s="165" t="e">
        <f ca="1">(期貨data!Z41*100)-(期貨data!AB41*1000)*Delta折耗比率!$AD$9</f>
        <v>#DIV/0!</v>
      </c>
      <c r="V40" s="166" t="e">
        <f ca="1">(期貨data!AA41*25)-(期貨data!AB41*1000)*Delta折耗比率!$AE$9</f>
        <v>#DIV/0!</v>
      </c>
      <c r="W40" s="202" t="e">
        <f ca="1">(期貨data!AC41*2000)-(期貨data!AB41*1000)*Delta折耗比率!$AG$9</f>
        <v>#DIV/0!</v>
      </c>
      <c r="X40" s="166" t="e">
        <f ca="1">(期貨data!AD41*20)-(期貨data!AE41*200)*Delta折耗比率!$Z$13</f>
        <v>#DIV/0!</v>
      </c>
    </row>
    <row r="41" spans="1:24">
      <c r="A41" s="4">
        <f>現貨data!A41</f>
        <v>0</v>
      </c>
      <c r="B41" s="163" t="e">
        <f ca="1">(期貨data!V42*50)-(期貨data!W42*1000)*Delta折耗比率!$Z$4</f>
        <v>#DIV/0!</v>
      </c>
      <c r="C41" s="164" t="e">
        <f ca="1">(期貨data!V42*50)-(期貨data!X42*250)*Delta折耗比率!$Z$5</f>
        <v>#DIV/0!</v>
      </c>
      <c r="D41" s="164" t="e">
        <f ca="1">(期貨data!V42*50)-(期貨data!Y42*20)*期貨data!$B$1*Delta折耗比率!$Z$6</f>
        <v>#DIV/0!</v>
      </c>
      <c r="E41" s="164" t="e">
        <f ca="1">(期貨data!V42*50)-(期貨data!Z42*100)*Delta折耗比率!$Z$7</f>
        <v>#DIV/0!</v>
      </c>
      <c r="F41" s="164" t="e">
        <f ca="1">(期貨data!V42*50)-(期貨data!AA42*25)*Delta折耗比率!$Z$8</f>
        <v>#DIV/0!</v>
      </c>
      <c r="G41" s="165" t="e">
        <f ca="1">(期貨data!V42*50)-(期貨data!AB42*1000)*Delta折耗比率!$Z$9</f>
        <v>#DIV/0!</v>
      </c>
      <c r="H41" s="164" t="e">
        <f ca="1">(期貨data!W42*1000)-(期貨data!X42*250)*Delta折耗比率!$AA$5</f>
        <v>#DIV/0!</v>
      </c>
      <c r="I41" s="164" t="e">
        <f ca="1">(期貨data!W42*1000)-(期貨data!Y42*20)*期貨data!$B$1*Delta折耗比率!$AA$6</f>
        <v>#DIV/0!</v>
      </c>
      <c r="J41" s="164" t="e">
        <f ca="1">(期貨data!W42*1000)-(期貨data!Z42*100)*Delta折耗比率!$AA$7</f>
        <v>#DIV/0!</v>
      </c>
      <c r="K41" s="164" t="e">
        <f ca="1">(期貨data!W42*1000)-(期貨data!AA42*25)*Delta折耗比率!$AA$8</f>
        <v>#DIV/0!</v>
      </c>
      <c r="L41" s="165" t="e">
        <f ca="1">(期貨data!W42*1000)-(期貨data!AB42*1000)*Delta折耗比率!$AA$9</f>
        <v>#DIV/0!</v>
      </c>
      <c r="M41" s="163" t="e">
        <f ca="1">(期貨data!X42*250)-(期貨data!Y42*20)*期貨data!$B$1*Delta折耗比率!$AB$6</f>
        <v>#DIV/0!</v>
      </c>
      <c r="N41" s="164" t="e">
        <f ca="1">(期貨data!X42*250)-(期貨data!Z42*100)*Delta折耗比率!$AB$7</f>
        <v>#DIV/0!</v>
      </c>
      <c r="O41" s="164" t="e">
        <f ca="1">(期貨data!X42*250)-(期貨data!AA42*25)*Delta折耗比率!$AB$8</f>
        <v>#DIV/0!</v>
      </c>
      <c r="P41" s="165" t="e">
        <f ca="1">(期貨data!X42*250)-(期貨data!AB42*1000)*Delta折耗比率!$AB$9</f>
        <v>#DIV/0!</v>
      </c>
      <c r="Q41" s="163" t="e">
        <f ca="1">(期貨data!Y42*20)*期貨data!$B$1-(期貨data!Z42*100)*Delta折耗比率!$AC$7</f>
        <v>#DIV/0!</v>
      </c>
      <c r="R41" s="164" t="e">
        <f ca="1">(期貨data!Y42*20)*期貨data!$B$1-(期貨data!AA42*25)*Delta折耗比率!$AC$8</f>
        <v>#DIV/0!</v>
      </c>
      <c r="S41" s="165" t="e">
        <f ca="1">(期貨data!Y42*20)*期貨data!$B$1-(期貨data!AB42*1000)*Delta折耗比率!$AC$9</f>
        <v>#DIV/0!</v>
      </c>
      <c r="T41" s="163" t="e">
        <f ca="1">(期貨data!Z42*100)-(期貨data!AA42*25)*Delta折耗比率!$AD$8</f>
        <v>#DIV/0!</v>
      </c>
      <c r="U41" s="165" t="e">
        <f ca="1">(期貨data!Z42*100)-(期貨data!AB42*1000)*Delta折耗比率!$AD$9</f>
        <v>#DIV/0!</v>
      </c>
      <c r="V41" s="166" t="e">
        <f ca="1">(期貨data!AA42*25)-(期貨data!AB42*1000)*Delta折耗比率!$AE$9</f>
        <v>#DIV/0!</v>
      </c>
      <c r="W41" s="202" t="e">
        <f ca="1">(期貨data!AC42*2000)-(期貨data!AB42*1000)*Delta折耗比率!$AG$9</f>
        <v>#DIV/0!</v>
      </c>
      <c r="X41" s="166" t="e">
        <f ca="1">(期貨data!AD42*20)-(期貨data!AE42*200)*Delta折耗比率!$Z$13</f>
        <v>#DIV/0!</v>
      </c>
    </row>
    <row r="42" spans="1:24">
      <c r="A42" s="4">
        <f>現貨data!A42</f>
        <v>0</v>
      </c>
      <c r="B42" s="163" t="e">
        <f ca="1">(期貨data!V43*50)-(期貨data!W43*1000)*Delta折耗比率!$Z$4</f>
        <v>#DIV/0!</v>
      </c>
      <c r="C42" s="164" t="e">
        <f ca="1">(期貨data!V43*50)-(期貨data!X43*250)*Delta折耗比率!$Z$5</f>
        <v>#DIV/0!</v>
      </c>
      <c r="D42" s="164" t="e">
        <f ca="1">(期貨data!V43*50)-(期貨data!Y43*20)*期貨data!$B$1*Delta折耗比率!$Z$6</f>
        <v>#DIV/0!</v>
      </c>
      <c r="E42" s="164" t="e">
        <f ca="1">(期貨data!V43*50)-(期貨data!Z43*100)*Delta折耗比率!$Z$7</f>
        <v>#DIV/0!</v>
      </c>
      <c r="F42" s="164" t="e">
        <f ca="1">(期貨data!V43*50)-(期貨data!AA43*25)*Delta折耗比率!$Z$8</f>
        <v>#DIV/0!</v>
      </c>
      <c r="G42" s="165" t="e">
        <f ca="1">(期貨data!V43*50)-(期貨data!AB43*1000)*Delta折耗比率!$Z$9</f>
        <v>#DIV/0!</v>
      </c>
      <c r="H42" s="164" t="e">
        <f ca="1">(期貨data!W43*1000)-(期貨data!X43*250)*Delta折耗比率!$AA$5</f>
        <v>#DIV/0!</v>
      </c>
      <c r="I42" s="164" t="e">
        <f ca="1">(期貨data!W43*1000)-(期貨data!Y43*20)*期貨data!$B$1*Delta折耗比率!$AA$6</f>
        <v>#DIV/0!</v>
      </c>
      <c r="J42" s="164" t="e">
        <f ca="1">(期貨data!W43*1000)-(期貨data!Z43*100)*Delta折耗比率!$AA$7</f>
        <v>#DIV/0!</v>
      </c>
      <c r="K42" s="164" t="e">
        <f ca="1">(期貨data!W43*1000)-(期貨data!AA43*25)*Delta折耗比率!$AA$8</f>
        <v>#DIV/0!</v>
      </c>
      <c r="L42" s="165" t="e">
        <f ca="1">(期貨data!W43*1000)-(期貨data!AB43*1000)*Delta折耗比率!$AA$9</f>
        <v>#DIV/0!</v>
      </c>
      <c r="M42" s="163" t="e">
        <f ca="1">(期貨data!X43*250)-(期貨data!Y43*20)*期貨data!$B$1*Delta折耗比率!$AB$6</f>
        <v>#DIV/0!</v>
      </c>
      <c r="N42" s="164" t="e">
        <f ca="1">(期貨data!X43*250)-(期貨data!Z43*100)*Delta折耗比率!$AB$7</f>
        <v>#DIV/0!</v>
      </c>
      <c r="O42" s="164" t="e">
        <f ca="1">(期貨data!X43*250)-(期貨data!AA43*25)*Delta折耗比率!$AB$8</f>
        <v>#DIV/0!</v>
      </c>
      <c r="P42" s="165" t="e">
        <f ca="1">(期貨data!X43*250)-(期貨data!AB43*1000)*Delta折耗比率!$AB$9</f>
        <v>#DIV/0!</v>
      </c>
      <c r="Q42" s="163" t="e">
        <f ca="1">(期貨data!Y43*20)*期貨data!$B$1-(期貨data!Z43*100)*Delta折耗比率!$AC$7</f>
        <v>#DIV/0!</v>
      </c>
      <c r="R42" s="164" t="e">
        <f ca="1">(期貨data!Y43*20)*期貨data!$B$1-(期貨data!AA43*25)*Delta折耗比率!$AC$8</f>
        <v>#DIV/0!</v>
      </c>
      <c r="S42" s="165" t="e">
        <f ca="1">(期貨data!Y43*20)*期貨data!$B$1-(期貨data!AB43*1000)*Delta折耗比率!$AC$9</f>
        <v>#DIV/0!</v>
      </c>
      <c r="T42" s="163" t="e">
        <f ca="1">(期貨data!Z43*100)-(期貨data!AA43*25)*Delta折耗比率!$AD$8</f>
        <v>#DIV/0!</v>
      </c>
      <c r="U42" s="165" t="e">
        <f ca="1">(期貨data!Z43*100)-(期貨data!AB43*1000)*Delta折耗比率!$AD$9</f>
        <v>#DIV/0!</v>
      </c>
      <c r="V42" s="166" t="e">
        <f ca="1">(期貨data!AA43*25)-(期貨data!AB43*1000)*Delta折耗比率!$AE$9</f>
        <v>#DIV/0!</v>
      </c>
      <c r="W42" s="202" t="e">
        <f ca="1">(期貨data!AC43*2000)-(期貨data!AB43*1000)*Delta折耗比率!$AG$9</f>
        <v>#DIV/0!</v>
      </c>
      <c r="X42" s="166" t="e">
        <f ca="1">(期貨data!AD43*20)-(期貨data!AE43*200)*Delta折耗比率!$Z$13</f>
        <v>#DIV/0!</v>
      </c>
    </row>
    <row r="43" spans="1:24">
      <c r="A43" s="4">
        <f>現貨data!A43</f>
        <v>0</v>
      </c>
      <c r="B43" s="163" t="e">
        <f ca="1">(期貨data!V44*50)-(期貨data!W44*1000)*Delta折耗比率!$Z$4</f>
        <v>#DIV/0!</v>
      </c>
      <c r="C43" s="164" t="e">
        <f ca="1">(期貨data!V44*50)-(期貨data!X44*250)*Delta折耗比率!$Z$5</f>
        <v>#DIV/0!</v>
      </c>
      <c r="D43" s="164" t="e">
        <f ca="1">(期貨data!V44*50)-(期貨data!Y44*20)*期貨data!$B$1*Delta折耗比率!$Z$6</f>
        <v>#DIV/0!</v>
      </c>
      <c r="E43" s="164" t="e">
        <f ca="1">(期貨data!V44*50)-(期貨data!Z44*100)*Delta折耗比率!$Z$7</f>
        <v>#DIV/0!</v>
      </c>
      <c r="F43" s="164" t="e">
        <f ca="1">(期貨data!V44*50)-(期貨data!AA44*25)*Delta折耗比率!$Z$8</f>
        <v>#DIV/0!</v>
      </c>
      <c r="G43" s="165" t="e">
        <f ca="1">(期貨data!V44*50)-(期貨data!AB44*1000)*Delta折耗比率!$Z$9</f>
        <v>#DIV/0!</v>
      </c>
      <c r="H43" s="164" t="e">
        <f ca="1">(期貨data!W44*1000)-(期貨data!X44*250)*Delta折耗比率!$AA$5</f>
        <v>#DIV/0!</v>
      </c>
      <c r="I43" s="164" t="e">
        <f ca="1">(期貨data!W44*1000)-(期貨data!Y44*20)*期貨data!$B$1*Delta折耗比率!$AA$6</f>
        <v>#DIV/0!</v>
      </c>
      <c r="J43" s="164" t="e">
        <f ca="1">(期貨data!W44*1000)-(期貨data!Z44*100)*Delta折耗比率!$AA$7</f>
        <v>#DIV/0!</v>
      </c>
      <c r="K43" s="164" t="e">
        <f ca="1">(期貨data!W44*1000)-(期貨data!AA44*25)*Delta折耗比率!$AA$8</f>
        <v>#DIV/0!</v>
      </c>
      <c r="L43" s="165" t="e">
        <f ca="1">(期貨data!W44*1000)-(期貨data!AB44*1000)*Delta折耗比率!$AA$9</f>
        <v>#DIV/0!</v>
      </c>
      <c r="M43" s="163" t="e">
        <f ca="1">(期貨data!X44*250)-(期貨data!Y44*20)*期貨data!$B$1*Delta折耗比率!$AB$6</f>
        <v>#DIV/0!</v>
      </c>
      <c r="N43" s="164" t="e">
        <f ca="1">(期貨data!X44*250)-(期貨data!Z44*100)*Delta折耗比率!$AB$7</f>
        <v>#DIV/0!</v>
      </c>
      <c r="O43" s="164" t="e">
        <f ca="1">(期貨data!X44*250)-(期貨data!AA44*25)*Delta折耗比率!$AB$8</f>
        <v>#DIV/0!</v>
      </c>
      <c r="P43" s="165" t="e">
        <f ca="1">(期貨data!X44*250)-(期貨data!AB44*1000)*Delta折耗比率!$AB$9</f>
        <v>#DIV/0!</v>
      </c>
      <c r="Q43" s="163" t="e">
        <f ca="1">(期貨data!Y44*20)*期貨data!$B$1-(期貨data!Z44*100)*Delta折耗比率!$AC$7</f>
        <v>#DIV/0!</v>
      </c>
      <c r="R43" s="164" t="e">
        <f ca="1">(期貨data!Y44*20)*期貨data!$B$1-(期貨data!AA44*25)*Delta折耗比率!$AC$8</f>
        <v>#DIV/0!</v>
      </c>
      <c r="S43" s="165" t="e">
        <f ca="1">(期貨data!Y44*20)*期貨data!$B$1-(期貨data!AB44*1000)*Delta折耗比率!$AC$9</f>
        <v>#DIV/0!</v>
      </c>
      <c r="T43" s="163" t="e">
        <f ca="1">(期貨data!Z44*100)-(期貨data!AA44*25)*Delta折耗比率!$AD$8</f>
        <v>#DIV/0!</v>
      </c>
      <c r="U43" s="165" t="e">
        <f ca="1">(期貨data!Z44*100)-(期貨data!AB44*1000)*Delta折耗比率!$AD$9</f>
        <v>#DIV/0!</v>
      </c>
      <c r="V43" s="166" t="e">
        <f ca="1">(期貨data!AA44*25)-(期貨data!AB44*1000)*Delta折耗比率!$AE$9</f>
        <v>#DIV/0!</v>
      </c>
      <c r="W43" s="202" t="e">
        <f ca="1">(期貨data!AC44*2000)-(期貨data!AB44*1000)*Delta折耗比率!$AG$9</f>
        <v>#DIV/0!</v>
      </c>
      <c r="X43" s="166" t="e">
        <f ca="1">(期貨data!AD44*20)-(期貨data!AE44*200)*Delta折耗比率!$Z$13</f>
        <v>#DIV/0!</v>
      </c>
    </row>
    <row r="44" spans="1:24">
      <c r="A44" s="4">
        <f>現貨data!A44</f>
        <v>0</v>
      </c>
      <c r="B44" s="163" t="e">
        <f ca="1">(期貨data!V45*50)-(期貨data!W45*1000)*Delta折耗比率!$Z$4</f>
        <v>#DIV/0!</v>
      </c>
      <c r="C44" s="164" t="e">
        <f ca="1">(期貨data!V45*50)-(期貨data!X45*250)*Delta折耗比率!$Z$5</f>
        <v>#DIV/0!</v>
      </c>
      <c r="D44" s="164" t="e">
        <f ca="1">(期貨data!V45*50)-(期貨data!Y45*20)*期貨data!$B$1*Delta折耗比率!$Z$6</f>
        <v>#DIV/0!</v>
      </c>
      <c r="E44" s="164" t="e">
        <f ca="1">(期貨data!V45*50)-(期貨data!Z45*100)*Delta折耗比率!$Z$7</f>
        <v>#DIV/0!</v>
      </c>
      <c r="F44" s="164" t="e">
        <f ca="1">(期貨data!V45*50)-(期貨data!AA45*25)*Delta折耗比率!$Z$8</f>
        <v>#DIV/0!</v>
      </c>
      <c r="G44" s="165" t="e">
        <f ca="1">(期貨data!V45*50)-(期貨data!AB45*1000)*Delta折耗比率!$Z$9</f>
        <v>#DIV/0!</v>
      </c>
      <c r="H44" s="164" t="e">
        <f ca="1">(期貨data!W45*1000)-(期貨data!X45*250)*Delta折耗比率!$AA$5</f>
        <v>#DIV/0!</v>
      </c>
      <c r="I44" s="164" t="e">
        <f ca="1">(期貨data!W45*1000)-(期貨data!Y45*20)*期貨data!$B$1*Delta折耗比率!$AA$6</f>
        <v>#DIV/0!</v>
      </c>
      <c r="J44" s="164" t="e">
        <f ca="1">(期貨data!W45*1000)-(期貨data!Z45*100)*Delta折耗比率!$AA$7</f>
        <v>#DIV/0!</v>
      </c>
      <c r="K44" s="164" t="e">
        <f ca="1">(期貨data!W45*1000)-(期貨data!AA45*25)*Delta折耗比率!$AA$8</f>
        <v>#DIV/0!</v>
      </c>
      <c r="L44" s="165" t="e">
        <f ca="1">(期貨data!W45*1000)-(期貨data!AB45*1000)*Delta折耗比率!$AA$9</f>
        <v>#DIV/0!</v>
      </c>
      <c r="M44" s="163" t="e">
        <f ca="1">(期貨data!X45*250)-(期貨data!Y45*20)*期貨data!$B$1*Delta折耗比率!$AB$6</f>
        <v>#DIV/0!</v>
      </c>
      <c r="N44" s="164" t="e">
        <f ca="1">(期貨data!X45*250)-(期貨data!Z45*100)*Delta折耗比率!$AB$7</f>
        <v>#DIV/0!</v>
      </c>
      <c r="O44" s="164" t="e">
        <f ca="1">(期貨data!X45*250)-(期貨data!AA45*25)*Delta折耗比率!$AB$8</f>
        <v>#DIV/0!</v>
      </c>
      <c r="P44" s="165" t="e">
        <f ca="1">(期貨data!X45*250)-(期貨data!AB45*1000)*Delta折耗比率!$AB$9</f>
        <v>#DIV/0!</v>
      </c>
      <c r="Q44" s="163" t="e">
        <f ca="1">(期貨data!Y45*20)*期貨data!$B$1-(期貨data!Z45*100)*Delta折耗比率!$AC$7</f>
        <v>#DIV/0!</v>
      </c>
      <c r="R44" s="164" t="e">
        <f ca="1">(期貨data!Y45*20)*期貨data!$B$1-(期貨data!AA45*25)*Delta折耗比率!$AC$8</f>
        <v>#DIV/0!</v>
      </c>
      <c r="S44" s="165" t="e">
        <f ca="1">(期貨data!Y45*20)*期貨data!$B$1-(期貨data!AB45*1000)*Delta折耗比率!$AC$9</f>
        <v>#DIV/0!</v>
      </c>
      <c r="T44" s="163" t="e">
        <f ca="1">(期貨data!Z45*100)-(期貨data!AA45*25)*Delta折耗比率!$AD$8</f>
        <v>#DIV/0!</v>
      </c>
      <c r="U44" s="165" t="e">
        <f ca="1">(期貨data!Z45*100)-(期貨data!AB45*1000)*Delta折耗比率!$AD$9</f>
        <v>#DIV/0!</v>
      </c>
      <c r="V44" s="166" t="e">
        <f ca="1">(期貨data!AA45*25)-(期貨data!AB45*1000)*Delta折耗比率!$AE$9</f>
        <v>#DIV/0!</v>
      </c>
      <c r="W44" s="202" t="e">
        <f ca="1">(期貨data!AC45*2000)-(期貨data!AB45*1000)*Delta折耗比率!$AG$9</f>
        <v>#DIV/0!</v>
      </c>
      <c r="X44" s="166" t="e">
        <f ca="1">(期貨data!AD45*20)-(期貨data!AE45*200)*Delta折耗比率!$Z$13</f>
        <v>#DIV/0!</v>
      </c>
    </row>
    <row r="45" spans="1:24">
      <c r="A45" s="4">
        <f>現貨data!A45</f>
        <v>0</v>
      </c>
      <c r="B45" s="163" t="e">
        <f ca="1">(期貨data!V46*50)-(期貨data!W46*1000)*Delta折耗比率!$Z$4</f>
        <v>#DIV/0!</v>
      </c>
      <c r="C45" s="164" t="e">
        <f ca="1">(期貨data!V46*50)-(期貨data!X46*250)*Delta折耗比率!$Z$5</f>
        <v>#DIV/0!</v>
      </c>
      <c r="D45" s="164" t="e">
        <f ca="1">(期貨data!V46*50)-(期貨data!Y46*20)*期貨data!$B$1*Delta折耗比率!$Z$6</f>
        <v>#DIV/0!</v>
      </c>
      <c r="E45" s="164" t="e">
        <f ca="1">(期貨data!V46*50)-(期貨data!Z46*100)*Delta折耗比率!$Z$7</f>
        <v>#DIV/0!</v>
      </c>
      <c r="F45" s="164" t="e">
        <f ca="1">(期貨data!V46*50)-(期貨data!AA46*25)*Delta折耗比率!$Z$8</f>
        <v>#DIV/0!</v>
      </c>
      <c r="G45" s="165" t="e">
        <f ca="1">(期貨data!V46*50)-(期貨data!AB46*1000)*Delta折耗比率!$Z$9</f>
        <v>#DIV/0!</v>
      </c>
      <c r="H45" s="164" t="e">
        <f ca="1">(期貨data!W46*1000)-(期貨data!X46*250)*Delta折耗比率!$AA$5</f>
        <v>#DIV/0!</v>
      </c>
      <c r="I45" s="164" t="e">
        <f ca="1">(期貨data!W46*1000)-(期貨data!Y46*20)*期貨data!$B$1*Delta折耗比率!$AA$6</f>
        <v>#DIV/0!</v>
      </c>
      <c r="J45" s="164" t="e">
        <f ca="1">(期貨data!W46*1000)-(期貨data!Z46*100)*Delta折耗比率!$AA$7</f>
        <v>#DIV/0!</v>
      </c>
      <c r="K45" s="164" t="e">
        <f ca="1">(期貨data!W46*1000)-(期貨data!AA46*25)*Delta折耗比率!$AA$8</f>
        <v>#DIV/0!</v>
      </c>
      <c r="L45" s="165" t="e">
        <f ca="1">(期貨data!W46*1000)-(期貨data!AB46*1000)*Delta折耗比率!$AA$9</f>
        <v>#DIV/0!</v>
      </c>
      <c r="M45" s="163" t="e">
        <f ca="1">(期貨data!X46*250)-(期貨data!Y46*20)*期貨data!$B$1*Delta折耗比率!$AB$6</f>
        <v>#DIV/0!</v>
      </c>
      <c r="N45" s="164" t="e">
        <f ca="1">(期貨data!X46*250)-(期貨data!Z46*100)*Delta折耗比率!$AB$7</f>
        <v>#DIV/0!</v>
      </c>
      <c r="O45" s="164" t="e">
        <f ca="1">(期貨data!X46*250)-(期貨data!AA46*25)*Delta折耗比率!$AB$8</f>
        <v>#DIV/0!</v>
      </c>
      <c r="P45" s="165" t="e">
        <f ca="1">(期貨data!X46*250)-(期貨data!AB46*1000)*Delta折耗比率!$AB$9</f>
        <v>#DIV/0!</v>
      </c>
      <c r="Q45" s="163" t="e">
        <f ca="1">(期貨data!Y46*20)*期貨data!$B$1-(期貨data!Z46*100)*Delta折耗比率!$AC$7</f>
        <v>#DIV/0!</v>
      </c>
      <c r="R45" s="164" t="e">
        <f ca="1">(期貨data!Y46*20)*期貨data!$B$1-(期貨data!AA46*25)*Delta折耗比率!$AC$8</f>
        <v>#DIV/0!</v>
      </c>
      <c r="S45" s="165" t="e">
        <f ca="1">(期貨data!Y46*20)*期貨data!$B$1-(期貨data!AB46*1000)*Delta折耗比率!$AC$9</f>
        <v>#DIV/0!</v>
      </c>
      <c r="T45" s="163" t="e">
        <f ca="1">(期貨data!Z46*100)-(期貨data!AA46*25)*Delta折耗比率!$AD$8</f>
        <v>#DIV/0!</v>
      </c>
      <c r="U45" s="165" t="e">
        <f ca="1">(期貨data!Z46*100)-(期貨data!AB46*1000)*Delta折耗比率!$AD$9</f>
        <v>#DIV/0!</v>
      </c>
      <c r="V45" s="166" t="e">
        <f ca="1">(期貨data!AA46*25)-(期貨data!AB46*1000)*Delta折耗比率!$AE$9</f>
        <v>#DIV/0!</v>
      </c>
      <c r="W45" s="202" t="e">
        <f ca="1">(期貨data!AC46*2000)-(期貨data!AB46*1000)*Delta折耗比率!$AG$9</f>
        <v>#DIV/0!</v>
      </c>
      <c r="X45" s="166" t="e">
        <f ca="1">(期貨data!AD46*20)-(期貨data!AE46*200)*Delta折耗比率!$Z$13</f>
        <v>#DIV/0!</v>
      </c>
    </row>
    <row r="46" spans="1:24">
      <c r="A46" s="4">
        <f>現貨data!A46</f>
        <v>0</v>
      </c>
      <c r="B46" s="163" t="e">
        <f ca="1">(期貨data!V47*50)-(期貨data!W47*1000)*Delta折耗比率!$Z$4</f>
        <v>#DIV/0!</v>
      </c>
      <c r="C46" s="164" t="e">
        <f ca="1">(期貨data!V47*50)-(期貨data!X47*250)*Delta折耗比率!$Z$5</f>
        <v>#DIV/0!</v>
      </c>
      <c r="D46" s="164" t="e">
        <f ca="1">(期貨data!V47*50)-(期貨data!Y47*20)*期貨data!$B$1*Delta折耗比率!$Z$6</f>
        <v>#DIV/0!</v>
      </c>
      <c r="E46" s="164" t="e">
        <f ca="1">(期貨data!V47*50)-(期貨data!Z47*100)*Delta折耗比率!$Z$7</f>
        <v>#DIV/0!</v>
      </c>
      <c r="F46" s="164" t="e">
        <f ca="1">(期貨data!V47*50)-(期貨data!AA47*25)*Delta折耗比率!$Z$8</f>
        <v>#DIV/0!</v>
      </c>
      <c r="G46" s="165" t="e">
        <f ca="1">(期貨data!V47*50)-(期貨data!AB47*1000)*Delta折耗比率!$Z$9</f>
        <v>#DIV/0!</v>
      </c>
      <c r="H46" s="164" t="e">
        <f ca="1">(期貨data!W47*1000)-(期貨data!X47*250)*Delta折耗比率!$AA$5</f>
        <v>#DIV/0!</v>
      </c>
      <c r="I46" s="164" t="e">
        <f ca="1">(期貨data!W47*1000)-(期貨data!Y47*20)*期貨data!$B$1*Delta折耗比率!$AA$6</f>
        <v>#DIV/0!</v>
      </c>
      <c r="J46" s="164" t="e">
        <f ca="1">(期貨data!W47*1000)-(期貨data!Z47*100)*Delta折耗比率!$AA$7</f>
        <v>#DIV/0!</v>
      </c>
      <c r="K46" s="164" t="e">
        <f ca="1">(期貨data!W47*1000)-(期貨data!AA47*25)*Delta折耗比率!$AA$8</f>
        <v>#DIV/0!</v>
      </c>
      <c r="L46" s="165" t="e">
        <f ca="1">(期貨data!W47*1000)-(期貨data!AB47*1000)*Delta折耗比率!$AA$9</f>
        <v>#DIV/0!</v>
      </c>
      <c r="M46" s="163" t="e">
        <f ca="1">(期貨data!X47*250)-(期貨data!Y47*20)*期貨data!$B$1*Delta折耗比率!$AB$6</f>
        <v>#DIV/0!</v>
      </c>
      <c r="N46" s="164" t="e">
        <f ca="1">(期貨data!X47*250)-(期貨data!Z47*100)*Delta折耗比率!$AB$7</f>
        <v>#DIV/0!</v>
      </c>
      <c r="O46" s="164" t="e">
        <f ca="1">(期貨data!X47*250)-(期貨data!AA47*25)*Delta折耗比率!$AB$8</f>
        <v>#DIV/0!</v>
      </c>
      <c r="P46" s="165" t="e">
        <f ca="1">(期貨data!X47*250)-(期貨data!AB47*1000)*Delta折耗比率!$AB$9</f>
        <v>#DIV/0!</v>
      </c>
      <c r="Q46" s="163" t="e">
        <f ca="1">(期貨data!Y47*20)*期貨data!$B$1-(期貨data!Z47*100)*Delta折耗比率!$AC$7</f>
        <v>#DIV/0!</v>
      </c>
      <c r="R46" s="164" t="e">
        <f ca="1">(期貨data!Y47*20)*期貨data!$B$1-(期貨data!AA47*25)*Delta折耗比率!$AC$8</f>
        <v>#DIV/0!</v>
      </c>
      <c r="S46" s="165" t="e">
        <f ca="1">(期貨data!Y47*20)*期貨data!$B$1-(期貨data!AB47*1000)*Delta折耗比率!$AC$9</f>
        <v>#DIV/0!</v>
      </c>
      <c r="T46" s="163" t="e">
        <f ca="1">(期貨data!Z47*100)-(期貨data!AA47*25)*Delta折耗比率!$AD$8</f>
        <v>#DIV/0!</v>
      </c>
      <c r="U46" s="165" t="e">
        <f ca="1">(期貨data!Z47*100)-(期貨data!AB47*1000)*Delta折耗比率!$AD$9</f>
        <v>#DIV/0!</v>
      </c>
      <c r="V46" s="166" t="e">
        <f ca="1">(期貨data!AA47*25)-(期貨data!AB47*1000)*Delta折耗比率!$AE$9</f>
        <v>#DIV/0!</v>
      </c>
      <c r="W46" s="202" t="e">
        <f ca="1">(期貨data!AC47*2000)-(期貨data!AB47*1000)*Delta折耗比率!$AG$9</f>
        <v>#DIV/0!</v>
      </c>
      <c r="X46" s="166" t="e">
        <f ca="1">(期貨data!AD47*20)-(期貨data!AE47*200)*Delta折耗比率!$Z$13</f>
        <v>#DIV/0!</v>
      </c>
    </row>
    <row r="47" spans="1:24">
      <c r="A47" s="4">
        <f>現貨data!A47</f>
        <v>0</v>
      </c>
      <c r="B47" s="163" t="e">
        <f ca="1">(期貨data!V48*50)-(期貨data!W48*1000)*Delta折耗比率!$Z$4</f>
        <v>#DIV/0!</v>
      </c>
      <c r="C47" s="164" t="e">
        <f ca="1">(期貨data!V48*50)-(期貨data!X48*250)*Delta折耗比率!$Z$5</f>
        <v>#DIV/0!</v>
      </c>
      <c r="D47" s="164" t="e">
        <f ca="1">(期貨data!V48*50)-(期貨data!Y48*20)*期貨data!$B$1*Delta折耗比率!$Z$6</f>
        <v>#DIV/0!</v>
      </c>
      <c r="E47" s="164" t="e">
        <f ca="1">(期貨data!V48*50)-(期貨data!Z48*100)*Delta折耗比率!$Z$7</f>
        <v>#DIV/0!</v>
      </c>
      <c r="F47" s="164" t="e">
        <f ca="1">(期貨data!V48*50)-(期貨data!AA48*25)*Delta折耗比率!$Z$8</f>
        <v>#DIV/0!</v>
      </c>
      <c r="G47" s="165" t="e">
        <f ca="1">(期貨data!V48*50)-(期貨data!AB48*1000)*Delta折耗比率!$Z$9</f>
        <v>#DIV/0!</v>
      </c>
      <c r="H47" s="164" t="e">
        <f ca="1">(期貨data!W48*1000)-(期貨data!X48*250)*Delta折耗比率!$AA$5</f>
        <v>#DIV/0!</v>
      </c>
      <c r="I47" s="164" t="e">
        <f ca="1">(期貨data!W48*1000)-(期貨data!Y48*20)*期貨data!$B$1*Delta折耗比率!$AA$6</f>
        <v>#DIV/0!</v>
      </c>
      <c r="J47" s="164" t="e">
        <f ca="1">(期貨data!W48*1000)-(期貨data!Z48*100)*Delta折耗比率!$AA$7</f>
        <v>#DIV/0!</v>
      </c>
      <c r="K47" s="164" t="e">
        <f ca="1">(期貨data!W48*1000)-(期貨data!AA48*25)*Delta折耗比率!$AA$8</f>
        <v>#DIV/0!</v>
      </c>
      <c r="L47" s="165" t="e">
        <f ca="1">(期貨data!W48*1000)-(期貨data!AB48*1000)*Delta折耗比率!$AA$9</f>
        <v>#DIV/0!</v>
      </c>
      <c r="M47" s="163" t="e">
        <f ca="1">(期貨data!X48*250)-(期貨data!Y48*20)*期貨data!$B$1*Delta折耗比率!$AB$6</f>
        <v>#DIV/0!</v>
      </c>
      <c r="N47" s="164" t="e">
        <f ca="1">(期貨data!X48*250)-(期貨data!Z48*100)*Delta折耗比率!$AB$7</f>
        <v>#DIV/0!</v>
      </c>
      <c r="O47" s="164" t="e">
        <f ca="1">(期貨data!X48*250)-(期貨data!AA48*25)*Delta折耗比率!$AB$8</f>
        <v>#DIV/0!</v>
      </c>
      <c r="P47" s="165" t="e">
        <f ca="1">(期貨data!X48*250)-(期貨data!AB48*1000)*Delta折耗比率!$AB$9</f>
        <v>#DIV/0!</v>
      </c>
      <c r="Q47" s="163" t="e">
        <f ca="1">(期貨data!Y48*20)*期貨data!$B$1-(期貨data!Z48*100)*Delta折耗比率!$AC$7</f>
        <v>#DIV/0!</v>
      </c>
      <c r="R47" s="164" t="e">
        <f ca="1">(期貨data!Y48*20)*期貨data!$B$1-(期貨data!AA48*25)*Delta折耗比率!$AC$8</f>
        <v>#DIV/0!</v>
      </c>
      <c r="S47" s="165" t="e">
        <f ca="1">(期貨data!Y48*20)*期貨data!$B$1-(期貨data!AB48*1000)*Delta折耗比率!$AC$9</f>
        <v>#DIV/0!</v>
      </c>
      <c r="T47" s="163" t="e">
        <f ca="1">(期貨data!Z48*100)-(期貨data!AA48*25)*Delta折耗比率!$AD$8</f>
        <v>#DIV/0!</v>
      </c>
      <c r="U47" s="165" t="e">
        <f ca="1">(期貨data!Z48*100)-(期貨data!AB48*1000)*Delta折耗比率!$AD$9</f>
        <v>#DIV/0!</v>
      </c>
      <c r="V47" s="166" t="e">
        <f ca="1">(期貨data!AA48*25)-(期貨data!AB48*1000)*Delta折耗比率!$AE$9</f>
        <v>#DIV/0!</v>
      </c>
      <c r="W47" s="202" t="e">
        <f ca="1">(期貨data!AC48*2000)-(期貨data!AB48*1000)*Delta折耗比率!$AG$9</f>
        <v>#DIV/0!</v>
      </c>
      <c r="X47" s="166" t="e">
        <f ca="1">(期貨data!AD48*20)-(期貨data!AE48*200)*Delta折耗比率!$Z$13</f>
        <v>#DIV/0!</v>
      </c>
    </row>
    <row r="48" spans="1:24">
      <c r="A48" s="4">
        <f>現貨data!A48</f>
        <v>0</v>
      </c>
      <c r="B48" s="163" t="e">
        <f ca="1">(期貨data!V49*50)-(期貨data!W49*1000)*Delta折耗比率!$Z$4</f>
        <v>#DIV/0!</v>
      </c>
      <c r="C48" s="164" t="e">
        <f ca="1">(期貨data!V49*50)-(期貨data!X49*250)*Delta折耗比率!$Z$5</f>
        <v>#DIV/0!</v>
      </c>
      <c r="D48" s="164" t="e">
        <f ca="1">(期貨data!V49*50)-(期貨data!Y49*20)*期貨data!$B$1*Delta折耗比率!$Z$6</f>
        <v>#DIV/0!</v>
      </c>
      <c r="E48" s="164" t="e">
        <f ca="1">(期貨data!V49*50)-(期貨data!Z49*100)*Delta折耗比率!$Z$7</f>
        <v>#DIV/0!</v>
      </c>
      <c r="F48" s="164" t="e">
        <f ca="1">(期貨data!V49*50)-(期貨data!AA49*25)*Delta折耗比率!$Z$8</f>
        <v>#DIV/0!</v>
      </c>
      <c r="G48" s="165" t="e">
        <f ca="1">(期貨data!V49*50)-(期貨data!AB49*1000)*Delta折耗比率!$Z$9</f>
        <v>#DIV/0!</v>
      </c>
      <c r="H48" s="164" t="e">
        <f ca="1">(期貨data!W49*1000)-(期貨data!X49*250)*Delta折耗比率!$AA$5</f>
        <v>#DIV/0!</v>
      </c>
      <c r="I48" s="164" t="e">
        <f ca="1">(期貨data!W49*1000)-(期貨data!Y49*20)*期貨data!$B$1*Delta折耗比率!$AA$6</f>
        <v>#DIV/0!</v>
      </c>
      <c r="J48" s="164" t="e">
        <f ca="1">(期貨data!W49*1000)-(期貨data!Z49*100)*Delta折耗比率!$AA$7</f>
        <v>#DIV/0!</v>
      </c>
      <c r="K48" s="164" t="e">
        <f ca="1">(期貨data!W49*1000)-(期貨data!AA49*25)*Delta折耗比率!$AA$8</f>
        <v>#DIV/0!</v>
      </c>
      <c r="L48" s="165" t="e">
        <f ca="1">(期貨data!W49*1000)-(期貨data!AB49*1000)*Delta折耗比率!$AA$9</f>
        <v>#DIV/0!</v>
      </c>
      <c r="M48" s="163" t="e">
        <f ca="1">(期貨data!X49*250)-(期貨data!Y49*20)*期貨data!$B$1*Delta折耗比率!$AB$6</f>
        <v>#DIV/0!</v>
      </c>
      <c r="N48" s="164" t="e">
        <f ca="1">(期貨data!X49*250)-(期貨data!Z49*100)*Delta折耗比率!$AB$7</f>
        <v>#DIV/0!</v>
      </c>
      <c r="O48" s="164" t="e">
        <f ca="1">(期貨data!X49*250)-(期貨data!AA49*25)*Delta折耗比率!$AB$8</f>
        <v>#DIV/0!</v>
      </c>
      <c r="P48" s="165" t="e">
        <f ca="1">(期貨data!X49*250)-(期貨data!AB49*1000)*Delta折耗比率!$AB$9</f>
        <v>#DIV/0!</v>
      </c>
      <c r="Q48" s="163" t="e">
        <f ca="1">(期貨data!Y49*20)*期貨data!$B$1-(期貨data!Z49*100)*Delta折耗比率!$AC$7</f>
        <v>#DIV/0!</v>
      </c>
      <c r="R48" s="164" t="e">
        <f ca="1">(期貨data!Y49*20)*期貨data!$B$1-(期貨data!AA49*25)*Delta折耗比率!$AC$8</f>
        <v>#DIV/0!</v>
      </c>
      <c r="S48" s="165" t="e">
        <f ca="1">(期貨data!Y49*20)*期貨data!$B$1-(期貨data!AB49*1000)*Delta折耗比率!$AC$9</f>
        <v>#DIV/0!</v>
      </c>
      <c r="T48" s="163" t="e">
        <f ca="1">(期貨data!Z49*100)-(期貨data!AA49*25)*Delta折耗比率!$AD$8</f>
        <v>#DIV/0!</v>
      </c>
      <c r="U48" s="165" t="e">
        <f ca="1">(期貨data!Z49*100)-(期貨data!AB49*1000)*Delta折耗比率!$AD$9</f>
        <v>#DIV/0!</v>
      </c>
      <c r="V48" s="166" t="e">
        <f ca="1">(期貨data!AA49*25)-(期貨data!AB49*1000)*Delta折耗比率!$AE$9</f>
        <v>#DIV/0!</v>
      </c>
      <c r="W48" s="202" t="e">
        <f ca="1">(期貨data!AC49*2000)-(期貨data!AB49*1000)*Delta折耗比率!$AG$9</f>
        <v>#DIV/0!</v>
      </c>
      <c r="X48" s="166" t="e">
        <f ca="1">(期貨data!AD49*20)-(期貨data!AE49*200)*Delta折耗比率!$Z$13</f>
        <v>#DIV/0!</v>
      </c>
    </row>
    <row r="49" spans="1:24">
      <c r="A49" s="4">
        <f>現貨data!A49</f>
        <v>0</v>
      </c>
      <c r="B49" s="163" t="e">
        <f ca="1">(期貨data!V50*50)-(期貨data!W50*1000)*Delta折耗比率!$Z$4</f>
        <v>#DIV/0!</v>
      </c>
      <c r="C49" s="164" t="e">
        <f ca="1">(期貨data!V50*50)-(期貨data!X50*250)*Delta折耗比率!$Z$5</f>
        <v>#DIV/0!</v>
      </c>
      <c r="D49" s="164" t="e">
        <f ca="1">(期貨data!V50*50)-(期貨data!Y50*20)*期貨data!$B$1*Delta折耗比率!$Z$6</f>
        <v>#DIV/0!</v>
      </c>
      <c r="E49" s="164" t="e">
        <f ca="1">(期貨data!V50*50)-(期貨data!Z50*100)*Delta折耗比率!$Z$7</f>
        <v>#DIV/0!</v>
      </c>
      <c r="F49" s="164" t="e">
        <f ca="1">(期貨data!V50*50)-(期貨data!AA50*25)*Delta折耗比率!$Z$8</f>
        <v>#DIV/0!</v>
      </c>
      <c r="G49" s="165" t="e">
        <f ca="1">(期貨data!V50*50)-(期貨data!AB50*1000)*Delta折耗比率!$Z$9</f>
        <v>#DIV/0!</v>
      </c>
      <c r="H49" s="164" t="e">
        <f ca="1">(期貨data!W50*1000)-(期貨data!X50*250)*Delta折耗比率!$AA$5</f>
        <v>#DIV/0!</v>
      </c>
      <c r="I49" s="164" t="e">
        <f ca="1">(期貨data!W50*1000)-(期貨data!Y50*20)*期貨data!$B$1*Delta折耗比率!$AA$6</f>
        <v>#DIV/0!</v>
      </c>
      <c r="J49" s="164" t="e">
        <f ca="1">(期貨data!W50*1000)-(期貨data!Z50*100)*Delta折耗比率!$AA$7</f>
        <v>#DIV/0!</v>
      </c>
      <c r="K49" s="164" t="e">
        <f ca="1">(期貨data!W50*1000)-(期貨data!AA50*25)*Delta折耗比率!$AA$8</f>
        <v>#DIV/0!</v>
      </c>
      <c r="L49" s="165" t="e">
        <f ca="1">(期貨data!W50*1000)-(期貨data!AB50*1000)*Delta折耗比率!$AA$9</f>
        <v>#DIV/0!</v>
      </c>
      <c r="M49" s="163" t="e">
        <f ca="1">(期貨data!X50*250)-(期貨data!Y50*20)*期貨data!$B$1*Delta折耗比率!$AB$6</f>
        <v>#DIV/0!</v>
      </c>
      <c r="N49" s="164" t="e">
        <f ca="1">(期貨data!X50*250)-(期貨data!Z50*100)*Delta折耗比率!$AB$7</f>
        <v>#DIV/0!</v>
      </c>
      <c r="O49" s="164" t="e">
        <f ca="1">(期貨data!X50*250)-(期貨data!AA50*25)*Delta折耗比率!$AB$8</f>
        <v>#DIV/0!</v>
      </c>
      <c r="P49" s="165" t="e">
        <f ca="1">(期貨data!X50*250)-(期貨data!AB50*1000)*Delta折耗比率!$AB$9</f>
        <v>#DIV/0!</v>
      </c>
      <c r="Q49" s="163" t="e">
        <f ca="1">(期貨data!Y50*20)*期貨data!$B$1-(期貨data!Z50*100)*Delta折耗比率!$AC$7</f>
        <v>#DIV/0!</v>
      </c>
      <c r="R49" s="164" t="e">
        <f ca="1">(期貨data!Y50*20)*期貨data!$B$1-(期貨data!AA50*25)*Delta折耗比率!$AC$8</f>
        <v>#DIV/0!</v>
      </c>
      <c r="S49" s="165" t="e">
        <f ca="1">(期貨data!Y50*20)*期貨data!$B$1-(期貨data!AB50*1000)*Delta折耗比率!$AC$9</f>
        <v>#DIV/0!</v>
      </c>
      <c r="T49" s="163" t="e">
        <f ca="1">(期貨data!Z50*100)-(期貨data!AA50*25)*Delta折耗比率!$AD$8</f>
        <v>#DIV/0!</v>
      </c>
      <c r="U49" s="165" t="e">
        <f ca="1">(期貨data!Z50*100)-(期貨data!AB50*1000)*Delta折耗比率!$AD$9</f>
        <v>#DIV/0!</v>
      </c>
      <c r="V49" s="166" t="e">
        <f ca="1">(期貨data!AA50*25)-(期貨data!AB50*1000)*Delta折耗比率!$AE$9</f>
        <v>#DIV/0!</v>
      </c>
      <c r="W49" s="202" t="e">
        <f ca="1">(期貨data!AC50*2000)-(期貨data!AB50*1000)*Delta折耗比率!$AG$9</f>
        <v>#DIV/0!</v>
      </c>
      <c r="X49" s="166" t="e">
        <f ca="1">(期貨data!AD50*20)-(期貨data!AE50*200)*Delta折耗比率!$Z$13</f>
        <v>#DIV/0!</v>
      </c>
    </row>
    <row r="50" spans="1:24">
      <c r="A50" s="4">
        <f>現貨data!A50</f>
        <v>0</v>
      </c>
      <c r="B50" s="163" t="e">
        <f ca="1">(期貨data!V51*50)-(期貨data!W51*1000)*Delta折耗比率!$Z$4</f>
        <v>#DIV/0!</v>
      </c>
      <c r="C50" s="164" t="e">
        <f ca="1">(期貨data!V51*50)-(期貨data!X51*250)*Delta折耗比率!$Z$5</f>
        <v>#DIV/0!</v>
      </c>
      <c r="D50" s="164" t="e">
        <f ca="1">(期貨data!V51*50)-(期貨data!Y51*20)*期貨data!$B$1*Delta折耗比率!$Z$6</f>
        <v>#DIV/0!</v>
      </c>
      <c r="E50" s="164" t="e">
        <f ca="1">(期貨data!V51*50)-(期貨data!Z51*100)*Delta折耗比率!$Z$7</f>
        <v>#DIV/0!</v>
      </c>
      <c r="F50" s="164" t="e">
        <f ca="1">(期貨data!V51*50)-(期貨data!AA51*25)*Delta折耗比率!$Z$8</f>
        <v>#DIV/0!</v>
      </c>
      <c r="G50" s="165" t="e">
        <f ca="1">(期貨data!V51*50)-(期貨data!AB51*1000)*Delta折耗比率!$Z$9</f>
        <v>#DIV/0!</v>
      </c>
      <c r="H50" s="164" t="e">
        <f ca="1">(期貨data!W51*1000)-(期貨data!X51*250)*Delta折耗比率!$AA$5</f>
        <v>#DIV/0!</v>
      </c>
      <c r="I50" s="164" t="e">
        <f ca="1">(期貨data!W51*1000)-(期貨data!Y51*20)*期貨data!$B$1*Delta折耗比率!$AA$6</f>
        <v>#DIV/0!</v>
      </c>
      <c r="J50" s="164" t="e">
        <f ca="1">(期貨data!W51*1000)-(期貨data!Z51*100)*Delta折耗比率!$AA$7</f>
        <v>#DIV/0!</v>
      </c>
      <c r="K50" s="164" t="e">
        <f ca="1">(期貨data!W51*1000)-(期貨data!AA51*25)*Delta折耗比率!$AA$8</f>
        <v>#DIV/0!</v>
      </c>
      <c r="L50" s="165" t="e">
        <f ca="1">(期貨data!W51*1000)-(期貨data!AB51*1000)*Delta折耗比率!$AA$9</f>
        <v>#DIV/0!</v>
      </c>
      <c r="M50" s="163" t="e">
        <f ca="1">(期貨data!X51*250)-(期貨data!Y51*20)*期貨data!$B$1*Delta折耗比率!$AB$6</f>
        <v>#DIV/0!</v>
      </c>
      <c r="N50" s="164" t="e">
        <f ca="1">(期貨data!X51*250)-(期貨data!Z51*100)*Delta折耗比率!$AB$7</f>
        <v>#DIV/0!</v>
      </c>
      <c r="O50" s="164" t="e">
        <f ca="1">(期貨data!X51*250)-(期貨data!AA51*25)*Delta折耗比率!$AB$8</f>
        <v>#DIV/0!</v>
      </c>
      <c r="P50" s="165" t="e">
        <f ca="1">(期貨data!X51*250)-(期貨data!AB51*1000)*Delta折耗比率!$AB$9</f>
        <v>#DIV/0!</v>
      </c>
      <c r="Q50" s="163" t="e">
        <f ca="1">(期貨data!Y51*20)*期貨data!$B$1-(期貨data!Z51*100)*Delta折耗比率!$AC$7</f>
        <v>#DIV/0!</v>
      </c>
      <c r="R50" s="164" t="e">
        <f ca="1">(期貨data!Y51*20)*期貨data!$B$1-(期貨data!AA51*25)*Delta折耗比率!$AC$8</f>
        <v>#DIV/0!</v>
      </c>
      <c r="S50" s="165" t="e">
        <f ca="1">(期貨data!Y51*20)*期貨data!$B$1-(期貨data!AB51*1000)*Delta折耗比率!$AC$9</f>
        <v>#DIV/0!</v>
      </c>
      <c r="T50" s="163" t="e">
        <f ca="1">(期貨data!Z51*100)-(期貨data!AA51*25)*Delta折耗比率!$AD$8</f>
        <v>#DIV/0!</v>
      </c>
      <c r="U50" s="165" t="e">
        <f ca="1">(期貨data!Z51*100)-(期貨data!AB51*1000)*Delta折耗比率!$AD$9</f>
        <v>#DIV/0!</v>
      </c>
      <c r="V50" s="166" t="e">
        <f ca="1">(期貨data!AA51*25)-(期貨data!AB51*1000)*Delta折耗比率!$AE$9</f>
        <v>#DIV/0!</v>
      </c>
      <c r="W50" s="202" t="e">
        <f ca="1">(期貨data!AC51*2000)-(期貨data!AB51*1000)*Delta折耗比率!$AG$9</f>
        <v>#DIV/0!</v>
      </c>
      <c r="X50" s="166" t="e">
        <f ca="1">(期貨data!AD51*20)-(期貨data!AE51*200)*Delta折耗比率!$Z$13</f>
        <v>#DIV/0!</v>
      </c>
    </row>
    <row r="51" spans="1:24">
      <c r="A51" s="4">
        <f>現貨data!A51</f>
        <v>0</v>
      </c>
      <c r="B51" s="163" t="e">
        <f ca="1">(期貨data!V52*50)-(期貨data!W52*1000)*Delta折耗比率!$Z$4</f>
        <v>#DIV/0!</v>
      </c>
      <c r="C51" s="164" t="e">
        <f ca="1">(期貨data!V52*50)-(期貨data!X52*250)*Delta折耗比率!$Z$5</f>
        <v>#DIV/0!</v>
      </c>
      <c r="D51" s="164" t="e">
        <f ca="1">(期貨data!V52*50)-(期貨data!Y52*20)*期貨data!$B$1*Delta折耗比率!$Z$6</f>
        <v>#DIV/0!</v>
      </c>
      <c r="E51" s="164" t="e">
        <f ca="1">(期貨data!V52*50)-(期貨data!Z52*100)*Delta折耗比率!$Z$7</f>
        <v>#DIV/0!</v>
      </c>
      <c r="F51" s="164" t="e">
        <f ca="1">(期貨data!V52*50)-(期貨data!AA52*25)*Delta折耗比率!$Z$8</f>
        <v>#DIV/0!</v>
      </c>
      <c r="G51" s="165" t="e">
        <f ca="1">(期貨data!V52*50)-(期貨data!AB52*1000)*Delta折耗比率!$Z$9</f>
        <v>#DIV/0!</v>
      </c>
      <c r="H51" s="164" t="e">
        <f ca="1">(期貨data!W52*1000)-(期貨data!X52*250)*Delta折耗比率!$AA$5</f>
        <v>#DIV/0!</v>
      </c>
      <c r="I51" s="164" t="e">
        <f ca="1">(期貨data!W52*1000)-(期貨data!Y52*20)*期貨data!$B$1*Delta折耗比率!$AA$6</f>
        <v>#DIV/0!</v>
      </c>
      <c r="J51" s="164" t="e">
        <f ca="1">(期貨data!W52*1000)-(期貨data!Z52*100)*Delta折耗比率!$AA$7</f>
        <v>#DIV/0!</v>
      </c>
      <c r="K51" s="164" t="e">
        <f ca="1">(期貨data!W52*1000)-(期貨data!AA52*25)*Delta折耗比率!$AA$8</f>
        <v>#DIV/0!</v>
      </c>
      <c r="L51" s="165" t="e">
        <f ca="1">(期貨data!W52*1000)-(期貨data!AB52*1000)*Delta折耗比率!$AA$9</f>
        <v>#DIV/0!</v>
      </c>
      <c r="M51" s="163" t="e">
        <f ca="1">(期貨data!X52*250)-(期貨data!Y52*20)*期貨data!$B$1*Delta折耗比率!$AB$6</f>
        <v>#DIV/0!</v>
      </c>
      <c r="N51" s="164" t="e">
        <f ca="1">(期貨data!X52*250)-(期貨data!Z52*100)*Delta折耗比率!$AB$7</f>
        <v>#DIV/0!</v>
      </c>
      <c r="O51" s="164" t="e">
        <f ca="1">(期貨data!X52*250)-(期貨data!AA52*25)*Delta折耗比率!$AB$8</f>
        <v>#DIV/0!</v>
      </c>
      <c r="P51" s="165" t="e">
        <f ca="1">(期貨data!X52*250)-(期貨data!AB52*1000)*Delta折耗比率!$AB$9</f>
        <v>#DIV/0!</v>
      </c>
      <c r="Q51" s="163" t="e">
        <f ca="1">(期貨data!Y52*20)*期貨data!$B$1-(期貨data!Z52*100)*Delta折耗比率!$AC$7</f>
        <v>#DIV/0!</v>
      </c>
      <c r="R51" s="164" t="e">
        <f ca="1">(期貨data!Y52*20)*期貨data!$B$1-(期貨data!AA52*25)*Delta折耗比率!$AC$8</f>
        <v>#DIV/0!</v>
      </c>
      <c r="S51" s="165" t="e">
        <f ca="1">(期貨data!Y52*20)*期貨data!$B$1-(期貨data!AB52*1000)*Delta折耗比率!$AC$9</f>
        <v>#DIV/0!</v>
      </c>
      <c r="T51" s="163" t="e">
        <f ca="1">(期貨data!Z52*100)-(期貨data!AA52*25)*Delta折耗比率!$AD$8</f>
        <v>#DIV/0!</v>
      </c>
      <c r="U51" s="165" t="e">
        <f ca="1">(期貨data!Z52*100)-(期貨data!AB52*1000)*Delta折耗比率!$AD$9</f>
        <v>#DIV/0!</v>
      </c>
      <c r="V51" s="166" t="e">
        <f ca="1">(期貨data!AA52*25)-(期貨data!AB52*1000)*Delta折耗比率!$AE$9</f>
        <v>#DIV/0!</v>
      </c>
      <c r="W51" s="202" t="e">
        <f ca="1">(期貨data!AC52*2000)-(期貨data!AB52*1000)*Delta折耗比率!$AG$9</f>
        <v>#DIV/0!</v>
      </c>
      <c r="X51" s="166" t="e">
        <f ca="1">(期貨data!AD52*20)-(期貨data!AE52*200)*Delta折耗比率!$Z$13</f>
        <v>#DIV/0!</v>
      </c>
    </row>
    <row r="52" spans="1:24">
      <c r="A52" s="4">
        <f>現貨data!A52</f>
        <v>0</v>
      </c>
      <c r="B52" s="163" t="e">
        <f ca="1">(期貨data!V53*50)-(期貨data!W53*1000)*Delta折耗比率!$Z$4</f>
        <v>#DIV/0!</v>
      </c>
      <c r="C52" s="164" t="e">
        <f ca="1">(期貨data!V53*50)-(期貨data!X53*250)*Delta折耗比率!$Z$5</f>
        <v>#DIV/0!</v>
      </c>
      <c r="D52" s="164" t="e">
        <f ca="1">(期貨data!V53*50)-(期貨data!Y53*20)*期貨data!$B$1*Delta折耗比率!$Z$6</f>
        <v>#DIV/0!</v>
      </c>
      <c r="E52" s="164" t="e">
        <f ca="1">(期貨data!V53*50)-(期貨data!Z53*100)*Delta折耗比率!$Z$7</f>
        <v>#DIV/0!</v>
      </c>
      <c r="F52" s="164" t="e">
        <f ca="1">(期貨data!V53*50)-(期貨data!AA53*25)*Delta折耗比率!$Z$8</f>
        <v>#DIV/0!</v>
      </c>
      <c r="G52" s="165" t="e">
        <f ca="1">(期貨data!V53*50)-(期貨data!AB53*1000)*Delta折耗比率!$Z$9</f>
        <v>#DIV/0!</v>
      </c>
      <c r="H52" s="164" t="e">
        <f ca="1">(期貨data!W53*1000)-(期貨data!X53*250)*Delta折耗比率!$AA$5</f>
        <v>#DIV/0!</v>
      </c>
      <c r="I52" s="164" t="e">
        <f ca="1">(期貨data!W53*1000)-(期貨data!Y53*20)*期貨data!$B$1*Delta折耗比率!$AA$6</f>
        <v>#DIV/0!</v>
      </c>
      <c r="J52" s="164" t="e">
        <f ca="1">(期貨data!W53*1000)-(期貨data!Z53*100)*Delta折耗比率!$AA$7</f>
        <v>#DIV/0!</v>
      </c>
      <c r="K52" s="164" t="e">
        <f ca="1">(期貨data!W53*1000)-(期貨data!AA53*25)*Delta折耗比率!$AA$8</f>
        <v>#DIV/0!</v>
      </c>
      <c r="L52" s="165" t="e">
        <f ca="1">(期貨data!W53*1000)-(期貨data!AB53*1000)*Delta折耗比率!$AA$9</f>
        <v>#DIV/0!</v>
      </c>
      <c r="M52" s="163" t="e">
        <f ca="1">(期貨data!X53*250)-(期貨data!Y53*20)*期貨data!$B$1*Delta折耗比率!$AB$6</f>
        <v>#DIV/0!</v>
      </c>
      <c r="N52" s="164" t="e">
        <f ca="1">(期貨data!X53*250)-(期貨data!Z53*100)*Delta折耗比率!$AB$7</f>
        <v>#DIV/0!</v>
      </c>
      <c r="O52" s="164" t="e">
        <f ca="1">(期貨data!X53*250)-(期貨data!AA53*25)*Delta折耗比率!$AB$8</f>
        <v>#DIV/0!</v>
      </c>
      <c r="P52" s="165" t="e">
        <f ca="1">(期貨data!X53*250)-(期貨data!AB53*1000)*Delta折耗比率!$AB$9</f>
        <v>#DIV/0!</v>
      </c>
      <c r="Q52" s="163" t="e">
        <f ca="1">(期貨data!Y53*20)*期貨data!$B$1-(期貨data!Z53*100)*Delta折耗比率!$AC$7</f>
        <v>#DIV/0!</v>
      </c>
      <c r="R52" s="164" t="e">
        <f ca="1">(期貨data!Y53*20)*期貨data!$B$1-(期貨data!AA53*25)*Delta折耗比率!$AC$8</f>
        <v>#DIV/0!</v>
      </c>
      <c r="S52" s="165" t="e">
        <f ca="1">(期貨data!Y53*20)*期貨data!$B$1-(期貨data!AB53*1000)*Delta折耗比率!$AC$9</f>
        <v>#DIV/0!</v>
      </c>
      <c r="T52" s="163" t="e">
        <f ca="1">(期貨data!Z53*100)-(期貨data!AA53*25)*Delta折耗比率!$AD$8</f>
        <v>#DIV/0!</v>
      </c>
      <c r="U52" s="165" t="e">
        <f ca="1">(期貨data!Z53*100)-(期貨data!AB53*1000)*Delta折耗比率!$AD$9</f>
        <v>#DIV/0!</v>
      </c>
      <c r="V52" s="166" t="e">
        <f ca="1">(期貨data!AA53*25)-(期貨data!AB53*1000)*Delta折耗比率!$AE$9</f>
        <v>#DIV/0!</v>
      </c>
      <c r="W52" s="202" t="e">
        <f ca="1">(期貨data!AC53*2000)-(期貨data!AB53*1000)*Delta折耗比率!$AG$9</f>
        <v>#DIV/0!</v>
      </c>
      <c r="X52" s="166" t="e">
        <f ca="1">(期貨data!AD53*20)-(期貨data!AE53*200)*Delta折耗比率!$Z$13</f>
        <v>#DIV/0!</v>
      </c>
    </row>
    <row r="53" spans="1:24">
      <c r="A53" s="4">
        <f>現貨data!A53</f>
        <v>0</v>
      </c>
      <c r="B53" s="163" t="e">
        <f ca="1">(期貨data!V54*50)-(期貨data!W54*1000)*Delta折耗比率!$Z$4</f>
        <v>#DIV/0!</v>
      </c>
      <c r="C53" s="164" t="e">
        <f ca="1">(期貨data!V54*50)-(期貨data!X54*250)*Delta折耗比率!$Z$5</f>
        <v>#DIV/0!</v>
      </c>
      <c r="D53" s="164" t="e">
        <f ca="1">(期貨data!V54*50)-(期貨data!Y54*20)*期貨data!$B$1*Delta折耗比率!$Z$6</f>
        <v>#DIV/0!</v>
      </c>
      <c r="E53" s="164" t="e">
        <f ca="1">(期貨data!V54*50)-(期貨data!Z54*100)*Delta折耗比率!$Z$7</f>
        <v>#DIV/0!</v>
      </c>
      <c r="F53" s="164" t="e">
        <f ca="1">(期貨data!V54*50)-(期貨data!AA54*25)*Delta折耗比率!$Z$8</f>
        <v>#DIV/0!</v>
      </c>
      <c r="G53" s="165" t="e">
        <f ca="1">(期貨data!V54*50)-(期貨data!AB54*1000)*Delta折耗比率!$Z$9</f>
        <v>#DIV/0!</v>
      </c>
      <c r="H53" s="164" t="e">
        <f ca="1">(期貨data!W54*1000)-(期貨data!X54*250)*Delta折耗比率!$AA$5</f>
        <v>#DIV/0!</v>
      </c>
      <c r="I53" s="164" t="e">
        <f ca="1">(期貨data!W54*1000)-(期貨data!Y54*20)*期貨data!$B$1*Delta折耗比率!$AA$6</f>
        <v>#DIV/0!</v>
      </c>
      <c r="J53" s="164" t="e">
        <f ca="1">(期貨data!W54*1000)-(期貨data!Z54*100)*Delta折耗比率!$AA$7</f>
        <v>#DIV/0!</v>
      </c>
      <c r="K53" s="164" t="e">
        <f ca="1">(期貨data!W54*1000)-(期貨data!AA54*25)*Delta折耗比率!$AA$8</f>
        <v>#DIV/0!</v>
      </c>
      <c r="L53" s="165" t="e">
        <f ca="1">(期貨data!W54*1000)-(期貨data!AB54*1000)*Delta折耗比率!$AA$9</f>
        <v>#DIV/0!</v>
      </c>
      <c r="M53" s="163" t="e">
        <f ca="1">(期貨data!X54*250)-(期貨data!Y54*20)*期貨data!$B$1*Delta折耗比率!$AB$6</f>
        <v>#DIV/0!</v>
      </c>
      <c r="N53" s="164" t="e">
        <f ca="1">(期貨data!X54*250)-(期貨data!Z54*100)*Delta折耗比率!$AB$7</f>
        <v>#DIV/0!</v>
      </c>
      <c r="O53" s="164" t="e">
        <f ca="1">(期貨data!X54*250)-(期貨data!AA54*25)*Delta折耗比率!$AB$8</f>
        <v>#DIV/0!</v>
      </c>
      <c r="P53" s="165" t="e">
        <f ca="1">(期貨data!X54*250)-(期貨data!AB54*1000)*Delta折耗比率!$AB$9</f>
        <v>#DIV/0!</v>
      </c>
      <c r="Q53" s="163" t="e">
        <f ca="1">(期貨data!Y54*20)*期貨data!$B$1-(期貨data!Z54*100)*Delta折耗比率!$AC$7</f>
        <v>#DIV/0!</v>
      </c>
      <c r="R53" s="164" t="e">
        <f ca="1">(期貨data!Y54*20)*期貨data!$B$1-(期貨data!AA54*25)*Delta折耗比率!$AC$8</f>
        <v>#DIV/0!</v>
      </c>
      <c r="S53" s="165" t="e">
        <f ca="1">(期貨data!Y54*20)*期貨data!$B$1-(期貨data!AB54*1000)*Delta折耗比率!$AC$9</f>
        <v>#DIV/0!</v>
      </c>
      <c r="T53" s="163" t="e">
        <f ca="1">(期貨data!Z54*100)-(期貨data!AA54*25)*Delta折耗比率!$AD$8</f>
        <v>#DIV/0!</v>
      </c>
      <c r="U53" s="165" t="e">
        <f ca="1">(期貨data!Z54*100)-(期貨data!AB54*1000)*Delta折耗比率!$AD$9</f>
        <v>#DIV/0!</v>
      </c>
      <c r="V53" s="166" t="e">
        <f ca="1">(期貨data!AA54*25)-(期貨data!AB54*1000)*Delta折耗比率!$AE$9</f>
        <v>#DIV/0!</v>
      </c>
      <c r="W53" s="202" t="e">
        <f ca="1">(期貨data!AC54*2000)-(期貨data!AB54*1000)*Delta折耗比率!$AG$9</f>
        <v>#DIV/0!</v>
      </c>
      <c r="X53" s="166" t="e">
        <f ca="1">(期貨data!AD54*20)-(期貨data!AE54*200)*Delta折耗比率!$Z$13</f>
        <v>#DIV/0!</v>
      </c>
    </row>
    <row r="54" spans="1:24">
      <c r="A54" s="4">
        <f>現貨data!A54</f>
        <v>0</v>
      </c>
      <c r="B54" s="163" t="e">
        <f ca="1">(期貨data!V55*50)-(期貨data!W55*1000)*Delta折耗比率!$Z$4</f>
        <v>#DIV/0!</v>
      </c>
      <c r="C54" s="164" t="e">
        <f ca="1">(期貨data!V55*50)-(期貨data!X55*250)*Delta折耗比率!$Z$5</f>
        <v>#DIV/0!</v>
      </c>
      <c r="D54" s="164" t="e">
        <f ca="1">(期貨data!V55*50)-(期貨data!Y55*20)*期貨data!$B$1*Delta折耗比率!$Z$6</f>
        <v>#DIV/0!</v>
      </c>
      <c r="E54" s="164" t="e">
        <f ca="1">(期貨data!V55*50)-(期貨data!Z55*100)*Delta折耗比率!$Z$7</f>
        <v>#DIV/0!</v>
      </c>
      <c r="F54" s="164" t="e">
        <f ca="1">(期貨data!V55*50)-(期貨data!AA55*25)*Delta折耗比率!$Z$8</f>
        <v>#DIV/0!</v>
      </c>
      <c r="G54" s="165" t="e">
        <f ca="1">(期貨data!V55*50)-(期貨data!AB55*1000)*Delta折耗比率!$Z$9</f>
        <v>#DIV/0!</v>
      </c>
      <c r="H54" s="164" t="e">
        <f ca="1">(期貨data!W55*1000)-(期貨data!X55*250)*Delta折耗比率!$AA$5</f>
        <v>#DIV/0!</v>
      </c>
      <c r="I54" s="164" t="e">
        <f ca="1">(期貨data!W55*1000)-(期貨data!Y55*20)*期貨data!$B$1*Delta折耗比率!$AA$6</f>
        <v>#DIV/0!</v>
      </c>
      <c r="J54" s="164" t="e">
        <f ca="1">(期貨data!W55*1000)-(期貨data!Z55*100)*Delta折耗比率!$AA$7</f>
        <v>#DIV/0!</v>
      </c>
      <c r="K54" s="164" t="e">
        <f ca="1">(期貨data!W55*1000)-(期貨data!AA55*25)*Delta折耗比率!$AA$8</f>
        <v>#DIV/0!</v>
      </c>
      <c r="L54" s="165" t="e">
        <f ca="1">(期貨data!W55*1000)-(期貨data!AB55*1000)*Delta折耗比率!$AA$9</f>
        <v>#DIV/0!</v>
      </c>
      <c r="M54" s="163" t="e">
        <f ca="1">(期貨data!X55*250)-(期貨data!Y55*20)*期貨data!$B$1*Delta折耗比率!$AB$6</f>
        <v>#DIV/0!</v>
      </c>
      <c r="N54" s="164" t="e">
        <f ca="1">(期貨data!X55*250)-(期貨data!Z55*100)*Delta折耗比率!$AB$7</f>
        <v>#DIV/0!</v>
      </c>
      <c r="O54" s="164" t="e">
        <f ca="1">(期貨data!X55*250)-(期貨data!AA55*25)*Delta折耗比率!$AB$8</f>
        <v>#DIV/0!</v>
      </c>
      <c r="P54" s="165" t="e">
        <f ca="1">(期貨data!X55*250)-(期貨data!AB55*1000)*Delta折耗比率!$AB$9</f>
        <v>#DIV/0!</v>
      </c>
      <c r="Q54" s="163" t="e">
        <f ca="1">(期貨data!Y55*20)*期貨data!$B$1-(期貨data!Z55*100)*Delta折耗比率!$AC$7</f>
        <v>#DIV/0!</v>
      </c>
      <c r="R54" s="164" t="e">
        <f ca="1">(期貨data!Y55*20)*期貨data!$B$1-(期貨data!AA55*25)*Delta折耗比率!$AC$8</f>
        <v>#DIV/0!</v>
      </c>
      <c r="S54" s="165" t="e">
        <f ca="1">(期貨data!Y55*20)*期貨data!$B$1-(期貨data!AB55*1000)*Delta折耗比率!$AC$9</f>
        <v>#DIV/0!</v>
      </c>
      <c r="T54" s="163" t="e">
        <f ca="1">(期貨data!Z55*100)-(期貨data!AA55*25)*Delta折耗比率!$AD$8</f>
        <v>#DIV/0!</v>
      </c>
      <c r="U54" s="165" t="e">
        <f ca="1">(期貨data!Z55*100)-(期貨data!AB55*1000)*Delta折耗比率!$AD$9</f>
        <v>#DIV/0!</v>
      </c>
      <c r="V54" s="166" t="e">
        <f ca="1">(期貨data!AA55*25)-(期貨data!AB55*1000)*Delta折耗比率!$AE$9</f>
        <v>#DIV/0!</v>
      </c>
      <c r="W54" s="202" t="e">
        <f ca="1">(期貨data!AC55*2000)-(期貨data!AB55*1000)*Delta折耗比率!$AG$9</f>
        <v>#DIV/0!</v>
      </c>
      <c r="X54" s="166" t="e">
        <f ca="1">(期貨data!AD55*20)-(期貨data!AE55*200)*Delta折耗比率!$Z$13</f>
        <v>#DIV/0!</v>
      </c>
    </row>
    <row r="55" spans="1:24">
      <c r="A55" s="4">
        <f>現貨data!A55</f>
        <v>0</v>
      </c>
      <c r="B55" s="163" t="e">
        <f ca="1">(期貨data!V56*50)-(期貨data!W56*1000)*Delta折耗比率!$Z$4</f>
        <v>#DIV/0!</v>
      </c>
      <c r="C55" s="164" t="e">
        <f ca="1">(期貨data!V56*50)-(期貨data!X56*250)*Delta折耗比率!$Z$5</f>
        <v>#DIV/0!</v>
      </c>
      <c r="D55" s="164" t="e">
        <f ca="1">(期貨data!V56*50)-(期貨data!Y56*20)*期貨data!$B$1*Delta折耗比率!$Z$6</f>
        <v>#DIV/0!</v>
      </c>
      <c r="E55" s="164" t="e">
        <f ca="1">(期貨data!V56*50)-(期貨data!Z56*100)*Delta折耗比率!$Z$7</f>
        <v>#DIV/0!</v>
      </c>
      <c r="F55" s="164" t="e">
        <f ca="1">(期貨data!V56*50)-(期貨data!AA56*25)*Delta折耗比率!$Z$8</f>
        <v>#DIV/0!</v>
      </c>
      <c r="G55" s="165" t="e">
        <f ca="1">(期貨data!V56*50)-(期貨data!AB56*1000)*Delta折耗比率!$Z$9</f>
        <v>#DIV/0!</v>
      </c>
      <c r="H55" s="164" t="e">
        <f ca="1">(期貨data!W56*1000)-(期貨data!X56*250)*Delta折耗比率!$AA$5</f>
        <v>#DIV/0!</v>
      </c>
      <c r="I55" s="164" t="e">
        <f ca="1">(期貨data!W56*1000)-(期貨data!Y56*20)*期貨data!$B$1*Delta折耗比率!$AA$6</f>
        <v>#DIV/0!</v>
      </c>
      <c r="J55" s="164" t="e">
        <f ca="1">(期貨data!W56*1000)-(期貨data!Z56*100)*Delta折耗比率!$AA$7</f>
        <v>#DIV/0!</v>
      </c>
      <c r="K55" s="164" t="e">
        <f ca="1">(期貨data!W56*1000)-(期貨data!AA56*25)*Delta折耗比率!$AA$8</f>
        <v>#DIV/0!</v>
      </c>
      <c r="L55" s="165" t="e">
        <f ca="1">(期貨data!W56*1000)-(期貨data!AB56*1000)*Delta折耗比率!$AA$9</f>
        <v>#DIV/0!</v>
      </c>
      <c r="M55" s="163" t="e">
        <f ca="1">(期貨data!X56*250)-(期貨data!Y56*20)*期貨data!$B$1*Delta折耗比率!$AB$6</f>
        <v>#DIV/0!</v>
      </c>
      <c r="N55" s="164" t="e">
        <f ca="1">(期貨data!X56*250)-(期貨data!Z56*100)*Delta折耗比率!$AB$7</f>
        <v>#DIV/0!</v>
      </c>
      <c r="O55" s="164" t="e">
        <f ca="1">(期貨data!X56*250)-(期貨data!AA56*25)*Delta折耗比率!$AB$8</f>
        <v>#DIV/0!</v>
      </c>
      <c r="P55" s="165" t="e">
        <f ca="1">(期貨data!X56*250)-(期貨data!AB56*1000)*Delta折耗比率!$AB$9</f>
        <v>#DIV/0!</v>
      </c>
      <c r="Q55" s="163" t="e">
        <f ca="1">(期貨data!Y56*20)*期貨data!$B$1-(期貨data!Z56*100)*Delta折耗比率!$AC$7</f>
        <v>#DIV/0!</v>
      </c>
      <c r="R55" s="164" t="e">
        <f ca="1">(期貨data!Y56*20)*期貨data!$B$1-(期貨data!AA56*25)*Delta折耗比率!$AC$8</f>
        <v>#DIV/0!</v>
      </c>
      <c r="S55" s="165" t="e">
        <f ca="1">(期貨data!Y56*20)*期貨data!$B$1-(期貨data!AB56*1000)*Delta折耗比率!$AC$9</f>
        <v>#DIV/0!</v>
      </c>
      <c r="T55" s="163" t="e">
        <f ca="1">(期貨data!Z56*100)-(期貨data!AA56*25)*Delta折耗比率!$AD$8</f>
        <v>#DIV/0!</v>
      </c>
      <c r="U55" s="165" t="e">
        <f ca="1">(期貨data!Z56*100)-(期貨data!AB56*1000)*Delta折耗比率!$AD$9</f>
        <v>#DIV/0!</v>
      </c>
      <c r="V55" s="166" t="e">
        <f ca="1">(期貨data!AA56*25)-(期貨data!AB56*1000)*Delta折耗比率!$AE$9</f>
        <v>#DIV/0!</v>
      </c>
      <c r="W55" s="202" t="e">
        <f ca="1">(期貨data!AC56*2000)-(期貨data!AB56*1000)*Delta折耗比率!$AG$9</f>
        <v>#DIV/0!</v>
      </c>
      <c r="X55" s="166" t="e">
        <f ca="1">(期貨data!AD56*20)-(期貨data!AE56*200)*Delta折耗比率!$Z$13</f>
        <v>#DIV/0!</v>
      </c>
    </row>
    <row r="56" spans="1:24">
      <c r="A56" s="4">
        <f>現貨data!A56</f>
        <v>0</v>
      </c>
      <c r="B56" s="163" t="e">
        <f ca="1">(期貨data!V57*50)-(期貨data!W57*1000)*Delta折耗比率!$Z$4</f>
        <v>#DIV/0!</v>
      </c>
      <c r="C56" s="164" t="e">
        <f ca="1">(期貨data!V57*50)-(期貨data!X57*250)*Delta折耗比率!$Z$5</f>
        <v>#DIV/0!</v>
      </c>
      <c r="D56" s="164" t="e">
        <f ca="1">(期貨data!V57*50)-(期貨data!Y57*20)*期貨data!$B$1*Delta折耗比率!$Z$6</f>
        <v>#DIV/0!</v>
      </c>
      <c r="E56" s="164" t="e">
        <f ca="1">(期貨data!V57*50)-(期貨data!Z57*100)*Delta折耗比率!$Z$7</f>
        <v>#DIV/0!</v>
      </c>
      <c r="F56" s="164" t="e">
        <f ca="1">(期貨data!V57*50)-(期貨data!AA57*25)*Delta折耗比率!$Z$8</f>
        <v>#DIV/0!</v>
      </c>
      <c r="G56" s="165" t="e">
        <f ca="1">(期貨data!V57*50)-(期貨data!AB57*1000)*Delta折耗比率!$Z$9</f>
        <v>#DIV/0!</v>
      </c>
      <c r="H56" s="164" t="e">
        <f ca="1">(期貨data!W57*1000)-(期貨data!X57*250)*Delta折耗比率!$AA$5</f>
        <v>#DIV/0!</v>
      </c>
      <c r="I56" s="164" t="e">
        <f ca="1">(期貨data!W57*1000)-(期貨data!Y57*20)*期貨data!$B$1*Delta折耗比率!$AA$6</f>
        <v>#DIV/0!</v>
      </c>
      <c r="J56" s="164" t="e">
        <f ca="1">(期貨data!W57*1000)-(期貨data!Z57*100)*Delta折耗比率!$AA$7</f>
        <v>#DIV/0!</v>
      </c>
      <c r="K56" s="164" t="e">
        <f ca="1">(期貨data!W57*1000)-(期貨data!AA57*25)*Delta折耗比率!$AA$8</f>
        <v>#DIV/0!</v>
      </c>
      <c r="L56" s="165" t="e">
        <f ca="1">(期貨data!W57*1000)-(期貨data!AB57*1000)*Delta折耗比率!$AA$9</f>
        <v>#DIV/0!</v>
      </c>
      <c r="M56" s="163" t="e">
        <f ca="1">(期貨data!X57*250)-(期貨data!Y57*20)*期貨data!$B$1*Delta折耗比率!$AB$6</f>
        <v>#DIV/0!</v>
      </c>
      <c r="N56" s="164" t="e">
        <f ca="1">(期貨data!X57*250)-(期貨data!Z57*100)*Delta折耗比率!$AB$7</f>
        <v>#DIV/0!</v>
      </c>
      <c r="O56" s="164" t="e">
        <f ca="1">(期貨data!X57*250)-(期貨data!AA57*25)*Delta折耗比率!$AB$8</f>
        <v>#DIV/0!</v>
      </c>
      <c r="P56" s="165" t="e">
        <f ca="1">(期貨data!X57*250)-(期貨data!AB57*1000)*Delta折耗比率!$AB$9</f>
        <v>#DIV/0!</v>
      </c>
      <c r="Q56" s="163" t="e">
        <f ca="1">(期貨data!Y57*20)*期貨data!$B$1-(期貨data!Z57*100)*Delta折耗比率!$AC$7</f>
        <v>#DIV/0!</v>
      </c>
      <c r="R56" s="164" t="e">
        <f ca="1">(期貨data!Y57*20)*期貨data!$B$1-(期貨data!AA57*25)*Delta折耗比率!$AC$8</f>
        <v>#DIV/0!</v>
      </c>
      <c r="S56" s="165" t="e">
        <f ca="1">(期貨data!Y57*20)*期貨data!$B$1-(期貨data!AB57*1000)*Delta折耗比率!$AC$9</f>
        <v>#DIV/0!</v>
      </c>
      <c r="T56" s="163" t="e">
        <f ca="1">(期貨data!Z57*100)-(期貨data!AA57*25)*Delta折耗比率!$AD$8</f>
        <v>#DIV/0!</v>
      </c>
      <c r="U56" s="165" t="e">
        <f ca="1">(期貨data!Z57*100)-(期貨data!AB57*1000)*Delta折耗比率!$AD$9</f>
        <v>#DIV/0!</v>
      </c>
      <c r="V56" s="166" t="e">
        <f ca="1">(期貨data!AA57*25)-(期貨data!AB57*1000)*Delta折耗比率!$AE$9</f>
        <v>#DIV/0!</v>
      </c>
      <c r="W56" s="202" t="e">
        <f ca="1">(期貨data!AC57*2000)-(期貨data!AB57*1000)*Delta折耗比率!$AG$9</f>
        <v>#DIV/0!</v>
      </c>
      <c r="X56" s="166" t="e">
        <f ca="1">(期貨data!AD57*20)-(期貨data!AE57*200)*Delta折耗比率!$Z$13</f>
        <v>#DIV/0!</v>
      </c>
    </row>
    <row r="57" spans="1:24">
      <c r="A57" s="4">
        <f>現貨data!A57</f>
        <v>0</v>
      </c>
      <c r="B57" s="163" t="e">
        <f ca="1">(期貨data!V58*50)-(期貨data!W58*1000)*Delta折耗比率!$Z$4</f>
        <v>#DIV/0!</v>
      </c>
      <c r="C57" s="164" t="e">
        <f ca="1">(期貨data!V58*50)-(期貨data!X58*250)*Delta折耗比率!$Z$5</f>
        <v>#DIV/0!</v>
      </c>
      <c r="D57" s="164" t="e">
        <f ca="1">(期貨data!V58*50)-(期貨data!Y58*20)*期貨data!$B$1*Delta折耗比率!$Z$6</f>
        <v>#DIV/0!</v>
      </c>
      <c r="E57" s="164" t="e">
        <f ca="1">(期貨data!V58*50)-(期貨data!Z58*100)*Delta折耗比率!$Z$7</f>
        <v>#DIV/0!</v>
      </c>
      <c r="F57" s="164" t="e">
        <f ca="1">(期貨data!V58*50)-(期貨data!AA58*25)*Delta折耗比率!$Z$8</f>
        <v>#DIV/0!</v>
      </c>
      <c r="G57" s="165" t="e">
        <f ca="1">(期貨data!V58*50)-(期貨data!AB58*1000)*Delta折耗比率!$Z$9</f>
        <v>#DIV/0!</v>
      </c>
      <c r="H57" s="164" t="e">
        <f ca="1">(期貨data!W58*1000)-(期貨data!X58*250)*Delta折耗比率!$AA$5</f>
        <v>#DIV/0!</v>
      </c>
      <c r="I57" s="164" t="e">
        <f ca="1">(期貨data!W58*1000)-(期貨data!Y58*20)*期貨data!$B$1*Delta折耗比率!$AA$6</f>
        <v>#DIV/0!</v>
      </c>
      <c r="J57" s="164" t="e">
        <f ca="1">(期貨data!W58*1000)-(期貨data!Z58*100)*Delta折耗比率!$AA$7</f>
        <v>#DIV/0!</v>
      </c>
      <c r="K57" s="164" t="e">
        <f ca="1">(期貨data!W58*1000)-(期貨data!AA58*25)*Delta折耗比率!$AA$8</f>
        <v>#DIV/0!</v>
      </c>
      <c r="L57" s="165" t="e">
        <f ca="1">(期貨data!W58*1000)-(期貨data!AB58*1000)*Delta折耗比率!$AA$9</f>
        <v>#DIV/0!</v>
      </c>
      <c r="M57" s="163" t="e">
        <f ca="1">(期貨data!X58*250)-(期貨data!Y58*20)*期貨data!$B$1*Delta折耗比率!$AB$6</f>
        <v>#DIV/0!</v>
      </c>
      <c r="N57" s="164" t="e">
        <f ca="1">(期貨data!X58*250)-(期貨data!Z58*100)*Delta折耗比率!$AB$7</f>
        <v>#DIV/0!</v>
      </c>
      <c r="O57" s="164" t="e">
        <f ca="1">(期貨data!X58*250)-(期貨data!AA58*25)*Delta折耗比率!$AB$8</f>
        <v>#DIV/0!</v>
      </c>
      <c r="P57" s="165" t="e">
        <f ca="1">(期貨data!X58*250)-(期貨data!AB58*1000)*Delta折耗比率!$AB$9</f>
        <v>#DIV/0!</v>
      </c>
      <c r="Q57" s="163" t="e">
        <f ca="1">(期貨data!Y58*20)*期貨data!$B$1-(期貨data!Z58*100)*Delta折耗比率!$AC$7</f>
        <v>#DIV/0!</v>
      </c>
      <c r="R57" s="164" t="e">
        <f ca="1">(期貨data!Y58*20)*期貨data!$B$1-(期貨data!AA58*25)*Delta折耗比率!$AC$8</f>
        <v>#DIV/0!</v>
      </c>
      <c r="S57" s="165" t="e">
        <f ca="1">(期貨data!Y58*20)*期貨data!$B$1-(期貨data!AB58*1000)*Delta折耗比率!$AC$9</f>
        <v>#DIV/0!</v>
      </c>
      <c r="T57" s="163" t="e">
        <f ca="1">(期貨data!Z58*100)-(期貨data!AA58*25)*Delta折耗比率!$AD$8</f>
        <v>#DIV/0!</v>
      </c>
      <c r="U57" s="165" t="e">
        <f ca="1">(期貨data!Z58*100)-(期貨data!AB58*1000)*Delta折耗比率!$AD$9</f>
        <v>#DIV/0!</v>
      </c>
      <c r="V57" s="166" t="e">
        <f ca="1">(期貨data!AA58*25)-(期貨data!AB58*1000)*Delta折耗比率!$AE$9</f>
        <v>#DIV/0!</v>
      </c>
      <c r="W57" s="202" t="e">
        <f ca="1">(期貨data!AC58*2000)-(期貨data!AB58*1000)*Delta折耗比率!$AG$9</f>
        <v>#DIV/0!</v>
      </c>
      <c r="X57" s="166" t="e">
        <f ca="1">(期貨data!AD58*20)-(期貨data!AE58*200)*Delta折耗比率!$Z$13</f>
        <v>#DIV/0!</v>
      </c>
    </row>
    <row r="58" spans="1:24">
      <c r="A58" s="4">
        <f>現貨data!A58</f>
        <v>0</v>
      </c>
      <c r="B58" s="163" t="e">
        <f ca="1">(期貨data!V59*50)-(期貨data!W59*1000)*Delta折耗比率!$Z$4</f>
        <v>#DIV/0!</v>
      </c>
      <c r="C58" s="164" t="e">
        <f ca="1">(期貨data!V59*50)-(期貨data!X59*250)*Delta折耗比率!$Z$5</f>
        <v>#DIV/0!</v>
      </c>
      <c r="D58" s="164" t="e">
        <f ca="1">(期貨data!V59*50)-(期貨data!Y59*20)*期貨data!$B$1*Delta折耗比率!$Z$6</f>
        <v>#DIV/0!</v>
      </c>
      <c r="E58" s="164" t="e">
        <f ca="1">(期貨data!V59*50)-(期貨data!Z59*100)*Delta折耗比率!$Z$7</f>
        <v>#DIV/0!</v>
      </c>
      <c r="F58" s="164" t="e">
        <f ca="1">(期貨data!V59*50)-(期貨data!AA59*25)*Delta折耗比率!$Z$8</f>
        <v>#DIV/0!</v>
      </c>
      <c r="G58" s="165" t="e">
        <f ca="1">(期貨data!V59*50)-(期貨data!AB59*1000)*Delta折耗比率!$Z$9</f>
        <v>#DIV/0!</v>
      </c>
      <c r="H58" s="164" t="e">
        <f ca="1">(期貨data!W59*1000)-(期貨data!X59*250)*Delta折耗比率!$AA$5</f>
        <v>#DIV/0!</v>
      </c>
      <c r="I58" s="164" t="e">
        <f ca="1">(期貨data!W59*1000)-(期貨data!Y59*20)*期貨data!$B$1*Delta折耗比率!$AA$6</f>
        <v>#DIV/0!</v>
      </c>
      <c r="J58" s="164" t="e">
        <f ca="1">(期貨data!W59*1000)-(期貨data!Z59*100)*Delta折耗比率!$AA$7</f>
        <v>#DIV/0!</v>
      </c>
      <c r="K58" s="164" t="e">
        <f ca="1">(期貨data!W59*1000)-(期貨data!AA59*25)*Delta折耗比率!$AA$8</f>
        <v>#DIV/0!</v>
      </c>
      <c r="L58" s="165" t="e">
        <f ca="1">(期貨data!W59*1000)-(期貨data!AB59*1000)*Delta折耗比率!$AA$9</f>
        <v>#DIV/0!</v>
      </c>
      <c r="M58" s="163" t="e">
        <f ca="1">(期貨data!X59*250)-(期貨data!Y59*20)*期貨data!$B$1*Delta折耗比率!$AB$6</f>
        <v>#DIV/0!</v>
      </c>
      <c r="N58" s="164" t="e">
        <f ca="1">(期貨data!X59*250)-(期貨data!Z59*100)*Delta折耗比率!$AB$7</f>
        <v>#DIV/0!</v>
      </c>
      <c r="O58" s="164" t="e">
        <f ca="1">(期貨data!X59*250)-(期貨data!AA59*25)*Delta折耗比率!$AB$8</f>
        <v>#DIV/0!</v>
      </c>
      <c r="P58" s="165" t="e">
        <f ca="1">(期貨data!X59*250)-(期貨data!AB59*1000)*Delta折耗比率!$AB$9</f>
        <v>#DIV/0!</v>
      </c>
      <c r="Q58" s="163" t="e">
        <f ca="1">(期貨data!Y59*20)*期貨data!$B$1-(期貨data!Z59*100)*Delta折耗比率!$AC$7</f>
        <v>#DIV/0!</v>
      </c>
      <c r="R58" s="164" t="e">
        <f ca="1">(期貨data!Y59*20)*期貨data!$B$1-(期貨data!AA59*25)*Delta折耗比率!$AC$8</f>
        <v>#DIV/0!</v>
      </c>
      <c r="S58" s="165" t="e">
        <f ca="1">(期貨data!Y59*20)*期貨data!$B$1-(期貨data!AB59*1000)*Delta折耗比率!$AC$9</f>
        <v>#DIV/0!</v>
      </c>
      <c r="T58" s="163" t="e">
        <f ca="1">(期貨data!Z59*100)-(期貨data!AA59*25)*Delta折耗比率!$AD$8</f>
        <v>#DIV/0!</v>
      </c>
      <c r="U58" s="165" t="e">
        <f ca="1">(期貨data!Z59*100)-(期貨data!AB59*1000)*Delta折耗比率!$AD$9</f>
        <v>#DIV/0!</v>
      </c>
      <c r="V58" s="166" t="e">
        <f ca="1">(期貨data!AA59*25)-(期貨data!AB59*1000)*Delta折耗比率!$AE$9</f>
        <v>#DIV/0!</v>
      </c>
      <c r="W58" s="202" t="e">
        <f ca="1">(期貨data!AC59*2000)-(期貨data!AB59*1000)*Delta折耗比率!$AG$9</f>
        <v>#DIV/0!</v>
      </c>
      <c r="X58" s="166" t="e">
        <f ca="1">(期貨data!AD59*20)-(期貨data!AE59*200)*Delta折耗比率!$Z$13</f>
        <v>#DIV/0!</v>
      </c>
    </row>
    <row r="59" spans="1:24">
      <c r="A59" s="4">
        <f>現貨data!A59</f>
        <v>0</v>
      </c>
      <c r="B59" s="163" t="e">
        <f ca="1">(期貨data!V60*50)-(期貨data!W60*1000)*Delta折耗比率!$Z$4</f>
        <v>#DIV/0!</v>
      </c>
      <c r="C59" s="164" t="e">
        <f ca="1">(期貨data!V60*50)-(期貨data!X60*250)*Delta折耗比率!$Z$5</f>
        <v>#DIV/0!</v>
      </c>
      <c r="D59" s="164" t="e">
        <f ca="1">(期貨data!V60*50)-(期貨data!Y60*20)*期貨data!$B$1*Delta折耗比率!$Z$6</f>
        <v>#DIV/0!</v>
      </c>
      <c r="E59" s="164" t="e">
        <f ca="1">(期貨data!V60*50)-(期貨data!Z60*100)*Delta折耗比率!$Z$7</f>
        <v>#DIV/0!</v>
      </c>
      <c r="F59" s="164" t="e">
        <f ca="1">(期貨data!V60*50)-(期貨data!AA60*25)*Delta折耗比率!$Z$8</f>
        <v>#DIV/0!</v>
      </c>
      <c r="G59" s="165" t="e">
        <f ca="1">(期貨data!V60*50)-(期貨data!AB60*1000)*Delta折耗比率!$Z$9</f>
        <v>#DIV/0!</v>
      </c>
      <c r="H59" s="164" t="e">
        <f ca="1">(期貨data!W60*1000)-(期貨data!X60*250)*Delta折耗比率!$AA$5</f>
        <v>#DIV/0!</v>
      </c>
      <c r="I59" s="164" t="e">
        <f ca="1">(期貨data!W60*1000)-(期貨data!Y60*20)*期貨data!$B$1*Delta折耗比率!$AA$6</f>
        <v>#DIV/0!</v>
      </c>
      <c r="J59" s="164" t="e">
        <f ca="1">(期貨data!W60*1000)-(期貨data!Z60*100)*Delta折耗比率!$AA$7</f>
        <v>#DIV/0!</v>
      </c>
      <c r="K59" s="164" t="e">
        <f ca="1">(期貨data!W60*1000)-(期貨data!AA60*25)*Delta折耗比率!$AA$8</f>
        <v>#DIV/0!</v>
      </c>
      <c r="L59" s="165" t="e">
        <f ca="1">(期貨data!W60*1000)-(期貨data!AB60*1000)*Delta折耗比率!$AA$9</f>
        <v>#DIV/0!</v>
      </c>
      <c r="M59" s="163" t="e">
        <f ca="1">(期貨data!X60*250)-(期貨data!Y60*20)*期貨data!$B$1*Delta折耗比率!$AB$6</f>
        <v>#DIV/0!</v>
      </c>
      <c r="N59" s="164" t="e">
        <f ca="1">(期貨data!X60*250)-(期貨data!Z60*100)*Delta折耗比率!$AB$7</f>
        <v>#DIV/0!</v>
      </c>
      <c r="O59" s="164" t="e">
        <f ca="1">(期貨data!X60*250)-(期貨data!AA60*25)*Delta折耗比率!$AB$8</f>
        <v>#DIV/0!</v>
      </c>
      <c r="P59" s="165" t="e">
        <f ca="1">(期貨data!X60*250)-(期貨data!AB60*1000)*Delta折耗比率!$AB$9</f>
        <v>#DIV/0!</v>
      </c>
      <c r="Q59" s="163" t="e">
        <f ca="1">(期貨data!Y60*20)*期貨data!$B$1-(期貨data!Z60*100)*Delta折耗比率!$AC$7</f>
        <v>#DIV/0!</v>
      </c>
      <c r="R59" s="164" t="e">
        <f ca="1">(期貨data!Y60*20)*期貨data!$B$1-(期貨data!AA60*25)*Delta折耗比率!$AC$8</f>
        <v>#DIV/0!</v>
      </c>
      <c r="S59" s="165" t="e">
        <f ca="1">(期貨data!Y60*20)*期貨data!$B$1-(期貨data!AB60*1000)*Delta折耗比率!$AC$9</f>
        <v>#DIV/0!</v>
      </c>
      <c r="T59" s="163" t="e">
        <f ca="1">(期貨data!Z60*100)-(期貨data!AA60*25)*Delta折耗比率!$AD$8</f>
        <v>#DIV/0!</v>
      </c>
      <c r="U59" s="165" t="e">
        <f ca="1">(期貨data!Z60*100)-(期貨data!AB60*1000)*Delta折耗比率!$AD$9</f>
        <v>#DIV/0!</v>
      </c>
      <c r="V59" s="166" t="e">
        <f ca="1">(期貨data!AA60*25)-(期貨data!AB60*1000)*Delta折耗比率!$AE$9</f>
        <v>#DIV/0!</v>
      </c>
      <c r="W59" s="202" t="e">
        <f ca="1">(期貨data!AC60*2000)-(期貨data!AB60*1000)*Delta折耗比率!$AG$9</f>
        <v>#DIV/0!</v>
      </c>
      <c r="X59" s="166" t="e">
        <f ca="1">(期貨data!AD60*20)-(期貨data!AE60*200)*Delta折耗比率!$Z$13</f>
        <v>#DIV/0!</v>
      </c>
    </row>
    <row r="60" spans="1:24">
      <c r="A60" s="4">
        <f>現貨data!A60</f>
        <v>0</v>
      </c>
      <c r="B60" s="163" t="e">
        <f ca="1">(期貨data!V61*50)-(期貨data!W61*1000)*Delta折耗比率!$Z$4</f>
        <v>#DIV/0!</v>
      </c>
      <c r="C60" s="164" t="e">
        <f ca="1">(期貨data!V61*50)-(期貨data!X61*250)*Delta折耗比率!$Z$5</f>
        <v>#DIV/0!</v>
      </c>
      <c r="D60" s="164" t="e">
        <f ca="1">(期貨data!V61*50)-(期貨data!Y61*20)*期貨data!$B$1*Delta折耗比率!$Z$6</f>
        <v>#DIV/0!</v>
      </c>
      <c r="E60" s="164" t="e">
        <f ca="1">(期貨data!V61*50)-(期貨data!Z61*100)*Delta折耗比率!$Z$7</f>
        <v>#DIV/0!</v>
      </c>
      <c r="F60" s="164" t="e">
        <f ca="1">(期貨data!V61*50)-(期貨data!AA61*25)*Delta折耗比率!$Z$8</f>
        <v>#DIV/0!</v>
      </c>
      <c r="G60" s="165" t="e">
        <f ca="1">(期貨data!V61*50)-(期貨data!AB61*1000)*Delta折耗比率!$Z$9</f>
        <v>#DIV/0!</v>
      </c>
      <c r="H60" s="164" t="e">
        <f ca="1">(期貨data!W61*1000)-(期貨data!X61*250)*Delta折耗比率!$AA$5</f>
        <v>#DIV/0!</v>
      </c>
      <c r="I60" s="164" t="e">
        <f ca="1">(期貨data!W61*1000)-(期貨data!Y61*20)*期貨data!$B$1*Delta折耗比率!$AA$6</f>
        <v>#DIV/0!</v>
      </c>
      <c r="J60" s="164" t="e">
        <f ca="1">(期貨data!W61*1000)-(期貨data!Z61*100)*Delta折耗比率!$AA$7</f>
        <v>#DIV/0!</v>
      </c>
      <c r="K60" s="164" t="e">
        <f ca="1">(期貨data!W61*1000)-(期貨data!AA61*25)*Delta折耗比率!$AA$8</f>
        <v>#DIV/0!</v>
      </c>
      <c r="L60" s="165" t="e">
        <f ca="1">(期貨data!W61*1000)-(期貨data!AB61*1000)*Delta折耗比率!$AA$9</f>
        <v>#DIV/0!</v>
      </c>
      <c r="M60" s="163" t="e">
        <f ca="1">(期貨data!X61*250)-(期貨data!Y61*20)*期貨data!$B$1*Delta折耗比率!$AB$6</f>
        <v>#DIV/0!</v>
      </c>
      <c r="N60" s="164" t="e">
        <f ca="1">(期貨data!X61*250)-(期貨data!Z61*100)*Delta折耗比率!$AB$7</f>
        <v>#DIV/0!</v>
      </c>
      <c r="O60" s="164" t="e">
        <f ca="1">(期貨data!X61*250)-(期貨data!AA61*25)*Delta折耗比率!$AB$8</f>
        <v>#DIV/0!</v>
      </c>
      <c r="P60" s="165" t="e">
        <f ca="1">(期貨data!X61*250)-(期貨data!AB61*1000)*Delta折耗比率!$AB$9</f>
        <v>#DIV/0!</v>
      </c>
      <c r="Q60" s="163" t="e">
        <f ca="1">(期貨data!Y61*20)*期貨data!$B$1-(期貨data!Z61*100)*Delta折耗比率!$AC$7</f>
        <v>#DIV/0!</v>
      </c>
      <c r="R60" s="164" t="e">
        <f ca="1">(期貨data!Y61*20)*期貨data!$B$1-(期貨data!AA61*25)*Delta折耗比率!$AC$8</f>
        <v>#DIV/0!</v>
      </c>
      <c r="S60" s="165" t="e">
        <f ca="1">(期貨data!Y61*20)*期貨data!$B$1-(期貨data!AB61*1000)*Delta折耗比率!$AC$9</f>
        <v>#DIV/0!</v>
      </c>
      <c r="T60" s="163" t="e">
        <f ca="1">(期貨data!Z61*100)-(期貨data!AA61*25)*Delta折耗比率!$AD$8</f>
        <v>#DIV/0!</v>
      </c>
      <c r="U60" s="165" t="e">
        <f ca="1">(期貨data!Z61*100)-(期貨data!AB61*1000)*Delta折耗比率!$AD$9</f>
        <v>#DIV/0!</v>
      </c>
      <c r="V60" s="166" t="e">
        <f ca="1">(期貨data!AA61*25)-(期貨data!AB61*1000)*Delta折耗比率!$AE$9</f>
        <v>#DIV/0!</v>
      </c>
      <c r="W60" s="202" t="e">
        <f ca="1">(期貨data!AC61*2000)-(期貨data!AB61*1000)*Delta折耗比率!$AG$9</f>
        <v>#DIV/0!</v>
      </c>
      <c r="X60" s="166" t="e">
        <f ca="1">(期貨data!AD61*20)-(期貨data!AE61*200)*Delta折耗比率!$Z$13</f>
        <v>#DIV/0!</v>
      </c>
    </row>
    <row r="61" spans="1:24">
      <c r="A61" s="4">
        <f>現貨data!A61</f>
        <v>0</v>
      </c>
      <c r="B61" s="163" t="e">
        <f ca="1">(期貨data!V62*50)-(期貨data!W62*1000)*Delta折耗比率!$Z$4</f>
        <v>#DIV/0!</v>
      </c>
      <c r="C61" s="164" t="e">
        <f ca="1">(期貨data!V62*50)-(期貨data!X62*250)*Delta折耗比率!$Z$5</f>
        <v>#DIV/0!</v>
      </c>
      <c r="D61" s="164" t="e">
        <f ca="1">(期貨data!V62*50)-(期貨data!Y62*20)*期貨data!$B$1*Delta折耗比率!$Z$6</f>
        <v>#DIV/0!</v>
      </c>
      <c r="E61" s="164" t="e">
        <f ca="1">(期貨data!V62*50)-(期貨data!Z62*100)*Delta折耗比率!$Z$7</f>
        <v>#DIV/0!</v>
      </c>
      <c r="F61" s="164" t="e">
        <f ca="1">(期貨data!V62*50)-(期貨data!AA62*25)*Delta折耗比率!$Z$8</f>
        <v>#DIV/0!</v>
      </c>
      <c r="G61" s="165" t="e">
        <f ca="1">(期貨data!V62*50)-(期貨data!AB62*1000)*Delta折耗比率!$Z$9</f>
        <v>#DIV/0!</v>
      </c>
      <c r="H61" s="164" t="e">
        <f ca="1">(期貨data!W62*1000)-(期貨data!X62*250)*Delta折耗比率!$AA$5</f>
        <v>#DIV/0!</v>
      </c>
      <c r="I61" s="164" t="e">
        <f ca="1">(期貨data!W62*1000)-(期貨data!Y62*20)*期貨data!$B$1*Delta折耗比率!$AA$6</f>
        <v>#DIV/0!</v>
      </c>
      <c r="J61" s="164" t="e">
        <f ca="1">(期貨data!W62*1000)-(期貨data!Z62*100)*Delta折耗比率!$AA$7</f>
        <v>#DIV/0!</v>
      </c>
      <c r="K61" s="164" t="e">
        <f ca="1">(期貨data!W62*1000)-(期貨data!AA62*25)*Delta折耗比率!$AA$8</f>
        <v>#DIV/0!</v>
      </c>
      <c r="L61" s="165" t="e">
        <f ca="1">(期貨data!W62*1000)-(期貨data!AB62*1000)*Delta折耗比率!$AA$9</f>
        <v>#DIV/0!</v>
      </c>
      <c r="M61" s="163" t="e">
        <f ca="1">(期貨data!X62*250)-(期貨data!Y62*20)*期貨data!$B$1*Delta折耗比率!$AB$6</f>
        <v>#DIV/0!</v>
      </c>
      <c r="N61" s="164" t="e">
        <f ca="1">(期貨data!X62*250)-(期貨data!Z62*100)*Delta折耗比率!$AB$7</f>
        <v>#DIV/0!</v>
      </c>
      <c r="O61" s="164" t="e">
        <f ca="1">(期貨data!X62*250)-(期貨data!AA62*25)*Delta折耗比率!$AB$8</f>
        <v>#DIV/0!</v>
      </c>
      <c r="P61" s="165" t="e">
        <f ca="1">(期貨data!X62*250)-(期貨data!AB62*1000)*Delta折耗比率!$AB$9</f>
        <v>#DIV/0!</v>
      </c>
      <c r="Q61" s="163" t="e">
        <f ca="1">(期貨data!Y62*20)*期貨data!$B$1-(期貨data!Z62*100)*Delta折耗比率!$AC$7</f>
        <v>#DIV/0!</v>
      </c>
      <c r="R61" s="164" t="e">
        <f ca="1">(期貨data!Y62*20)*期貨data!$B$1-(期貨data!AA62*25)*Delta折耗比率!$AC$8</f>
        <v>#DIV/0!</v>
      </c>
      <c r="S61" s="165" t="e">
        <f ca="1">(期貨data!Y62*20)*期貨data!$B$1-(期貨data!AB62*1000)*Delta折耗比率!$AC$9</f>
        <v>#DIV/0!</v>
      </c>
      <c r="T61" s="163" t="e">
        <f ca="1">(期貨data!Z62*100)-(期貨data!AA62*25)*Delta折耗比率!$AD$8</f>
        <v>#DIV/0!</v>
      </c>
      <c r="U61" s="165" t="e">
        <f ca="1">(期貨data!Z62*100)-(期貨data!AB62*1000)*Delta折耗比率!$AD$9</f>
        <v>#DIV/0!</v>
      </c>
      <c r="V61" s="166" t="e">
        <f ca="1">(期貨data!AA62*25)-(期貨data!AB62*1000)*Delta折耗比率!$AE$9</f>
        <v>#DIV/0!</v>
      </c>
      <c r="W61" s="202" t="e">
        <f ca="1">(期貨data!AC62*2000)-(期貨data!AB62*1000)*Delta折耗比率!$AG$9</f>
        <v>#DIV/0!</v>
      </c>
      <c r="X61" s="166" t="e">
        <f ca="1">(期貨data!AD62*20)-(期貨data!AE62*200)*Delta折耗比率!$Z$13</f>
        <v>#DIV/0!</v>
      </c>
    </row>
    <row r="62" spans="1:24">
      <c r="A62" s="4">
        <f>現貨data!A62</f>
        <v>0</v>
      </c>
      <c r="B62" s="163" t="e">
        <f ca="1">(期貨data!V63*50)-(期貨data!W63*1000)*Delta折耗比率!$Z$4</f>
        <v>#DIV/0!</v>
      </c>
      <c r="C62" s="164" t="e">
        <f ca="1">(期貨data!V63*50)-(期貨data!X63*250)*Delta折耗比率!$Z$5</f>
        <v>#DIV/0!</v>
      </c>
      <c r="D62" s="164" t="e">
        <f ca="1">(期貨data!V63*50)-(期貨data!Y63*20)*期貨data!$B$1*Delta折耗比率!$Z$6</f>
        <v>#DIV/0!</v>
      </c>
      <c r="E62" s="164" t="e">
        <f ca="1">(期貨data!V63*50)-(期貨data!Z63*100)*Delta折耗比率!$Z$7</f>
        <v>#DIV/0!</v>
      </c>
      <c r="F62" s="164" t="e">
        <f ca="1">(期貨data!V63*50)-(期貨data!AA63*25)*Delta折耗比率!$Z$8</f>
        <v>#DIV/0!</v>
      </c>
      <c r="G62" s="165" t="e">
        <f ca="1">(期貨data!V63*50)-(期貨data!AB63*1000)*Delta折耗比率!$Z$9</f>
        <v>#DIV/0!</v>
      </c>
      <c r="H62" s="164" t="e">
        <f ca="1">(期貨data!W63*1000)-(期貨data!X63*250)*Delta折耗比率!$AA$5</f>
        <v>#DIV/0!</v>
      </c>
      <c r="I62" s="164" t="e">
        <f ca="1">(期貨data!W63*1000)-(期貨data!Y63*20)*期貨data!$B$1*Delta折耗比率!$AA$6</f>
        <v>#DIV/0!</v>
      </c>
      <c r="J62" s="164" t="e">
        <f ca="1">(期貨data!W63*1000)-(期貨data!Z63*100)*Delta折耗比率!$AA$7</f>
        <v>#DIV/0!</v>
      </c>
      <c r="K62" s="164" t="e">
        <f ca="1">(期貨data!W63*1000)-(期貨data!AA63*25)*Delta折耗比率!$AA$8</f>
        <v>#DIV/0!</v>
      </c>
      <c r="L62" s="165" t="e">
        <f ca="1">(期貨data!W63*1000)-(期貨data!AB63*1000)*Delta折耗比率!$AA$9</f>
        <v>#DIV/0!</v>
      </c>
      <c r="M62" s="163" t="e">
        <f ca="1">(期貨data!X63*250)-(期貨data!Y63*20)*期貨data!$B$1*Delta折耗比率!$AB$6</f>
        <v>#DIV/0!</v>
      </c>
      <c r="N62" s="164" t="e">
        <f ca="1">(期貨data!X63*250)-(期貨data!Z63*100)*Delta折耗比率!$AB$7</f>
        <v>#DIV/0!</v>
      </c>
      <c r="O62" s="164" t="e">
        <f ca="1">(期貨data!X63*250)-(期貨data!AA63*25)*Delta折耗比率!$AB$8</f>
        <v>#DIV/0!</v>
      </c>
      <c r="P62" s="165" t="e">
        <f ca="1">(期貨data!X63*250)-(期貨data!AB63*1000)*Delta折耗比率!$AB$9</f>
        <v>#DIV/0!</v>
      </c>
      <c r="Q62" s="163" t="e">
        <f ca="1">(期貨data!Y63*20)*期貨data!$B$1-(期貨data!Z63*100)*Delta折耗比率!$AC$7</f>
        <v>#DIV/0!</v>
      </c>
      <c r="R62" s="164" t="e">
        <f ca="1">(期貨data!Y63*20)*期貨data!$B$1-(期貨data!AA63*25)*Delta折耗比率!$AC$8</f>
        <v>#DIV/0!</v>
      </c>
      <c r="S62" s="165" t="e">
        <f ca="1">(期貨data!Y63*20)*期貨data!$B$1-(期貨data!AB63*1000)*Delta折耗比率!$AC$9</f>
        <v>#DIV/0!</v>
      </c>
      <c r="T62" s="163" t="e">
        <f ca="1">(期貨data!Z63*100)-(期貨data!AA63*25)*Delta折耗比率!$AD$8</f>
        <v>#DIV/0!</v>
      </c>
      <c r="U62" s="165" t="e">
        <f ca="1">(期貨data!Z63*100)-(期貨data!AB63*1000)*Delta折耗比率!$AD$9</f>
        <v>#DIV/0!</v>
      </c>
      <c r="V62" s="166" t="e">
        <f ca="1">(期貨data!AA63*25)-(期貨data!AB63*1000)*Delta折耗比率!$AE$9</f>
        <v>#DIV/0!</v>
      </c>
      <c r="W62" s="202" t="e">
        <f ca="1">(期貨data!AC63*2000)-(期貨data!AB63*1000)*Delta折耗比率!$AG$9</f>
        <v>#DIV/0!</v>
      </c>
      <c r="X62" s="166" t="e">
        <f ca="1">(期貨data!AD63*20)-(期貨data!AE63*200)*Delta折耗比率!$Z$13</f>
        <v>#DIV/0!</v>
      </c>
    </row>
    <row r="63" spans="1:24">
      <c r="A63" s="4">
        <f>現貨data!A63</f>
        <v>0</v>
      </c>
      <c r="B63" s="163" t="e">
        <f ca="1">(期貨data!V64*50)-(期貨data!W64*1000)*Delta折耗比率!$Z$4</f>
        <v>#DIV/0!</v>
      </c>
      <c r="C63" s="164" t="e">
        <f ca="1">(期貨data!V64*50)-(期貨data!X64*250)*Delta折耗比率!$Z$5</f>
        <v>#DIV/0!</v>
      </c>
      <c r="D63" s="164" t="e">
        <f ca="1">(期貨data!V64*50)-(期貨data!Y64*20)*期貨data!$B$1*Delta折耗比率!$Z$6</f>
        <v>#DIV/0!</v>
      </c>
      <c r="E63" s="164" t="e">
        <f ca="1">(期貨data!V64*50)-(期貨data!Z64*100)*Delta折耗比率!$Z$7</f>
        <v>#DIV/0!</v>
      </c>
      <c r="F63" s="164" t="e">
        <f ca="1">(期貨data!V64*50)-(期貨data!AA64*25)*Delta折耗比率!$Z$8</f>
        <v>#DIV/0!</v>
      </c>
      <c r="G63" s="165" t="e">
        <f ca="1">(期貨data!V64*50)-(期貨data!AB64*1000)*Delta折耗比率!$Z$9</f>
        <v>#DIV/0!</v>
      </c>
      <c r="H63" s="164" t="e">
        <f ca="1">(期貨data!W64*1000)-(期貨data!X64*250)*Delta折耗比率!$AA$5</f>
        <v>#DIV/0!</v>
      </c>
      <c r="I63" s="164" t="e">
        <f ca="1">(期貨data!W64*1000)-(期貨data!Y64*20)*期貨data!$B$1*Delta折耗比率!$AA$6</f>
        <v>#DIV/0!</v>
      </c>
      <c r="J63" s="164" t="e">
        <f ca="1">(期貨data!W64*1000)-(期貨data!Z64*100)*Delta折耗比率!$AA$7</f>
        <v>#DIV/0!</v>
      </c>
      <c r="K63" s="164" t="e">
        <f ca="1">(期貨data!W64*1000)-(期貨data!AA64*25)*Delta折耗比率!$AA$8</f>
        <v>#DIV/0!</v>
      </c>
      <c r="L63" s="165" t="e">
        <f ca="1">(期貨data!W64*1000)-(期貨data!AB64*1000)*Delta折耗比率!$AA$9</f>
        <v>#DIV/0!</v>
      </c>
      <c r="M63" s="163" t="e">
        <f ca="1">(期貨data!X64*250)-(期貨data!Y64*20)*期貨data!$B$1*Delta折耗比率!$AB$6</f>
        <v>#DIV/0!</v>
      </c>
      <c r="N63" s="164" t="e">
        <f ca="1">(期貨data!X64*250)-(期貨data!Z64*100)*Delta折耗比率!$AB$7</f>
        <v>#DIV/0!</v>
      </c>
      <c r="O63" s="164" t="e">
        <f ca="1">(期貨data!X64*250)-(期貨data!AA64*25)*Delta折耗比率!$AB$8</f>
        <v>#DIV/0!</v>
      </c>
      <c r="P63" s="165" t="e">
        <f ca="1">(期貨data!X64*250)-(期貨data!AB64*1000)*Delta折耗比率!$AB$9</f>
        <v>#DIV/0!</v>
      </c>
      <c r="Q63" s="163" t="e">
        <f ca="1">(期貨data!Y64*20)*期貨data!$B$1-(期貨data!Z64*100)*Delta折耗比率!$AC$7</f>
        <v>#DIV/0!</v>
      </c>
      <c r="R63" s="164" t="e">
        <f ca="1">(期貨data!Y64*20)*期貨data!$B$1-(期貨data!AA64*25)*Delta折耗比率!$AC$8</f>
        <v>#DIV/0!</v>
      </c>
      <c r="S63" s="165" t="e">
        <f ca="1">(期貨data!Y64*20)*期貨data!$B$1-(期貨data!AB64*1000)*Delta折耗比率!$AC$9</f>
        <v>#DIV/0!</v>
      </c>
      <c r="T63" s="163" t="e">
        <f ca="1">(期貨data!Z64*100)-(期貨data!AA64*25)*Delta折耗比率!$AD$8</f>
        <v>#DIV/0!</v>
      </c>
      <c r="U63" s="165" t="e">
        <f ca="1">(期貨data!Z64*100)-(期貨data!AB64*1000)*Delta折耗比率!$AD$9</f>
        <v>#DIV/0!</v>
      </c>
      <c r="V63" s="166" t="e">
        <f ca="1">(期貨data!AA64*25)-(期貨data!AB64*1000)*Delta折耗比率!$AE$9</f>
        <v>#DIV/0!</v>
      </c>
      <c r="W63" s="202" t="e">
        <f ca="1">(期貨data!AC64*2000)-(期貨data!AB64*1000)*Delta折耗比率!$AG$9</f>
        <v>#DIV/0!</v>
      </c>
      <c r="X63" s="166" t="e">
        <f ca="1">(期貨data!AD64*20)-(期貨data!AE64*200)*Delta折耗比率!$Z$13</f>
        <v>#DIV/0!</v>
      </c>
    </row>
    <row r="64" spans="1:24">
      <c r="A64" s="4">
        <f>現貨data!A64</f>
        <v>0</v>
      </c>
      <c r="B64" s="163" t="e">
        <f ca="1">(期貨data!V65*50)-(期貨data!W65*1000)*Delta折耗比率!$Z$4</f>
        <v>#DIV/0!</v>
      </c>
      <c r="C64" s="164" t="e">
        <f ca="1">(期貨data!V65*50)-(期貨data!X65*250)*Delta折耗比率!$Z$5</f>
        <v>#DIV/0!</v>
      </c>
      <c r="D64" s="164" t="e">
        <f ca="1">(期貨data!V65*50)-(期貨data!Y65*20)*期貨data!$B$1*Delta折耗比率!$Z$6</f>
        <v>#DIV/0!</v>
      </c>
      <c r="E64" s="164" t="e">
        <f ca="1">(期貨data!V65*50)-(期貨data!Z65*100)*Delta折耗比率!$Z$7</f>
        <v>#DIV/0!</v>
      </c>
      <c r="F64" s="164" t="e">
        <f ca="1">(期貨data!V65*50)-(期貨data!AA65*25)*Delta折耗比率!$Z$8</f>
        <v>#DIV/0!</v>
      </c>
      <c r="G64" s="165" t="e">
        <f ca="1">(期貨data!V65*50)-(期貨data!AB65*1000)*Delta折耗比率!$Z$9</f>
        <v>#DIV/0!</v>
      </c>
      <c r="H64" s="164" t="e">
        <f ca="1">(期貨data!W65*1000)-(期貨data!X65*250)*Delta折耗比率!$AA$5</f>
        <v>#DIV/0!</v>
      </c>
      <c r="I64" s="164" t="e">
        <f ca="1">(期貨data!W65*1000)-(期貨data!Y65*20)*期貨data!$B$1*Delta折耗比率!$AA$6</f>
        <v>#DIV/0!</v>
      </c>
      <c r="J64" s="164" t="e">
        <f ca="1">(期貨data!W65*1000)-(期貨data!Z65*100)*Delta折耗比率!$AA$7</f>
        <v>#DIV/0!</v>
      </c>
      <c r="K64" s="164" t="e">
        <f ca="1">(期貨data!W65*1000)-(期貨data!AA65*25)*Delta折耗比率!$AA$8</f>
        <v>#DIV/0!</v>
      </c>
      <c r="L64" s="165" t="e">
        <f ca="1">(期貨data!W65*1000)-(期貨data!AB65*1000)*Delta折耗比率!$AA$9</f>
        <v>#DIV/0!</v>
      </c>
      <c r="M64" s="163" t="e">
        <f ca="1">(期貨data!X65*250)-(期貨data!Y65*20)*期貨data!$B$1*Delta折耗比率!$AB$6</f>
        <v>#DIV/0!</v>
      </c>
      <c r="N64" s="164" t="e">
        <f ca="1">(期貨data!X65*250)-(期貨data!Z65*100)*Delta折耗比率!$AB$7</f>
        <v>#DIV/0!</v>
      </c>
      <c r="O64" s="164" t="e">
        <f ca="1">(期貨data!X65*250)-(期貨data!AA65*25)*Delta折耗比率!$AB$8</f>
        <v>#DIV/0!</v>
      </c>
      <c r="P64" s="165" t="e">
        <f ca="1">(期貨data!X65*250)-(期貨data!AB65*1000)*Delta折耗比率!$AB$9</f>
        <v>#DIV/0!</v>
      </c>
      <c r="Q64" s="163" t="e">
        <f ca="1">(期貨data!Y65*20)*期貨data!$B$1-(期貨data!Z65*100)*Delta折耗比率!$AC$7</f>
        <v>#DIV/0!</v>
      </c>
      <c r="R64" s="164" t="e">
        <f ca="1">(期貨data!Y65*20)*期貨data!$B$1-(期貨data!AA65*25)*Delta折耗比率!$AC$8</f>
        <v>#DIV/0!</v>
      </c>
      <c r="S64" s="165" t="e">
        <f ca="1">(期貨data!Y65*20)*期貨data!$B$1-(期貨data!AB65*1000)*Delta折耗比率!$AC$9</f>
        <v>#DIV/0!</v>
      </c>
      <c r="T64" s="163" t="e">
        <f ca="1">(期貨data!Z65*100)-(期貨data!AA65*25)*Delta折耗比率!$AD$8</f>
        <v>#DIV/0!</v>
      </c>
      <c r="U64" s="165" t="e">
        <f ca="1">(期貨data!Z65*100)-(期貨data!AB65*1000)*Delta折耗比率!$AD$9</f>
        <v>#DIV/0!</v>
      </c>
      <c r="V64" s="166" t="e">
        <f ca="1">(期貨data!AA65*25)-(期貨data!AB65*1000)*Delta折耗比率!$AE$9</f>
        <v>#DIV/0!</v>
      </c>
      <c r="W64" s="202" t="e">
        <f ca="1">(期貨data!AC65*2000)-(期貨data!AB65*1000)*Delta折耗比率!$AG$9</f>
        <v>#DIV/0!</v>
      </c>
      <c r="X64" s="166" t="e">
        <f ca="1">(期貨data!AD65*20)-(期貨data!AE65*200)*Delta折耗比率!$Z$13</f>
        <v>#DIV/0!</v>
      </c>
    </row>
    <row r="65" spans="1:24">
      <c r="A65" s="4">
        <f>現貨data!A65</f>
        <v>0</v>
      </c>
      <c r="B65" s="163" t="e">
        <f ca="1">(期貨data!V66*50)-(期貨data!W66*1000)*Delta折耗比率!$Z$4</f>
        <v>#DIV/0!</v>
      </c>
      <c r="C65" s="164" t="e">
        <f ca="1">(期貨data!V66*50)-(期貨data!X66*250)*Delta折耗比率!$Z$5</f>
        <v>#DIV/0!</v>
      </c>
      <c r="D65" s="164" t="e">
        <f ca="1">(期貨data!V66*50)-(期貨data!Y66*20)*期貨data!$B$1*Delta折耗比率!$Z$6</f>
        <v>#DIV/0!</v>
      </c>
      <c r="E65" s="164" t="e">
        <f ca="1">(期貨data!V66*50)-(期貨data!Z66*100)*Delta折耗比率!$Z$7</f>
        <v>#DIV/0!</v>
      </c>
      <c r="F65" s="164" t="e">
        <f ca="1">(期貨data!V66*50)-(期貨data!AA66*25)*Delta折耗比率!$Z$8</f>
        <v>#DIV/0!</v>
      </c>
      <c r="G65" s="165" t="e">
        <f ca="1">(期貨data!V66*50)-(期貨data!AB66*1000)*Delta折耗比率!$Z$9</f>
        <v>#DIV/0!</v>
      </c>
      <c r="H65" s="164" t="e">
        <f ca="1">(期貨data!W66*1000)-(期貨data!X66*250)*Delta折耗比率!$AA$5</f>
        <v>#DIV/0!</v>
      </c>
      <c r="I65" s="164" t="e">
        <f ca="1">(期貨data!W66*1000)-(期貨data!Y66*20)*期貨data!$B$1*Delta折耗比率!$AA$6</f>
        <v>#DIV/0!</v>
      </c>
      <c r="J65" s="164" t="e">
        <f ca="1">(期貨data!W66*1000)-(期貨data!Z66*100)*Delta折耗比率!$AA$7</f>
        <v>#DIV/0!</v>
      </c>
      <c r="K65" s="164" t="e">
        <f ca="1">(期貨data!W66*1000)-(期貨data!AA66*25)*Delta折耗比率!$AA$8</f>
        <v>#DIV/0!</v>
      </c>
      <c r="L65" s="165" t="e">
        <f ca="1">(期貨data!W66*1000)-(期貨data!AB66*1000)*Delta折耗比率!$AA$9</f>
        <v>#DIV/0!</v>
      </c>
      <c r="M65" s="163" t="e">
        <f ca="1">(期貨data!X66*250)-(期貨data!Y66*20)*期貨data!$B$1*Delta折耗比率!$AB$6</f>
        <v>#DIV/0!</v>
      </c>
      <c r="N65" s="164" t="e">
        <f ca="1">(期貨data!X66*250)-(期貨data!Z66*100)*Delta折耗比率!$AB$7</f>
        <v>#DIV/0!</v>
      </c>
      <c r="O65" s="164" t="e">
        <f ca="1">(期貨data!X66*250)-(期貨data!AA66*25)*Delta折耗比率!$AB$8</f>
        <v>#DIV/0!</v>
      </c>
      <c r="P65" s="165" t="e">
        <f ca="1">(期貨data!X66*250)-(期貨data!AB66*1000)*Delta折耗比率!$AB$9</f>
        <v>#DIV/0!</v>
      </c>
      <c r="Q65" s="163" t="e">
        <f ca="1">(期貨data!Y66*20)*期貨data!$B$1-(期貨data!Z66*100)*Delta折耗比率!$AC$7</f>
        <v>#DIV/0!</v>
      </c>
      <c r="R65" s="164" t="e">
        <f ca="1">(期貨data!Y66*20)*期貨data!$B$1-(期貨data!AA66*25)*Delta折耗比率!$AC$8</f>
        <v>#DIV/0!</v>
      </c>
      <c r="S65" s="165" t="e">
        <f ca="1">(期貨data!Y66*20)*期貨data!$B$1-(期貨data!AB66*1000)*Delta折耗比率!$AC$9</f>
        <v>#DIV/0!</v>
      </c>
      <c r="T65" s="163" t="e">
        <f ca="1">(期貨data!Z66*100)-(期貨data!AA66*25)*Delta折耗比率!$AD$8</f>
        <v>#DIV/0!</v>
      </c>
      <c r="U65" s="165" t="e">
        <f ca="1">(期貨data!Z66*100)-(期貨data!AB66*1000)*Delta折耗比率!$AD$9</f>
        <v>#DIV/0!</v>
      </c>
      <c r="V65" s="166" t="e">
        <f ca="1">(期貨data!AA66*25)-(期貨data!AB66*1000)*Delta折耗比率!$AE$9</f>
        <v>#DIV/0!</v>
      </c>
      <c r="W65" s="202" t="e">
        <f ca="1">(期貨data!AC66*2000)-(期貨data!AB66*1000)*Delta折耗比率!$AG$9</f>
        <v>#DIV/0!</v>
      </c>
      <c r="X65" s="166" t="e">
        <f ca="1">(期貨data!AD66*20)-(期貨data!AE66*200)*Delta折耗比率!$Z$13</f>
        <v>#DIV/0!</v>
      </c>
    </row>
    <row r="66" spans="1:24">
      <c r="A66" s="4">
        <f>現貨data!A66</f>
        <v>0</v>
      </c>
      <c r="B66" s="163" t="e">
        <f ca="1">(期貨data!V67*50)-(期貨data!W67*1000)*Delta折耗比率!$Z$4</f>
        <v>#DIV/0!</v>
      </c>
      <c r="C66" s="164" t="e">
        <f ca="1">(期貨data!V67*50)-(期貨data!X67*250)*Delta折耗比率!$Z$5</f>
        <v>#DIV/0!</v>
      </c>
      <c r="D66" s="164" t="e">
        <f ca="1">(期貨data!V67*50)-(期貨data!Y67*20)*期貨data!$B$1*Delta折耗比率!$Z$6</f>
        <v>#DIV/0!</v>
      </c>
      <c r="E66" s="164" t="e">
        <f ca="1">(期貨data!V67*50)-(期貨data!Z67*100)*Delta折耗比率!$Z$7</f>
        <v>#DIV/0!</v>
      </c>
      <c r="F66" s="164" t="e">
        <f ca="1">(期貨data!V67*50)-(期貨data!AA67*25)*Delta折耗比率!$Z$8</f>
        <v>#DIV/0!</v>
      </c>
      <c r="G66" s="165" t="e">
        <f ca="1">(期貨data!V67*50)-(期貨data!AB67*1000)*Delta折耗比率!$Z$9</f>
        <v>#DIV/0!</v>
      </c>
      <c r="H66" s="164" t="e">
        <f ca="1">(期貨data!W67*1000)-(期貨data!X67*250)*Delta折耗比率!$AA$5</f>
        <v>#DIV/0!</v>
      </c>
      <c r="I66" s="164" t="e">
        <f ca="1">(期貨data!W67*1000)-(期貨data!Y67*20)*期貨data!$B$1*Delta折耗比率!$AA$6</f>
        <v>#DIV/0!</v>
      </c>
      <c r="J66" s="164" t="e">
        <f ca="1">(期貨data!W67*1000)-(期貨data!Z67*100)*Delta折耗比率!$AA$7</f>
        <v>#DIV/0!</v>
      </c>
      <c r="K66" s="164" t="e">
        <f ca="1">(期貨data!W67*1000)-(期貨data!AA67*25)*Delta折耗比率!$AA$8</f>
        <v>#DIV/0!</v>
      </c>
      <c r="L66" s="165" t="e">
        <f ca="1">(期貨data!W67*1000)-(期貨data!AB67*1000)*Delta折耗比率!$AA$9</f>
        <v>#DIV/0!</v>
      </c>
      <c r="M66" s="163" t="e">
        <f ca="1">(期貨data!X67*250)-(期貨data!Y67*20)*期貨data!$B$1*Delta折耗比率!$AB$6</f>
        <v>#DIV/0!</v>
      </c>
      <c r="N66" s="164" t="e">
        <f ca="1">(期貨data!X67*250)-(期貨data!Z67*100)*Delta折耗比率!$AB$7</f>
        <v>#DIV/0!</v>
      </c>
      <c r="O66" s="164" t="e">
        <f ca="1">(期貨data!X67*250)-(期貨data!AA67*25)*Delta折耗比率!$AB$8</f>
        <v>#DIV/0!</v>
      </c>
      <c r="P66" s="165" t="e">
        <f ca="1">(期貨data!X67*250)-(期貨data!AB67*1000)*Delta折耗比率!$AB$9</f>
        <v>#DIV/0!</v>
      </c>
      <c r="Q66" s="163" t="e">
        <f ca="1">(期貨data!Y67*20)*期貨data!$B$1-(期貨data!Z67*100)*Delta折耗比率!$AC$7</f>
        <v>#DIV/0!</v>
      </c>
      <c r="R66" s="164" t="e">
        <f ca="1">(期貨data!Y67*20)*期貨data!$B$1-(期貨data!AA67*25)*Delta折耗比率!$AC$8</f>
        <v>#DIV/0!</v>
      </c>
      <c r="S66" s="165" t="e">
        <f ca="1">(期貨data!Y67*20)*期貨data!$B$1-(期貨data!AB67*1000)*Delta折耗比率!$AC$9</f>
        <v>#DIV/0!</v>
      </c>
      <c r="T66" s="163" t="e">
        <f ca="1">(期貨data!Z67*100)-(期貨data!AA67*25)*Delta折耗比率!$AD$8</f>
        <v>#DIV/0!</v>
      </c>
      <c r="U66" s="165" t="e">
        <f ca="1">(期貨data!Z67*100)-(期貨data!AB67*1000)*Delta折耗比率!$AD$9</f>
        <v>#DIV/0!</v>
      </c>
      <c r="V66" s="166" t="e">
        <f ca="1">(期貨data!AA67*25)-(期貨data!AB67*1000)*Delta折耗比率!$AE$9</f>
        <v>#DIV/0!</v>
      </c>
      <c r="W66" s="202" t="e">
        <f ca="1">(期貨data!AC67*2000)-(期貨data!AB67*1000)*Delta折耗比率!$AG$9</f>
        <v>#DIV/0!</v>
      </c>
      <c r="X66" s="166" t="e">
        <f ca="1">(期貨data!AD67*20)-(期貨data!AE67*200)*Delta折耗比率!$Z$13</f>
        <v>#DIV/0!</v>
      </c>
    </row>
    <row r="67" spans="1:24">
      <c r="A67" s="4">
        <f>現貨data!A67</f>
        <v>0</v>
      </c>
      <c r="B67" s="163" t="e">
        <f ca="1">(期貨data!V68*50)-(期貨data!W68*1000)*Delta折耗比率!$Z$4</f>
        <v>#DIV/0!</v>
      </c>
      <c r="C67" s="164" t="e">
        <f ca="1">(期貨data!V68*50)-(期貨data!X68*250)*Delta折耗比率!$Z$5</f>
        <v>#DIV/0!</v>
      </c>
      <c r="D67" s="164" t="e">
        <f ca="1">(期貨data!V68*50)-(期貨data!Y68*20)*期貨data!$B$1*Delta折耗比率!$Z$6</f>
        <v>#DIV/0!</v>
      </c>
      <c r="E67" s="164" t="e">
        <f ca="1">(期貨data!V68*50)-(期貨data!Z68*100)*Delta折耗比率!$Z$7</f>
        <v>#DIV/0!</v>
      </c>
      <c r="F67" s="164" t="e">
        <f ca="1">(期貨data!V68*50)-(期貨data!AA68*25)*Delta折耗比率!$Z$8</f>
        <v>#DIV/0!</v>
      </c>
      <c r="G67" s="165" t="e">
        <f ca="1">(期貨data!V68*50)-(期貨data!AB68*1000)*Delta折耗比率!$Z$9</f>
        <v>#DIV/0!</v>
      </c>
      <c r="H67" s="164" t="e">
        <f ca="1">(期貨data!W68*1000)-(期貨data!X68*250)*Delta折耗比率!$AA$5</f>
        <v>#DIV/0!</v>
      </c>
      <c r="I67" s="164" t="e">
        <f ca="1">(期貨data!W68*1000)-(期貨data!Y68*20)*期貨data!$B$1*Delta折耗比率!$AA$6</f>
        <v>#DIV/0!</v>
      </c>
      <c r="J67" s="164" t="e">
        <f ca="1">(期貨data!W68*1000)-(期貨data!Z68*100)*Delta折耗比率!$AA$7</f>
        <v>#DIV/0!</v>
      </c>
      <c r="K67" s="164" t="e">
        <f ca="1">(期貨data!W68*1000)-(期貨data!AA68*25)*Delta折耗比率!$AA$8</f>
        <v>#DIV/0!</v>
      </c>
      <c r="L67" s="165" t="e">
        <f ca="1">(期貨data!W68*1000)-(期貨data!AB68*1000)*Delta折耗比率!$AA$9</f>
        <v>#DIV/0!</v>
      </c>
      <c r="M67" s="163" t="e">
        <f ca="1">(期貨data!X68*250)-(期貨data!Y68*20)*期貨data!$B$1*Delta折耗比率!$AB$6</f>
        <v>#DIV/0!</v>
      </c>
      <c r="N67" s="164" t="e">
        <f ca="1">(期貨data!X68*250)-(期貨data!Z68*100)*Delta折耗比率!$AB$7</f>
        <v>#DIV/0!</v>
      </c>
      <c r="O67" s="164" t="e">
        <f ca="1">(期貨data!X68*250)-(期貨data!AA68*25)*Delta折耗比率!$AB$8</f>
        <v>#DIV/0!</v>
      </c>
      <c r="P67" s="165" t="e">
        <f ca="1">(期貨data!X68*250)-(期貨data!AB68*1000)*Delta折耗比率!$AB$9</f>
        <v>#DIV/0!</v>
      </c>
      <c r="Q67" s="163" t="e">
        <f ca="1">(期貨data!Y68*20)*期貨data!$B$1-(期貨data!Z68*100)*Delta折耗比率!$AC$7</f>
        <v>#DIV/0!</v>
      </c>
      <c r="R67" s="164" t="e">
        <f ca="1">(期貨data!Y68*20)*期貨data!$B$1-(期貨data!AA68*25)*Delta折耗比率!$AC$8</f>
        <v>#DIV/0!</v>
      </c>
      <c r="S67" s="165" t="e">
        <f ca="1">(期貨data!Y68*20)*期貨data!$B$1-(期貨data!AB68*1000)*Delta折耗比率!$AC$9</f>
        <v>#DIV/0!</v>
      </c>
      <c r="T67" s="163" t="e">
        <f ca="1">(期貨data!Z68*100)-(期貨data!AA68*25)*Delta折耗比率!$AD$8</f>
        <v>#DIV/0!</v>
      </c>
      <c r="U67" s="165" t="e">
        <f ca="1">(期貨data!Z68*100)-(期貨data!AB68*1000)*Delta折耗比率!$AD$9</f>
        <v>#DIV/0!</v>
      </c>
      <c r="V67" s="166" t="e">
        <f ca="1">(期貨data!AA68*25)-(期貨data!AB68*1000)*Delta折耗比率!$AE$9</f>
        <v>#DIV/0!</v>
      </c>
      <c r="W67" s="202" t="e">
        <f ca="1">(期貨data!AC68*2000)-(期貨data!AB68*1000)*Delta折耗比率!$AG$9</f>
        <v>#DIV/0!</v>
      </c>
      <c r="X67" s="166" t="e">
        <f ca="1">(期貨data!AD68*20)-(期貨data!AE68*200)*Delta折耗比率!$Z$13</f>
        <v>#DIV/0!</v>
      </c>
    </row>
    <row r="68" spans="1:24">
      <c r="A68" s="4">
        <f>現貨data!A68</f>
        <v>0</v>
      </c>
      <c r="B68" s="163" t="e">
        <f ca="1">(期貨data!V69*50)-(期貨data!W69*1000)*Delta折耗比率!$Z$4</f>
        <v>#DIV/0!</v>
      </c>
      <c r="C68" s="164" t="e">
        <f ca="1">(期貨data!V69*50)-(期貨data!X69*250)*Delta折耗比率!$Z$5</f>
        <v>#DIV/0!</v>
      </c>
      <c r="D68" s="164" t="e">
        <f ca="1">(期貨data!V69*50)-(期貨data!Y69*20)*期貨data!$B$1*Delta折耗比率!$Z$6</f>
        <v>#DIV/0!</v>
      </c>
      <c r="E68" s="164" t="e">
        <f ca="1">(期貨data!V69*50)-(期貨data!Z69*100)*Delta折耗比率!$Z$7</f>
        <v>#DIV/0!</v>
      </c>
      <c r="F68" s="164" t="e">
        <f ca="1">(期貨data!V69*50)-(期貨data!AA69*25)*Delta折耗比率!$Z$8</f>
        <v>#DIV/0!</v>
      </c>
      <c r="G68" s="165" t="e">
        <f ca="1">(期貨data!V69*50)-(期貨data!AB69*1000)*Delta折耗比率!$Z$9</f>
        <v>#DIV/0!</v>
      </c>
      <c r="H68" s="164" t="e">
        <f ca="1">(期貨data!W69*1000)-(期貨data!X69*250)*Delta折耗比率!$AA$5</f>
        <v>#DIV/0!</v>
      </c>
      <c r="I68" s="164" t="e">
        <f ca="1">(期貨data!W69*1000)-(期貨data!Y69*20)*期貨data!$B$1*Delta折耗比率!$AA$6</f>
        <v>#DIV/0!</v>
      </c>
      <c r="J68" s="164" t="e">
        <f ca="1">(期貨data!W69*1000)-(期貨data!Z69*100)*Delta折耗比率!$AA$7</f>
        <v>#DIV/0!</v>
      </c>
      <c r="K68" s="164" t="e">
        <f ca="1">(期貨data!W69*1000)-(期貨data!AA69*25)*Delta折耗比率!$AA$8</f>
        <v>#DIV/0!</v>
      </c>
      <c r="L68" s="165" t="e">
        <f ca="1">(期貨data!W69*1000)-(期貨data!AB69*1000)*Delta折耗比率!$AA$9</f>
        <v>#DIV/0!</v>
      </c>
      <c r="M68" s="163" t="e">
        <f ca="1">(期貨data!X69*250)-(期貨data!Y69*20)*期貨data!$B$1*Delta折耗比率!$AB$6</f>
        <v>#DIV/0!</v>
      </c>
      <c r="N68" s="164" t="e">
        <f ca="1">(期貨data!X69*250)-(期貨data!Z69*100)*Delta折耗比率!$AB$7</f>
        <v>#DIV/0!</v>
      </c>
      <c r="O68" s="164" t="e">
        <f ca="1">(期貨data!X69*250)-(期貨data!AA69*25)*Delta折耗比率!$AB$8</f>
        <v>#DIV/0!</v>
      </c>
      <c r="P68" s="165" t="e">
        <f ca="1">(期貨data!X69*250)-(期貨data!AB69*1000)*Delta折耗比率!$AB$9</f>
        <v>#DIV/0!</v>
      </c>
      <c r="Q68" s="163" t="e">
        <f ca="1">(期貨data!Y69*20)*期貨data!$B$1-(期貨data!Z69*100)*Delta折耗比率!$AC$7</f>
        <v>#DIV/0!</v>
      </c>
      <c r="R68" s="164" t="e">
        <f ca="1">(期貨data!Y69*20)*期貨data!$B$1-(期貨data!AA69*25)*Delta折耗比率!$AC$8</f>
        <v>#DIV/0!</v>
      </c>
      <c r="S68" s="165" t="e">
        <f ca="1">(期貨data!Y69*20)*期貨data!$B$1-(期貨data!AB69*1000)*Delta折耗比率!$AC$9</f>
        <v>#DIV/0!</v>
      </c>
      <c r="T68" s="163" t="e">
        <f ca="1">(期貨data!Z69*100)-(期貨data!AA69*25)*Delta折耗比率!$AD$8</f>
        <v>#DIV/0!</v>
      </c>
      <c r="U68" s="165" t="e">
        <f ca="1">(期貨data!Z69*100)-(期貨data!AB69*1000)*Delta折耗比率!$AD$9</f>
        <v>#DIV/0!</v>
      </c>
      <c r="V68" s="166" t="e">
        <f ca="1">(期貨data!AA69*25)-(期貨data!AB69*1000)*Delta折耗比率!$AE$9</f>
        <v>#DIV/0!</v>
      </c>
      <c r="W68" s="202" t="e">
        <f ca="1">(期貨data!AC69*2000)-(期貨data!AB69*1000)*Delta折耗比率!$AG$9</f>
        <v>#DIV/0!</v>
      </c>
      <c r="X68" s="166" t="e">
        <f ca="1">(期貨data!AD69*20)-(期貨data!AE69*200)*Delta折耗比率!$Z$13</f>
        <v>#DIV/0!</v>
      </c>
    </row>
    <row r="69" spans="1:24">
      <c r="A69" s="4">
        <f>現貨data!A69</f>
        <v>0</v>
      </c>
      <c r="B69" s="163" t="e">
        <f ca="1">(期貨data!V70*50)-(期貨data!W70*1000)*Delta折耗比率!$Z$4</f>
        <v>#DIV/0!</v>
      </c>
      <c r="C69" s="164" t="e">
        <f ca="1">(期貨data!V70*50)-(期貨data!X70*250)*Delta折耗比率!$Z$5</f>
        <v>#DIV/0!</v>
      </c>
      <c r="D69" s="164" t="e">
        <f ca="1">(期貨data!V70*50)-(期貨data!Y70*20)*期貨data!$B$1*Delta折耗比率!$Z$6</f>
        <v>#DIV/0!</v>
      </c>
      <c r="E69" s="164" t="e">
        <f ca="1">(期貨data!V70*50)-(期貨data!Z70*100)*Delta折耗比率!$Z$7</f>
        <v>#DIV/0!</v>
      </c>
      <c r="F69" s="164" t="e">
        <f ca="1">(期貨data!V70*50)-(期貨data!AA70*25)*Delta折耗比率!$Z$8</f>
        <v>#DIV/0!</v>
      </c>
      <c r="G69" s="165" t="e">
        <f ca="1">(期貨data!V70*50)-(期貨data!AB70*1000)*Delta折耗比率!$Z$9</f>
        <v>#DIV/0!</v>
      </c>
      <c r="H69" s="164" t="e">
        <f ca="1">(期貨data!W70*1000)-(期貨data!X70*250)*Delta折耗比率!$AA$5</f>
        <v>#DIV/0!</v>
      </c>
      <c r="I69" s="164" t="e">
        <f ca="1">(期貨data!W70*1000)-(期貨data!Y70*20)*期貨data!$B$1*Delta折耗比率!$AA$6</f>
        <v>#DIV/0!</v>
      </c>
      <c r="J69" s="164" t="e">
        <f ca="1">(期貨data!W70*1000)-(期貨data!Z70*100)*Delta折耗比率!$AA$7</f>
        <v>#DIV/0!</v>
      </c>
      <c r="K69" s="164" t="e">
        <f ca="1">(期貨data!W70*1000)-(期貨data!AA70*25)*Delta折耗比率!$AA$8</f>
        <v>#DIV/0!</v>
      </c>
      <c r="L69" s="165" t="e">
        <f ca="1">(期貨data!W70*1000)-(期貨data!AB70*1000)*Delta折耗比率!$AA$9</f>
        <v>#DIV/0!</v>
      </c>
      <c r="M69" s="163" t="e">
        <f ca="1">(期貨data!X70*250)-(期貨data!Y70*20)*期貨data!$B$1*Delta折耗比率!$AB$6</f>
        <v>#DIV/0!</v>
      </c>
      <c r="N69" s="164" t="e">
        <f ca="1">(期貨data!X70*250)-(期貨data!Z70*100)*Delta折耗比率!$AB$7</f>
        <v>#DIV/0!</v>
      </c>
      <c r="O69" s="164" t="e">
        <f ca="1">(期貨data!X70*250)-(期貨data!AA70*25)*Delta折耗比率!$AB$8</f>
        <v>#DIV/0!</v>
      </c>
      <c r="P69" s="165" t="e">
        <f ca="1">(期貨data!X70*250)-(期貨data!AB70*1000)*Delta折耗比率!$AB$9</f>
        <v>#DIV/0!</v>
      </c>
      <c r="Q69" s="163" t="e">
        <f ca="1">(期貨data!Y70*20)*期貨data!$B$1-(期貨data!Z70*100)*Delta折耗比率!$AC$7</f>
        <v>#DIV/0!</v>
      </c>
      <c r="R69" s="164" t="e">
        <f ca="1">(期貨data!Y70*20)*期貨data!$B$1-(期貨data!AA70*25)*Delta折耗比率!$AC$8</f>
        <v>#DIV/0!</v>
      </c>
      <c r="S69" s="165" t="e">
        <f ca="1">(期貨data!Y70*20)*期貨data!$B$1-(期貨data!AB70*1000)*Delta折耗比率!$AC$9</f>
        <v>#DIV/0!</v>
      </c>
      <c r="T69" s="163" t="e">
        <f ca="1">(期貨data!Z70*100)-(期貨data!AA70*25)*Delta折耗比率!$AD$8</f>
        <v>#DIV/0!</v>
      </c>
      <c r="U69" s="165" t="e">
        <f ca="1">(期貨data!Z70*100)-(期貨data!AB70*1000)*Delta折耗比率!$AD$9</f>
        <v>#DIV/0!</v>
      </c>
      <c r="V69" s="166" t="e">
        <f ca="1">(期貨data!AA70*25)-(期貨data!AB70*1000)*Delta折耗比率!$AE$9</f>
        <v>#DIV/0!</v>
      </c>
      <c r="W69" s="202" t="e">
        <f ca="1">(期貨data!AC70*2000)-(期貨data!AB70*1000)*Delta折耗比率!$AG$9</f>
        <v>#DIV/0!</v>
      </c>
      <c r="X69" s="166" t="e">
        <f ca="1">(期貨data!AD70*20)-(期貨data!AE70*200)*Delta折耗比率!$Z$13</f>
        <v>#DIV/0!</v>
      </c>
    </row>
    <row r="70" spans="1:24">
      <c r="A70" s="4">
        <f>現貨data!A70</f>
        <v>0</v>
      </c>
      <c r="B70" s="163" t="e">
        <f ca="1">(期貨data!V71*50)-(期貨data!W71*1000)*Delta折耗比率!$Z$4</f>
        <v>#DIV/0!</v>
      </c>
      <c r="C70" s="164" t="e">
        <f ca="1">(期貨data!V71*50)-(期貨data!X71*250)*Delta折耗比率!$Z$5</f>
        <v>#DIV/0!</v>
      </c>
      <c r="D70" s="164" t="e">
        <f ca="1">(期貨data!V71*50)-(期貨data!Y71*20)*期貨data!$B$1*Delta折耗比率!$Z$6</f>
        <v>#DIV/0!</v>
      </c>
      <c r="E70" s="164" t="e">
        <f ca="1">(期貨data!V71*50)-(期貨data!Z71*100)*Delta折耗比率!$Z$7</f>
        <v>#DIV/0!</v>
      </c>
      <c r="F70" s="164" t="e">
        <f ca="1">(期貨data!V71*50)-(期貨data!AA71*25)*Delta折耗比率!$Z$8</f>
        <v>#DIV/0!</v>
      </c>
      <c r="G70" s="165" t="e">
        <f ca="1">(期貨data!V71*50)-(期貨data!AB71*1000)*Delta折耗比率!$Z$9</f>
        <v>#DIV/0!</v>
      </c>
      <c r="H70" s="164" t="e">
        <f ca="1">(期貨data!W71*1000)-(期貨data!X71*250)*Delta折耗比率!$AA$5</f>
        <v>#DIV/0!</v>
      </c>
      <c r="I70" s="164" t="e">
        <f ca="1">(期貨data!W71*1000)-(期貨data!Y71*20)*期貨data!$B$1*Delta折耗比率!$AA$6</f>
        <v>#DIV/0!</v>
      </c>
      <c r="J70" s="164" t="e">
        <f ca="1">(期貨data!W71*1000)-(期貨data!Z71*100)*Delta折耗比率!$AA$7</f>
        <v>#DIV/0!</v>
      </c>
      <c r="K70" s="164" t="e">
        <f ca="1">(期貨data!W71*1000)-(期貨data!AA71*25)*Delta折耗比率!$AA$8</f>
        <v>#DIV/0!</v>
      </c>
      <c r="L70" s="165" t="e">
        <f ca="1">(期貨data!W71*1000)-(期貨data!AB71*1000)*Delta折耗比率!$AA$9</f>
        <v>#DIV/0!</v>
      </c>
      <c r="M70" s="163" t="e">
        <f ca="1">(期貨data!X71*250)-(期貨data!Y71*20)*期貨data!$B$1*Delta折耗比率!$AB$6</f>
        <v>#DIV/0!</v>
      </c>
      <c r="N70" s="164" t="e">
        <f ca="1">(期貨data!X71*250)-(期貨data!Z71*100)*Delta折耗比率!$AB$7</f>
        <v>#DIV/0!</v>
      </c>
      <c r="O70" s="164" t="e">
        <f ca="1">(期貨data!X71*250)-(期貨data!AA71*25)*Delta折耗比率!$AB$8</f>
        <v>#DIV/0!</v>
      </c>
      <c r="P70" s="165" t="e">
        <f ca="1">(期貨data!X71*250)-(期貨data!AB71*1000)*Delta折耗比率!$AB$9</f>
        <v>#DIV/0!</v>
      </c>
      <c r="Q70" s="163" t="e">
        <f ca="1">(期貨data!Y71*20)*期貨data!$B$1-(期貨data!Z71*100)*Delta折耗比率!$AC$7</f>
        <v>#DIV/0!</v>
      </c>
      <c r="R70" s="164" t="e">
        <f ca="1">(期貨data!Y71*20)*期貨data!$B$1-(期貨data!AA71*25)*Delta折耗比率!$AC$8</f>
        <v>#DIV/0!</v>
      </c>
      <c r="S70" s="165" t="e">
        <f ca="1">(期貨data!Y71*20)*期貨data!$B$1-(期貨data!AB71*1000)*Delta折耗比率!$AC$9</f>
        <v>#DIV/0!</v>
      </c>
      <c r="T70" s="163" t="e">
        <f ca="1">(期貨data!Z71*100)-(期貨data!AA71*25)*Delta折耗比率!$AD$8</f>
        <v>#DIV/0!</v>
      </c>
      <c r="U70" s="165" t="e">
        <f ca="1">(期貨data!Z71*100)-(期貨data!AB71*1000)*Delta折耗比率!$AD$9</f>
        <v>#DIV/0!</v>
      </c>
      <c r="V70" s="166" t="e">
        <f ca="1">(期貨data!AA71*25)-(期貨data!AB71*1000)*Delta折耗比率!$AE$9</f>
        <v>#DIV/0!</v>
      </c>
      <c r="W70" s="202" t="e">
        <f ca="1">(期貨data!AC71*2000)-(期貨data!AB71*1000)*Delta折耗比率!$AG$9</f>
        <v>#DIV/0!</v>
      </c>
      <c r="X70" s="166" t="e">
        <f ca="1">(期貨data!AD71*20)-(期貨data!AE71*200)*Delta折耗比率!$Z$13</f>
        <v>#DIV/0!</v>
      </c>
    </row>
    <row r="71" spans="1:24">
      <c r="A71" s="4">
        <f>現貨data!A71</f>
        <v>0</v>
      </c>
      <c r="B71" s="163" t="e">
        <f ca="1">(期貨data!V72*50)-(期貨data!W72*1000)*Delta折耗比率!$Z$4</f>
        <v>#DIV/0!</v>
      </c>
      <c r="C71" s="164" t="e">
        <f ca="1">(期貨data!V72*50)-(期貨data!X72*250)*Delta折耗比率!$Z$5</f>
        <v>#DIV/0!</v>
      </c>
      <c r="D71" s="164" t="e">
        <f ca="1">(期貨data!V72*50)-(期貨data!Y72*20)*期貨data!$B$1*Delta折耗比率!$Z$6</f>
        <v>#DIV/0!</v>
      </c>
      <c r="E71" s="164" t="e">
        <f ca="1">(期貨data!V72*50)-(期貨data!Z72*100)*Delta折耗比率!$Z$7</f>
        <v>#DIV/0!</v>
      </c>
      <c r="F71" s="164" t="e">
        <f ca="1">(期貨data!V72*50)-(期貨data!AA72*25)*Delta折耗比率!$Z$8</f>
        <v>#DIV/0!</v>
      </c>
      <c r="G71" s="165" t="e">
        <f ca="1">(期貨data!V72*50)-(期貨data!AB72*1000)*Delta折耗比率!$Z$9</f>
        <v>#DIV/0!</v>
      </c>
      <c r="H71" s="164" t="e">
        <f ca="1">(期貨data!W72*1000)-(期貨data!X72*250)*Delta折耗比率!$AA$5</f>
        <v>#DIV/0!</v>
      </c>
      <c r="I71" s="164" t="e">
        <f ca="1">(期貨data!W72*1000)-(期貨data!Y72*20)*期貨data!$B$1*Delta折耗比率!$AA$6</f>
        <v>#DIV/0!</v>
      </c>
      <c r="J71" s="164" t="e">
        <f ca="1">(期貨data!W72*1000)-(期貨data!Z72*100)*Delta折耗比率!$AA$7</f>
        <v>#DIV/0!</v>
      </c>
      <c r="K71" s="164" t="e">
        <f ca="1">(期貨data!W72*1000)-(期貨data!AA72*25)*Delta折耗比率!$AA$8</f>
        <v>#DIV/0!</v>
      </c>
      <c r="L71" s="165" t="e">
        <f ca="1">(期貨data!W72*1000)-(期貨data!AB72*1000)*Delta折耗比率!$AA$9</f>
        <v>#DIV/0!</v>
      </c>
      <c r="M71" s="163" t="e">
        <f ca="1">(期貨data!X72*250)-(期貨data!Y72*20)*期貨data!$B$1*Delta折耗比率!$AB$6</f>
        <v>#DIV/0!</v>
      </c>
      <c r="N71" s="164" t="e">
        <f ca="1">(期貨data!X72*250)-(期貨data!Z72*100)*Delta折耗比率!$AB$7</f>
        <v>#DIV/0!</v>
      </c>
      <c r="O71" s="164" t="e">
        <f ca="1">(期貨data!X72*250)-(期貨data!AA72*25)*Delta折耗比率!$AB$8</f>
        <v>#DIV/0!</v>
      </c>
      <c r="P71" s="165" t="e">
        <f ca="1">(期貨data!X72*250)-(期貨data!AB72*1000)*Delta折耗比率!$AB$9</f>
        <v>#DIV/0!</v>
      </c>
      <c r="Q71" s="163" t="e">
        <f ca="1">(期貨data!Y72*20)*期貨data!$B$1-(期貨data!Z72*100)*Delta折耗比率!$AC$7</f>
        <v>#DIV/0!</v>
      </c>
      <c r="R71" s="164" t="e">
        <f ca="1">(期貨data!Y72*20)*期貨data!$B$1-(期貨data!AA72*25)*Delta折耗比率!$AC$8</f>
        <v>#DIV/0!</v>
      </c>
      <c r="S71" s="165" t="e">
        <f ca="1">(期貨data!Y72*20)*期貨data!$B$1-(期貨data!AB72*1000)*Delta折耗比率!$AC$9</f>
        <v>#DIV/0!</v>
      </c>
      <c r="T71" s="163" t="e">
        <f ca="1">(期貨data!Z72*100)-(期貨data!AA72*25)*Delta折耗比率!$AD$8</f>
        <v>#DIV/0!</v>
      </c>
      <c r="U71" s="165" t="e">
        <f ca="1">(期貨data!Z72*100)-(期貨data!AB72*1000)*Delta折耗比率!$AD$9</f>
        <v>#DIV/0!</v>
      </c>
      <c r="V71" s="166" t="e">
        <f ca="1">(期貨data!AA72*25)-(期貨data!AB72*1000)*Delta折耗比率!$AE$9</f>
        <v>#DIV/0!</v>
      </c>
      <c r="W71" s="202" t="e">
        <f ca="1">(期貨data!AC72*2000)-(期貨data!AB72*1000)*Delta折耗比率!$AG$9</f>
        <v>#DIV/0!</v>
      </c>
      <c r="X71" s="166" t="e">
        <f ca="1">(期貨data!AD72*20)-(期貨data!AE72*200)*Delta折耗比率!$Z$13</f>
        <v>#DIV/0!</v>
      </c>
    </row>
    <row r="72" spans="1:24">
      <c r="A72" s="4">
        <f>現貨data!A72</f>
        <v>0</v>
      </c>
      <c r="B72" s="163" t="e">
        <f ca="1">(期貨data!V73*50)-(期貨data!W73*1000)*Delta折耗比率!$Z$4</f>
        <v>#DIV/0!</v>
      </c>
      <c r="C72" s="164" t="e">
        <f ca="1">(期貨data!V73*50)-(期貨data!X73*250)*Delta折耗比率!$Z$5</f>
        <v>#DIV/0!</v>
      </c>
      <c r="D72" s="164" t="e">
        <f ca="1">(期貨data!V73*50)-(期貨data!Y73*20)*期貨data!$B$1*Delta折耗比率!$Z$6</f>
        <v>#DIV/0!</v>
      </c>
      <c r="E72" s="164" t="e">
        <f ca="1">(期貨data!V73*50)-(期貨data!Z73*100)*Delta折耗比率!$Z$7</f>
        <v>#DIV/0!</v>
      </c>
      <c r="F72" s="164" t="e">
        <f ca="1">(期貨data!V73*50)-(期貨data!AA73*25)*Delta折耗比率!$Z$8</f>
        <v>#DIV/0!</v>
      </c>
      <c r="G72" s="165" t="e">
        <f ca="1">(期貨data!V73*50)-(期貨data!AB73*1000)*Delta折耗比率!$Z$9</f>
        <v>#DIV/0!</v>
      </c>
      <c r="H72" s="164" t="e">
        <f ca="1">(期貨data!W73*1000)-(期貨data!X73*250)*Delta折耗比率!$AA$5</f>
        <v>#DIV/0!</v>
      </c>
      <c r="I72" s="164" t="e">
        <f ca="1">(期貨data!W73*1000)-(期貨data!Y73*20)*期貨data!$B$1*Delta折耗比率!$AA$6</f>
        <v>#DIV/0!</v>
      </c>
      <c r="J72" s="164" t="e">
        <f ca="1">(期貨data!W73*1000)-(期貨data!Z73*100)*Delta折耗比率!$AA$7</f>
        <v>#DIV/0!</v>
      </c>
      <c r="K72" s="164" t="e">
        <f ca="1">(期貨data!W73*1000)-(期貨data!AA73*25)*Delta折耗比率!$AA$8</f>
        <v>#DIV/0!</v>
      </c>
      <c r="L72" s="165" t="e">
        <f ca="1">(期貨data!W73*1000)-(期貨data!AB73*1000)*Delta折耗比率!$AA$9</f>
        <v>#DIV/0!</v>
      </c>
      <c r="M72" s="163" t="e">
        <f ca="1">(期貨data!X73*250)-(期貨data!Y73*20)*期貨data!$B$1*Delta折耗比率!$AB$6</f>
        <v>#DIV/0!</v>
      </c>
      <c r="N72" s="164" t="e">
        <f ca="1">(期貨data!X73*250)-(期貨data!Z73*100)*Delta折耗比率!$AB$7</f>
        <v>#DIV/0!</v>
      </c>
      <c r="O72" s="164" t="e">
        <f ca="1">(期貨data!X73*250)-(期貨data!AA73*25)*Delta折耗比率!$AB$8</f>
        <v>#DIV/0!</v>
      </c>
      <c r="P72" s="165" t="e">
        <f ca="1">(期貨data!X73*250)-(期貨data!AB73*1000)*Delta折耗比率!$AB$9</f>
        <v>#DIV/0!</v>
      </c>
      <c r="Q72" s="163" t="e">
        <f ca="1">(期貨data!Y73*20)*期貨data!$B$1-(期貨data!Z73*100)*Delta折耗比率!$AC$7</f>
        <v>#DIV/0!</v>
      </c>
      <c r="R72" s="164" t="e">
        <f ca="1">(期貨data!Y73*20)*期貨data!$B$1-(期貨data!AA73*25)*Delta折耗比率!$AC$8</f>
        <v>#DIV/0!</v>
      </c>
      <c r="S72" s="165" t="e">
        <f ca="1">(期貨data!Y73*20)*期貨data!$B$1-(期貨data!AB73*1000)*Delta折耗比率!$AC$9</f>
        <v>#DIV/0!</v>
      </c>
      <c r="T72" s="163" t="e">
        <f ca="1">(期貨data!Z73*100)-(期貨data!AA73*25)*Delta折耗比率!$AD$8</f>
        <v>#DIV/0!</v>
      </c>
      <c r="U72" s="165" t="e">
        <f ca="1">(期貨data!Z73*100)-(期貨data!AB73*1000)*Delta折耗比率!$AD$9</f>
        <v>#DIV/0!</v>
      </c>
      <c r="V72" s="166" t="e">
        <f ca="1">(期貨data!AA73*25)-(期貨data!AB73*1000)*Delta折耗比率!$AE$9</f>
        <v>#DIV/0!</v>
      </c>
      <c r="W72" s="202" t="e">
        <f ca="1">(期貨data!AC73*2000)-(期貨data!AB73*1000)*Delta折耗比率!$AG$9</f>
        <v>#DIV/0!</v>
      </c>
      <c r="X72" s="166" t="e">
        <f ca="1">(期貨data!AD73*20)-(期貨data!AE73*200)*Delta折耗比率!$Z$13</f>
        <v>#DIV/0!</v>
      </c>
    </row>
    <row r="73" spans="1:24">
      <c r="A73" s="4">
        <f>現貨data!A73</f>
        <v>0</v>
      </c>
      <c r="B73" s="163" t="e">
        <f ca="1">(期貨data!V74*50)-(期貨data!W74*1000)*Delta折耗比率!$Z$4</f>
        <v>#DIV/0!</v>
      </c>
      <c r="C73" s="164" t="e">
        <f ca="1">(期貨data!V74*50)-(期貨data!X74*250)*Delta折耗比率!$Z$5</f>
        <v>#DIV/0!</v>
      </c>
      <c r="D73" s="164" t="e">
        <f ca="1">(期貨data!V74*50)-(期貨data!Y74*20)*期貨data!$B$1*Delta折耗比率!$Z$6</f>
        <v>#DIV/0!</v>
      </c>
      <c r="E73" s="164" t="e">
        <f ca="1">(期貨data!V74*50)-(期貨data!Z74*100)*Delta折耗比率!$Z$7</f>
        <v>#DIV/0!</v>
      </c>
      <c r="F73" s="164" t="e">
        <f ca="1">(期貨data!V74*50)-(期貨data!AA74*25)*Delta折耗比率!$Z$8</f>
        <v>#DIV/0!</v>
      </c>
      <c r="G73" s="165" t="e">
        <f ca="1">(期貨data!V74*50)-(期貨data!AB74*1000)*Delta折耗比率!$Z$9</f>
        <v>#DIV/0!</v>
      </c>
      <c r="H73" s="164" t="e">
        <f ca="1">(期貨data!W74*1000)-(期貨data!X74*250)*Delta折耗比率!$AA$5</f>
        <v>#DIV/0!</v>
      </c>
      <c r="I73" s="164" t="e">
        <f ca="1">(期貨data!W74*1000)-(期貨data!Y74*20)*期貨data!$B$1*Delta折耗比率!$AA$6</f>
        <v>#DIV/0!</v>
      </c>
      <c r="J73" s="164" t="e">
        <f ca="1">(期貨data!W74*1000)-(期貨data!Z74*100)*Delta折耗比率!$AA$7</f>
        <v>#DIV/0!</v>
      </c>
      <c r="K73" s="164" t="e">
        <f ca="1">(期貨data!W74*1000)-(期貨data!AA74*25)*Delta折耗比率!$AA$8</f>
        <v>#DIV/0!</v>
      </c>
      <c r="L73" s="165" t="e">
        <f ca="1">(期貨data!W74*1000)-(期貨data!AB74*1000)*Delta折耗比率!$AA$9</f>
        <v>#DIV/0!</v>
      </c>
      <c r="M73" s="163" t="e">
        <f ca="1">(期貨data!X74*250)-(期貨data!Y74*20)*期貨data!$B$1*Delta折耗比率!$AB$6</f>
        <v>#DIV/0!</v>
      </c>
      <c r="N73" s="164" t="e">
        <f ca="1">(期貨data!X74*250)-(期貨data!Z74*100)*Delta折耗比率!$AB$7</f>
        <v>#DIV/0!</v>
      </c>
      <c r="O73" s="164" t="e">
        <f ca="1">(期貨data!X74*250)-(期貨data!AA74*25)*Delta折耗比率!$AB$8</f>
        <v>#DIV/0!</v>
      </c>
      <c r="P73" s="165" t="e">
        <f ca="1">(期貨data!X74*250)-(期貨data!AB74*1000)*Delta折耗比率!$AB$9</f>
        <v>#DIV/0!</v>
      </c>
      <c r="Q73" s="163" t="e">
        <f ca="1">(期貨data!Y74*20)*期貨data!$B$1-(期貨data!Z74*100)*Delta折耗比率!$AC$7</f>
        <v>#DIV/0!</v>
      </c>
      <c r="R73" s="164" t="e">
        <f ca="1">(期貨data!Y74*20)*期貨data!$B$1-(期貨data!AA74*25)*Delta折耗比率!$AC$8</f>
        <v>#DIV/0!</v>
      </c>
      <c r="S73" s="165" t="e">
        <f ca="1">(期貨data!Y74*20)*期貨data!$B$1-(期貨data!AB74*1000)*Delta折耗比率!$AC$9</f>
        <v>#DIV/0!</v>
      </c>
      <c r="T73" s="163" t="e">
        <f ca="1">(期貨data!Z74*100)-(期貨data!AA74*25)*Delta折耗比率!$AD$8</f>
        <v>#DIV/0!</v>
      </c>
      <c r="U73" s="165" t="e">
        <f ca="1">(期貨data!Z74*100)-(期貨data!AB74*1000)*Delta折耗比率!$AD$9</f>
        <v>#DIV/0!</v>
      </c>
      <c r="V73" s="166" t="e">
        <f ca="1">(期貨data!AA74*25)-(期貨data!AB74*1000)*Delta折耗比率!$AE$9</f>
        <v>#DIV/0!</v>
      </c>
      <c r="W73" s="202" t="e">
        <f ca="1">(期貨data!AC74*2000)-(期貨data!AB74*1000)*Delta折耗比率!$AG$9</f>
        <v>#DIV/0!</v>
      </c>
      <c r="X73" s="166" t="e">
        <f ca="1">(期貨data!AD74*20)-(期貨data!AE74*200)*Delta折耗比率!$Z$13</f>
        <v>#DIV/0!</v>
      </c>
    </row>
    <row r="74" spans="1:24">
      <c r="A74" s="4">
        <f>現貨data!A74</f>
        <v>0</v>
      </c>
      <c r="B74" s="163" t="e">
        <f ca="1">(期貨data!V75*50)-(期貨data!W75*1000)*Delta折耗比率!$Z$4</f>
        <v>#DIV/0!</v>
      </c>
      <c r="C74" s="164" t="e">
        <f ca="1">(期貨data!V75*50)-(期貨data!X75*250)*Delta折耗比率!$Z$5</f>
        <v>#DIV/0!</v>
      </c>
      <c r="D74" s="164" t="e">
        <f ca="1">(期貨data!V75*50)-(期貨data!Y75*20)*期貨data!$B$1*Delta折耗比率!$Z$6</f>
        <v>#DIV/0!</v>
      </c>
      <c r="E74" s="164" t="e">
        <f ca="1">(期貨data!V75*50)-(期貨data!Z75*100)*Delta折耗比率!$Z$7</f>
        <v>#DIV/0!</v>
      </c>
      <c r="F74" s="164" t="e">
        <f ca="1">(期貨data!V75*50)-(期貨data!AA75*25)*Delta折耗比率!$Z$8</f>
        <v>#DIV/0!</v>
      </c>
      <c r="G74" s="165" t="e">
        <f ca="1">(期貨data!V75*50)-(期貨data!AB75*1000)*Delta折耗比率!$Z$9</f>
        <v>#DIV/0!</v>
      </c>
      <c r="H74" s="164" t="e">
        <f ca="1">(期貨data!W75*1000)-(期貨data!X75*250)*Delta折耗比率!$AA$5</f>
        <v>#DIV/0!</v>
      </c>
      <c r="I74" s="164" t="e">
        <f ca="1">(期貨data!W75*1000)-(期貨data!Y75*20)*期貨data!$B$1*Delta折耗比率!$AA$6</f>
        <v>#DIV/0!</v>
      </c>
      <c r="J74" s="164" t="e">
        <f ca="1">(期貨data!W75*1000)-(期貨data!Z75*100)*Delta折耗比率!$AA$7</f>
        <v>#DIV/0!</v>
      </c>
      <c r="K74" s="164" t="e">
        <f ca="1">(期貨data!W75*1000)-(期貨data!AA75*25)*Delta折耗比率!$AA$8</f>
        <v>#DIV/0!</v>
      </c>
      <c r="L74" s="165" t="e">
        <f ca="1">(期貨data!W75*1000)-(期貨data!AB75*1000)*Delta折耗比率!$AA$9</f>
        <v>#DIV/0!</v>
      </c>
      <c r="M74" s="163" t="e">
        <f ca="1">(期貨data!X75*250)-(期貨data!Y75*20)*期貨data!$B$1*Delta折耗比率!$AB$6</f>
        <v>#DIV/0!</v>
      </c>
      <c r="N74" s="164" t="e">
        <f ca="1">(期貨data!X75*250)-(期貨data!Z75*100)*Delta折耗比率!$AB$7</f>
        <v>#DIV/0!</v>
      </c>
      <c r="O74" s="164" t="e">
        <f ca="1">(期貨data!X75*250)-(期貨data!AA75*25)*Delta折耗比率!$AB$8</f>
        <v>#DIV/0!</v>
      </c>
      <c r="P74" s="165" t="e">
        <f ca="1">(期貨data!X75*250)-(期貨data!AB75*1000)*Delta折耗比率!$AB$9</f>
        <v>#DIV/0!</v>
      </c>
      <c r="Q74" s="163" t="e">
        <f ca="1">(期貨data!Y75*20)*期貨data!$B$1-(期貨data!Z75*100)*Delta折耗比率!$AC$7</f>
        <v>#DIV/0!</v>
      </c>
      <c r="R74" s="164" t="e">
        <f ca="1">(期貨data!Y75*20)*期貨data!$B$1-(期貨data!AA75*25)*Delta折耗比率!$AC$8</f>
        <v>#DIV/0!</v>
      </c>
      <c r="S74" s="165" t="e">
        <f ca="1">(期貨data!Y75*20)*期貨data!$B$1-(期貨data!AB75*1000)*Delta折耗比率!$AC$9</f>
        <v>#DIV/0!</v>
      </c>
      <c r="T74" s="163" t="e">
        <f ca="1">(期貨data!Z75*100)-(期貨data!AA75*25)*Delta折耗比率!$AD$8</f>
        <v>#DIV/0!</v>
      </c>
      <c r="U74" s="165" t="e">
        <f ca="1">(期貨data!Z75*100)-(期貨data!AB75*1000)*Delta折耗比率!$AD$9</f>
        <v>#DIV/0!</v>
      </c>
      <c r="V74" s="166" t="e">
        <f ca="1">(期貨data!AA75*25)-(期貨data!AB75*1000)*Delta折耗比率!$AE$9</f>
        <v>#DIV/0!</v>
      </c>
      <c r="W74" s="202" t="e">
        <f ca="1">(期貨data!AC75*2000)-(期貨data!AB75*1000)*Delta折耗比率!$AG$9</f>
        <v>#DIV/0!</v>
      </c>
      <c r="X74" s="166" t="e">
        <f ca="1">(期貨data!AD75*20)-(期貨data!AE75*200)*Delta折耗比率!$Z$13</f>
        <v>#DIV/0!</v>
      </c>
    </row>
    <row r="75" spans="1:24">
      <c r="A75" s="4">
        <f>現貨data!A75</f>
        <v>0</v>
      </c>
      <c r="B75" s="163" t="e">
        <f ca="1">(期貨data!V76*50)-(期貨data!W76*1000)*Delta折耗比率!$Z$4</f>
        <v>#DIV/0!</v>
      </c>
      <c r="C75" s="164" t="e">
        <f ca="1">(期貨data!V76*50)-(期貨data!X76*250)*Delta折耗比率!$Z$5</f>
        <v>#DIV/0!</v>
      </c>
      <c r="D75" s="164" t="e">
        <f ca="1">(期貨data!V76*50)-(期貨data!Y76*20)*期貨data!$B$1*Delta折耗比率!$Z$6</f>
        <v>#DIV/0!</v>
      </c>
      <c r="E75" s="164" t="e">
        <f ca="1">(期貨data!V76*50)-(期貨data!Z76*100)*Delta折耗比率!$Z$7</f>
        <v>#DIV/0!</v>
      </c>
      <c r="F75" s="164" t="e">
        <f ca="1">(期貨data!V76*50)-(期貨data!AA76*25)*Delta折耗比率!$Z$8</f>
        <v>#DIV/0!</v>
      </c>
      <c r="G75" s="165" t="e">
        <f ca="1">(期貨data!V76*50)-(期貨data!AB76*1000)*Delta折耗比率!$Z$9</f>
        <v>#DIV/0!</v>
      </c>
      <c r="H75" s="164" t="e">
        <f ca="1">(期貨data!W76*1000)-(期貨data!X76*250)*Delta折耗比率!$AA$5</f>
        <v>#DIV/0!</v>
      </c>
      <c r="I75" s="164" t="e">
        <f ca="1">(期貨data!W76*1000)-(期貨data!Y76*20)*期貨data!$B$1*Delta折耗比率!$AA$6</f>
        <v>#DIV/0!</v>
      </c>
      <c r="J75" s="164" t="e">
        <f ca="1">(期貨data!W76*1000)-(期貨data!Z76*100)*Delta折耗比率!$AA$7</f>
        <v>#DIV/0!</v>
      </c>
      <c r="K75" s="164" t="e">
        <f ca="1">(期貨data!W76*1000)-(期貨data!AA76*25)*Delta折耗比率!$AA$8</f>
        <v>#DIV/0!</v>
      </c>
      <c r="L75" s="165" t="e">
        <f ca="1">(期貨data!W76*1000)-(期貨data!AB76*1000)*Delta折耗比率!$AA$9</f>
        <v>#DIV/0!</v>
      </c>
      <c r="M75" s="163" t="e">
        <f ca="1">(期貨data!X76*250)-(期貨data!Y76*20)*期貨data!$B$1*Delta折耗比率!$AB$6</f>
        <v>#DIV/0!</v>
      </c>
      <c r="N75" s="164" t="e">
        <f ca="1">(期貨data!X76*250)-(期貨data!Z76*100)*Delta折耗比率!$AB$7</f>
        <v>#DIV/0!</v>
      </c>
      <c r="O75" s="164" t="e">
        <f ca="1">(期貨data!X76*250)-(期貨data!AA76*25)*Delta折耗比率!$AB$8</f>
        <v>#DIV/0!</v>
      </c>
      <c r="P75" s="165" t="e">
        <f ca="1">(期貨data!X76*250)-(期貨data!AB76*1000)*Delta折耗比率!$AB$9</f>
        <v>#DIV/0!</v>
      </c>
      <c r="Q75" s="163" t="e">
        <f ca="1">(期貨data!Y76*20)*期貨data!$B$1-(期貨data!Z76*100)*Delta折耗比率!$AC$7</f>
        <v>#DIV/0!</v>
      </c>
      <c r="R75" s="164" t="e">
        <f ca="1">(期貨data!Y76*20)*期貨data!$B$1-(期貨data!AA76*25)*Delta折耗比率!$AC$8</f>
        <v>#DIV/0!</v>
      </c>
      <c r="S75" s="165" t="e">
        <f ca="1">(期貨data!Y76*20)*期貨data!$B$1-(期貨data!AB76*1000)*Delta折耗比率!$AC$9</f>
        <v>#DIV/0!</v>
      </c>
      <c r="T75" s="163" t="e">
        <f ca="1">(期貨data!Z76*100)-(期貨data!AA76*25)*Delta折耗比率!$AD$8</f>
        <v>#DIV/0!</v>
      </c>
      <c r="U75" s="165" t="e">
        <f ca="1">(期貨data!Z76*100)-(期貨data!AB76*1000)*Delta折耗比率!$AD$9</f>
        <v>#DIV/0!</v>
      </c>
      <c r="V75" s="166" t="e">
        <f ca="1">(期貨data!AA76*25)-(期貨data!AB76*1000)*Delta折耗比率!$AE$9</f>
        <v>#DIV/0!</v>
      </c>
      <c r="W75" s="202" t="e">
        <f ca="1">(期貨data!AC76*2000)-(期貨data!AB76*1000)*Delta折耗比率!$AG$9</f>
        <v>#DIV/0!</v>
      </c>
      <c r="X75" s="166" t="e">
        <f ca="1">(期貨data!AD76*20)-(期貨data!AE76*200)*Delta折耗比率!$Z$13</f>
        <v>#DIV/0!</v>
      </c>
    </row>
    <row r="76" spans="1:24">
      <c r="A76" s="4">
        <f>現貨data!A76</f>
        <v>0</v>
      </c>
      <c r="B76" s="163" t="e">
        <f ca="1">(期貨data!V77*50)-(期貨data!W77*1000)*Delta折耗比率!$Z$4</f>
        <v>#DIV/0!</v>
      </c>
      <c r="C76" s="164" t="e">
        <f ca="1">(期貨data!V77*50)-(期貨data!X77*250)*Delta折耗比率!$Z$5</f>
        <v>#DIV/0!</v>
      </c>
      <c r="D76" s="164" t="e">
        <f ca="1">(期貨data!V77*50)-(期貨data!Y77*20)*期貨data!$B$1*Delta折耗比率!$Z$6</f>
        <v>#DIV/0!</v>
      </c>
      <c r="E76" s="164" t="e">
        <f ca="1">(期貨data!V77*50)-(期貨data!Z77*100)*Delta折耗比率!$Z$7</f>
        <v>#DIV/0!</v>
      </c>
      <c r="F76" s="164" t="e">
        <f ca="1">(期貨data!V77*50)-(期貨data!AA77*25)*Delta折耗比率!$Z$8</f>
        <v>#DIV/0!</v>
      </c>
      <c r="G76" s="165" t="e">
        <f ca="1">(期貨data!V77*50)-(期貨data!AB77*1000)*Delta折耗比率!$Z$9</f>
        <v>#DIV/0!</v>
      </c>
      <c r="H76" s="164" t="e">
        <f ca="1">(期貨data!W77*1000)-(期貨data!X77*250)*Delta折耗比率!$AA$5</f>
        <v>#DIV/0!</v>
      </c>
      <c r="I76" s="164" t="e">
        <f ca="1">(期貨data!W77*1000)-(期貨data!Y77*20)*期貨data!$B$1*Delta折耗比率!$AA$6</f>
        <v>#DIV/0!</v>
      </c>
      <c r="J76" s="164" t="e">
        <f ca="1">(期貨data!W77*1000)-(期貨data!Z77*100)*Delta折耗比率!$AA$7</f>
        <v>#DIV/0!</v>
      </c>
      <c r="K76" s="164" t="e">
        <f ca="1">(期貨data!W77*1000)-(期貨data!AA77*25)*Delta折耗比率!$AA$8</f>
        <v>#DIV/0!</v>
      </c>
      <c r="L76" s="165" t="e">
        <f ca="1">(期貨data!W77*1000)-(期貨data!AB77*1000)*Delta折耗比率!$AA$9</f>
        <v>#DIV/0!</v>
      </c>
      <c r="M76" s="163" t="e">
        <f ca="1">(期貨data!X77*250)-(期貨data!Y77*20)*期貨data!$B$1*Delta折耗比率!$AB$6</f>
        <v>#DIV/0!</v>
      </c>
      <c r="N76" s="164" t="e">
        <f ca="1">(期貨data!X77*250)-(期貨data!Z77*100)*Delta折耗比率!$AB$7</f>
        <v>#DIV/0!</v>
      </c>
      <c r="O76" s="164" t="e">
        <f ca="1">(期貨data!X77*250)-(期貨data!AA77*25)*Delta折耗比率!$AB$8</f>
        <v>#DIV/0!</v>
      </c>
      <c r="P76" s="165" t="e">
        <f ca="1">(期貨data!X77*250)-(期貨data!AB77*1000)*Delta折耗比率!$AB$9</f>
        <v>#DIV/0!</v>
      </c>
      <c r="Q76" s="163" t="e">
        <f ca="1">(期貨data!Y77*20)*期貨data!$B$1-(期貨data!Z77*100)*Delta折耗比率!$AC$7</f>
        <v>#DIV/0!</v>
      </c>
      <c r="R76" s="164" t="e">
        <f ca="1">(期貨data!Y77*20)*期貨data!$B$1-(期貨data!AA77*25)*Delta折耗比率!$AC$8</f>
        <v>#DIV/0!</v>
      </c>
      <c r="S76" s="165" t="e">
        <f ca="1">(期貨data!Y77*20)*期貨data!$B$1-(期貨data!AB77*1000)*Delta折耗比率!$AC$9</f>
        <v>#DIV/0!</v>
      </c>
      <c r="T76" s="163" t="e">
        <f ca="1">(期貨data!Z77*100)-(期貨data!AA77*25)*Delta折耗比率!$AD$8</f>
        <v>#DIV/0!</v>
      </c>
      <c r="U76" s="165" t="e">
        <f ca="1">(期貨data!Z77*100)-(期貨data!AB77*1000)*Delta折耗比率!$AD$9</f>
        <v>#DIV/0!</v>
      </c>
      <c r="V76" s="166" t="e">
        <f ca="1">(期貨data!AA77*25)-(期貨data!AB77*1000)*Delta折耗比率!$AE$9</f>
        <v>#DIV/0!</v>
      </c>
      <c r="W76" s="202" t="e">
        <f ca="1">(期貨data!AC77*2000)-(期貨data!AB77*1000)*Delta折耗比率!$AG$9</f>
        <v>#DIV/0!</v>
      </c>
      <c r="X76" s="166" t="e">
        <f ca="1">(期貨data!AD77*20)-(期貨data!AE77*200)*Delta折耗比率!$Z$13</f>
        <v>#DIV/0!</v>
      </c>
    </row>
    <row r="77" spans="1:24">
      <c r="A77" s="4">
        <f>現貨data!A77</f>
        <v>0</v>
      </c>
      <c r="B77" s="163" t="e">
        <f ca="1">(期貨data!V78*50)-(期貨data!W78*1000)*Delta折耗比率!$Z$4</f>
        <v>#DIV/0!</v>
      </c>
      <c r="C77" s="164" t="e">
        <f ca="1">(期貨data!V78*50)-(期貨data!X78*250)*Delta折耗比率!$Z$5</f>
        <v>#DIV/0!</v>
      </c>
      <c r="D77" s="164" t="e">
        <f ca="1">(期貨data!V78*50)-(期貨data!Y78*20)*期貨data!$B$1*Delta折耗比率!$Z$6</f>
        <v>#DIV/0!</v>
      </c>
      <c r="E77" s="164" t="e">
        <f ca="1">(期貨data!V78*50)-(期貨data!Z78*100)*Delta折耗比率!$Z$7</f>
        <v>#DIV/0!</v>
      </c>
      <c r="F77" s="164" t="e">
        <f ca="1">(期貨data!V78*50)-(期貨data!AA78*25)*Delta折耗比率!$Z$8</f>
        <v>#DIV/0!</v>
      </c>
      <c r="G77" s="165" t="e">
        <f ca="1">(期貨data!V78*50)-(期貨data!AB78*1000)*Delta折耗比率!$Z$9</f>
        <v>#DIV/0!</v>
      </c>
      <c r="H77" s="164" t="e">
        <f ca="1">(期貨data!W78*1000)-(期貨data!X78*250)*Delta折耗比率!$AA$5</f>
        <v>#DIV/0!</v>
      </c>
      <c r="I77" s="164" t="e">
        <f ca="1">(期貨data!W78*1000)-(期貨data!Y78*20)*期貨data!$B$1*Delta折耗比率!$AA$6</f>
        <v>#DIV/0!</v>
      </c>
      <c r="J77" s="164" t="e">
        <f ca="1">(期貨data!W78*1000)-(期貨data!Z78*100)*Delta折耗比率!$AA$7</f>
        <v>#DIV/0!</v>
      </c>
      <c r="K77" s="164" t="e">
        <f ca="1">(期貨data!W78*1000)-(期貨data!AA78*25)*Delta折耗比率!$AA$8</f>
        <v>#DIV/0!</v>
      </c>
      <c r="L77" s="165" t="e">
        <f ca="1">(期貨data!W78*1000)-(期貨data!AB78*1000)*Delta折耗比率!$AA$9</f>
        <v>#DIV/0!</v>
      </c>
      <c r="M77" s="163" t="e">
        <f ca="1">(期貨data!X78*250)-(期貨data!Y78*20)*期貨data!$B$1*Delta折耗比率!$AB$6</f>
        <v>#DIV/0!</v>
      </c>
      <c r="N77" s="164" t="e">
        <f ca="1">(期貨data!X78*250)-(期貨data!Z78*100)*Delta折耗比率!$AB$7</f>
        <v>#DIV/0!</v>
      </c>
      <c r="O77" s="164" t="e">
        <f ca="1">(期貨data!X78*250)-(期貨data!AA78*25)*Delta折耗比率!$AB$8</f>
        <v>#DIV/0!</v>
      </c>
      <c r="P77" s="165" t="e">
        <f ca="1">(期貨data!X78*250)-(期貨data!AB78*1000)*Delta折耗比率!$AB$9</f>
        <v>#DIV/0!</v>
      </c>
      <c r="Q77" s="163" t="e">
        <f ca="1">(期貨data!Y78*20)*期貨data!$B$1-(期貨data!Z78*100)*Delta折耗比率!$AC$7</f>
        <v>#DIV/0!</v>
      </c>
      <c r="R77" s="164" t="e">
        <f ca="1">(期貨data!Y78*20)*期貨data!$B$1-(期貨data!AA78*25)*Delta折耗比率!$AC$8</f>
        <v>#DIV/0!</v>
      </c>
      <c r="S77" s="165" t="e">
        <f ca="1">(期貨data!Y78*20)*期貨data!$B$1-(期貨data!AB78*1000)*Delta折耗比率!$AC$9</f>
        <v>#DIV/0!</v>
      </c>
      <c r="T77" s="163" t="e">
        <f ca="1">(期貨data!Z78*100)-(期貨data!AA78*25)*Delta折耗比率!$AD$8</f>
        <v>#DIV/0!</v>
      </c>
      <c r="U77" s="165" t="e">
        <f ca="1">(期貨data!Z78*100)-(期貨data!AB78*1000)*Delta折耗比率!$AD$9</f>
        <v>#DIV/0!</v>
      </c>
      <c r="V77" s="166" t="e">
        <f ca="1">(期貨data!AA78*25)-(期貨data!AB78*1000)*Delta折耗比率!$AE$9</f>
        <v>#DIV/0!</v>
      </c>
      <c r="W77" s="202" t="e">
        <f ca="1">(期貨data!AC78*2000)-(期貨data!AB78*1000)*Delta折耗比率!$AG$9</f>
        <v>#DIV/0!</v>
      </c>
      <c r="X77" s="166" t="e">
        <f ca="1">(期貨data!AD78*20)-(期貨data!AE78*200)*Delta折耗比率!$Z$13</f>
        <v>#DIV/0!</v>
      </c>
    </row>
    <row r="78" spans="1:24">
      <c r="A78" s="4">
        <f>現貨data!A78</f>
        <v>0</v>
      </c>
      <c r="B78" s="163" t="e">
        <f ca="1">(期貨data!V79*50)-(期貨data!W79*1000)*Delta折耗比率!$Z$4</f>
        <v>#DIV/0!</v>
      </c>
      <c r="C78" s="164" t="e">
        <f ca="1">(期貨data!V79*50)-(期貨data!X79*250)*Delta折耗比率!$Z$5</f>
        <v>#DIV/0!</v>
      </c>
      <c r="D78" s="164" t="e">
        <f ca="1">(期貨data!V79*50)-(期貨data!Y79*20)*期貨data!$B$1*Delta折耗比率!$Z$6</f>
        <v>#DIV/0!</v>
      </c>
      <c r="E78" s="164" t="e">
        <f ca="1">(期貨data!V79*50)-(期貨data!Z79*100)*Delta折耗比率!$Z$7</f>
        <v>#DIV/0!</v>
      </c>
      <c r="F78" s="164" t="e">
        <f ca="1">(期貨data!V79*50)-(期貨data!AA79*25)*Delta折耗比率!$Z$8</f>
        <v>#DIV/0!</v>
      </c>
      <c r="G78" s="165" t="e">
        <f ca="1">(期貨data!V79*50)-(期貨data!AB79*1000)*Delta折耗比率!$Z$9</f>
        <v>#DIV/0!</v>
      </c>
      <c r="H78" s="164" t="e">
        <f ca="1">(期貨data!W79*1000)-(期貨data!X79*250)*Delta折耗比率!$AA$5</f>
        <v>#DIV/0!</v>
      </c>
      <c r="I78" s="164" t="e">
        <f ca="1">(期貨data!W79*1000)-(期貨data!Y79*20)*期貨data!$B$1*Delta折耗比率!$AA$6</f>
        <v>#DIV/0!</v>
      </c>
      <c r="J78" s="164" t="e">
        <f ca="1">(期貨data!W79*1000)-(期貨data!Z79*100)*Delta折耗比率!$AA$7</f>
        <v>#DIV/0!</v>
      </c>
      <c r="K78" s="164" t="e">
        <f ca="1">(期貨data!W79*1000)-(期貨data!AA79*25)*Delta折耗比率!$AA$8</f>
        <v>#DIV/0!</v>
      </c>
      <c r="L78" s="165" t="e">
        <f ca="1">(期貨data!W79*1000)-(期貨data!AB79*1000)*Delta折耗比率!$AA$9</f>
        <v>#DIV/0!</v>
      </c>
      <c r="M78" s="163" t="e">
        <f ca="1">(期貨data!X79*250)-(期貨data!Y79*20)*期貨data!$B$1*Delta折耗比率!$AB$6</f>
        <v>#DIV/0!</v>
      </c>
      <c r="N78" s="164" t="e">
        <f ca="1">(期貨data!X79*250)-(期貨data!Z79*100)*Delta折耗比率!$AB$7</f>
        <v>#DIV/0!</v>
      </c>
      <c r="O78" s="164" t="e">
        <f ca="1">(期貨data!X79*250)-(期貨data!AA79*25)*Delta折耗比率!$AB$8</f>
        <v>#DIV/0!</v>
      </c>
      <c r="P78" s="165" t="e">
        <f ca="1">(期貨data!X79*250)-(期貨data!AB79*1000)*Delta折耗比率!$AB$9</f>
        <v>#DIV/0!</v>
      </c>
      <c r="Q78" s="163" t="e">
        <f ca="1">(期貨data!Y79*20)*期貨data!$B$1-(期貨data!Z79*100)*Delta折耗比率!$AC$7</f>
        <v>#DIV/0!</v>
      </c>
      <c r="R78" s="164" t="e">
        <f ca="1">(期貨data!Y79*20)*期貨data!$B$1-(期貨data!AA79*25)*Delta折耗比率!$AC$8</f>
        <v>#DIV/0!</v>
      </c>
      <c r="S78" s="165" t="e">
        <f ca="1">(期貨data!Y79*20)*期貨data!$B$1-(期貨data!AB79*1000)*Delta折耗比率!$AC$9</f>
        <v>#DIV/0!</v>
      </c>
      <c r="T78" s="163" t="e">
        <f ca="1">(期貨data!Z79*100)-(期貨data!AA79*25)*Delta折耗比率!$AD$8</f>
        <v>#DIV/0!</v>
      </c>
      <c r="U78" s="165" t="e">
        <f ca="1">(期貨data!Z79*100)-(期貨data!AB79*1000)*Delta折耗比率!$AD$9</f>
        <v>#DIV/0!</v>
      </c>
      <c r="V78" s="166" t="e">
        <f ca="1">(期貨data!AA79*25)-(期貨data!AB79*1000)*Delta折耗比率!$AE$9</f>
        <v>#DIV/0!</v>
      </c>
      <c r="W78" s="202" t="e">
        <f ca="1">(期貨data!AC79*2000)-(期貨data!AB79*1000)*Delta折耗比率!$AG$9</f>
        <v>#DIV/0!</v>
      </c>
      <c r="X78" s="166" t="e">
        <f ca="1">(期貨data!AD79*20)-(期貨data!AE79*200)*Delta折耗比率!$Z$13</f>
        <v>#DIV/0!</v>
      </c>
    </row>
    <row r="79" spans="1:24">
      <c r="A79" s="4">
        <f>現貨data!A79</f>
        <v>0</v>
      </c>
      <c r="B79" s="163" t="e">
        <f ca="1">(期貨data!V80*50)-(期貨data!W80*1000)*Delta折耗比率!$Z$4</f>
        <v>#DIV/0!</v>
      </c>
      <c r="C79" s="164" t="e">
        <f ca="1">(期貨data!V80*50)-(期貨data!X80*250)*Delta折耗比率!$Z$5</f>
        <v>#DIV/0!</v>
      </c>
      <c r="D79" s="164" t="e">
        <f ca="1">(期貨data!V80*50)-(期貨data!Y80*20)*期貨data!$B$1*Delta折耗比率!$Z$6</f>
        <v>#DIV/0!</v>
      </c>
      <c r="E79" s="164" t="e">
        <f ca="1">(期貨data!V80*50)-(期貨data!Z80*100)*Delta折耗比率!$Z$7</f>
        <v>#DIV/0!</v>
      </c>
      <c r="F79" s="164" t="e">
        <f ca="1">(期貨data!V80*50)-(期貨data!AA80*25)*Delta折耗比率!$Z$8</f>
        <v>#DIV/0!</v>
      </c>
      <c r="G79" s="165" t="e">
        <f ca="1">(期貨data!V80*50)-(期貨data!AB80*1000)*Delta折耗比率!$Z$9</f>
        <v>#DIV/0!</v>
      </c>
      <c r="H79" s="164" t="e">
        <f ca="1">(期貨data!W80*1000)-(期貨data!X80*250)*Delta折耗比率!$AA$5</f>
        <v>#DIV/0!</v>
      </c>
      <c r="I79" s="164" t="e">
        <f ca="1">(期貨data!W80*1000)-(期貨data!Y80*20)*期貨data!$B$1*Delta折耗比率!$AA$6</f>
        <v>#DIV/0!</v>
      </c>
      <c r="J79" s="164" t="e">
        <f ca="1">(期貨data!W80*1000)-(期貨data!Z80*100)*Delta折耗比率!$AA$7</f>
        <v>#DIV/0!</v>
      </c>
      <c r="K79" s="164" t="e">
        <f ca="1">(期貨data!W80*1000)-(期貨data!AA80*25)*Delta折耗比率!$AA$8</f>
        <v>#DIV/0!</v>
      </c>
      <c r="L79" s="165" t="e">
        <f ca="1">(期貨data!W80*1000)-(期貨data!AB80*1000)*Delta折耗比率!$AA$9</f>
        <v>#DIV/0!</v>
      </c>
      <c r="M79" s="163" t="e">
        <f ca="1">(期貨data!X80*250)-(期貨data!Y80*20)*期貨data!$B$1*Delta折耗比率!$AB$6</f>
        <v>#DIV/0!</v>
      </c>
      <c r="N79" s="164" t="e">
        <f ca="1">(期貨data!X80*250)-(期貨data!Z80*100)*Delta折耗比率!$AB$7</f>
        <v>#DIV/0!</v>
      </c>
      <c r="O79" s="164" t="e">
        <f ca="1">(期貨data!X80*250)-(期貨data!AA80*25)*Delta折耗比率!$AB$8</f>
        <v>#DIV/0!</v>
      </c>
      <c r="P79" s="165" t="e">
        <f ca="1">(期貨data!X80*250)-(期貨data!AB80*1000)*Delta折耗比率!$AB$9</f>
        <v>#DIV/0!</v>
      </c>
      <c r="Q79" s="163" t="e">
        <f ca="1">(期貨data!Y80*20)*期貨data!$B$1-(期貨data!Z80*100)*Delta折耗比率!$AC$7</f>
        <v>#DIV/0!</v>
      </c>
      <c r="R79" s="164" t="e">
        <f ca="1">(期貨data!Y80*20)*期貨data!$B$1-(期貨data!AA80*25)*Delta折耗比率!$AC$8</f>
        <v>#DIV/0!</v>
      </c>
      <c r="S79" s="165" t="e">
        <f ca="1">(期貨data!Y80*20)*期貨data!$B$1-(期貨data!AB80*1000)*Delta折耗比率!$AC$9</f>
        <v>#DIV/0!</v>
      </c>
      <c r="T79" s="163" t="e">
        <f ca="1">(期貨data!Z80*100)-(期貨data!AA80*25)*Delta折耗比率!$AD$8</f>
        <v>#DIV/0!</v>
      </c>
      <c r="U79" s="165" t="e">
        <f ca="1">(期貨data!Z80*100)-(期貨data!AB80*1000)*Delta折耗比率!$AD$9</f>
        <v>#DIV/0!</v>
      </c>
      <c r="V79" s="166" t="e">
        <f ca="1">(期貨data!AA80*25)-(期貨data!AB80*1000)*Delta折耗比率!$AE$9</f>
        <v>#DIV/0!</v>
      </c>
      <c r="W79" s="202" t="e">
        <f ca="1">(期貨data!AC80*2000)-(期貨data!AB80*1000)*Delta折耗比率!$AG$9</f>
        <v>#DIV/0!</v>
      </c>
      <c r="X79" s="166" t="e">
        <f ca="1">(期貨data!AD80*20)-(期貨data!AE80*200)*Delta折耗比率!$Z$13</f>
        <v>#DIV/0!</v>
      </c>
    </row>
    <row r="80" spans="1:24">
      <c r="A80" s="4">
        <f>現貨data!A80</f>
        <v>0</v>
      </c>
      <c r="B80" s="163" t="e">
        <f ca="1">(期貨data!V81*50)-(期貨data!W81*1000)*Delta折耗比率!$Z$4</f>
        <v>#DIV/0!</v>
      </c>
      <c r="C80" s="164" t="e">
        <f ca="1">(期貨data!V81*50)-(期貨data!X81*250)*Delta折耗比率!$Z$5</f>
        <v>#DIV/0!</v>
      </c>
      <c r="D80" s="164" t="e">
        <f ca="1">(期貨data!V81*50)-(期貨data!Y81*20)*期貨data!$B$1*Delta折耗比率!$Z$6</f>
        <v>#DIV/0!</v>
      </c>
      <c r="E80" s="164" t="e">
        <f ca="1">(期貨data!V81*50)-(期貨data!Z81*100)*Delta折耗比率!$Z$7</f>
        <v>#DIV/0!</v>
      </c>
      <c r="F80" s="164" t="e">
        <f ca="1">(期貨data!V81*50)-(期貨data!AA81*25)*Delta折耗比率!$Z$8</f>
        <v>#DIV/0!</v>
      </c>
      <c r="G80" s="165" t="e">
        <f ca="1">(期貨data!V81*50)-(期貨data!AB81*1000)*Delta折耗比率!$Z$9</f>
        <v>#DIV/0!</v>
      </c>
      <c r="H80" s="164" t="e">
        <f ca="1">(期貨data!W81*1000)-(期貨data!X81*250)*Delta折耗比率!$AA$5</f>
        <v>#DIV/0!</v>
      </c>
      <c r="I80" s="164" t="e">
        <f ca="1">(期貨data!W81*1000)-(期貨data!Y81*20)*期貨data!$B$1*Delta折耗比率!$AA$6</f>
        <v>#DIV/0!</v>
      </c>
      <c r="J80" s="164" t="e">
        <f ca="1">(期貨data!W81*1000)-(期貨data!Z81*100)*Delta折耗比率!$AA$7</f>
        <v>#DIV/0!</v>
      </c>
      <c r="K80" s="164" t="e">
        <f ca="1">(期貨data!W81*1000)-(期貨data!AA81*25)*Delta折耗比率!$AA$8</f>
        <v>#DIV/0!</v>
      </c>
      <c r="L80" s="165" t="e">
        <f ca="1">(期貨data!W81*1000)-(期貨data!AB81*1000)*Delta折耗比率!$AA$9</f>
        <v>#DIV/0!</v>
      </c>
      <c r="M80" s="163" t="e">
        <f ca="1">(期貨data!X81*250)-(期貨data!Y81*20)*期貨data!$B$1*Delta折耗比率!$AB$6</f>
        <v>#DIV/0!</v>
      </c>
      <c r="N80" s="164" t="e">
        <f ca="1">(期貨data!X81*250)-(期貨data!Z81*100)*Delta折耗比率!$AB$7</f>
        <v>#DIV/0!</v>
      </c>
      <c r="O80" s="164" t="e">
        <f ca="1">(期貨data!X81*250)-(期貨data!AA81*25)*Delta折耗比率!$AB$8</f>
        <v>#DIV/0!</v>
      </c>
      <c r="P80" s="165" t="e">
        <f ca="1">(期貨data!X81*250)-(期貨data!AB81*1000)*Delta折耗比率!$AB$9</f>
        <v>#DIV/0!</v>
      </c>
      <c r="Q80" s="163" t="e">
        <f ca="1">(期貨data!Y81*20)*期貨data!$B$1-(期貨data!Z81*100)*Delta折耗比率!$AC$7</f>
        <v>#DIV/0!</v>
      </c>
      <c r="R80" s="164" t="e">
        <f ca="1">(期貨data!Y81*20)*期貨data!$B$1-(期貨data!AA81*25)*Delta折耗比率!$AC$8</f>
        <v>#DIV/0!</v>
      </c>
      <c r="S80" s="165" t="e">
        <f ca="1">(期貨data!Y81*20)*期貨data!$B$1-(期貨data!AB81*1000)*Delta折耗比率!$AC$9</f>
        <v>#DIV/0!</v>
      </c>
      <c r="T80" s="163" t="e">
        <f ca="1">(期貨data!Z81*100)-(期貨data!AA81*25)*Delta折耗比率!$AD$8</f>
        <v>#DIV/0!</v>
      </c>
      <c r="U80" s="165" t="e">
        <f ca="1">(期貨data!Z81*100)-(期貨data!AB81*1000)*Delta折耗比率!$AD$9</f>
        <v>#DIV/0!</v>
      </c>
      <c r="V80" s="166" t="e">
        <f ca="1">(期貨data!AA81*25)-(期貨data!AB81*1000)*Delta折耗比率!$AE$9</f>
        <v>#DIV/0!</v>
      </c>
      <c r="W80" s="202" t="e">
        <f ca="1">(期貨data!AC81*2000)-(期貨data!AB81*1000)*Delta折耗比率!$AG$9</f>
        <v>#DIV/0!</v>
      </c>
      <c r="X80" s="166" t="e">
        <f ca="1">(期貨data!AD81*20)-(期貨data!AE81*200)*Delta折耗比率!$Z$13</f>
        <v>#DIV/0!</v>
      </c>
    </row>
    <row r="81" spans="1:24">
      <c r="A81" s="4">
        <f>現貨data!A81</f>
        <v>0</v>
      </c>
      <c r="B81" s="163" t="e">
        <f ca="1">(期貨data!V82*50)-(期貨data!W82*1000)*Delta折耗比率!$Z$4</f>
        <v>#DIV/0!</v>
      </c>
      <c r="C81" s="164" t="e">
        <f ca="1">(期貨data!V82*50)-(期貨data!X82*250)*Delta折耗比率!$Z$5</f>
        <v>#DIV/0!</v>
      </c>
      <c r="D81" s="164" t="e">
        <f ca="1">(期貨data!V82*50)-(期貨data!Y82*20)*期貨data!$B$1*Delta折耗比率!$Z$6</f>
        <v>#DIV/0!</v>
      </c>
      <c r="E81" s="164" t="e">
        <f ca="1">(期貨data!V82*50)-(期貨data!Z82*100)*Delta折耗比率!$Z$7</f>
        <v>#DIV/0!</v>
      </c>
      <c r="F81" s="164" t="e">
        <f ca="1">(期貨data!V82*50)-(期貨data!AA82*25)*Delta折耗比率!$Z$8</f>
        <v>#DIV/0!</v>
      </c>
      <c r="G81" s="165" t="e">
        <f ca="1">(期貨data!V82*50)-(期貨data!AB82*1000)*Delta折耗比率!$Z$9</f>
        <v>#DIV/0!</v>
      </c>
      <c r="H81" s="164" t="e">
        <f ca="1">(期貨data!W82*1000)-(期貨data!X82*250)*Delta折耗比率!$AA$5</f>
        <v>#DIV/0!</v>
      </c>
      <c r="I81" s="164" t="e">
        <f ca="1">(期貨data!W82*1000)-(期貨data!Y82*20)*期貨data!$B$1*Delta折耗比率!$AA$6</f>
        <v>#DIV/0!</v>
      </c>
      <c r="J81" s="164" t="e">
        <f ca="1">(期貨data!W82*1000)-(期貨data!Z82*100)*Delta折耗比率!$AA$7</f>
        <v>#DIV/0!</v>
      </c>
      <c r="K81" s="164" t="e">
        <f ca="1">(期貨data!W82*1000)-(期貨data!AA82*25)*Delta折耗比率!$AA$8</f>
        <v>#DIV/0!</v>
      </c>
      <c r="L81" s="165" t="e">
        <f ca="1">(期貨data!W82*1000)-(期貨data!AB82*1000)*Delta折耗比率!$AA$9</f>
        <v>#DIV/0!</v>
      </c>
      <c r="M81" s="163" t="e">
        <f ca="1">(期貨data!X82*250)-(期貨data!Y82*20)*期貨data!$B$1*Delta折耗比率!$AB$6</f>
        <v>#DIV/0!</v>
      </c>
      <c r="N81" s="164" t="e">
        <f ca="1">(期貨data!X82*250)-(期貨data!Z82*100)*Delta折耗比率!$AB$7</f>
        <v>#DIV/0!</v>
      </c>
      <c r="O81" s="164" t="e">
        <f ca="1">(期貨data!X82*250)-(期貨data!AA82*25)*Delta折耗比率!$AB$8</f>
        <v>#DIV/0!</v>
      </c>
      <c r="P81" s="165" t="e">
        <f ca="1">(期貨data!X82*250)-(期貨data!AB82*1000)*Delta折耗比率!$AB$9</f>
        <v>#DIV/0!</v>
      </c>
      <c r="Q81" s="163" t="e">
        <f ca="1">(期貨data!Y82*20)*期貨data!$B$1-(期貨data!Z82*100)*Delta折耗比率!$AC$7</f>
        <v>#DIV/0!</v>
      </c>
      <c r="R81" s="164" t="e">
        <f ca="1">(期貨data!Y82*20)*期貨data!$B$1-(期貨data!AA82*25)*Delta折耗比率!$AC$8</f>
        <v>#DIV/0!</v>
      </c>
      <c r="S81" s="165" t="e">
        <f ca="1">(期貨data!Y82*20)*期貨data!$B$1-(期貨data!AB82*1000)*Delta折耗比率!$AC$9</f>
        <v>#DIV/0!</v>
      </c>
      <c r="T81" s="163" t="e">
        <f ca="1">(期貨data!Z82*100)-(期貨data!AA82*25)*Delta折耗比率!$AD$8</f>
        <v>#DIV/0!</v>
      </c>
      <c r="U81" s="165" t="e">
        <f ca="1">(期貨data!Z82*100)-(期貨data!AB82*1000)*Delta折耗比率!$AD$9</f>
        <v>#DIV/0!</v>
      </c>
      <c r="V81" s="166" t="e">
        <f ca="1">(期貨data!AA82*25)-(期貨data!AB82*1000)*Delta折耗比率!$AE$9</f>
        <v>#DIV/0!</v>
      </c>
      <c r="W81" s="202" t="e">
        <f ca="1">(期貨data!AC82*2000)-(期貨data!AB82*1000)*Delta折耗比率!$AG$9</f>
        <v>#DIV/0!</v>
      </c>
      <c r="X81" s="166" t="e">
        <f ca="1">(期貨data!AD82*20)-(期貨data!AE82*200)*Delta折耗比率!$Z$13</f>
        <v>#DIV/0!</v>
      </c>
    </row>
    <row r="82" spans="1:24">
      <c r="A82" s="4">
        <f>現貨data!A82</f>
        <v>0</v>
      </c>
      <c r="B82" s="163" t="e">
        <f ca="1">(期貨data!V83*50)-(期貨data!W83*1000)*Delta折耗比率!$Z$4</f>
        <v>#DIV/0!</v>
      </c>
      <c r="C82" s="164" t="e">
        <f ca="1">(期貨data!V83*50)-(期貨data!X83*250)*Delta折耗比率!$Z$5</f>
        <v>#DIV/0!</v>
      </c>
      <c r="D82" s="164" t="e">
        <f ca="1">(期貨data!V83*50)-(期貨data!Y83*20)*期貨data!$B$1*Delta折耗比率!$Z$6</f>
        <v>#DIV/0!</v>
      </c>
      <c r="E82" s="164" t="e">
        <f ca="1">(期貨data!V83*50)-(期貨data!Z83*100)*Delta折耗比率!$Z$7</f>
        <v>#DIV/0!</v>
      </c>
      <c r="F82" s="164" t="e">
        <f ca="1">(期貨data!V83*50)-(期貨data!AA83*25)*Delta折耗比率!$Z$8</f>
        <v>#DIV/0!</v>
      </c>
      <c r="G82" s="165" t="e">
        <f ca="1">(期貨data!V83*50)-(期貨data!AB83*1000)*Delta折耗比率!$Z$9</f>
        <v>#DIV/0!</v>
      </c>
      <c r="H82" s="164" t="e">
        <f ca="1">(期貨data!W83*1000)-(期貨data!X83*250)*Delta折耗比率!$AA$5</f>
        <v>#DIV/0!</v>
      </c>
      <c r="I82" s="164" t="e">
        <f ca="1">(期貨data!W83*1000)-(期貨data!Y83*20)*期貨data!$B$1*Delta折耗比率!$AA$6</f>
        <v>#DIV/0!</v>
      </c>
      <c r="J82" s="164" t="e">
        <f ca="1">(期貨data!W83*1000)-(期貨data!Z83*100)*Delta折耗比率!$AA$7</f>
        <v>#DIV/0!</v>
      </c>
      <c r="K82" s="164" t="e">
        <f ca="1">(期貨data!W83*1000)-(期貨data!AA83*25)*Delta折耗比率!$AA$8</f>
        <v>#DIV/0!</v>
      </c>
      <c r="L82" s="165" t="e">
        <f ca="1">(期貨data!W83*1000)-(期貨data!AB83*1000)*Delta折耗比率!$AA$9</f>
        <v>#DIV/0!</v>
      </c>
      <c r="M82" s="163" t="e">
        <f ca="1">(期貨data!X83*250)-(期貨data!Y83*20)*期貨data!$B$1*Delta折耗比率!$AB$6</f>
        <v>#DIV/0!</v>
      </c>
      <c r="N82" s="164" t="e">
        <f ca="1">(期貨data!X83*250)-(期貨data!Z83*100)*Delta折耗比率!$AB$7</f>
        <v>#DIV/0!</v>
      </c>
      <c r="O82" s="164" t="e">
        <f ca="1">(期貨data!X83*250)-(期貨data!AA83*25)*Delta折耗比率!$AB$8</f>
        <v>#DIV/0!</v>
      </c>
      <c r="P82" s="165" t="e">
        <f ca="1">(期貨data!X83*250)-(期貨data!AB83*1000)*Delta折耗比率!$AB$9</f>
        <v>#DIV/0!</v>
      </c>
      <c r="Q82" s="163" t="e">
        <f ca="1">(期貨data!Y83*20)*期貨data!$B$1-(期貨data!Z83*100)*Delta折耗比率!$AC$7</f>
        <v>#DIV/0!</v>
      </c>
      <c r="R82" s="164" t="e">
        <f ca="1">(期貨data!Y83*20)*期貨data!$B$1-(期貨data!AA83*25)*Delta折耗比率!$AC$8</f>
        <v>#DIV/0!</v>
      </c>
      <c r="S82" s="165" t="e">
        <f ca="1">(期貨data!Y83*20)*期貨data!$B$1-(期貨data!AB83*1000)*Delta折耗比率!$AC$9</f>
        <v>#DIV/0!</v>
      </c>
      <c r="T82" s="163" t="e">
        <f ca="1">(期貨data!Z83*100)-(期貨data!AA83*25)*Delta折耗比率!$AD$8</f>
        <v>#DIV/0!</v>
      </c>
      <c r="U82" s="165" t="e">
        <f ca="1">(期貨data!Z83*100)-(期貨data!AB83*1000)*Delta折耗比率!$AD$9</f>
        <v>#DIV/0!</v>
      </c>
      <c r="V82" s="166" t="e">
        <f ca="1">(期貨data!AA83*25)-(期貨data!AB83*1000)*Delta折耗比率!$AE$9</f>
        <v>#DIV/0!</v>
      </c>
      <c r="W82" s="202" t="e">
        <f ca="1">(期貨data!AC83*2000)-(期貨data!AB83*1000)*Delta折耗比率!$AG$9</f>
        <v>#DIV/0!</v>
      </c>
      <c r="X82" s="166" t="e">
        <f ca="1">(期貨data!AD83*20)-(期貨data!AE83*200)*Delta折耗比率!$Z$13</f>
        <v>#DIV/0!</v>
      </c>
    </row>
    <row r="83" spans="1:24">
      <c r="A83" s="4">
        <f>現貨data!A83</f>
        <v>0</v>
      </c>
      <c r="B83" s="163" t="e">
        <f ca="1">(期貨data!V84*50)-(期貨data!W84*1000)*Delta折耗比率!$Z$4</f>
        <v>#DIV/0!</v>
      </c>
      <c r="C83" s="164" t="e">
        <f ca="1">(期貨data!V84*50)-(期貨data!X84*250)*Delta折耗比率!$Z$5</f>
        <v>#DIV/0!</v>
      </c>
      <c r="D83" s="164" t="e">
        <f ca="1">(期貨data!V84*50)-(期貨data!Y84*20)*期貨data!$B$1*Delta折耗比率!$Z$6</f>
        <v>#DIV/0!</v>
      </c>
      <c r="E83" s="164" t="e">
        <f ca="1">(期貨data!V84*50)-(期貨data!Z84*100)*Delta折耗比率!$Z$7</f>
        <v>#DIV/0!</v>
      </c>
      <c r="F83" s="164" t="e">
        <f ca="1">(期貨data!V84*50)-(期貨data!AA84*25)*Delta折耗比率!$Z$8</f>
        <v>#DIV/0!</v>
      </c>
      <c r="G83" s="165" t="e">
        <f ca="1">(期貨data!V84*50)-(期貨data!AB84*1000)*Delta折耗比率!$Z$9</f>
        <v>#DIV/0!</v>
      </c>
      <c r="H83" s="164" t="e">
        <f ca="1">(期貨data!W84*1000)-(期貨data!X84*250)*Delta折耗比率!$AA$5</f>
        <v>#DIV/0!</v>
      </c>
      <c r="I83" s="164" t="e">
        <f ca="1">(期貨data!W84*1000)-(期貨data!Y84*20)*期貨data!$B$1*Delta折耗比率!$AA$6</f>
        <v>#DIV/0!</v>
      </c>
      <c r="J83" s="164" t="e">
        <f ca="1">(期貨data!W84*1000)-(期貨data!Z84*100)*Delta折耗比率!$AA$7</f>
        <v>#DIV/0!</v>
      </c>
      <c r="K83" s="164" t="e">
        <f ca="1">(期貨data!W84*1000)-(期貨data!AA84*25)*Delta折耗比率!$AA$8</f>
        <v>#DIV/0!</v>
      </c>
      <c r="L83" s="165" t="e">
        <f ca="1">(期貨data!W84*1000)-(期貨data!AB84*1000)*Delta折耗比率!$AA$9</f>
        <v>#DIV/0!</v>
      </c>
      <c r="M83" s="163" t="e">
        <f ca="1">(期貨data!X84*250)-(期貨data!Y84*20)*期貨data!$B$1*Delta折耗比率!$AB$6</f>
        <v>#DIV/0!</v>
      </c>
      <c r="N83" s="164" t="e">
        <f ca="1">(期貨data!X84*250)-(期貨data!Z84*100)*Delta折耗比率!$AB$7</f>
        <v>#DIV/0!</v>
      </c>
      <c r="O83" s="164" t="e">
        <f ca="1">(期貨data!X84*250)-(期貨data!AA84*25)*Delta折耗比率!$AB$8</f>
        <v>#DIV/0!</v>
      </c>
      <c r="P83" s="165" t="e">
        <f ca="1">(期貨data!X84*250)-(期貨data!AB84*1000)*Delta折耗比率!$AB$9</f>
        <v>#DIV/0!</v>
      </c>
      <c r="Q83" s="163" t="e">
        <f ca="1">(期貨data!Y84*20)*期貨data!$B$1-(期貨data!Z84*100)*Delta折耗比率!$AC$7</f>
        <v>#DIV/0!</v>
      </c>
      <c r="R83" s="164" t="e">
        <f ca="1">(期貨data!Y84*20)*期貨data!$B$1-(期貨data!AA84*25)*Delta折耗比率!$AC$8</f>
        <v>#DIV/0!</v>
      </c>
      <c r="S83" s="165" t="e">
        <f ca="1">(期貨data!Y84*20)*期貨data!$B$1-(期貨data!AB84*1000)*Delta折耗比率!$AC$9</f>
        <v>#DIV/0!</v>
      </c>
      <c r="T83" s="163" t="e">
        <f ca="1">(期貨data!Z84*100)-(期貨data!AA84*25)*Delta折耗比率!$AD$8</f>
        <v>#DIV/0!</v>
      </c>
      <c r="U83" s="165" t="e">
        <f ca="1">(期貨data!Z84*100)-(期貨data!AB84*1000)*Delta折耗比率!$AD$9</f>
        <v>#DIV/0!</v>
      </c>
      <c r="V83" s="166" t="e">
        <f ca="1">(期貨data!AA84*25)-(期貨data!AB84*1000)*Delta折耗比率!$AE$9</f>
        <v>#DIV/0!</v>
      </c>
      <c r="W83" s="202" t="e">
        <f ca="1">(期貨data!AC84*2000)-(期貨data!AB84*1000)*Delta折耗比率!$AG$9</f>
        <v>#DIV/0!</v>
      </c>
      <c r="X83" s="166" t="e">
        <f ca="1">(期貨data!AD84*20)-(期貨data!AE84*200)*Delta折耗比率!$Z$13</f>
        <v>#DIV/0!</v>
      </c>
    </row>
    <row r="84" spans="1:24">
      <c r="A84" s="4">
        <f>現貨data!A84</f>
        <v>0</v>
      </c>
      <c r="B84" s="163" t="e">
        <f ca="1">(期貨data!V85*50)-(期貨data!W85*1000)*Delta折耗比率!$Z$4</f>
        <v>#DIV/0!</v>
      </c>
      <c r="C84" s="164" t="e">
        <f ca="1">(期貨data!V85*50)-(期貨data!X85*250)*Delta折耗比率!$Z$5</f>
        <v>#DIV/0!</v>
      </c>
      <c r="D84" s="164" t="e">
        <f ca="1">(期貨data!V85*50)-(期貨data!Y85*20)*期貨data!$B$1*Delta折耗比率!$Z$6</f>
        <v>#DIV/0!</v>
      </c>
      <c r="E84" s="164" t="e">
        <f ca="1">(期貨data!V85*50)-(期貨data!Z85*100)*Delta折耗比率!$Z$7</f>
        <v>#DIV/0!</v>
      </c>
      <c r="F84" s="164" t="e">
        <f ca="1">(期貨data!V85*50)-(期貨data!AA85*25)*Delta折耗比率!$Z$8</f>
        <v>#DIV/0!</v>
      </c>
      <c r="G84" s="165" t="e">
        <f ca="1">(期貨data!V85*50)-(期貨data!AB85*1000)*Delta折耗比率!$Z$9</f>
        <v>#DIV/0!</v>
      </c>
      <c r="H84" s="164" t="e">
        <f ca="1">(期貨data!W85*1000)-(期貨data!X85*250)*Delta折耗比率!$AA$5</f>
        <v>#DIV/0!</v>
      </c>
      <c r="I84" s="164" t="e">
        <f ca="1">(期貨data!W85*1000)-(期貨data!Y85*20)*期貨data!$B$1*Delta折耗比率!$AA$6</f>
        <v>#DIV/0!</v>
      </c>
      <c r="J84" s="164" t="e">
        <f ca="1">(期貨data!W85*1000)-(期貨data!Z85*100)*Delta折耗比率!$AA$7</f>
        <v>#DIV/0!</v>
      </c>
      <c r="K84" s="164" t="e">
        <f ca="1">(期貨data!W85*1000)-(期貨data!AA85*25)*Delta折耗比率!$AA$8</f>
        <v>#DIV/0!</v>
      </c>
      <c r="L84" s="165" t="e">
        <f ca="1">(期貨data!W85*1000)-(期貨data!AB85*1000)*Delta折耗比率!$AA$9</f>
        <v>#DIV/0!</v>
      </c>
      <c r="M84" s="163" t="e">
        <f ca="1">(期貨data!X85*250)-(期貨data!Y85*20)*期貨data!$B$1*Delta折耗比率!$AB$6</f>
        <v>#DIV/0!</v>
      </c>
      <c r="N84" s="164" t="e">
        <f ca="1">(期貨data!X85*250)-(期貨data!Z85*100)*Delta折耗比率!$AB$7</f>
        <v>#DIV/0!</v>
      </c>
      <c r="O84" s="164" t="e">
        <f ca="1">(期貨data!X85*250)-(期貨data!AA85*25)*Delta折耗比率!$AB$8</f>
        <v>#DIV/0!</v>
      </c>
      <c r="P84" s="165" t="e">
        <f ca="1">(期貨data!X85*250)-(期貨data!AB85*1000)*Delta折耗比率!$AB$9</f>
        <v>#DIV/0!</v>
      </c>
      <c r="Q84" s="163" t="e">
        <f ca="1">(期貨data!Y85*20)*期貨data!$B$1-(期貨data!Z85*100)*Delta折耗比率!$AC$7</f>
        <v>#DIV/0!</v>
      </c>
      <c r="R84" s="164" t="e">
        <f ca="1">(期貨data!Y85*20)*期貨data!$B$1-(期貨data!AA85*25)*Delta折耗比率!$AC$8</f>
        <v>#DIV/0!</v>
      </c>
      <c r="S84" s="165" t="e">
        <f ca="1">(期貨data!Y85*20)*期貨data!$B$1-(期貨data!AB85*1000)*Delta折耗比率!$AC$9</f>
        <v>#DIV/0!</v>
      </c>
      <c r="T84" s="163" t="e">
        <f ca="1">(期貨data!Z85*100)-(期貨data!AA85*25)*Delta折耗比率!$AD$8</f>
        <v>#DIV/0!</v>
      </c>
      <c r="U84" s="165" t="e">
        <f ca="1">(期貨data!Z85*100)-(期貨data!AB85*1000)*Delta折耗比率!$AD$9</f>
        <v>#DIV/0!</v>
      </c>
      <c r="V84" s="166" t="e">
        <f ca="1">(期貨data!AA85*25)-(期貨data!AB85*1000)*Delta折耗比率!$AE$9</f>
        <v>#DIV/0!</v>
      </c>
      <c r="W84" s="202" t="e">
        <f ca="1">(期貨data!AC85*2000)-(期貨data!AB85*1000)*Delta折耗比率!$AG$9</f>
        <v>#DIV/0!</v>
      </c>
      <c r="X84" s="166" t="e">
        <f ca="1">(期貨data!AD85*20)-(期貨data!AE85*200)*Delta折耗比率!$Z$13</f>
        <v>#DIV/0!</v>
      </c>
    </row>
    <row r="85" spans="1:24">
      <c r="A85" s="4">
        <f>現貨data!A85</f>
        <v>0</v>
      </c>
      <c r="B85" s="163" t="e">
        <f ca="1">(期貨data!V86*50)-(期貨data!W86*1000)*Delta折耗比率!$Z$4</f>
        <v>#DIV/0!</v>
      </c>
      <c r="C85" s="164" t="e">
        <f ca="1">(期貨data!V86*50)-(期貨data!X86*250)*Delta折耗比率!$Z$5</f>
        <v>#DIV/0!</v>
      </c>
      <c r="D85" s="164" t="e">
        <f ca="1">(期貨data!V86*50)-(期貨data!Y86*20)*期貨data!$B$1*Delta折耗比率!$Z$6</f>
        <v>#DIV/0!</v>
      </c>
      <c r="E85" s="164" t="e">
        <f ca="1">(期貨data!V86*50)-(期貨data!Z86*100)*Delta折耗比率!$Z$7</f>
        <v>#DIV/0!</v>
      </c>
      <c r="F85" s="164" t="e">
        <f ca="1">(期貨data!V86*50)-(期貨data!AA86*25)*Delta折耗比率!$Z$8</f>
        <v>#DIV/0!</v>
      </c>
      <c r="G85" s="165" t="e">
        <f ca="1">(期貨data!V86*50)-(期貨data!AB86*1000)*Delta折耗比率!$Z$9</f>
        <v>#DIV/0!</v>
      </c>
      <c r="H85" s="164" t="e">
        <f ca="1">(期貨data!W86*1000)-(期貨data!X86*250)*Delta折耗比率!$AA$5</f>
        <v>#DIV/0!</v>
      </c>
      <c r="I85" s="164" t="e">
        <f ca="1">(期貨data!W86*1000)-(期貨data!Y86*20)*期貨data!$B$1*Delta折耗比率!$AA$6</f>
        <v>#DIV/0!</v>
      </c>
      <c r="J85" s="164" t="e">
        <f ca="1">(期貨data!W86*1000)-(期貨data!Z86*100)*Delta折耗比率!$AA$7</f>
        <v>#DIV/0!</v>
      </c>
      <c r="K85" s="164" t="e">
        <f ca="1">(期貨data!W86*1000)-(期貨data!AA86*25)*Delta折耗比率!$AA$8</f>
        <v>#DIV/0!</v>
      </c>
      <c r="L85" s="165" t="e">
        <f ca="1">(期貨data!W86*1000)-(期貨data!AB86*1000)*Delta折耗比率!$AA$9</f>
        <v>#DIV/0!</v>
      </c>
      <c r="M85" s="163" t="e">
        <f ca="1">(期貨data!X86*250)-(期貨data!Y86*20)*期貨data!$B$1*Delta折耗比率!$AB$6</f>
        <v>#DIV/0!</v>
      </c>
      <c r="N85" s="164" t="e">
        <f ca="1">(期貨data!X86*250)-(期貨data!Z86*100)*Delta折耗比率!$AB$7</f>
        <v>#DIV/0!</v>
      </c>
      <c r="O85" s="164" t="e">
        <f ca="1">(期貨data!X86*250)-(期貨data!AA86*25)*Delta折耗比率!$AB$8</f>
        <v>#DIV/0!</v>
      </c>
      <c r="P85" s="165" t="e">
        <f ca="1">(期貨data!X86*250)-(期貨data!AB86*1000)*Delta折耗比率!$AB$9</f>
        <v>#DIV/0!</v>
      </c>
      <c r="Q85" s="163" t="e">
        <f ca="1">(期貨data!Y86*20)*期貨data!$B$1-(期貨data!Z86*100)*Delta折耗比率!$AC$7</f>
        <v>#DIV/0!</v>
      </c>
      <c r="R85" s="164" t="e">
        <f ca="1">(期貨data!Y86*20)*期貨data!$B$1-(期貨data!AA86*25)*Delta折耗比率!$AC$8</f>
        <v>#DIV/0!</v>
      </c>
      <c r="S85" s="165" t="e">
        <f ca="1">(期貨data!Y86*20)*期貨data!$B$1-(期貨data!AB86*1000)*Delta折耗比率!$AC$9</f>
        <v>#DIV/0!</v>
      </c>
      <c r="T85" s="163" t="e">
        <f ca="1">(期貨data!Z86*100)-(期貨data!AA86*25)*Delta折耗比率!$AD$8</f>
        <v>#DIV/0!</v>
      </c>
      <c r="U85" s="165" t="e">
        <f ca="1">(期貨data!Z86*100)-(期貨data!AB86*1000)*Delta折耗比率!$AD$9</f>
        <v>#DIV/0!</v>
      </c>
      <c r="V85" s="166" t="e">
        <f ca="1">(期貨data!AA86*25)-(期貨data!AB86*1000)*Delta折耗比率!$AE$9</f>
        <v>#DIV/0!</v>
      </c>
      <c r="W85" s="202" t="e">
        <f ca="1">(期貨data!AC86*2000)-(期貨data!AB86*1000)*Delta折耗比率!$AG$9</f>
        <v>#DIV/0!</v>
      </c>
      <c r="X85" s="166" t="e">
        <f ca="1">(期貨data!AD86*20)-(期貨data!AE86*200)*Delta折耗比率!$Z$13</f>
        <v>#DIV/0!</v>
      </c>
    </row>
    <row r="86" spans="1:24">
      <c r="A86" s="4">
        <f>現貨data!A86</f>
        <v>0</v>
      </c>
      <c r="B86" s="163" t="e">
        <f ca="1">(期貨data!V87*50)-(期貨data!W87*1000)*Delta折耗比率!$Z$4</f>
        <v>#DIV/0!</v>
      </c>
      <c r="C86" s="164" t="e">
        <f ca="1">(期貨data!V87*50)-(期貨data!X87*250)*Delta折耗比率!$Z$5</f>
        <v>#DIV/0!</v>
      </c>
      <c r="D86" s="164" t="e">
        <f ca="1">(期貨data!V87*50)-(期貨data!Y87*20)*期貨data!$B$1*Delta折耗比率!$Z$6</f>
        <v>#DIV/0!</v>
      </c>
      <c r="E86" s="164" t="e">
        <f ca="1">(期貨data!V87*50)-(期貨data!Z87*100)*Delta折耗比率!$Z$7</f>
        <v>#DIV/0!</v>
      </c>
      <c r="F86" s="164" t="e">
        <f ca="1">(期貨data!V87*50)-(期貨data!AA87*25)*Delta折耗比率!$Z$8</f>
        <v>#DIV/0!</v>
      </c>
      <c r="G86" s="165" t="e">
        <f ca="1">(期貨data!V87*50)-(期貨data!AB87*1000)*Delta折耗比率!$Z$9</f>
        <v>#DIV/0!</v>
      </c>
      <c r="H86" s="164" t="e">
        <f ca="1">(期貨data!W87*1000)-(期貨data!X87*250)*Delta折耗比率!$AA$5</f>
        <v>#DIV/0!</v>
      </c>
      <c r="I86" s="164" t="e">
        <f ca="1">(期貨data!W87*1000)-(期貨data!Y87*20)*期貨data!$B$1*Delta折耗比率!$AA$6</f>
        <v>#DIV/0!</v>
      </c>
      <c r="J86" s="164" t="e">
        <f ca="1">(期貨data!W87*1000)-(期貨data!Z87*100)*Delta折耗比率!$AA$7</f>
        <v>#DIV/0!</v>
      </c>
      <c r="K86" s="164" t="e">
        <f ca="1">(期貨data!W87*1000)-(期貨data!AA87*25)*Delta折耗比率!$AA$8</f>
        <v>#DIV/0!</v>
      </c>
      <c r="L86" s="165" t="e">
        <f ca="1">(期貨data!W87*1000)-(期貨data!AB87*1000)*Delta折耗比率!$AA$9</f>
        <v>#DIV/0!</v>
      </c>
      <c r="M86" s="163" t="e">
        <f ca="1">(期貨data!X87*250)-(期貨data!Y87*20)*期貨data!$B$1*Delta折耗比率!$AB$6</f>
        <v>#DIV/0!</v>
      </c>
      <c r="N86" s="164" t="e">
        <f ca="1">(期貨data!X87*250)-(期貨data!Z87*100)*Delta折耗比率!$AB$7</f>
        <v>#DIV/0!</v>
      </c>
      <c r="O86" s="164" t="e">
        <f ca="1">(期貨data!X87*250)-(期貨data!AA87*25)*Delta折耗比率!$AB$8</f>
        <v>#DIV/0!</v>
      </c>
      <c r="P86" s="165" t="e">
        <f ca="1">(期貨data!X87*250)-(期貨data!AB87*1000)*Delta折耗比率!$AB$9</f>
        <v>#DIV/0!</v>
      </c>
      <c r="Q86" s="163" t="e">
        <f ca="1">(期貨data!Y87*20)*期貨data!$B$1-(期貨data!Z87*100)*Delta折耗比率!$AC$7</f>
        <v>#DIV/0!</v>
      </c>
      <c r="R86" s="164" t="e">
        <f ca="1">(期貨data!Y87*20)*期貨data!$B$1-(期貨data!AA87*25)*Delta折耗比率!$AC$8</f>
        <v>#DIV/0!</v>
      </c>
      <c r="S86" s="165" t="e">
        <f ca="1">(期貨data!Y87*20)*期貨data!$B$1-(期貨data!AB87*1000)*Delta折耗比率!$AC$9</f>
        <v>#DIV/0!</v>
      </c>
      <c r="T86" s="163" t="e">
        <f ca="1">(期貨data!Z87*100)-(期貨data!AA87*25)*Delta折耗比率!$AD$8</f>
        <v>#DIV/0!</v>
      </c>
      <c r="U86" s="165" t="e">
        <f ca="1">(期貨data!Z87*100)-(期貨data!AB87*1000)*Delta折耗比率!$AD$9</f>
        <v>#DIV/0!</v>
      </c>
      <c r="V86" s="166" t="e">
        <f ca="1">(期貨data!AA87*25)-(期貨data!AB87*1000)*Delta折耗比率!$AE$9</f>
        <v>#DIV/0!</v>
      </c>
      <c r="W86" s="202" t="e">
        <f ca="1">(期貨data!AC87*2000)-(期貨data!AB87*1000)*Delta折耗比率!$AG$9</f>
        <v>#DIV/0!</v>
      </c>
      <c r="X86" s="166" t="e">
        <f ca="1">(期貨data!AD87*20)-(期貨data!AE87*200)*Delta折耗比率!$Z$13</f>
        <v>#DIV/0!</v>
      </c>
    </row>
    <row r="87" spans="1:24">
      <c r="A87" s="4">
        <f>現貨data!A87</f>
        <v>0</v>
      </c>
      <c r="B87" s="163" t="e">
        <f ca="1">(期貨data!V88*50)-(期貨data!W88*1000)*Delta折耗比率!$Z$4</f>
        <v>#DIV/0!</v>
      </c>
      <c r="C87" s="164" t="e">
        <f ca="1">(期貨data!V88*50)-(期貨data!X88*250)*Delta折耗比率!$Z$5</f>
        <v>#DIV/0!</v>
      </c>
      <c r="D87" s="164" t="e">
        <f ca="1">(期貨data!V88*50)-(期貨data!Y88*20)*期貨data!$B$1*Delta折耗比率!$Z$6</f>
        <v>#DIV/0!</v>
      </c>
      <c r="E87" s="164" t="e">
        <f ca="1">(期貨data!V88*50)-(期貨data!Z88*100)*Delta折耗比率!$Z$7</f>
        <v>#DIV/0!</v>
      </c>
      <c r="F87" s="164" t="e">
        <f ca="1">(期貨data!V88*50)-(期貨data!AA88*25)*Delta折耗比率!$Z$8</f>
        <v>#DIV/0!</v>
      </c>
      <c r="G87" s="165" t="e">
        <f ca="1">(期貨data!V88*50)-(期貨data!AB88*1000)*Delta折耗比率!$Z$9</f>
        <v>#DIV/0!</v>
      </c>
      <c r="H87" s="164" t="e">
        <f ca="1">(期貨data!W88*1000)-(期貨data!X88*250)*Delta折耗比率!$AA$5</f>
        <v>#DIV/0!</v>
      </c>
      <c r="I87" s="164" t="e">
        <f ca="1">(期貨data!W88*1000)-(期貨data!Y88*20)*期貨data!$B$1*Delta折耗比率!$AA$6</f>
        <v>#DIV/0!</v>
      </c>
      <c r="J87" s="164" t="e">
        <f ca="1">(期貨data!W88*1000)-(期貨data!Z88*100)*Delta折耗比率!$AA$7</f>
        <v>#DIV/0!</v>
      </c>
      <c r="K87" s="164" t="e">
        <f ca="1">(期貨data!W88*1000)-(期貨data!AA88*25)*Delta折耗比率!$AA$8</f>
        <v>#DIV/0!</v>
      </c>
      <c r="L87" s="165" t="e">
        <f ca="1">(期貨data!W88*1000)-(期貨data!AB88*1000)*Delta折耗比率!$AA$9</f>
        <v>#DIV/0!</v>
      </c>
      <c r="M87" s="163" t="e">
        <f ca="1">(期貨data!X88*250)-(期貨data!Y88*20)*期貨data!$B$1*Delta折耗比率!$AB$6</f>
        <v>#DIV/0!</v>
      </c>
      <c r="N87" s="164" t="e">
        <f ca="1">(期貨data!X88*250)-(期貨data!Z88*100)*Delta折耗比率!$AB$7</f>
        <v>#DIV/0!</v>
      </c>
      <c r="O87" s="164" t="e">
        <f ca="1">(期貨data!X88*250)-(期貨data!AA88*25)*Delta折耗比率!$AB$8</f>
        <v>#DIV/0!</v>
      </c>
      <c r="P87" s="165" t="e">
        <f ca="1">(期貨data!X88*250)-(期貨data!AB88*1000)*Delta折耗比率!$AB$9</f>
        <v>#DIV/0!</v>
      </c>
      <c r="Q87" s="163" t="e">
        <f ca="1">(期貨data!Y88*20)*期貨data!$B$1-(期貨data!Z88*100)*Delta折耗比率!$AC$7</f>
        <v>#DIV/0!</v>
      </c>
      <c r="R87" s="164" t="e">
        <f ca="1">(期貨data!Y88*20)*期貨data!$B$1-(期貨data!AA88*25)*Delta折耗比率!$AC$8</f>
        <v>#DIV/0!</v>
      </c>
      <c r="S87" s="165" t="e">
        <f ca="1">(期貨data!Y88*20)*期貨data!$B$1-(期貨data!AB88*1000)*Delta折耗比率!$AC$9</f>
        <v>#DIV/0!</v>
      </c>
      <c r="T87" s="163" t="e">
        <f ca="1">(期貨data!Z88*100)-(期貨data!AA88*25)*Delta折耗比率!$AD$8</f>
        <v>#DIV/0!</v>
      </c>
      <c r="U87" s="165" t="e">
        <f ca="1">(期貨data!Z88*100)-(期貨data!AB88*1000)*Delta折耗比率!$AD$9</f>
        <v>#DIV/0!</v>
      </c>
      <c r="V87" s="166" t="e">
        <f ca="1">(期貨data!AA88*25)-(期貨data!AB88*1000)*Delta折耗比率!$AE$9</f>
        <v>#DIV/0!</v>
      </c>
      <c r="W87" s="202" t="e">
        <f ca="1">(期貨data!AC88*2000)-(期貨data!AB88*1000)*Delta折耗比率!$AG$9</f>
        <v>#DIV/0!</v>
      </c>
      <c r="X87" s="166" t="e">
        <f ca="1">(期貨data!AD88*20)-(期貨data!AE88*200)*Delta折耗比率!$Z$13</f>
        <v>#DIV/0!</v>
      </c>
    </row>
    <row r="88" spans="1:24">
      <c r="A88" s="4">
        <f>現貨data!A88</f>
        <v>0</v>
      </c>
      <c r="B88" s="163" t="e">
        <f ca="1">(期貨data!V89*50)-(期貨data!W89*1000)*Delta折耗比率!$Z$4</f>
        <v>#DIV/0!</v>
      </c>
      <c r="C88" s="164" t="e">
        <f ca="1">(期貨data!V89*50)-(期貨data!X89*250)*Delta折耗比率!$Z$5</f>
        <v>#DIV/0!</v>
      </c>
      <c r="D88" s="164" t="e">
        <f ca="1">(期貨data!V89*50)-(期貨data!Y89*20)*期貨data!$B$1*Delta折耗比率!$Z$6</f>
        <v>#DIV/0!</v>
      </c>
      <c r="E88" s="164" t="e">
        <f ca="1">(期貨data!V89*50)-(期貨data!Z89*100)*Delta折耗比率!$Z$7</f>
        <v>#DIV/0!</v>
      </c>
      <c r="F88" s="164" t="e">
        <f ca="1">(期貨data!V89*50)-(期貨data!AA89*25)*Delta折耗比率!$Z$8</f>
        <v>#DIV/0!</v>
      </c>
      <c r="G88" s="165" t="e">
        <f ca="1">(期貨data!V89*50)-(期貨data!AB89*1000)*Delta折耗比率!$Z$9</f>
        <v>#DIV/0!</v>
      </c>
      <c r="H88" s="164" t="e">
        <f ca="1">(期貨data!W89*1000)-(期貨data!X89*250)*Delta折耗比率!$AA$5</f>
        <v>#DIV/0!</v>
      </c>
      <c r="I88" s="164" t="e">
        <f ca="1">(期貨data!W89*1000)-(期貨data!Y89*20)*期貨data!$B$1*Delta折耗比率!$AA$6</f>
        <v>#DIV/0!</v>
      </c>
      <c r="J88" s="164" t="e">
        <f ca="1">(期貨data!W89*1000)-(期貨data!Z89*100)*Delta折耗比率!$AA$7</f>
        <v>#DIV/0!</v>
      </c>
      <c r="K88" s="164" t="e">
        <f ca="1">(期貨data!W89*1000)-(期貨data!AA89*25)*Delta折耗比率!$AA$8</f>
        <v>#DIV/0!</v>
      </c>
      <c r="L88" s="165" t="e">
        <f ca="1">(期貨data!W89*1000)-(期貨data!AB89*1000)*Delta折耗比率!$AA$9</f>
        <v>#DIV/0!</v>
      </c>
      <c r="M88" s="163" t="e">
        <f ca="1">(期貨data!X89*250)-(期貨data!Y89*20)*期貨data!$B$1*Delta折耗比率!$AB$6</f>
        <v>#DIV/0!</v>
      </c>
      <c r="N88" s="164" t="e">
        <f ca="1">(期貨data!X89*250)-(期貨data!Z89*100)*Delta折耗比率!$AB$7</f>
        <v>#DIV/0!</v>
      </c>
      <c r="O88" s="164" t="e">
        <f ca="1">(期貨data!X89*250)-(期貨data!AA89*25)*Delta折耗比率!$AB$8</f>
        <v>#DIV/0!</v>
      </c>
      <c r="P88" s="165" t="e">
        <f ca="1">(期貨data!X89*250)-(期貨data!AB89*1000)*Delta折耗比率!$AB$9</f>
        <v>#DIV/0!</v>
      </c>
      <c r="Q88" s="163" t="e">
        <f ca="1">(期貨data!Y89*20)*期貨data!$B$1-(期貨data!Z89*100)*Delta折耗比率!$AC$7</f>
        <v>#DIV/0!</v>
      </c>
      <c r="R88" s="164" t="e">
        <f ca="1">(期貨data!Y89*20)*期貨data!$B$1-(期貨data!AA89*25)*Delta折耗比率!$AC$8</f>
        <v>#DIV/0!</v>
      </c>
      <c r="S88" s="165" t="e">
        <f ca="1">(期貨data!Y89*20)*期貨data!$B$1-(期貨data!AB89*1000)*Delta折耗比率!$AC$9</f>
        <v>#DIV/0!</v>
      </c>
      <c r="T88" s="163" t="e">
        <f ca="1">(期貨data!Z89*100)-(期貨data!AA89*25)*Delta折耗比率!$AD$8</f>
        <v>#DIV/0!</v>
      </c>
      <c r="U88" s="165" t="e">
        <f ca="1">(期貨data!Z89*100)-(期貨data!AB89*1000)*Delta折耗比率!$AD$9</f>
        <v>#DIV/0!</v>
      </c>
      <c r="V88" s="166" t="e">
        <f ca="1">(期貨data!AA89*25)-(期貨data!AB89*1000)*Delta折耗比率!$AE$9</f>
        <v>#DIV/0!</v>
      </c>
      <c r="W88" s="202" t="e">
        <f ca="1">(期貨data!AC89*2000)-(期貨data!AB89*1000)*Delta折耗比率!$AG$9</f>
        <v>#DIV/0!</v>
      </c>
      <c r="X88" s="166" t="e">
        <f ca="1">(期貨data!AD89*20)-(期貨data!AE89*200)*Delta折耗比率!$Z$13</f>
        <v>#DIV/0!</v>
      </c>
    </row>
    <row r="89" spans="1:24">
      <c r="A89" s="4">
        <f>現貨data!A89</f>
        <v>0</v>
      </c>
      <c r="B89" s="163" t="e">
        <f ca="1">(期貨data!V90*50)-(期貨data!W90*1000)*Delta折耗比率!$Z$4</f>
        <v>#DIV/0!</v>
      </c>
      <c r="C89" s="164" t="e">
        <f ca="1">(期貨data!V90*50)-(期貨data!X90*250)*Delta折耗比率!$Z$5</f>
        <v>#DIV/0!</v>
      </c>
      <c r="D89" s="164" t="e">
        <f ca="1">(期貨data!V90*50)-(期貨data!Y90*20)*期貨data!$B$1*Delta折耗比率!$Z$6</f>
        <v>#DIV/0!</v>
      </c>
      <c r="E89" s="164" t="e">
        <f ca="1">(期貨data!V90*50)-(期貨data!Z90*100)*Delta折耗比率!$Z$7</f>
        <v>#DIV/0!</v>
      </c>
      <c r="F89" s="164" t="e">
        <f ca="1">(期貨data!V90*50)-(期貨data!AA90*25)*Delta折耗比率!$Z$8</f>
        <v>#DIV/0!</v>
      </c>
      <c r="G89" s="165" t="e">
        <f ca="1">(期貨data!V90*50)-(期貨data!AB90*1000)*Delta折耗比率!$Z$9</f>
        <v>#DIV/0!</v>
      </c>
      <c r="H89" s="164" t="e">
        <f ca="1">(期貨data!W90*1000)-(期貨data!X90*250)*Delta折耗比率!$AA$5</f>
        <v>#DIV/0!</v>
      </c>
      <c r="I89" s="164" t="e">
        <f ca="1">(期貨data!W90*1000)-(期貨data!Y90*20)*期貨data!$B$1*Delta折耗比率!$AA$6</f>
        <v>#DIV/0!</v>
      </c>
      <c r="J89" s="164" t="e">
        <f ca="1">(期貨data!W90*1000)-(期貨data!Z90*100)*Delta折耗比率!$AA$7</f>
        <v>#DIV/0!</v>
      </c>
      <c r="K89" s="164" t="e">
        <f ca="1">(期貨data!W90*1000)-(期貨data!AA90*25)*Delta折耗比率!$AA$8</f>
        <v>#DIV/0!</v>
      </c>
      <c r="L89" s="165" t="e">
        <f ca="1">(期貨data!W90*1000)-(期貨data!AB90*1000)*Delta折耗比率!$AA$9</f>
        <v>#DIV/0!</v>
      </c>
      <c r="M89" s="163" t="e">
        <f ca="1">(期貨data!X90*250)-(期貨data!Y90*20)*期貨data!$B$1*Delta折耗比率!$AB$6</f>
        <v>#DIV/0!</v>
      </c>
      <c r="N89" s="164" t="e">
        <f ca="1">(期貨data!X90*250)-(期貨data!Z90*100)*Delta折耗比率!$AB$7</f>
        <v>#DIV/0!</v>
      </c>
      <c r="O89" s="164" t="e">
        <f ca="1">(期貨data!X90*250)-(期貨data!AA90*25)*Delta折耗比率!$AB$8</f>
        <v>#DIV/0!</v>
      </c>
      <c r="P89" s="165" t="e">
        <f ca="1">(期貨data!X90*250)-(期貨data!AB90*1000)*Delta折耗比率!$AB$9</f>
        <v>#DIV/0!</v>
      </c>
      <c r="Q89" s="163" t="e">
        <f ca="1">(期貨data!Y90*20)*期貨data!$B$1-(期貨data!Z90*100)*Delta折耗比率!$AC$7</f>
        <v>#DIV/0!</v>
      </c>
      <c r="R89" s="164" t="e">
        <f ca="1">(期貨data!Y90*20)*期貨data!$B$1-(期貨data!AA90*25)*Delta折耗比率!$AC$8</f>
        <v>#DIV/0!</v>
      </c>
      <c r="S89" s="165" t="e">
        <f ca="1">(期貨data!Y90*20)*期貨data!$B$1-(期貨data!AB90*1000)*Delta折耗比率!$AC$9</f>
        <v>#DIV/0!</v>
      </c>
      <c r="T89" s="163" t="e">
        <f ca="1">(期貨data!Z90*100)-(期貨data!AA90*25)*Delta折耗比率!$AD$8</f>
        <v>#DIV/0!</v>
      </c>
      <c r="U89" s="165" t="e">
        <f ca="1">(期貨data!Z90*100)-(期貨data!AB90*1000)*Delta折耗比率!$AD$9</f>
        <v>#DIV/0!</v>
      </c>
      <c r="V89" s="166" t="e">
        <f ca="1">(期貨data!AA90*25)-(期貨data!AB90*1000)*Delta折耗比率!$AE$9</f>
        <v>#DIV/0!</v>
      </c>
      <c r="W89" s="202" t="e">
        <f ca="1">(期貨data!AC90*2000)-(期貨data!AB90*1000)*Delta折耗比率!$AG$9</f>
        <v>#DIV/0!</v>
      </c>
      <c r="X89" s="166" t="e">
        <f ca="1">(期貨data!AD90*20)-(期貨data!AE90*200)*Delta折耗比率!$Z$13</f>
        <v>#DIV/0!</v>
      </c>
    </row>
    <row r="90" spans="1:24">
      <c r="A90" s="4">
        <f>現貨data!A90</f>
        <v>0</v>
      </c>
      <c r="B90" s="163" t="e">
        <f ca="1">(期貨data!V91*50)-(期貨data!W91*1000)*Delta折耗比率!$Z$4</f>
        <v>#DIV/0!</v>
      </c>
      <c r="C90" s="164" t="e">
        <f ca="1">(期貨data!V91*50)-(期貨data!X91*250)*Delta折耗比率!$Z$5</f>
        <v>#DIV/0!</v>
      </c>
      <c r="D90" s="164" t="e">
        <f ca="1">(期貨data!V91*50)-(期貨data!Y91*20)*期貨data!$B$1*Delta折耗比率!$Z$6</f>
        <v>#DIV/0!</v>
      </c>
      <c r="E90" s="164" t="e">
        <f ca="1">(期貨data!V91*50)-(期貨data!Z91*100)*Delta折耗比率!$Z$7</f>
        <v>#DIV/0!</v>
      </c>
      <c r="F90" s="164" t="e">
        <f ca="1">(期貨data!V91*50)-(期貨data!AA91*25)*Delta折耗比率!$Z$8</f>
        <v>#DIV/0!</v>
      </c>
      <c r="G90" s="165" t="e">
        <f ca="1">(期貨data!V91*50)-(期貨data!AB91*1000)*Delta折耗比率!$Z$9</f>
        <v>#DIV/0!</v>
      </c>
      <c r="H90" s="164" t="e">
        <f ca="1">(期貨data!W91*1000)-(期貨data!X91*250)*Delta折耗比率!$AA$5</f>
        <v>#DIV/0!</v>
      </c>
      <c r="I90" s="164" t="e">
        <f ca="1">(期貨data!W91*1000)-(期貨data!Y91*20)*期貨data!$B$1*Delta折耗比率!$AA$6</f>
        <v>#DIV/0!</v>
      </c>
      <c r="J90" s="164" t="e">
        <f ca="1">(期貨data!W91*1000)-(期貨data!Z91*100)*Delta折耗比率!$AA$7</f>
        <v>#DIV/0!</v>
      </c>
      <c r="K90" s="164" t="e">
        <f ca="1">(期貨data!W91*1000)-(期貨data!AA91*25)*Delta折耗比率!$AA$8</f>
        <v>#DIV/0!</v>
      </c>
      <c r="L90" s="165" t="e">
        <f ca="1">(期貨data!W91*1000)-(期貨data!AB91*1000)*Delta折耗比率!$AA$9</f>
        <v>#DIV/0!</v>
      </c>
      <c r="M90" s="163" t="e">
        <f ca="1">(期貨data!X91*250)-(期貨data!Y91*20)*期貨data!$B$1*Delta折耗比率!$AB$6</f>
        <v>#DIV/0!</v>
      </c>
      <c r="N90" s="164" t="e">
        <f ca="1">(期貨data!X91*250)-(期貨data!Z91*100)*Delta折耗比率!$AB$7</f>
        <v>#DIV/0!</v>
      </c>
      <c r="O90" s="164" t="e">
        <f ca="1">(期貨data!X91*250)-(期貨data!AA91*25)*Delta折耗比率!$AB$8</f>
        <v>#DIV/0!</v>
      </c>
      <c r="P90" s="165" t="e">
        <f ca="1">(期貨data!X91*250)-(期貨data!AB91*1000)*Delta折耗比率!$AB$9</f>
        <v>#DIV/0!</v>
      </c>
      <c r="Q90" s="163" t="e">
        <f ca="1">(期貨data!Y91*20)*期貨data!$B$1-(期貨data!Z91*100)*Delta折耗比率!$AC$7</f>
        <v>#DIV/0!</v>
      </c>
      <c r="R90" s="164" t="e">
        <f ca="1">(期貨data!Y91*20)*期貨data!$B$1-(期貨data!AA91*25)*Delta折耗比率!$AC$8</f>
        <v>#DIV/0!</v>
      </c>
      <c r="S90" s="165" t="e">
        <f ca="1">(期貨data!Y91*20)*期貨data!$B$1-(期貨data!AB91*1000)*Delta折耗比率!$AC$9</f>
        <v>#DIV/0!</v>
      </c>
      <c r="T90" s="163" t="e">
        <f ca="1">(期貨data!Z91*100)-(期貨data!AA91*25)*Delta折耗比率!$AD$8</f>
        <v>#DIV/0!</v>
      </c>
      <c r="U90" s="165" t="e">
        <f ca="1">(期貨data!Z91*100)-(期貨data!AB91*1000)*Delta折耗比率!$AD$9</f>
        <v>#DIV/0!</v>
      </c>
      <c r="V90" s="166" t="e">
        <f ca="1">(期貨data!AA91*25)-(期貨data!AB91*1000)*Delta折耗比率!$AE$9</f>
        <v>#DIV/0!</v>
      </c>
      <c r="W90" s="202" t="e">
        <f ca="1">(期貨data!AC91*2000)-(期貨data!AB91*1000)*Delta折耗比率!$AG$9</f>
        <v>#DIV/0!</v>
      </c>
      <c r="X90" s="166" t="e">
        <f ca="1">(期貨data!AD91*20)-(期貨data!AE91*200)*Delta折耗比率!$Z$13</f>
        <v>#DIV/0!</v>
      </c>
    </row>
    <row r="91" spans="1:24">
      <c r="A91" s="4">
        <f>現貨data!A91</f>
        <v>0</v>
      </c>
      <c r="B91" s="163" t="e">
        <f ca="1">(期貨data!V92*50)-(期貨data!W92*1000)*Delta折耗比率!$Z$4</f>
        <v>#DIV/0!</v>
      </c>
      <c r="C91" s="164" t="e">
        <f ca="1">(期貨data!V92*50)-(期貨data!X92*250)*Delta折耗比率!$Z$5</f>
        <v>#DIV/0!</v>
      </c>
      <c r="D91" s="164" t="e">
        <f ca="1">(期貨data!V92*50)-(期貨data!Y92*20)*期貨data!$B$1*Delta折耗比率!$Z$6</f>
        <v>#DIV/0!</v>
      </c>
      <c r="E91" s="164" t="e">
        <f ca="1">(期貨data!V92*50)-(期貨data!Z92*100)*Delta折耗比率!$Z$7</f>
        <v>#DIV/0!</v>
      </c>
      <c r="F91" s="164" t="e">
        <f ca="1">(期貨data!V92*50)-(期貨data!AA92*25)*Delta折耗比率!$Z$8</f>
        <v>#DIV/0!</v>
      </c>
      <c r="G91" s="165" t="e">
        <f ca="1">(期貨data!V92*50)-(期貨data!AB92*1000)*Delta折耗比率!$Z$9</f>
        <v>#DIV/0!</v>
      </c>
      <c r="H91" s="164" t="e">
        <f ca="1">(期貨data!W92*1000)-(期貨data!X92*250)*Delta折耗比率!$AA$5</f>
        <v>#DIV/0!</v>
      </c>
      <c r="I91" s="164" t="e">
        <f ca="1">(期貨data!W92*1000)-(期貨data!Y92*20)*期貨data!$B$1*Delta折耗比率!$AA$6</f>
        <v>#DIV/0!</v>
      </c>
      <c r="J91" s="164" t="e">
        <f ca="1">(期貨data!W92*1000)-(期貨data!Z92*100)*Delta折耗比率!$AA$7</f>
        <v>#DIV/0!</v>
      </c>
      <c r="K91" s="164" t="e">
        <f ca="1">(期貨data!W92*1000)-(期貨data!AA92*25)*Delta折耗比率!$AA$8</f>
        <v>#DIV/0!</v>
      </c>
      <c r="L91" s="165" t="e">
        <f ca="1">(期貨data!W92*1000)-(期貨data!AB92*1000)*Delta折耗比率!$AA$9</f>
        <v>#DIV/0!</v>
      </c>
      <c r="M91" s="163" t="e">
        <f ca="1">(期貨data!X92*250)-(期貨data!Y92*20)*期貨data!$B$1*Delta折耗比率!$AB$6</f>
        <v>#DIV/0!</v>
      </c>
      <c r="N91" s="164" t="e">
        <f ca="1">(期貨data!X92*250)-(期貨data!Z92*100)*Delta折耗比率!$AB$7</f>
        <v>#DIV/0!</v>
      </c>
      <c r="O91" s="164" t="e">
        <f ca="1">(期貨data!X92*250)-(期貨data!AA92*25)*Delta折耗比率!$AB$8</f>
        <v>#DIV/0!</v>
      </c>
      <c r="P91" s="165" t="e">
        <f ca="1">(期貨data!X92*250)-(期貨data!AB92*1000)*Delta折耗比率!$AB$9</f>
        <v>#DIV/0!</v>
      </c>
      <c r="Q91" s="163" t="e">
        <f ca="1">(期貨data!Y92*20)*期貨data!$B$1-(期貨data!Z92*100)*Delta折耗比率!$AC$7</f>
        <v>#DIV/0!</v>
      </c>
      <c r="R91" s="164" t="e">
        <f ca="1">(期貨data!Y92*20)*期貨data!$B$1-(期貨data!AA92*25)*Delta折耗比率!$AC$8</f>
        <v>#DIV/0!</v>
      </c>
      <c r="S91" s="165" t="e">
        <f ca="1">(期貨data!Y92*20)*期貨data!$B$1-(期貨data!AB92*1000)*Delta折耗比率!$AC$9</f>
        <v>#DIV/0!</v>
      </c>
      <c r="T91" s="163" t="e">
        <f ca="1">(期貨data!Z92*100)-(期貨data!AA92*25)*Delta折耗比率!$AD$8</f>
        <v>#DIV/0!</v>
      </c>
      <c r="U91" s="165" t="e">
        <f ca="1">(期貨data!Z92*100)-(期貨data!AB92*1000)*Delta折耗比率!$AD$9</f>
        <v>#DIV/0!</v>
      </c>
      <c r="V91" s="166" t="e">
        <f ca="1">(期貨data!AA92*25)-(期貨data!AB92*1000)*Delta折耗比率!$AE$9</f>
        <v>#DIV/0!</v>
      </c>
      <c r="W91" s="202" t="e">
        <f ca="1">(期貨data!AC92*2000)-(期貨data!AB92*1000)*Delta折耗比率!$AG$9</f>
        <v>#DIV/0!</v>
      </c>
      <c r="X91" s="166" t="e">
        <f ca="1">(期貨data!AD92*20)-(期貨data!AE92*200)*Delta折耗比率!$Z$13</f>
        <v>#DIV/0!</v>
      </c>
    </row>
    <row r="92" spans="1:24">
      <c r="A92" s="4">
        <f>現貨data!A92</f>
        <v>0</v>
      </c>
      <c r="B92" s="163" t="e">
        <f ca="1">(期貨data!V93*50)-(期貨data!W93*1000)*Delta折耗比率!$Z$4</f>
        <v>#DIV/0!</v>
      </c>
      <c r="C92" s="164" t="e">
        <f ca="1">(期貨data!V93*50)-(期貨data!X93*250)*Delta折耗比率!$Z$5</f>
        <v>#DIV/0!</v>
      </c>
      <c r="D92" s="164" t="e">
        <f ca="1">(期貨data!V93*50)-(期貨data!Y93*20)*期貨data!$B$1*Delta折耗比率!$Z$6</f>
        <v>#DIV/0!</v>
      </c>
      <c r="E92" s="164" t="e">
        <f ca="1">(期貨data!V93*50)-(期貨data!Z93*100)*Delta折耗比率!$Z$7</f>
        <v>#DIV/0!</v>
      </c>
      <c r="F92" s="164" t="e">
        <f ca="1">(期貨data!V93*50)-(期貨data!AA93*25)*Delta折耗比率!$Z$8</f>
        <v>#DIV/0!</v>
      </c>
      <c r="G92" s="165" t="e">
        <f ca="1">(期貨data!V93*50)-(期貨data!AB93*1000)*Delta折耗比率!$Z$9</f>
        <v>#DIV/0!</v>
      </c>
      <c r="H92" s="164" t="e">
        <f ca="1">(期貨data!W93*1000)-(期貨data!X93*250)*Delta折耗比率!$AA$5</f>
        <v>#DIV/0!</v>
      </c>
      <c r="I92" s="164" t="e">
        <f ca="1">(期貨data!W93*1000)-(期貨data!Y93*20)*期貨data!$B$1*Delta折耗比率!$AA$6</f>
        <v>#DIV/0!</v>
      </c>
      <c r="J92" s="164" t="e">
        <f ca="1">(期貨data!W93*1000)-(期貨data!Z93*100)*Delta折耗比率!$AA$7</f>
        <v>#DIV/0!</v>
      </c>
      <c r="K92" s="164" t="e">
        <f ca="1">(期貨data!W93*1000)-(期貨data!AA93*25)*Delta折耗比率!$AA$8</f>
        <v>#DIV/0!</v>
      </c>
      <c r="L92" s="165" t="e">
        <f ca="1">(期貨data!W93*1000)-(期貨data!AB93*1000)*Delta折耗比率!$AA$9</f>
        <v>#DIV/0!</v>
      </c>
      <c r="M92" s="163" t="e">
        <f ca="1">(期貨data!X93*250)-(期貨data!Y93*20)*期貨data!$B$1*Delta折耗比率!$AB$6</f>
        <v>#DIV/0!</v>
      </c>
      <c r="N92" s="164" t="e">
        <f ca="1">(期貨data!X93*250)-(期貨data!Z93*100)*Delta折耗比率!$AB$7</f>
        <v>#DIV/0!</v>
      </c>
      <c r="O92" s="164" t="e">
        <f ca="1">(期貨data!X93*250)-(期貨data!AA93*25)*Delta折耗比率!$AB$8</f>
        <v>#DIV/0!</v>
      </c>
      <c r="P92" s="165" t="e">
        <f ca="1">(期貨data!X93*250)-(期貨data!AB93*1000)*Delta折耗比率!$AB$9</f>
        <v>#DIV/0!</v>
      </c>
      <c r="Q92" s="163" t="e">
        <f ca="1">(期貨data!Y93*20)*期貨data!$B$1-(期貨data!Z93*100)*Delta折耗比率!$AC$7</f>
        <v>#DIV/0!</v>
      </c>
      <c r="R92" s="164" t="e">
        <f ca="1">(期貨data!Y93*20)*期貨data!$B$1-(期貨data!AA93*25)*Delta折耗比率!$AC$8</f>
        <v>#DIV/0!</v>
      </c>
      <c r="S92" s="165" t="e">
        <f ca="1">(期貨data!Y93*20)*期貨data!$B$1-(期貨data!AB93*1000)*Delta折耗比率!$AC$9</f>
        <v>#DIV/0!</v>
      </c>
      <c r="T92" s="163" t="e">
        <f ca="1">(期貨data!Z93*100)-(期貨data!AA93*25)*Delta折耗比率!$AD$8</f>
        <v>#DIV/0!</v>
      </c>
      <c r="U92" s="165" t="e">
        <f ca="1">(期貨data!Z93*100)-(期貨data!AB93*1000)*Delta折耗比率!$AD$9</f>
        <v>#DIV/0!</v>
      </c>
      <c r="V92" s="166" t="e">
        <f ca="1">(期貨data!AA93*25)-(期貨data!AB93*1000)*Delta折耗比率!$AE$9</f>
        <v>#DIV/0!</v>
      </c>
      <c r="W92" s="202" t="e">
        <f ca="1">(期貨data!AC93*2000)-(期貨data!AB93*1000)*Delta折耗比率!$AG$9</f>
        <v>#DIV/0!</v>
      </c>
      <c r="X92" s="166" t="e">
        <f ca="1">(期貨data!AD93*20)-(期貨data!AE93*200)*Delta折耗比率!$Z$13</f>
        <v>#DIV/0!</v>
      </c>
    </row>
    <row r="93" spans="1:24">
      <c r="A93" s="4">
        <f>現貨data!A93</f>
        <v>0</v>
      </c>
      <c r="B93" s="163" t="e">
        <f ca="1">(期貨data!V94*50)-(期貨data!W94*1000)*Delta折耗比率!$Z$4</f>
        <v>#DIV/0!</v>
      </c>
      <c r="C93" s="164" t="e">
        <f ca="1">(期貨data!V94*50)-(期貨data!X94*250)*Delta折耗比率!$Z$5</f>
        <v>#DIV/0!</v>
      </c>
      <c r="D93" s="164" t="e">
        <f ca="1">(期貨data!V94*50)-(期貨data!Y94*20)*期貨data!$B$1*Delta折耗比率!$Z$6</f>
        <v>#DIV/0!</v>
      </c>
      <c r="E93" s="164" t="e">
        <f ca="1">(期貨data!V94*50)-(期貨data!Z94*100)*Delta折耗比率!$Z$7</f>
        <v>#DIV/0!</v>
      </c>
      <c r="F93" s="164" t="e">
        <f ca="1">(期貨data!V94*50)-(期貨data!AA94*25)*Delta折耗比率!$Z$8</f>
        <v>#DIV/0!</v>
      </c>
      <c r="G93" s="165" t="e">
        <f ca="1">(期貨data!V94*50)-(期貨data!AB94*1000)*Delta折耗比率!$Z$9</f>
        <v>#DIV/0!</v>
      </c>
      <c r="H93" s="164" t="e">
        <f ca="1">(期貨data!W94*1000)-(期貨data!X94*250)*Delta折耗比率!$AA$5</f>
        <v>#DIV/0!</v>
      </c>
      <c r="I93" s="164" t="e">
        <f ca="1">(期貨data!W94*1000)-(期貨data!Y94*20)*期貨data!$B$1*Delta折耗比率!$AA$6</f>
        <v>#DIV/0!</v>
      </c>
      <c r="J93" s="164" t="e">
        <f ca="1">(期貨data!W94*1000)-(期貨data!Z94*100)*Delta折耗比率!$AA$7</f>
        <v>#DIV/0!</v>
      </c>
      <c r="K93" s="164" t="e">
        <f ca="1">(期貨data!W94*1000)-(期貨data!AA94*25)*Delta折耗比率!$AA$8</f>
        <v>#DIV/0!</v>
      </c>
      <c r="L93" s="165" t="e">
        <f ca="1">(期貨data!W94*1000)-(期貨data!AB94*1000)*Delta折耗比率!$AA$9</f>
        <v>#DIV/0!</v>
      </c>
      <c r="M93" s="163" t="e">
        <f ca="1">(期貨data!X94*250)-(期貨data!Y94*20)*期貨data!$B$1*Delta折耗比率!$AB$6</f>
        <v>#DIV/0!</v>
      </c>
      <c r="N93" s="164" t="e">
        <f ca="1">(期貨data!X94*250)-(期貨data!Z94*100)*Delta折耗比率!$AB$7</f>
        <v>#DIV/0!</v>
      </c>
      <c r="O93" s="164" t="e">
        <f ca="1">(期貨data!X94*250)-(期貨data!AA94*25)*Delta折耗比率!$AB$8</f>
        <v>#DIV/0!</v>
      </c>
      <c r="P93" s="165" t="e">
        <f ca="1">(期貨data!X94*250)-(期貨data!AB94*1000)*Delta折耗比率!$AB$9</f>
        <v>#DIV/0!</v>
      </c>
      <c r="Q93" s="163" t="e">
        <f ca="1">(期貨data!Y94*20)*期貨data!$B$1-(期貨data!Z94*100)*Delta折耗比率!$AC$7</f>
        <v>#DIV/0!</v>
      </c>
      <c r="R93" s="164" t="e">
        <f ca="1">(期貨data!Y94*20)*期貨data!$B$1-(期貨data!AA94*25)*Delta折耗比率!$AC$8</f>
        <v>#DIV/0!</v>
      </c>
      <c r="S93" s="165" t="e">
        <f ca="1">(期貨data!Y94*20)*期貨data!$B$1-(期貨data!AB94*1000)*Delta折耗比率!$AC$9</f>
        <v>#DIV/0!</v>
      </c>
      <c r="T93" s="163" t="e">
        <f ca="1">(期貨data!Z94*100)-(期貨data!AA94*25)*Delta折耗比率!$AD$8</f>
        <v>#DIV/0!</v>
      </c>
      <c r="U93" s="165" t="e">
        <f ca="1">(期貨data!Z94*100)-(期貨data!AB94*1000)*Delta折耗比率!$AD$9</f>
        <v>#DIV/0!</v>
      </c>
      <c r="V93" s="166" t="e">
        <f ca="1">(期貨data!AA94*25)-(期貨data!AB94*1000)*Delta折耗比率!$AE$9</f>
        <v>#DIV/0!</v>
      </c>
      <c r="W93" s="202" t="e">
        <f ca="1">(期貨data!AC94*2000)-(期貨data!AB94*1000)*Delta折耗比率!$AG$9</f>
        <v>#DIV/0!</v>
      </c>
      <c r="X93" s="166" t="e">
        <f ca="1">(期貨data!AD94*20)-(期貨data!AE94*200)*Delta折耗比率!$Z$13</f>
        <v>#DIV/0!</v>
      </c>
    </row>
    <row r="94" spans="1:24">
      <c r="A94" s="4">
        <f>現貨data!A94</f>
        <v>0</v>
      </c>
      <c r="B94" s="163" t="e">
        <f ca="1">(期貨data!V95*50)-(期貨data!W95*1000)*Delta折耗比率!$Z$4</f>
        <v>#DIV/0!</v>
      </c>
      <c r="C94" s="164" t="e">
        <f ca="1">(期貨data!V95*50)-(期貨data!X95*250)*Delta折耗比率!$Z$5</f>
        <v>#DIV/0!</v>
      </c>
      <c r="D94" s="164" t="e">
        <f ca="1">(期貨data!V95*50)-(期貨data!Y95*20)*期貨data!$B$1*Delta折耗比率!$Z$6</f>
        <v>#DIV/0!</v>
      </c>
      <c r="E94" s="164" t="e">
        <f ca="1">(期貨data!V95*50)-(期貨data!Z95*100)*Delta折耗比率!$Z$7</f>
        <v>#DIV/0!</v>
      </c>
      <c r="F94" s="164" t="e">
        <f ca="1">(期貨data!V95*50)-(期貨data!AA95*25)*Delta折耗比率!$Z$8</f>
        <v>#DIV/0!</v>
      </c>
      <c r="G94" s="165" t="e">
        <f ca="1">(期貨data!V95*50)-(期貨data!AB95*1000)*Delta折耗比率!$Z$9</f>
        <v>#DIV/0!</v>
      </c>
      <c r="H94" s="164" t="e">
        <f ca="1">(期貨data!W95*1000)-(期貨data!X95*250)*Delta折耗比率!$AA$5</f>
        <v>#DIV/0!</v>
      </c>
      <c r="I94" s="164" t="e">
        <f ca="1">(期貨data!W95*1000)-(期貨data!Y95*20)*期貨data!$B$1*Delta折耗比率!$AA$6</f>
        <v>#DIV/0!</v>
      </c>
      <c r="J94" s="164" t="e">
        <f ca="1">(期貨data!W95*1000)-(期貨data!Z95*100)*Delta折耗比率!$AA$7</f>
        <v>#DIV/0!</v>
      </c>
      <c r="K94" s="164" t="e">
        <f ca="1">(期貨data!W95*1000)-(期貨data!AA95*25)*Delta折耗比率!$AA$8</f>
        <v>#DIV/0!</v>
      </c>
      <c r="L94" s="165" t="e">
        <f ca="1">(期貨data!W95*1000)-(期貨data!AB95*1000)*Delta折耗比率!$AA$9</f>
        <v>#DIV/0!</v>
      </c>
      <c r="M94" s="163" t="e">
        <f ca="1">(期貨data!X95*250)-(期貨data!Y95*20)*期貨data!$B$1*Delta折耗比率!$AB$6</f>
        <v>#DIV/0!</v>
      </c>
      <c r="N94" s="164" t="e">
        <f ca="1">(期貨data!X95*250)-(期貨data!Z95*100)*Delta折耗比率!$AB$7</f>
        <v>#DIV/0!</v>
      </c>
      <c r="O94" s="164" t="e">
        <f ca="1">(期貨data!X95*250)-(期貨data!AA95*25)*Delta折耗比率!$AB$8</f>
        <v>#DIV/0!</v>
      </c>
      <c r="P94" s="165" t="e">
        <f ca="1">(期貨data!X95*250)-(期貨data!AB95*1000)*Delta折耗比率!$AB$9</f>
        <v>#DIV/0!</v>
      </c>
      <c r="Q94" s="163" t="e">
        <f ca="1">(期貨data!Y95*20)*期貨data!$B$1-(期貨data!Z95*100)*Delta折耗比率!$AC$7</f>
        <v>#DIV/0!</v>
      </c>
      <c r="R94" s="164" t="e">
        <f ca="1">(期貨data!Y95*20)*期貨data!$B$1-(期貨data!AA95*25)*Delta折耗比率!$AC$8</f>
        <v>#DIV/0!</v>
      </c>
      <c r="S94" s="165" t="e">
        <f ca="1">(期貨data!Y95*20)*期貨data!$B$1-(期貨data!AB95*1000)*Delta折耗比率!$AC$9</f>
        <v>#DIV/0!</v>
      </c>
      <c r="T94" s="163" t="e">
        <f ca="1">(期貨data!Z95*100)-(期貨data!AA95*25)*Delta折耗比率!$AD$8</f>
        <v>#DIV/0!</v>
      </c>
      <c r="U94" s="165" t="e">
        <f ca="1">(期貨data!Z95*100)-(期貨data!AB95*1000)*Delta折耗比率!$AD$9</f>
        <v>#DIV/0!</v>
      </c>
      <c r="V94" s="166" t="e">
        <f ca="1">(期貨data!AA95*25)-(期貨data!AB95*1000)*Delta折耗比率!$AE$9</f>
        <v>#DIV/0!</v>
      </c>
      <c r="W94" s="202" t="e">
        <f ca="1">(期貨data!AC95*2000)-(期貨data!AB95*1000)*Delta折耗比率!$AG$9</f>
        <v>#DIV/0!</v>
      </c>
      <c r="X94" s="166" t="e">
        <f ca="1">(期貨data!AD95*20)-(期貨data!AE95*200)*Delta折耗比率!$Z$13</f>
        <v>#DIV/0!</v>
      </c>
    </row>
    <row r="95" spans="1:24">
      <c r="A95" s="4">
        <f>現貨data!A95</f>
        <v>0</v>
      </c>
      <c r="B95" s="163" t="e">
        <f ca="1">(期貨data!V96*50)-(期貨data!W96*1000)*Delta折耗比率!$Z$4</f>
        <v>#DIV/0!</v>
      </c>
      <c r="C95" s="164" t="e">
        <f ca="1">(期貨data!V96*50)-(期貨data!X96*250)*Delta折耗比率!$Z$5</f>
        <v>#DIV/0!</v>
      </c>
      <c r="D95" s="164" t="e">
        <f ca="1">(期貨data!V96*50)-(期貨data!Y96*20)*期貨data!$B$1*Delta折耗比率!$Z$6</f>
        <v>#DIV/0!</v>
      </c>
      <c r="E95" s="164" t="e">
        <f ca="1">(期貨data!V96*50)-(期貨data!Z96*100)*Delta折耗比率!$Z$7</f>
        <v>#DIV/0!</v>
      </c>
      <c r="F95" s="164" t="e">
        <f ca="1">(期貨data!V96*50)-(期貨data!AA96*25)*Delta折耗比率!$Z$8</f>
        <v>#DIV/0!</v>
      </c>
      <c r="G95" s="165" t="e">
        <f ca="1">(期貨data!V96*50)-(期貨data!AB96*1000)*Delta折耗比率!$Z$9</f>
        <v>#DIV/0!</v>
      </c>
      <c r="H95" s="164" t="e">
        <f ca="1">(期貨data!W96*1000)-(期貨data!X96*250)*Delta折耗比率!$AA$5</f>
        <v>#DIV/0!</v>
      </c>
      <c r="I95" s="164" t="e">
        <f ca="1">(期貨data!W96*1000)-(期貨data!Y96*20)*期貨data!$B$1*Delta折耗比率!$AA$6</f>
        <v>#DIV/0!</v>
      </c>
      <c r="J95" s="164" t="e">
        <f ca="1">(期貨data!W96*1000)-(期貨data!Z96*100)*Delta折耗比率!$AA$7</f>
        <v>#DIV/0!</v>
      </c>
      <c r="K95" s="164" t="e">
        <f ca="1">(期貨data!W96*1000)-(期貨data!AA96*25)*Delta折耗比率!$AA$8</f>
        <v>#DIV/0!</v>
      </c>
      <c r="L95" s="165" t="e">
        <f ca="1">(期貨data!W96*1000)-(期貨data!AB96*1000)*Delta折耗比率!$AA$9</f>
        <v>#DIV/0!</v>
      </c>
      <c r="M95" s="163" t="e">
        <f ca="1">(期貨data!X96*250)-(期貨data!Y96*20)*期貨data!$B$1*Delta折耗比率!$AB$6</f>
        <v>#DIV/0!</v>
      </c>
      <c r="N95" s="164" t="e">
        <f ca="1">(期貨data!X96*250)-(期貨data!Z96*100)*Delta折耗比率!$AB$7</f>
        <v>#DIV/0!</v>
      </c>
      <c r="O95" s="164" t="e">
        <f ca="1">(期貨data!X96*250)-(期貨data!AA96*25)*Delta折耗比率!$AB$8</f>
        <v>#DIV/0!</v>
      </c>
      <c r="P95" s="165" t="e">
        <f ca="1">(期貨data!X96*250)-(期貨data!AB96*1000)*Delta折耗比率!$AB$9</f>
        <v>#DIV/0!</v>
      </c>
      <c r="Q95" s="163" t="e">
        <f ca="1">(期貨data!Y96*20)*期貨data!$B$1-(期貨data!Z96*100)*Delta折耗比率!$AC$7</f>
        <v>#DIV/0!</v>
      </c>
      <c r="R95" s="164" t="e">
        <f ca="1">(期貨data!Y96*20)*期貨data!$B$1-(期貨data!AA96*25)*Delta折耗比率!$AC$8</f>
        <v>#DIV/0!</v>
      </c>
      <c r="S95" s="165" t="e">
        <f ca="1">(期貨data!Y96*20)*期貨data!$B$1-(期貨data!AB96*1000)*Delta折耗比率!$AC$9</f>
        <v>#DIV/0!</v>
      </c>
      <c r="T95" s="163" t="e">
        <f ca="1">(期貨data!Z96*100)-(期貨data!AA96*25)*Delta折耗比率!$AD$8</f>
        <v>#DIV/0!</v>
      </c>
      <c r="U95" s="165" t="e">
        <f ca="1">(期貨data!Z96*100)-(期貨data!AB96*1000)*Delta折耗比率!$AD$9</f>
        <v>#DIV/0!</v>
      </c>
      <c r="V95" s="166" t="e">
        <f ca="1">(期貨data!AA96*25)-(期貨data!AB96*1000)*Delta折耗比率!$AE$9</f>
        <v>#DIV/0!</v>
      </c>
      <c r="W95" s="202" t="e">
        <f ca="1">(期貨data!AC96*2000)-(期貨data!AB96*1000)*Delta折耗比率!$AG$9</f>
        <v>#DIV/0!</v>
      </c>
      <c r="X95" s="166" t="e">
        <f ca="1">(期貨data!AD96*20)-(期貨data!AE96*200)*Delta折耗比率!$Z$13</f>
        <v>#DIV/0!</v>
      </c>
    </row>
    <row r="96" spans="1:24">
      <c r="A96" s="4">
        <f>現貨data!A96</f>
        <v>0</v>
      </c>
      <c r="B96" s="163" t="e">
        <f ca="1">(期貨data!V97*50)-(期貨data!W97*1000)*Delta折耗比率!$Z$4</f>
        <v>#DIV/0!</v>
      </c>
      <c r="C96" s="164" t="e">
        <f ca="1">(期貨data!V97*50)-(期貨data!X97*250)*Delta折耗比率!$Z$5</f>
        <v>#DIV/0!</v>
      </c>
      <c r="D96" s="164" t="e">
        <f ca="1">(期貨data!V97*50)-(期貨data!Y97*20)*期貨data!$B$1*Delta折耗比率!$Z$6</f>
        <v>#DIV/0!</v>
      </c>
      <c r="E96" s="164" t="e">
        <f ca="1">(期貨data!V97*50)-(期貨data!Z97*100)*Delta折耗比率!$Z$7</f>
        <v>#DIV/0!</v>
      </c>
      <c r="F96" s="164" t="e">
        <f ca="1">(期貨data!V97*50)-(期貨data!AA97*25)*Delta折耗比率!$Z$8</f>
        <v>#DIV/0!</v>
      </c>
      <c r="G96" s="165" t="e">
        <f ca="1">(期貨data!V97*50)-(期貨data!AB97*1000)*Delta折耗比率!$Z$9</f>
        <v>#DIV/0!</v>
      </c>
      <c r="H96" s="164" t="e">
        <f ca="1">(期貨data!W97*1000)-(期貨data!X97*250)*Delta折耗比率!$AA$5</f>
        <v>#DIV/0!</v>
      </c>
      <c r="I96" s="164" t="e">
        <f ca="1">(期貨data!W97*1000)-(期貨data!Y97*20)*期貨data!$B$1*Delta折耗比率!$AA$6</f>
        <v>#DIV/0!</v>
      </c>
      <c r="J96" s="164" t="e">
        <f ca="1">(期貨data!W97*1000)-(期貨data!Z97*100)*Delta折耗比率!$AA$7</f>
        <v>#DIV/0!</v>
      </c>
      <c r="K96" s="164" t="e">
        <f ca="1">(期貨data!W97*1000)-(期貨data!AA97*25)*Delta折耗比率!$AA$8</f>
        <v>#DIV/0!</v>
      </c>
      <c r="L96" s="165" t="e">
        <f ca="1">(期貨data!W97*1000)-(期貨data!AB97*1000)*Delta折耗比率!$AA$9</f>
        <v>#DIV/0!</v>
      </c>
      <c r="M96" s="163" t="e">
        <f ca="1">(期貨data!X97*250)-(期貨data!Y97*20)*期貨data!$B$1*Delta折耗比率!$AB$6</f>
        <v>#DIV/0!</v>
      </c>
      <c r="N96" s="164" t="e">
        <f ca="1">(期貨data!X97*250)-(期貨data!Z97*100)*Delta折耗比率!$AB$7</f>
        <v>#DIV/0!</v>
      </c>
      <c r="O96" s="164" t="e">
        <f ca="1">(期貨data!X97*250)-(期貨data!AA97*25)*Delta折耗比率!$AB$8</f>
        <v>#DIV/0!</v>
      </c>
      <c r="P96" s="165" t="e">
        <f ca="1">(期貨data!X97*250)-(期貨data!AB97*1000)*Delta折耗比率!$AB$9</f>
        <v>#DIV/0!</v>
      </c>
      <c r="Q96" s="163" t="e">
        <f ca="1">(期貨data!Y97*20)*期貨data!$B$1-(期貨data!Z97*100)*Delta折耗比率!$AC$7</f>
        <v>#DIV/0!</v>
      </c>
      <c r="R96" s="164" t="e">
        <f ca="1">(期貨data!Y97*20)*期貨data!$B$1-(期貨data!AA97*25)*Delta折耗比率!$AC$8</f>
        <v>#DIV/0!</v>
      </c>
      <c r="S96" s="165" t="e">
        <f ca="1">(期貨data!Y97*20)*期貨data!$B$1-(期貨data!AB97*1000)*Delta折耗比率!$AC$9</f>
        <v>#DIV/0!</v>
      </c>
      <c r="T96" s="163" t="e">
        <f ca="1">(期貨data!Z97*100)-(期貨data!AA97*25)*Delta折耗比率!$AD$8</f>
        <v>#DIV/0!</v>
      </c>
      <c r="U96" s="165" t="e">
        <f ca="1">(期貨data!Z97*100)-(期貨data!AB97*1000)*Delta折耗比率!$AD$9</f>
        <v>#DIV/0!</v>
      </c>
      <c r="V96" s="166" t="e">
        <f ca="1">(期貨data!AA97*25)-(期貨data!AB97*1000)*Delta折耗比率!$AE$9</f>
        <v>#DIV/0!</v>
      </c>
      <c r="W96" s="202" t="e">
        <f ca="1">(期貨data!AC97*2000)-(期貨data!AB97*1000)*Delta折耗比率!$AG$9</f>
        <v>#DIV/0!</v>
      </c>
      <c r="X96" s="166" t="e">
        <f ca="1">(期貨data!AD97*20)-(期貨data!AE97*200)*Delta折耗比率!$Z$13</f>
        <v>#DIV/0!</v>
      </c>
    </row>
    <row r="97" spans="1:24">
      <c r="A97" s="4">
        <f>現貨data!A97</f>
        <v>0</v>
      </c>
      <c r="B97" s="163" t="e">
        <f ca="1">(期貨data!V98*50)-(期貨data!W98*1000)*Delta折耗比率!$Z$4</f>
        <v>#DIV/0!</v>
      </c>
      <c r="C97" s="164" t="e">
        <f ca="1">(期貨data!V98*50)-(期貨data!X98*250)*Delta折耗比率!$Z$5</f>
        <v>#DIV/0!</v>
      </c>
      <c r="D97" s="164" t="e">
        <f ca="1">(期貨data!V98*50)-(期貨data!Y98*20)*期貨data!$B$1*Delta折耗比率!$Z$6</f>
        <v>#DIV/0!</v>
      </c>
      <c r="E97" s="164" t="e">
        <f ca="1">(期貨data!V98*50)-(期貨data!Z98*100)*Delta折耗比率!$Z$7</f>
        <v>#DIV/0!</v>
      </c>
      <c r="F97" s="164" t="e">
        <f ca="1">(期貨data!V98*50)-(期貨data!AA98*25)*Delta折耗比率!$Z$8</f>
        <v>#DIV/0!</v>
      </c>
      <c r="G97" s="165" t="e">
        <f ca="1">(期貨data!V98*50)-(期貨data!AB98*1000)*Delta折耗比率!$Z$9</f>
        <v>#DIV/0!</v>
      </c>
      <c r="H97" s="164" t="e">
        <f ca="1">(期貨data!W98*1000)-(期貨data!X98*250)*Delta折耗比率!$AA$5</f>
        <v>#DIV/0!</v>
      </c>
      <c r="I97" s="164" t="e">
        <f ca="1">(期貨data!W98*1000)-(期貨data!Y98*20)*期貨data!$B$1*Delta折耗比率!$AA$6</f>
        <v>#DIV/0!</v>
      </c>
      <c r="J97" s="164" t="e">
        <f ca="1">(期貨data!W98*1000)-(期貨data!Z98*100)*Delta折耗比率!$AA$7</f>
        <v>#DIV/0!</v>
      </c>
      <c r="K97" s="164" t="e">
        <f ca="1">(期貨data!W98*1000)-(期貨data!AA98*25)*Delta折耗比率!$AA$8</f>
        <v>#DIV/0!</v>
      </c>
      <c r="L97" s="165" t="e">
        <f ca="1">(期貨data!W98*1000)-(期貨data!AB98*1000)*Delta折耗比率!$AA$9</f>
        <v>#DIV/0!</v>
      </c>
      <c r="M97" s="163" t="e">
        <f ca="1">(期貨data!X98*250)-(期貨data!Y98*20)*期貨data!$B$1*Delta折耗比率!$AB$6</f>
        <v>#DIV/0!</v>
      </c>
      <c r="N97" s="164" t="e">
        <f ca="1">(期貨data!X98*250)-(期貨data!Z98*100)*Delta折耗比率!$AB$7</f>
        <v>#DIV/0!</v>
      </c>
      <c r="O97" s="164" t="e">
        <f ca="1">(期貨data!X98*250)-(期貨data!AA98*25)*Delta折耗比率!$AB$8</f>
        <v>#DIV/0!</v>
      </c>
      <c r="P97" s="165" t="e">
        <f ca="1">(期貨data!X98*250)-(期貨data!AB98*1000)*Delta折耗比率!$AB$9</f>
        <v>#DIV/0!</v>
      </c>
      <c r="Q97" s="163" t="e">
        <f ca="1">(期貨data!Y98*20)*期貨data!$B$1-(期貨data!Z98*100)*Delta折耗比率!$AC$7</f>
        <v>#DIV/0!</v>
      </c>
      <c r="R97" s="164" t="e">
        <f ca="1">(期貨data!Y98*20)*期貨data!$B$1-(期貨data!AA98*25)*Delta折耗比率!$AC$8</f>
        <v>#DIV/0!</v>
      </c>
      <c r="S97" s="165" t="e">
        <f ca="1">(期貨data!Y98*20)*期貨data!$B$1-(期貨data!AB98*1000)*Delta折耗比率!$AC$9</f>
        <v>#DIV/0!</v>
      </c>
      <c r="T97" s="163" t="e">
        <f ca="1">(期貨data!Z98*100)-(期貨data!AA98*25)*Delta折耗比率!$AD$8</f>
        <v>#DIV/0!</v>
      </c>
      <c r="U97" s="165" t="e">
        <f ca="1">(期貨data!Z98*100)-(期貨data!AB98*1000)*Delta折耗比率!$AD$9</f>
        <v>#DIV/0!</v>
      </c>
      <c r="V97" s="166" t="e">
        <f ca="1">(期貨data!AA98*25)-(期貨data!AB98*1000)*Delta折耗比率!$AE$9</f>
        <v>#DIV/0!</v>
      </c>
      <c r="W97" s="202" t="e">
        <f ca="1">(期貨data!AC98*2000)-(期貨data!AB98*1000)*Delta折耗比率!$AG$9</f>
        <v>#DIV/0!</v>
      </c>
      <c r="X97" s="166" t="e">
        <f ca="1">(期貨data!AD98*20)-(期貨data!AE98*200)*Delta折耗比率!$Z$13</f>
        <v>#DIV/0!</v>
      </c>
    </row>
    <row r="98" spans="1:24">
      <c r="A98" s="4">
        <f>現貨data!A98</f>
        <v>0</v>
      </c>
      <c r="B98" s="163" t="e">
        <f ca="1">(期貨data!V99*50)-(期貨data!W99*1000)*Delta折耗比率!$Z$4</f>
        <v>#DIV/0!</v>
      </c>
      <c r="C98" s="164" t="e">
        <f ca="1">(期貨data!V99*50)-(期貨data!X99*250)*Delta折耗比率!$Z$5</f>
        <v>#DIV/0!</v>
      </c>
      <c r="D98" s="164" t="e">
        <f ca="1">(期貨data!V99*50)-(期貨data!Y99*20)*期貨data!$B$1*Delta折耗比率!$Z$6</f>
        <v>#DIV/0!</v>
      </c>
      <c r="E98" s="164" t="e">
        <f ca="1">(期貨data!V99*50)-(期貨data!Z99*100)*Delta折耗比率!$Z$7</f>
        <v>#DIV/0!</v>
      </c>
      <c r="F98" s="164" t="e">
        <f ca="1">(期貨data!V99*50)-(期貨data!AA99*25)*Delta折耗比率!$Z$8</f>
        <v>#DIV/0!</v>
      </c>
      <c r="G98" s="165" t="e">
        <f ca="1">(期貨data!V99*50)-(期貨data!AB99*1000)*Delta折耗比率!$Z$9</f>
        <v>#DIV/0!</v>
      </c>
      <c r="H98" s="164" t="e">
        <f ca="1">(期貨data!W99*1000)-(期貨data!X99*250)*Delta折耗比率!$AA$5</f>
        <v>#DIV/0!</v>
      </c>
      <c r="I98" s="164" t="e">
        <f ca="1">(期貨data!W99*1000)-(期貨data!Y99*20)*期貨data!$B$1*Delta折耗比率!$AA$6</f>
        <v>#DIV/0!</v>
      </c>
      <c r="J98" s="164" t="e">
        <f ca="1">(期貨data!W99*1000)-(期貨data!Z99*100)*Delta折耗比率!$AA$7</f>
        <v>#DIV/0!</v>
      </c>
      <c r="K98" s="164" t="e">
        <f ca="1">(期貨data!W99*1000)-(期貨data!AA99*25)*Delta折耗比率!$AA$8</f>
        <v>#DIV/0!</v>
      </c>
      <c r="L98" s="165" t="e">
        <f ca="1">(期貨data!W99*1000)-(期貨data!AB99*1000)*Delta折耗比率!$AA$9</f>
        <v>#DIV/0!</v>
      </c>
      <c r="M98" s="163" t="e">
        <f ca="1">(期貨data!X99*250)-(期貨data!Y99*20)*期貨data!$B$1*Delta折耗比率!$AB$6</f>
        <v>#DIV/0!</v>
      </c>
      <c r="N98" s="164" t="e">
        <f ca="1">(期貨data!X99*250)-(期貨data!Z99*100)*Delta折耗比率!$AB$7</f>
        <v>#DIV/0!</v>
      </c>
      <c r="O98" s="164" t="e">
        <f ca="1">(期貨data!X99*250)-(期貨data!AA99*25)*Delta折耗比率!$AB$8</f>
        <v>#DIV/0!</v>
      </c>
      <c r="P98" s="165" t="e">
        <f ca="1">(期貨data!X99*250)-(期貨data!AB99*1000)*Delta折耗比率!$AB$9</f>
        <v>#DIV/0!</v>
      </c>
      <c r="Q98" s="163" t="e">
        <f ca="1">(期貨data!Y99*20)*期貨data!$B$1-(期貨data!Z99*100)*Delta折耗比率!$AC$7</f>
        <v>#DIV/0!</v>
      </c>
      <c r="R98" s="164" t="e">
        <f ca="1">(期貨data!Y99*20)*期貨data!$B$1-(期貨data!AA99*25)*Delta折耗比率!$AC$8</f>
        <v>#DIV/0!</v>
      </c>
      <c r="S98" s="165" t="e">
        <f ca="1">(期貨data!Y99*20)*期貨data!$B$1-(期貨data!AB99*1000)*Delta折耗比率!$AC$9</f>
        <v>#DIV/0!</v>
      </c>
      <c r="T98" s="163" t="e">
        <f ca="1">(期貨data!Z99*100)-(期貨data!AA99*25)*Delta折耗比率!$AD$8</f>
        <v>#DIV/0!</v>
      </c>
      <c r="U98" s="165" t="e">
        <f ca="1">(期貨data!Z99*100)-(期貨data!AB99*1000)*Delta折耗比率!$AD$9</f>
        <v>#DIV/0!</v>
      </c>
      <c r="V98" s="166" t="e">
        <f ca="1">(期貨data!AA99*25)-(期貨data!AB99*1000)*Delta折耗比率!$AE$9</f>
        <v>#DIV/0!</v>
      </c>
      <c r="W98" s="202" t="e">
        <f ca="1">(期貨data!AC99*2000)-(期貨data!AB99*1000)*Delta折耗比率!$AG$9</f>
        <v>#DIV/0!</v>
      </c>
      <c r="X98" s="166" t="e">
        <f ca="1">(期貨data!AD99*20)-(期貨data!AE99*200)*Delta折耗比率!$Z$13</f>
        <v>#DIV/0!</v>
      </c>
    </row>
    <row r="99" spans="1:24">
      <c r="A99" s="4">
        <f>現貨data!A99</f>
        <v>0</v>
      </c>
      <c r="B99" s="163" t="e">
        <f ca="1">(期貨data!V100*50)-(期貨data!W100*1000)*Delta折耗比率!$Z$4</f>
        <v>#DIV/0!</v>
      </c>
      <c r="C99" s="164" t="e">
        <f ca="1">(期貨data!V100*50)-(期貨data!X100*250)*Delta折耗比率!$Z$5</f>
        <v>#DIV/0!</v>
      </c>
      <c r="D99" s="164" t="e">
        <f ca="1">(期貨data!V100*50)-(期貨data!Y100*20)*期貨data!$B$1*Delta折耗比率!$Z$6</f>
        <v>#DIV/0!</v>
      </c>
      <c r="E99" s="164" t="e">
        <f ca="1">(期貨data!V100*50)-(期貨data!Z100*100)*Delta折耗比率!$Z$7</f>
        <v>#DIV/0!</v>
      </c>
      <c r="F99" s="164" t="e">
        <f ca="1">(期貨data!V100*50)-(期貨data!AA100*25)*Delta折耗比率!$Z$8</f>
        <v>#DIV/0!</v>
      </c>
      <c r="G99" s="165" t="e">
        <f ca="1">(期貨data!V100*50)-(期貨data!AB100*1000)*Delta折耗比率!$Z$9</f>
        <v>#DIV/0!</v>
      </c>
      <c r="H99" s="164" t="e">
        <f ca="1">(期貨data!W100*1000)-(期貨data!X100*250)*Delta折耗比率!$AA$5</f>
        <v>#DIV/0!</v>
      </c>
      <c r="I99" s="164" t="e">
        <f ca="1">(期貨data!W100*1000)-(期貨data!Y100*20)*期貨data!$B$1*Delta折耗比率!$AA$6</f>
        <v>#DIV/0!</v>
      </c>
      <c r="J99" s="164" t="e">
        <f ca="1">(期貨data!W100*1000)-(期貨data!Z100*100)*Delta折耗比率!$AA$7</f>
        <v>#DIV/0!</v>
      </c>
      <c r="K99" s="164" t="e">
        <f ca="1">(期貨data!W100*1000)-(期貨data!AA100*25)*Delta折耗比率!$AA$8</f>
        <v>#DIV/0!</v>
      </c>
      <c r="L99" s="165" t="e">
        <f ca="1">(期貨data!W100*1000)-(期貨data!AB100*1000)*Delta折耗比率!$AA$9</f>
        <v>#DIV/0!</v>
      </c>
      <c r="M99" s="163" t="e">
        <f ca="1">(期貨data!X100*250)-(期貨data!Y100*20)*期貨data!$B$1*Delta折耗比率!$AB$6</f>
        <v>#DIV/0!</v>
      </c>
      <c r="N99" s="164" t="e">
        <f ca="1">(期貨data!X100*250)-(期貨data!Z100*100)*Delta折耗比率!$AB$7</f>
        <v>#DIV/0!</v>
      </c>
      <c r="O99" s="164" t="e">
        <f ca="1">(期貨data!X100*250)-(期貨data!AA100*25)*Delta折耗比率!$AB$8</f>
        <v>#DIV/0!</v>
      </c>
      <c r="P99" s="165" t="e">
        <f ca="1">(期貨data!X100*250)-(期貨data!AB100*1000)*Delta折耗比率!$AB$9</f>
        <v>#DIV/0!</v>
      </c>
      <c r="Q99" s="163" t="e">
        <f ca="1">(期貨data!Y100*20)*期貨data!$B$1-(期貨data!Z100*100)*Delta折耗比率!$AC$7</f>
        <v>#DIV/0!</v>
      </c>
      <c r="R99" s="164" t="e">
        <f ca="1">(期貨data!Y100*20)*期貨data!$B$1-(期貨data!AA100*25)*Delta折耗比率!$AC$8</f>
        <v>#DIV/0!</v>
      </c>
      <c r="S99" s="165" t="e">
        <f ca="1">(期貨data!Y100*20)*期貨data!$B$1-(期貨data!AB100*1000)*Delta折耗比率!$AC$9</f>
        <v>#DIV/0!</v>
      </c>
      <c r="T99" s="163" t="e">
        <f ca="1">(期貨data!Z100*100)-(期貨data!AA100*25)*Delta折耗比率!$AD$8</f>
        <v>#DIV/0!</v>
      </c>
      <c r="U99" s="165" t="e">
        <f ca="1">(期貨data!Z100*100)-(期貨data!AB100*1000)*Delta折耗比率!$AD$9</f>
        <v>#DIV/0!</v>
      </c>
      <c r="V99" s="166" t="e">
        <f ca="1">(期貨data!AA100*25)-(期貨data!AB100*1000)*Delta折耗比率!$AE$9</f>
        <v>#DIV/0!</v>
      </c>
      <c r="W99" s="202" t="e">
        <f ca="1">(期貨data!AC100*2000)-(期貨data!AB100*1000)*Delta折耗比率!$AG$9</f>
        <v>#DIV/0!</v>
      </c>
      <c r="X99" s="166" t="e">
        <f ca="1">(期貨data!AD100*20)-(期貨data!AE100*200)*Delta折耗比率!$Z$13</f>
        <v>#DIV/0!</v>
      </c>
    </row>
    <row r="100" spans="1:24">
      <c r="A100" s="4">
        <f>現貨data!A100</f>
        <v>0</v>
      </c>
      <c r="B100" s="163" t="e">
        <f ca="1">(期貨data!V101*50)-(期貨data!W101*1000)*Delta折耗比率!$Z$4</f>
        <v>#DIV/0!</v>
      </c>
      <c r="C100" s="164" t="e">
        <f ca="1">(期貨data!V101*50)-(期貨data!X101*250)*Delta折耗比率!$Z$5</f>
        <v>#DIV/0!</v>
      </c>
      <c r="D100" s="164" t="e">
        <f ca="1">(期貨data!V101*50)-(期貨data!Y101*20)*期貨data!$B$1*Delta折耗比率!$Z$6</f>
        <v>#DIV/0!</v>
      </c>
      <c r="E100" s="164" t="e">
        <f ca="1">(期貨data!V101*50)-(期貨data!Z101*100)*Delta折耗比率!$Z$7</f>
        <v>#DIV/0!</v>
      </c>
      <c r="F100" s="164" t="e">
        <f ca="1">(期貨data!V101*50)-(期貨data!AA101*25)*Delta折耗比率!$Z$8</f>
        <v>#DIV/0!</v>
      </c>
      <c r="G100" s="165" t="e">
        <f ca="1">(期貨data!V101*50)-(期貨data!AB101*1000)*Delta折耗比率!$Z$9</f>
        <v>#DIV/0!</v>
      </c>
      <c r="H100" s="164" t="e">
        <f ca="1">(期貨data!W101*1000)-(期貨data!X101*250)*Delta折耗比率!$AA$5</f>
        <v>#DIV/0!</v>
      </c>
      <c r="I100" s="164" t="e">
        <f ca="1">(期貨data!W101*1000)-(期貨data!Y101*20)*期貨data!$B$1*Delta折耗比率!$AA$6</f>
        <v>#DIV/0!</v>
      </c>
      <c r="J100" s="164" t="e">
        <f ca="1">(期貨data!W101*1000)-(期貨data!Z101*100)*Delta折耗比率!$AA$7</f>
        <v>#DIV/0!</v>
      </c>
      <c r="K100" s="164" t="e">
        <f ca="1">(期貨data!W101*1000)-(期貨data!AA101*25)*Delta折耗比率!$AA$8</f>
        <v>#DIV/0!</v>
      </c>
      <c r="L100" s="165" t="e">
        <f ca="1">(期貨data!W101*1000)-(期貨data!AB101*1000)*Delta折耗比率!$AA$9</f>
        <v>#DIV/0!</v>
      </c>
      <c r="M100" s="163" t="e">
        <f ca="1">(期貨data!X101*250)-(期貨data!Y101*20)*期貨data!$B$1*Delta折耗比率!$AB$6</f>
        <v>#DIV/0!</v>
      </c>
      <c r="N100" s="164" t="e">
        <f ca="1">(期貨data!X101*250)-(期貨data!Z101*100)*Delta折耗比率!$AB$7</f>
        <v>#DIV/0!</v>
      </c>
      <c r="O100" s="164" t="e">
        <f ca="1">(期貨data!X101*250)-(期貨data!AA101*25)*Delta折耗比率!$AB$8</f>
        <v>#DIV/0!</v>
      </c>
      <c r="P100" s="165" t="e">
        <f ca="1">(期貨data!X101*250)-(期貨data!AB101*1000)*Delta折耗比率!$AB$9</f>
        <v>#DIV/0!</v>
      </c>
      <c r="Q100" s="163" t="e">
        <f ca="1">(期貨data!Y101*20)*期貨data!$B$1-(期貨data!Z101*100)*Delta折耗比率!$AC$7</f>
        <v>#DIV/0!</v>
      </c>
      <c r="R100" s="164" t="e">
        <f ca="1">(期貨data!Y101*20)*期貨data!$B$1-(期貨data!AA101*25)*Delta折耗比率!$AC$8</f>
        <v>#DIV/0!</v>
      </c>
      <c r="S100" s="165" t="e">
        <f ca="1">(期貨data!Y101*20)*期貨data!$B$1-(期貨data!AB101*1000)*Delta折耗比率!$AC$9</f>
        <v>#DIV/0!</v>
      </c>
      <c r="T100" s="163" t="e">
        <f ca="1">(期貨data!Z101*100)-(期貨data!AA101*25)*Delta折耗比率!$AD$8</f>
        <v>#DIV/0!</v>
      </c>
      <c r="U100" s="165" t="e">
        <f ca="1">(期貨data!Z101*100)-(期貨data!AB101*1000)*Delta折耗比率!$AD$9</f>
        <v>#DIV/0!</v>
      </c>
      <c r="V100" s="166" t="e">
        <f ca="1">(期貨data!AA101*25)-(期貨data!AB101*1000)*Delta折耗比率!$AE$9</f>
        <v>#DIV/0!</v>
      </c>
      <c r="W100" s="202" t="e">
        <f ca="1">(期貨data!AC101*2000)-(期貨data!AB101*1000)*Delta折耗比率!$AG$9</f>
        <v>#DIV/0!</v>
      </c>
      <c r="X100" s="166" t="e">
        <f ca="1">(期貨data!AD101*20)-(期貨data!AE101*200)*Delta折耗比率!$Z$13</f>
        <v>#DIV/0!</v>
      </c>
    </row>
    <row r="101" spans="1:24">
      <c r="A101" s="4">
        <f>現貨data!A101</f>
        <v>0</v>
      </c>
      <c r="B101" s="163" t="e">
        <f ca="1">(期貨data!V102*50)-(期貨data!W102*1000)*Delta折耗比率!$Z$4</f>
        <v>#DIV/0!</v>
      </c>
      <c r="C101" s="164" t="e">
        <f ca="1">(期貨data!V102*50)-(期貨data!X102*250)*Delta折耗比率!$Z$5</f>
        <v>#DIV/0!</v>
      </c>
      <c r="D101" s="164" t="e">
        <f ca="1">(期貨data!V102*50)-(期貨data!Y102*20)*期貨data!$B$1*Delta折耗比率!$Z$6</f>
        <v>#DIV/0!</v>
      </c>
      <c r="E101" s="164" t="e">
        <f ca="1">(期貨data!V102*50)-(期貨data!Z102*100)*Delta折耗比率!$Z$7</f>
        <v>#DIV/0!</v>
      </c>
      <c r="F101" s="164" t="e">
        <f ca="1">(期貨data!V102*50)-(期貨data!AA102*25)*Delta折耗比率!$Z$8</f>
        <v>#DIV/0!</v>
      </c>
      <c r="G101" s="165" t="e">
        <f ca="1">(期貨data!V102*50)-(期貨data!AB102*1000)*Delta折耗比率!$Z$9</f>
        <v>#DIV/0!</v>
      </c>
      <c r="H101" s="164" t="e">
        <f ca="1">(期貨data!W102*1000)-(期貨data!X102*250)*Delta折耗比率!$AA$5</f>
        <v>#DIV/0!</v>
      </c>
      <c r="I101" s="164" t="e">
        <f ca="1">(期貨data!W102*1000)-(期貨data!Y102*20)*期貨data!$B$1*Delta折耗比率!$AA$6</f>
        <v>#DIV/0!</v>
      </c>
      <c r="J101" s="164" t="e">
        <f ca="1">(期貨data!W102*1000)-(期貨data!Z102*100)*Delta折耗比率!$AA$7</f>
        <v>#DIV/0!</v>
      </c>
      <c r="K101" s="164" t="e">
        <f ca="1">(期貨data!W102*1000)-(期貨data!AA102*25)*Delta折耗比率!$AA$8</f>
        <v>#DIV/0!</v>
      </c>
      <c r="L101" s="165" t="e">
        <f ca="1">(期貨data!W102*1000)-(期貨data!AB102*1000)*Delta折耗比率!$AA$9</f>
        <v>#DIV/0!</v>
      </c>
      <c r="M101" s="163" t="e">
        <f ca="1">(期貨data!X102*250)-(期貨data!Y102*20)*期貨data!$B$1*Delta折耗比率!$AB$6</f>
        <v>#DIV/0!</v>
      </c>
      <c r="N101" s="164" t="e">
        <f ca="1">(期貨data!X102*250)-(期貨data!Z102*100)*Delta折耗比率!$AB$7</f>
        <v>#DIV/0!</v>
      </c>
      <c r="O101" s="164" t="e">
        <f ca="1">(期貨data!X102*250)-(期貨data!AA102*25)*Delta折耗比率!$AB$8</f>
        <v>#DIV/0!</v>
      </c>
      <c r="P101" s="165" t="e">
        <f ca="1">(期貨data!X102*250)-(期貨data!AB102*1000)*Delta折耗比率!$AB$9</f>
        <v>#DIV/0!</v>
      </c>
      <c r="Q101" s="163" t="e">
        <f ca="1">(期貨data!Y102*20)*期貨data!$B$1-(期貨data!Z102*100)*Delta折耗比率!$AC$7</f>
        <v>#DIV/0!</v>
      </c>
      <c r="R101" s="164" t="e">
        <f ca="1">(期貨data!Y102*20)*期貨data!$B$1-(期貨data!AA102*25)*Delta折耗比率!$AC$8</f>
        <v>#DIV/0!</v>
      </c>
      <c r="S101" s="165" t="e">
        <f ca="1">(期貨data!Y102*20)*期貨data!$B$1-(期貨data!AB102*1000)*Delta折耗比率!$AC$9</f>
        <v>#DIV/0!</v>
      </c>
      <c r="T101" s="163" t="e">
        <f ca="1">(期貨data!Z102*100)-(期貨data!AA102*25)*Delta折耗比率!$AD$8</f>
        <v>#DIV/0!</v>
      </c>
      <c r="U101" s="165" t="e">
        <f ca="1">(期貨data!Z102*100)-(期貨data!AB102*1000)*Delta折耗比率!$AD$9</f>
        <v>#DIV/0!</v>
      </c>
      <c r="V101" s="166" t="e">
        <f ca="1">(期貨data!AA102*25)-(期貨data!AB102*1000)*Delta折耗比率!$AE$9</f>
        <v>#DIV/0!</v>
      </c>
      <c r="W101" s="202" t="e">
        <f ca="1">(期貨data!AC102*2000)-(期貨data!AB102*1000)*Delta折耗比率!$AG$9</f>
        <v>#DIV/0!</v>
      </c>
      <c r="X101" s="166" t="e">
        <f ca="1">(期貨data!AD102*20)-(期貨data!AE102*200)*Delta折耗比率!$Z$13</f>
        <v>#DIV/0!</v>
      </c>
    </row>
    <row r="102" spans="1:24">
      <c r="A102" s="4">
        <f>現貨data!A102</f>
        <v>0</v>
      </c>
      <c r="B102" s="163" t="e">
        <f ca="1">(期貨data!V103*50)-(期貨data!W103*1000)*Delta折耗比率!$Z$4</f>
        <v>#DIV/0!</v>
      </c>
      <c r="C102" s="164" t="e">
        <f ca="1">(期貨data!V103*50)-(期貨data!X103*250)*Delta折耗比率!$Z$5</f>
        <v>#DIV/0!</v>
      </c>
      <c r="D102" s="164" t="e">
        <f ca="1">(期貨data!V103*50)-(期貨data!Y103*20)*期貨data!$B$1*Delta折耗比率!$Z$6</f>
        <v>#DIV/0!</v>
      </c>
      <c r="E102" s="164" t="e">
        <f ca="1">(期貨data!V103*50)-(期貨data!Z103*100)*Delta折耗比率!$Z$7</f>
        <v>#DIV/0!</v>
      </c>
      <c r="F102" s="164" t="e">
        <f ca="1">(期貨data!V103*50)-(期貨data!AA103*25)*Delta折耗比率!$Z$8</f>
        <v>#DIV/0!</v>
      </c>
      <c r="G102" s="165" t="e">
        <f ca="1">(期貨data!V103*50)-(期貨data!AB103*1000)*Delta折耗比率!$Z$9</f>
        <v>#DIV/0!</v>
      </c>
      <c r="H102" s="164" t="e">
        <f ca="1">(期貨data!W103*1000)-(期貨data!X103*250)*Delta折耗比率!$AA$5</f>
        <v>#DIV/0!</v>
      </c>
      <c r="I102" s="164" t="e">
        <f ca="1">(期貨data!W103*1000)-(期貨data!Y103*20)*期貨data!$B$1*Delta折耗比率!$AA$6</f>
        <v>#DIV/0!</v>
      </c>
      <c r="J102" s="164" t="e">
        <f ca="1">(期貨data!W103*1000)-(期貨data!Z103*100)*Delta折耗比率!$AA$7</f>
        <v>#DIV/0!</v>
      </c>
      <c r="K102" s="164" t="e">
        <f ca="1">(期貨data!W103*1000)-(期貨data!AA103*25)*Delta折耗比率!$AA$8</f>
        <v>#DIV/0!</v>
      </c>
      <c r="L102" s="165" t="e">
        <f ca="1">(期貨data!W103*1000)-(期貨data!AB103*1000)*Delta折耗比率!$AA$9</f>
        <v>#DIV/0!</v>
      </c>
      <c r="M102" s="163" t="e">
        <f ca="1">(期貨data!X103*250)-(期貨data!Y103*20)*期貨data!$B$1*Delta折耗比率!$AB$6</f>
        <v>#DIV/0!</v>
      </c>
      <c r="N102" s="164" t="e">
        <f ca="1">(期貨data!X103*250)-(期貨data!Z103*100)*Delta折耗比率!$AB$7</f>
        <v>#DIV/0!</v>
      </c>
      <c r="O102" s="164" t="e">
        <f ca="1">(期貨data!X103*250)-(期貨data!AA103*25)*Delta折耗比率!$AB$8</f>
        <v>#DIV/0!</v>
      </c>
      <c r="P102" s="165" t="e">
        <f ca="1">(期貨data!X103*250)-(期貨data!AB103*1000)*Delta折耗比率!$AB$9</f>
        <v>#DIV/0!</v>
      </c>
      <c r="Q102" s="163" t="e">
        <f ca="1">(期貨data!Y103*20)*期貨data!$B$1-(期貨data!Z103*100)*Delta折耗比率!$AC$7</f>
        <v>#DIV/0!</v>
      </c>
      <c r="R102" s="164" t="e">
        <f ca="1">(期貨data!Y103*20)*期貨data!$B$1-(期貨data!AA103*25)*Delta折耗比率!$AC$8</f>
        <v>#DIV/0!</v>
      </c>
      <c r="S102" s="165" t="e">
        <f ca="1">(期貨data!Y103*20)*期貨data!$B$1-(期貨data!AB103*1000)*Delta折耗比率!$AC$9</f>
        <v>#DIV/0!</v>
      </c>
      <c r="T102" s="163" t="e">
        <f ca="1">(期貨data!Z103*100)-(期貨data!AA103*25)*Delta折耗比率!$AD$8</f>
        <v>#DIV/0!</v>
      </c>
      <c r="U102" s="165" t="e">
        <f ca="1">(期貨data!Z103*100)-(期貨data!AB103*1000)*Delta折耗比率!$AD$9</f>
        <v>#DIV/0!</v>
      </c>
      <c r="V102" s="166" t="e">
        <f ca="1">(期貨data!AA103*25)-(期貨data!AB103*1000)*Delta折耗比率!$AE$9</f>
        <v>#DIV/0!</v>
      </c>
      <c r="W102" s="202" t="e">
        <f ca="1">(期貨data!AC103*2000)-(期貨data!AB103*1000)*Delta折耗比率!$AG$9</f>
        <v>#DIV/0!</v>
      </c>
      <c r="X102" s="166" t="e">
        <f ca="1">(期貨data!AD103*20)-(期貨data!AE103*200)*Delta折耗比率!$Z$13</f>
        <v>#DIV/0!</v>
      </c>
    </row>
    <row r="103" spans="1:24">
      <c r="A103" s="4">
        <f>現貨data!A103</f>
        <v>0</v>
      </c>
      <c r="B103" s="163" t="e">
        <f ca="1">(期貨data!V104*50)-(期貨data!W104*1000)*Delta折耗比率!$Z$4</f>
        <v>#DIV/0!</v>
      </c>
      <c r="C103" s="164" t="e">
        <f ca="1">(期貨data!V104*50)-(期貨data!X104*250)*Delta折耗比率!$Z$5</f>
        <v>#DIV/0!</v>
      </c>
      <c r="D103" s="164" t="e">
        <f ca="1">(期貨data!V104*50)-(期貨data!Y104*20)*期貨data!$B$1*Delta折耗比率!$Z$6</f>
        <v>#DIV/0!</v>
      </c>
      <c r="E103" s="164" t="e">
        <f ca="1">(期貨data!V104*50)-(期貨data!Z104*100)*Delta折耗比率!$Z$7</f>
        <v>#DIV/0!</v>
      </c>
      <c r="F103" s="164" t="e">
        <f ca="1">(期貨data!V104*50)-(期貨data!AA104*25)*Delta折耗比率!$Z$8</f>
        <v>#DIV/0!</v>
      </c>
      <c r="G103" s="165" t="e">
        <f ca="1">(期貨data!V104*50)-(期貨data!AB104*1000)*Delta折耗比率!$Z$9</f>
        <v>#DIV/0!</v>
      </c>
      <c r="H103" s="164" t="e">
        <f ca="1">(期貨data!W104*1000)-(期貨data!X104*250)*Delta折耗比率!$AA$5</f>
        <v>#DIV/0!</v>
      </c>
      <c r="I103" s="164" t="e">
        <f ca="1">(期貨data!W104*1000)-(期貨data!Y104*20)*期貨data!$B$1*Delta折耗比率!$AA$6</f>
        <v>#DIV/0!</v>
      </c>
      <c r="J103" s="164" t="e">
        <f ca="1">(期貨data!W104*1000)-(期貨data!Z104*100)*Delta折耗比率!$AA$7</f>
        <v>#DIV/0!</v>
      </c>
      <c r="K103" s="164" t="e">
        <f ca="1">(期貨data!W104*1000)-(期貨data!AA104*25)*Delta折耗比率!$AA$8</f>
        <v>#DIV/0!</v>
      </c>
      <c r="L103" s="165" t="e">
        <f ca="1">(期貨data!W104*1000)-(期貨data!AB104*1000)*Delta折耗比率!$AA$9</f>
        <v>#DIV/0!</v>
      </c>
      <c r="M103" s="163" t="e">
        <f ca="1">(期貨data!X104*250)-(期貨data!Y104*20)*期貨data!$B$1*Delta折耗比率!$AB$6</f>
        <v>#DIV/0!</v>
      </c>
      <c r="N103" s="164" t="e">
        <f ca="1">(期貨data!X104*250)-(期貨data!Z104*100)*Delta折耗比率!$AB$7</f>
        <v>#DIV/0!</v>
      </c>
      <c r="O103" s="164" t="e">
        <f ca="1">(期貨data!X104*250)-(期貨data!AA104*25)*Delta折耗比率!$AB$8</f>
        <v>#DIV/0!</v>
      </c>
      <c r="P103" s="165" t="e">
        <f ca="1">(期貨data!X104*250)-(期貨data!AB104*1000)*Delta折耗比率!$AB$9</f>
        <v>#DIV/0!</v>
      </c>
      <c r="Q103" s="163" t="e">
        <f ca="1">(期貨data!Y104*20)*期貨data!$B$1-(期貨data!Z104*100)*Delta折耗比率!$AC$7</f>
        <v>#DIV/0!</v>
      </c>
      <c r="R103" s="164" t="e">
        <f ca="1">(期貨data!Y104*20)*期貨data!$B$1-(期貨data!AA104*25)*Delta折耗比率!$AC$8</f>
        <v>#DIV/0!</v>
      </c>
      <c r="S103" s="165" t="e">
        <f ca="1">(期貨data!Y104*20)*期貨data!$B$1-(期貨data!AB104*1000)*Delta折耗比率!$AC$9</f>
        <v>#DIV/0!</v>
      </c>
      <c r="T103" s="163" t="e">
        <f ca="1">(期貨data!Z104*100)-(期貨data!AA104*25)*Delta折耗比率!$AD$8</f>
        <v>#DIV/0!</v>
      </c>
      <c r="U103" s="165" t="e">
        <f ca="1">(期貨data!Z104*100)-(期貨data!AB104*1000)*Delta折耗比率!$AD$9</f>
        <v>#DIV/0!</v>
      </c>
      <c r="V103" s="166" t="e">
        <f ca="1">(期貨data!AA104*25)-(期貨data!AB104*1000)*Delta折耗比率!$AE$9</f>
        <v>#DIV/0!</v>
      </c>
      <c r="W103" s="202" t="e">
        <f ca="1">(期貨data!AC104*2000)-(期貨data!AB104*1000)*Delta折耗比率!$AG$9</f>
        <v>#DIV/0!</v>
      </c>
      <c r="X103" s="166" t="e">
        <f ca="1">(期貨data!AD104*20)-(期貨data!AE104*200)*Delta折耗比率!$Z$13</f>
        <v>#DIV/0!</v>
      </c>
    </row>
    <row r="104" spans="1:24">
      <c r="A104" s="4">
        <f>現貨data!A104</f>
        <v>0</v>
      </c>
      <c r="B104" s="163" t="e">
        <f ca="1">(期貨data!V105*50)-(期貨data!W105*1000)*Delta折耗比率!$Z$4</f>
        <v>#DIV/0!</v>
      </c>
      <c r="C104" s="164" t="e">
        <f ca="1">(期貨data!V105*50)-(期貨data!X105*250)*Delta折耗比率!$Z$5</f>
        <v>#DIV/0!</v>
      </c>
      <c r="D104" s="164" t="e">
        <f ca="1">(期貨data!V105*50)-(期貨data!Y105*20)*期貨data!$B$1*Delta折耗比率!$Z$6</f>
        <v>#DIV/0!</v>
      </c>
      <c r="E104" s="164" t="e">
        <f ca="1">(期貨data!V105*50)-(期貨data!Z105*100)*Delta折耗比率!$Z$7</f>
        <v>#DIV/0!</v>
      </c>
      <c r="F104" s="164" t="e">
        <f ca="1">(期貨data!V105*50)-(期貨data!AA105*25)*Delta折耗比率!$Z$8</f>
        <v>#DIV/0!</v>
      </c>
      <c r="G104" s="165" t="e">
        <f ca="1">(期貨data!V105*50)-(期貨data!AB105*1000)*Delta折耗比率!$Z$9</f>
        <v>#DIV/0!</v>
      </c>
      <c r="H104" s="164" t="e">
        <f ca="1">(期貨data!W105*1000)-(期貨data!X105*250)*Delta折耗比率!$AA$5</f>
        <v>#DIV/0!</v>
      </c>
      <c r="I104" s="164" t="e">
        <f ca="1">(期貨data!W105*1000)-(期貨data!Y105*20)*期貨data!$B$1*Delta折耗比率!$AA$6</f>
        <v>#DIV/0!</v>
      </c>
      <c r="J104" s="164" t="e">
        <f ca="1">(期貨data!W105*1000)-(期貨data!Z105*100)*Delta折耗比率!$AA$7</f>
        <v>#DIV/0!</v>
      </c>
      <c r="K104" s="164" t="e">
        <f ca="1">(期貨data!W105*1000)-(期貨data!AA105*25)*Delta折耗比率!$AA$8</f>
        <v>#DIV/0!</v>
      </c>
      <c r="L104" s="165" t="e">
        <f ca="1">(期貨data!W105*1000)-(期貨data!AB105*1000)*Delta折耗比率!$AA$9</f>
        <v>#DIV/0!</v>
      </c>
      <c r="M104" s="163" t="e">
        <f ca="1">(期貨data!X105*250)-(期貨data!Y105*20)*期貨data!$B$1*Delta折耗比率!$AB$6</f>
        <v>#DIV/0!</v>
      </c>
      <c r="N104" s="164" t="e">
        <f ca="1">(期貨data!X105*250)-(期貨data!Z105*100)*Delta折耗比率!$AB$7</f>
        <v>#DIV/0!</v>
      </c>
      <c r="O104" s="164" t="e">
        <f ca="1">(期貨data!X105*250)-(期貨data!AA105*25)*Delta折耗比率!$AB$8</f>
        <v>#DIV/0!</v>
      </c>
      <c r="P104" s="165" t="e">
        <f ca="1">(期貨data!X105*250)-(期貨data!AB105*1000)*Delta折耗比率!$AB$9</f>
        <v>#DIV/0!</v>
      </c>
      <c r="Q104" s="163" t="e">
        <f ca="1">(期貨data!Y105*20)*期貨data!$B$1-(期貨data!Z105*100)*Delta折耗比率!$AC$7</f>
        <v>#DIV/0!</v>
      </c>
      <c r="R104" s="164" t="e">
        <f ca="1">(期貨data!Y105*20)*期貨data!$B$1-(期貨data!AA105*25)*Delta折耗比率!$AC$8</f>
        <v>#DIV/0!</v>
      </c>
      <c r="S104" s="165" t="e">
        <f ca="1">(期貨data!Y105*20)*期貨data!$B$1-(期貨data!AB105*1000)*Delta折耗比率!$AC$9</f>
        <v>#DIV/0!</v>
      </c>
      <c r="T104" s="163" t="e">
        <f ca="1">(期貨data!Z105*100)-(期貨data!AA105*25)*Delta折耗比率!$AD$8</f>
        <v>#DIV/0!</v>
      </c>
      <c r="U104" s="165" t="e">
        <f ca="1">(期貨data!Z105*100)-(期貨data!AB105*1000)*Delta折耗比率!$AD$9</f>
        <v>#DIV/0!</v>
      </c>
      <c r="V104" s="166" t="e">
        <f ca="1">(期貨data!AA105*25)-(期貨data!AB105*1000)*Delta折耗比率!$AE$9</f>
        <v>#DIV/0!</v>
      </c>
      <c r="W104" s="202" t="e">
        <f ca="1">(期貨data!AC105*2000)-(期貨data!AB105*1000)*Delta折耗比率!$AG$9</f>
        <v>#DIV/0!</v>
      </c>
      <c r="X104" s="166" t="e">
        <f ca="1">(期貨data!AD105*20)-(期貨data!AE105*200)*Delta折耗比率!$Z$13</f>
        <v>#DIV/0!</v>
      </c>
    </row>
    <row r="105" spans="1:24">
      <c r="A105" s="4">
        <f>現貨data!A105</f>
        <v>0</v>
      </c>
      <c r="B105" s="163" t="e">
        <f ca="1">(期貨data!V106*50)-(期貨data!W106*1000)*Delta折耗比率!$Z$4</f>
        <v>#DIV/0!</v>
      </c>
      <c r="C105" s="164" t="e">
        <f ca="1">(期貨data!V106*50)-(期貨data!X106*250)*Delta折耗比率!$Z$5</f>
        <v>#DIV/0!</v>
      </c>
      <c r="D105" s="164" t="e">
        <f ca="1">(期貨data!V106*50)-(期貨data!Y106*20)*期貨data!$B$1*Delta折耗比率!$Z$6</f>
        <v>#DIV/0!</v>
      </c>
      <c r="E105" s="164" t="e">
        <f ca="1">(期貨data!V106*50)-(期貨data!Z106*100)*Delta折耗比率!$Z$7</f>
        <v>#DIV/0!</v>
      </c>
      <c r="F105" s="164" t="e">
        <f ca="1">(期貨data!V106*50)-(期貨data!AA106*25)*Delta折耗比率!$Z$8</f>
        <v>#DIV/0!</v>
      </c>
      <c r="G105" s="165" t="e">
        <f ca="1">(期貨data!V106*50)-(期貨data!AB106*1000)*Delta折耗比率!$Z$9</f>
        <v>#DIV/0!</v>
      </c>
      <c r="H105" s="164" t="e">
        <f ca="1">(期貨data!W106*1000)-(期貨data!X106*250)*Delta折耗比率!$AA$5</f>
        <v>#DIV/0!</v>
      </c>
      <c r="I105" s="164" t="e">
        <f ca="1">(期貨data!W106*1000)-(期貨data!Y106*20)*期貨data!$B$1*Delta折耗比率!$AA$6</f>
        <v>#DIV/0!</v>
      </c>
      <c r="J105" s="164" t="e">
        <f ca="1">(期貨data!W106*1000)-(期貨data!Z106*100)*Delta折耗比率!$AA$7</f>
        <v>#DIV/0!</v>
      </c>
      <c r="K105" s="164" t="e">
        <f ca="1">(期貨data!W106*1000)-(期貨data!AA106*25)*Delta折耗比率!$AA$8</f>
        <v>#DIV/0!</v>
      </c>
      <c r="L105" s="165" t="e">
        <f ca="1">(期貨data!W106*1000)-(期貨data!AB106*1000)*Delta折耗比率!$AA$9</f>
        <v>#DIV/0!</v>
      </c>
      <c r="M105" s="163" t="e">
        <f ca="1">(期貨data!X106*250)-(期貨data!Y106*20)*期貨data!$B$1*Delta折耗比率!$AB$6</f>
        <v>#DIV/0!</v>
      </c>
      <c r="N105" s="164" t="e">
        <f ca="1">(期貨data!X106*250)-(期貨data!Z106*100)*Delta折耗比率!$AB$7</f>
        <v>#DIV/0!</v>
      </c>
      <c r="O105" s="164" t="e">
        <f ca="1">(期貨data!X106*250)-(期貨data!AA106*25)*Delta折耗比率!$AB$8</f>
        <v>#DIV/0!</v>
      </c>
      <c r="P105" s="165" t="e">
        <f ca="1">(期貨data!X106*250)-(期貨data!AB106*1000)*Delta折耗比率!$AB$9</f>
        <v>#DIV/0!</v>
      </c>
      <c r="Q105" s="163" t="e">
        <f ca="1">(期貨data!Y106*20)*期貨data!$B$1-(期貨data!Z106*100)*Delta折耗比率!$AC$7</f>
        <v>#DIV/0!</v>
      </c>
      <c r="R105" s="164" t="e">
        <f ca="1">(期貨data!Y106*20)*期貨data!$B$1-(期貨data!AA106*25)*Delta折耗比率!$AC$8</f>
        <v>#DIV/0!</v>
      </c>
      <c r="S105" s="165" t="e">
        <f ca="1">(期貨data!Y106*20)*期貨data!$B$1-(期貨data!AB106*1000)*Delta折耗比率!$AC$9</f>
        <v>#DIV/0!</v>
      </c>
      <c r="T105" s="163" t="e">
        <f ca="1">(期貨data!Z106*100)-(期貨data!AA106*25)*Delta折耗比率!$AD$8</f>
        <v>#DIV/0!</v>
      </c>
      <c r="U105" s="165" t="e">
        <f ca="1">(期貨data!Z106*100)-(期貨data!AB106*1000)*Delta折耗比率!$AD$9</f>
        <v>#DIV/0!</v>
      </c>
      <c r="V105" s="166" t="e">
        <f ca="1">(期貨data!AA106*25)-(期貨data!AB106*1000)*Delta折耗比率!$AE$9</f>
        <v>#DIV/0!</v>
      </c>
      <c r="W105" s="202" t="e">
        <f ca="1">(期貨data!AC106*2000)-(期貨data!AB106*1000)*Delta折耗比率!$AG$9</f>
        <v>#DIV/0!</v>
      </c>
      <c r="X105" s="166" t="e">
        <f ca="1">(期貨data!AD106*20)-(期貨data!AE106*200)*Delta折耗比率!$Z$13</f>
        <v>#DIV/0!</v>
      </c>
    </row>
    <row r="106" spans="1:24">
      <c r="A106" s="4">
        <f>現貨data!A106</f>
        <v>0</v>
      </c>
      <c r="B106" s="163" t="e">
        <f ca="1">(期貨data!V107*50)-(期貨data!W107*1000)*Delta折耗比率!$Z$4</f>
        <v>#DIV/0!</v>
      </c>
      <c r="C106" s="164" t="e">
        <f ca="1">(期貨data!V107*50)-(期貨data!X107*250)*Delta折耗比率!$Z$5</f>
        <v>#DIV/0!</v>
      </c>
      <c r="D106" s="164" t="e">
        <f ca="1">(期貨data!V107*50)-(期貨data!Y107*20)*期貨data!$B$1*Delta折耗比率!$Z$6</f>
        <v>#DIV/0!</v>
      </c>
      <c r="E106" s="164" t="e">
        <f ca="1">(期貨data!V107*50)-(期貨data!Z107*100)*Delta折耗比率!$Z$7</f>
        <v>#DIV/0!</v>
      </c>
      <c r="F106" s="164" t="e">
        <f ca="1">(期貨data!V107*50)-(期貨data!AA107*25)*Delta折耗比率!$Z$8</f>
        <v>#DIV/0!</v>
      </c>
      <c r="G106" s="165" t="e">
        <f ca="1">(期貨data!V107*50)-(期貨data!AB107*1000)*Delta折耗比率!$Z$9</f>
        <v>#DIV/0!</v>
      </c>
      <c r="H106" s="164" t="e">
        <f ca="1">(期貨data!W107*1000)-(期貨data!X107*250)*Delta折耗比率!$AA$5</f>
        <v>#DIV/0!</v>
      </c>
      <c r="I106" s="164" t="e">
        <f ca="1">(期貨data!W107*1000)-(期貨data!Y107*20)*期貨data!$B$1*Delta折耗比率!$AA$6</f>
        <v>#DIV/0!</v>
      </c>
      <c r="J106" s="164" t="e">
        <f ca="1">(期貨data!W107*1000)-(期貨data!Z107*100)*Delta折耗比率!$AA$7</f>
        <v>#DIV/0!</v>
      </c>
      <c r="K106" s="164" t="e">
        <f ca="1">(期貨data!W107*1000)-(期貨data!AA107*25)*Delta折耗比率!$AA$8</f>
        <v>#DIV/0!</v>
      </c>
      <c r="L106" s="165" t="e">
        <f ca="1">(期貨data!W107*1000)-(期貨data!AB107*1000)*Delta折耗比率!$AA$9</f>
        <v>#DIV/0!</v>
      </c>
      <c r="M106" s="163" t="e">
        <f ca="1">(期貨data!X107*250)-(期貨data!Y107*20)*期貨data!$B$1*Delta折耗比率!$AB$6</f>
        <v>#DIV/0!</v>
      </c>
      <c r="N106" s="164" t="e">
        <f ca="1">(期貨data!X107*250)-(期貨data!Z107*100)*Delta折耗比率!$AB$7</f>
        <v>#DIV/0!</v>
      </c>
      <c r="O106" s="164" t="e">
        <f ca="1">(期貨data!X107*250)-(期貨data!AA107*25)*Delta折耗比率!$AB$8</f>
        <v>#DIV/0!</v>
      </c>
      <c r="P106" s="165" t="e">
        <f ca="1">(期貨data!X107*250)-(期貨data!AB107*1000)*Delta折耗比率!$AB$9</f>
        <v>#DIV/0!</v>
      </c>
      <c r="Q106" s="163" t="e">
        <f ca="1">(期貨data!Y107*20)*期貨data!$B$1-(期貨data!Z107*100)*Delta折耗比率!$AC$7</f>
        <v>#DIV/0!</v>
      </c>
      <c r="R106" s="164" t="e">
        <f ca="1">(期貨data!Y107*20)*期貨data!$B$1-(期貨data!AA107*25)*Delta折耗比率!$AC$8</f>
        <v>#DIV/0!</v>
      </c>
      <c r="S106" s="165" t="e">
        <f ca="1">(期貨data!Y107*20)*期貨data!$B$1-(期貨data!AB107*1000)*Delta折耗比率!$AC$9</f>
        <v>#DIV/0!</v>
      </c>
      <c r="T106" s="163" t="e">
        <f ca="1">(期貨data!Z107*100)-(期貨data!AA107*25)*Delta折耗比率!$AD$8</f>
        <v>#DIV/0!</v>
      </c>
      <c r="U106" s="165" t="e">
        <f ca="1">(期貨data!Z107*100)-(期貨data!AB107*1000)*Delta折耗比率!$AD$9</f>
        <v>#DIV/0!</v>
      </c>
      <c r="V106" s="166" t="e">
        <f ca="1">(期貨data!AA107*25)-(期貨data!AB107*1000)*Delta折耗比率!$AE$9</f>
        <v>#DIV/0!</v>
      </c>
      <c r="W106" s="202" t="e">
        <f ca="1">(期貨data!AC107*2000)-(期貨data!AB107*1000)*Delta折耗比率!$AG$9</f>
        <v>#DIV/0!</v>
      </c>
      <c r="X106" s="166" t="e">
        <f ca="1">(期貨data!AD107*20)-(期貨data!AE107*200)*Delta折耗比率!$Z$13</f>
        <v>#DIV/0!</v>
      </c>
    </row>
    <row r="107" spans="1:24">
      <c r="A107" s="4">
        <f>現貨data!A107</f>
        <v>0</v>
      </c>
      <c r="B107" s="163" t="e">
        <f ca="1">(期貨data!V108*50)-(期貨data!W108*1000)*Delta折耗比率!$Z$4</f>
        <v>#DIV/0!</v>
      </c>
      <c r="C107" s="164" t="e">
        <f ca="1">(期貨data!V108*50)-(期貨data!X108*250)*Delta折耗比率!$Z$5</f>
        <v>#DIV/0!</v>
      </c>
      <c r="D107" s="164" t="e">
        <f ca="1">(期貨data!V108*50)-(期貨data!Y108*20)*期貨data!$B$1*Delta折耗比率!$Z$6</f>
        <v>#DIV/0!</v>
      </c>
      <c r="E107" s="164" t="e">
        <f ca="1">(期貨data!V108*50)-(期貨data!Z108*100)*Delta折耗比率!$Z$7</f>
        <v>#DIV/0!</v>
      </c>
      <c r="F107" s="164" t="e">
        <f ca="1">(期貨data!V108*50)-(期貨data!AA108*25)*Delta折耗比率!$Z$8</f>
        <v>#DIV/0!</v>
      </c>
      <c r="G107" s="165" t="e">
        <f ca="1">(期貨data!V108*50)-(期貨data!AB108*1000)*Delta折耗比率!$Z$9</f>
        <v>#DIV/0!</v>
      </c>
      <c r="H107" s="164" t="e">
        <f ca="1">(期貨data!W108*1000)-(期貨data!X108*250)*Delta折耗比率!$AA$5</f>
        <v>#DIV/0!</v>
      </c>
      <c r="I107" s="164" t="e">
        <f ca="1">(期貨data!W108*1000)-(期貨data!Y108*20)*期貨data!$B$1*Delta折耗比率!$AA$6</f>
        <v>#DIV/0!</v>
      </c>
      <c r="J107" s="164" t="e">
        <f ca="1">(期貨data!W108*1000)-(期貨data!Z108*100)*Delta折耗比率!$AA$7</f>
        <v>#DIV/0!</v>
      </c>
      <c r="K107" s="164" t="e">
        <f ca="1">(期貨data!W108*1000)-(期貨data!AA108*25)*Delta折耗比率!$AA$8</f>
        <v>#DIV/0!</v>
      </c>
      <c r="L107" s="165" t="e">
        <f ca="1">(期貨data!W108*1000)-(期貨data!AB108*1000)*Delta折耗比率!$AA$9</f>
        <v>#DIV/0!</v>
      </c>
      <c r="M107" s="163" t="e">
        <f ca="1">(期貨data!X108*250)-(期貨data!Y108*20)*期貨data!$B$1*Delta折耗比率!$AB$6</f>
        <v>#DIV/0!</v>
      </c>
      <c r="N107" s="164" t="e">
        <f ca="1">(期貨data!X108*250)-(期貨data!Z108*100)*Delta折耗比率!$AB$7</f>
        <v>#DIV/0!</v>
      </c>
      <c r="O107" s="164" t="e">
        <f ca="1">(期貨data!X108*250)-(期貨data!AA108*25)*Delta折耗比率!$AB$8</f>
        <v>#DIV/0!</v>
      </c>
      <c r="P107" s="165" t="e">
        <f ca="1">(期貨data!X108*250)-(期貨data!AB108*1000)*Delta折耗比率!$AB$9</f>
        <v>#DIV/0!</v>
      </c>
      <c r="Q107" s="163" t="e">
        <f ca="1">(期貨data!Y108*20)*期貨data!$B$1-(期貨data!Z108*100)*Delta折耗比率!$AC$7</f>
        <v>#DIV/0!</v>
      </c>
      <c r="R107" s="164" t="e">
        <f ca="1">(期貨data!Y108*20)*期貨data!$B$1-(期貨data!AA108*25)*Delta折耗比率!$AC$8</f>
        <v>#DIV/0!</v>
      </c>
      <c r="S107" s="165" t="e">
        <f ca="1">(期貨data!Y108*20)*期貨data!$B$1-(期貨data!AB108*1000)*Delta折耗比率!$AC$9</f>
        <v>#DIV/0!</v>
      </c>
      <c r="T107" s="163" t="e">
        <f ca="1">(期貨data!Z108*100)-(期貨data!AA108*25)*Delta折耗比率!$AD$8</f>
        <v>#DIV/0!</v>
      </c>
      <c r="U107" s="165" t="e">
        <f ca="1">(期貨data!Z108*100)-(期貨data!AB108*1000)*Delta折耗比率!$AD$9</f>
        <v>#DIV/0!</v>
      </c>
      <c r="V107" s="166" t="e">
        <f ca="1">(期貨data!AA108*25)-(期貨data!AB108*1000)*Delta折耗比率!$AE$9</f>
        <v>#DIV/0!</v>
      </c>
      <c r="W107" s="202" t="e">
        <f ca="1">(期貨data!AC108*2000)-(期貨data!AB108*1000)*Delta折耗比率!$AG$9</f>
        <v>#DIV/0!</v>
      </c>
      <c r="X107" s="166" t="e">
        <f ca="1">(期貨data!AD108*20)-(期貨data!AE108*200)*Delta折耗比率!$Z$13</f>
        <v>#DIV/0!</v>
      </c>
    </row>
    <row r="108" spans="1:24">
      <c r="A108" s="4">
        <f>現貨data!A108</f>
        <v>0</v>
      </c>
      <c r="B108" s="163" t="e">
        <f ca="1">(期貨data!V109*50)-(期貨data!W109*1000)*Delta折耗比率!$Z$4</f>
        <v>#DIV/0!</v>
      </c>
      <c r="C108" s="164" t="e">
        <f ca="1">(期貨data!V109*50)-(期貨data!X109*250)*Delta折耗比率!$Z$5</f>
        <v>#DIV/0!</v>
      </c>
      <c r="D108" s="164" t="e">
        <f ca="1">(期貨data!V109*50)-(期貨data!Y109*20)*期貨data!$B$1*Delta折耗比率!$Z$6</f>
        <v>#DIV/0!</v>
      </c>
      <c r="E108" s="164" t="e">
        <f ca="1">(期貨data!V109*50)-(期貨data!Z109*100)*Delta折耗比率!$Z$7</f>
        <v>#DIV/0!</v>
      </c>
      <c r="F108" s="164" t="e">
        <f ca="1">(期貨data!V109*50)-(期貨data!AA109*25)*Delta折耗比率!$Z$8</f>
        <v>#DIV/0!</v>
      </c>
      <c r="G108" s="165" t="e">
        <f ca="1">(期貨data!V109*50)-(期貨data!AB109*1000)*Delta折耗比率!$Z$9</f>
        <v>#DIV/0!</v>
      </c>
      <c r="H108" s="164" t="e">
        <f ca="1">(期貨data!W109*1000)-(期貨data!X109*250)*Delta折耗比率!$AA$5</f>
        <v>#DIV/0!</v>
      </c>
      <c r="I108" s="164" t="e">
        <f ca="1">(期貨data!W109*1000)-(期貨data!Y109*20)*期貨data!$B$1*Delta折耗比率!$AA$6</f>
        <v>#DIV/0!</v>
      </c>
      <c r="J108" s="164" t="e">
        <f ca="1">(期貨data!W109*1000)-(期貨data!Z109*100)*Delta折耗比率!$AA$7</f>
        <v>#DIV/0!</v>
      </c>
      <c r="K108" s="164" t="e">
        <f ca="1">(期貨data!W109*1000)-(期貨data!AA109*25)*Delta折耗比率!$AA$8</f>
        <v>#DIV/0!</v>
      </c>
      <c r="L108" s="165" t="e">
        <f ca="1">(期貨data!W109*1000)-(期貨data!AB109*1000)*Delta折耗比率!$AA$9</f>
        <v>#DIV/0!</v>
      </c>
      <c r="M108" s="163" t="e">
        <f ca="1">(期貨data!X109*250)-(期貨data!Y109*20)*期貨data!$B$1*Delta折耗比率!$AB$6</f>
        <v>#DIV/0!</v>
      </c>
      <c r="N108" s="164" t="e">
        <f ca="1">(期貨data!X109*250)-(期貨data!Z109*100)*Delta折耗比率!$AB$7</f>
        <v>#DIV/0!</v>
      </c>
      <c r="O108" s="164" t="e">
        <f ca="1">(期貨data!X109*250)-(期貨data!AA109*25)*Delta折耗比率!$AB$8</f>
        <v>#DIV/0!</v>
      </c>
      <c r="P108" s="165" t="e">
        <f ca="1">(期貨data!X109*250)-(期貨data!AB109*1000)*Delta折耗比率!$AB$9</f>
        <v>#DIV/0!</v>
      </c>
      <c r="Q108" s="163" t="e">
        <f ca="1">(期貨data!Y109*20)*期貨data!$B$1-(期貨data!Z109*100)*Delta折耗比率!$AC$7</f>
        <v>#DIV/0!</v>
      </c>
      <c r="R108" s="164" t="e">
        <f ca="1">(期貨data!Y109*20)*期貨data!$B$1-(期貨data!AA109*25)*Delta折耗比率!$AC$8</f>
        <v>#DIV/0!</v>
      </c>
      <c r="S108" s="165" t="e">
        <f ca="1">(期貨data!Y109*20)*期貨data!$B$1-(期貨data!AB109*1000)*Delta折耗比率!$AC$9</f>
        <v>#DIV/0!</v>
      </c>
      <c r="T108" s="163" t="e">
        <f ca="1">(期貨data!Z109*100)-(期貨data!AA109*25)*Delta折耗比率!$AD$8</f>
        <v>#DIV/0!</v>
      </c>
      <c r="U108" s="165" t="e">
        <f ca="1">(期貨data!Z109*100)-(期貨data!AB109*1000)*Delta折耗比率!$AD$9</f>
        <v>#DIV/0!</v>
      </c>
      <c r="V108" s="166" t="e">
        <f ca="1">(期貨data!AA109*25)-(期貨data!AB109*1000)*Delta折耗比率!$AE$9</f>
        <v>#DIV/0!</v>
      </c>
      <c r="W108" s="202" t="e">
        <f ca="1">(期貨data!AC109*2000)-(期貨data!AB109*1000)*Delta折耗比率!$AG$9</f>
        <v>#DIV/0!</v>
      </c>
      <c r="X108" s="166" t="e">
        <f ca="1">(期貨data!AD109*20)-(期貨data!AE109*200)*Delta折耗比率!$Z$13</f>
        <v>#DIV/0!</v>
      </c>
    </row>
    <row r="109" spans="1:24">
      <c r="A109" s="4">
        <f>現貨data!A109</f>
        <v>0</v>
      </c>
      <c r="B109" s="163" t="e">
        <f ca="1">(期貨data!V110*50)-(期貨data!W110*1000)*Delta折耗比率!$Z$4</f>
        <v>#DIV/0!</v>
      </c>
      <c r="C109" s="164" t="e">
        <f ca="1">(期貨data!V110*50)-(期貨data!X110*250)*Delta折耗比率!$Z$5</f>
        <v>#DIV/0!</v>
      </c>
      <c r="D109" s="164" t="e">
        <f ca="1">(期貨data!V110*50)-(期貨data!Y110*20)*期貨data!$B$1*Delta折耗比率!$Z$6</f>
        <v>#DIV/0!</v>
      </c>
      <c r="E109" s="164" t="e">
        <f ca="1">(期貨data!V110*50)-(期貨data!Z110*100)*Delta折耗比率!$Z$7</f>
        <v>#DIV/0!</v>
      </c>
      <c r="F109" s="164" t="e">
        <f ca="1">(期貨data!V110*50)-(期貨data!AA110*25)*Delta折耗比率!$Z$8</f>
        <v>#DIV/0!</v>
      </c>
      <c r="G109" s="165" t="e">
        <f ca="1">(期貨data!V110*50)-(期貨data!AB110*1000)*Delta折耗比率!$Z$9</f>
        <v>#DIV/0!</v>
      </c>
      <c r="H109" s="164" t="e">
        <f ca="1">(期貨data!W110*1000)-(期貨data!X110*250)*Delta折耗比率!$AA$5</f>
        <v>#DIV/0!</v>
      </c>
      <c r="I109" s="164" t="e">
        <f ca="1">(期貨data!W110*1000)-(期貨data!Y110*20)*期貨data!$B$1*Delta折耗比率!$AA$6</f>
        <v>#DIV/0!</v>
      </c>
      <c r="J109" s="164" t="e">
        <f ca="1">(期貨data!W110*1000)-(期貨data!Z110*100)*Delta折耗比率!$AA$7</f>
        <v>#DIV/0!</v>
      </c>
      <c r="K109" s="164" t="e">
        <f ca="1">(期貨data!W110*1000)-(期貨data!AA110*25)*Delta折耗比率!$AA$8</f>
        <v>#DIV/0!</v>
      </c>
      <c r="L109" s="165" t="e">
        <f ca="1">(期貨data!W110*1000)-(期貨data!AB110*1000)*Delta折耗比率!$AA$9</f>
        <v>#DIV/0!</v>
      </c>
      <c r="M109" s="163" t="e">
        <f ca="1">(期貨data!X110*250)-(期貨data!Y110*20)*期貨data!$B$1*Delta折耗比率!$AB$6</f>
        <v>#DIV/0!</v>
      </c>
      <c r="N109" s="164" t="e">
        <f ca="1">(期貨data!X110*250)-(期貨data!Z110*100)*Delta折耗比率!$AB$7</f>
        <v>#DIV/0!</v>
      </c>
      <c r="O109" s="164" t="e">
        <f ca="1">(期貨data!X110*250)-(期貨data!AA110*25)*Delta折耗比率!$AB$8</f>
        <v>#DIV/0!</v>
      </c>
      <c r="P109" s="165" t="e">
        <f ca="1">(期貨data!X110*250)-(期貨data!AB110*1000)*Delta折耗比率!$AB$9</f>
        <v>#DIV/0!</v>
      </c>
      <c r="Q109" s="163" t="e">
        <f ca="1">(期貨data!Y110*20)*期貨data!$B$1-(期貨data!Z110*100)*Delta折耗比率!$AC$7</f>
        <v>#DIV/0!</v>
      </c>
      <c r="R109" s="164" t="e">
        <f ca="1">(期貨data!Y110*20)*期貨data!$B$1-(期貨data!AA110*25)*Delta折耗比率!$AC$8</f>
        <v>#DIV/0!</v>
      </c>
      <c r="S109" s="165" t="e">
        <f ca="1">(期貨data!Y110*20)*期貨data!$B$1-(期貨data!AB110*1000)*Delta折耗比率!$AC$9</f>
        <v>#DIV/0!</v>
      </c>
      <c r="T109" s="163" t="e">
        <f ca="1">(期貨data!Z110*100)-(期貨data!AA110*25)*Delta折耗比率!$AD$8</f>
        <v>#DIV/0!</v>
      </c>
      <c r="U109" s="165" t="e">
        <f ca="1">(期貨data!Z110*100)-(期貨data!AB110*1000)*Delta折耗比率!$AD$9</f>
        <v>#DIV/0!</v>
      </c>
      <c r="V109" s="166" t="e">
        <f ca="1">(期貨data!AA110*25)-(期貨data!AB110*1000)*Delta折耗比率!$AE$9</f>
        <v>#DIV/0!</v>
      </c>
      <c r="W109" s="202" t="e">
        <f ca="1">(期貨data!AC110*2000)-(期貨data!AB110*1000)*Delta折耗比率!$AG$9</f>
        <v>#DIV/0!</v>
      </c>
      <c r="X109" s="166" t="e">
        <f ca="1">(期貨data!AD110*20)-(期貨data!AE110*200)*Delta折耗比率!$Z$13</f>
        <v>#DIV/0!</v>
      </c>
    </row>
    <row r="110" spans="1:24">
      <c r="A110" s="4">
        <f>現貨data!A110</f>
        <v>0</v>
      </c>
      <c r="B110" s="163" t="e">
        <f ca="1">(期貨data!V111*50)-(期貨data!W111*1000)*Delta折耗比率!$Z$4</f>
        <v>#DIV/0!</v>
      </c>
      <c r="C110" s="164" t="e">
        <f ca="1">(期貨data!V111*50)-(期貨data!X111*250)*Delta折耗比率!$Z$5</f>
        <v>#DIV/0!</v>
      </c>
      <c r="D110" s="164" t="e">
        <f ca="1">(期貨data!V111*50)-(期貨data!Y111*20)*期貨data!$B$1*Delta折耗比率!$Z$6</f>
        <v>#DIV/0!</v>
      </c>
      <c r="E110" s="164" t="e">
        <f ca="1">(期貨data!V111*50)-(期貨data!Z111*100)*Delta折耗比率!$Z$7</f>
        <v>#DIV/0!</v>
      </c>
      <c r="F110" s="164" t="e">
        <f ca="1">(期貨data!V111*50)-(期貨data!AA111*25)*Delta折耗比率!$Z$8</f>
        <v>#DIV/0!</v>
      </c>
      <c r="G110" s="165" t="e">
        <f ca="1">(期貨data!V111*50)-(期貨data!AB111*1000)*Delta折耗比率!$Z$9</f>
        <v>#DIV/0!</v>
      </c>
      <c r="H110" s="164" t="e">
        <f ca="1">(期貨data!W111*1000)-(期貨data!X111*250)*Delta折耗比率!$AA$5</f>
        <v>#DIV/0!</v>
      </c>
      <c r="I110" s="164" t="e">
        <f ca="1">(期貨data!W111*1000)-(期貨data!Y111*20)*期貨data!$B$1*Delta折耗比率!$AA$6</f>
        <v>#DIV/0!</v>
      </c>
      <c r="J110" s="164" t="e">
        <f ca="1">(期貨data!W111*1000)-(期貨data!Z111*100)*Delta折耗比率!$AA$7</f>
        <v>#DIV/0!</v>
      </c>
      <c r="K110" s="164" t="e">
        <f ca="1">(期貨data!W111*1000)-(期貨data!AA111*25)*Delta折耗比率!$AA$8</f>
        <v>#DIV/0!</v>
      </c>
      <c r="L110" s="165" t="e">
        <f ca="1">(期貨data!W111*1000)-(期貨data!AB111*1000)*Delta折耗比率!$AA$9</f>
        <v>#DIV/0!</v>
      </c>
      <c r="M110" s="163" t="e">
        <f ca="1">(期貨data!X111*250)-(期貨data!Y111*20)*期貨data!$B$1*Delta折耗比率!$AB$6</f>
        <v>#DIV/0!</v>
      </c>
      <c r="N110" s="164" t="e">
        <f ca="1">(期貨data!X111*250)-(期貨data!Z111*100)*Delta折耗比率!$AB$7</f>
        <v>#DIV/0!</v>
      </c>
      <c r="O110" s="164" t="e">
        <f ca="1">(期貨data!X111*250)-(期貨data!AA111*25)*Delta折耗比率!$AB$8</f>
        <v>#DIV/0!</v>
      </c>
      <c r="P110" s="165" t="e">
        <f ca="1">(期貨data!X111*250)-(期貨data!AB111*1000)*Delta折耗比率!$AB$9</f>
        <v>#DIV/0!</v>
      </c>
      <c r="Q110" s="163" t="e">
        <f ca="1">(期貨data!Y111*20)*期貨data!$B$1-(期貨data!Z111*100)*Delta折耗比率!$AC$7</f>
        <v>#DIV/0!</v>
      </c>
      <c r="R110" s="164" t="e">
        <f ca="1">(期貨data!Y111*20)*期貨data!$B$1-(期貨data!AA111*25)*Delta折耗比率!$AC$8</f>
        <v>#DIV/0!</v>
      </c>
      <c r="S110" s="165" t="e">
        <f ca="1">(期貨data!Y111*20)*期貨data!$B$1-(期貨data!AB111*1000)*Delta折耗比率!$AC$9</f>
        <v>#DIV/0!</v>
      </c>
      <c r="T110" s="163" t="e">
        <f ca="1">(期貨data!Z111*100)-(期貨data!AA111*25)*Delta折耗比率!$AD$8</f>
        <v>#DIV/0!</v>
      </c>
      <c r="U110" s="165" t="e">
        <f ca="1">(期貨data!Z111*100)-(期貨data!AB111*1000)*Delta折耗比率!$AD$9</f>
        <v>#DIV/0!</v>
      </c>
      <c r="V110" s="166" t="e">
        <f ca="1">(期貨data!AA111*25)-(期貨data!AB111*1000)*Delta折耗比率!$AE$9</f>
        <v>#DIV/0!</v>
      </c>
      <c r="W110" s="202" t="e">
        <f ca="1">(期貨data!AC111*2000)-(期貨data!AB111*1000)*Delta折耗比率!$AG$9</f>
        <v>#DIV/0!</v>
      </c>
      <c r="X110" s="166" t="e">
        <f ca="1">(期貨data!AD111*20)-(期貨data!AE111*200)*Delta折耗比率!$Z$13</f>
        <v>#DIV/0!</v>
      </c>
    </row>
    <row r="111" spans="1:24">
      <c r="A111" s="4">
        <f>現貨data!A111</f>
        <v>0</v>
      </c>
      <c r="B111" s="163" t="e">
        <f ca="1">(期貨data!V112*50)-(期貨data!W112*1000)*Delta折耗比率!$Z$4</f>
        <v>#DIV/0!</v>
      </c>
      <c r="C111" s="164" t="e">
        <f ca="1">(期貨data!V112*50)-(期貨data!X112*250)*Delta折耗比率!$Z$5</f>
        <v>#DIV/0!</v>
      </c>
      <c r="D111" s="164" t="e">
        <f ca="1">(期貨data!V112*50)-(期貨data!Y112*20)*期貨data!$B$1*Delta折耗比率!$Z$6</f>
        <v>#DIV/0!</v>
      </c>
      <c r="E111" s="164" t="e">
        <f ca="1">(期貨data!V112*50)-(期貨data!Z112*100)*Delta折耗比率!$Z$7</f>
        <v>#DIV/0!</v>
      </c>
      <c r="F111" s="164" t="e">
        <f ca="1">(期貨data!V112*50)-(期貨data!AA112*25)*Delta折耗比率!$Z$8</f>
        <v>#DIV/0!</v>
      </c>
      <c r="G111" s="165" t="e">
        <f ca="1">(期貨data!V112*50)-(期貨data!AB112*1000)*Delta折耗比率!$Z$9</f>
        <v>#DIV/0!</v>
      </c>
      <c r="H111" s="164" t="e">
        <f ca="1">(期貨data!W112*1000)-(期貨data!X112*250)*Delta折耗比率!$AA$5</f>
        <v>#DIV/0!</v>
      </c>
      <c r="I111" s="164" t="e">
        <f ca="1">(期貨data!W112*1000)-(期貨data!Y112*20)*期貨data!$B$1*Delta折耗比率!$AA$6</f>
        <v>#DIV/0!</v>
      </c>
      <c r="J111" s="164" t="e">
        <f ca="1">(期貨data!W112*1000)-(期貨data!Z112*100)*Delta折耗比率!$AA$7</f>
        <v>#DIV/0!</v>
      </c>
      <c r="K111" s="164" t="e">
        <f ca="1">(期貨data!W112*1000)-(期貨data!AA112*25)*Delta折耗比率!$AA$8</f>
        <v>#DIV/0!</v>
      </c>
      <c r="L111" s="165" t="e">
        <f ca="1">(期貨data!W112*1000)-(期貨data!AB112*1000)*Delta折耗比率!$AA$9</f>
        <v>#DIV/0!</v>
      </c>
      <c r="M111" s="163" t="e">
        <f ca="1">(期貨data!X112*250)-(期貨data!Y112*20)*期貨data!$B$1*Delta折耗比率!$AB$6</f>
        <v>#DIV/0!</v>
      </c>
      <c r="N111" s="164" t="e">
        <f ca="1">(期貨data!X112*250)-(期貨data!Z112*100)*Delta折耗比率!$AB$7</f>
        <v>#DIV/0!</v>
      </c>
      <c r="O111" s="164" t="e">
        <f ca="1">(期貨data!X112*250)-(期貨data!AA112*25)*Delta折耗比率!$AB$8</f>
        <v>#DIV/0!</v>
      </c>
      <c r="P111" s="165" t="e">
        <f ca="1">(期貨data!X112*250)-(期貨data!AB112*1000)*Delta折耗比率!$AB$9</f>
        <v>#DIV/0!</v>
      </c>
      <c r="Q111" s="163" t="e">
        <f ca="1">(期貨data!Y112*20)*期貨data!$B$1-(期貨data!Z112*100)*Delta折耗比率!$AC$7</f>
        <v>#DIV/0!</v>
      </c>
      <c r="R111" s="164" t="e">
        <f ca="1">(期貨data!Y112*20)*期貨data!$B$1-(期貨data!AA112*25)*Delta折耗比率!$AC$8</f>
        <v>#DIV/0!</v>
      </c>
      <c r="S111" s="165" t="e">
        <f ca="1">(期貨data!Y112*20)*期貨data!$B$1-(期貨data!AB112*1000)*Delta折耗比率!$AC$9</f>
        <v>#DIV/0!</v>
      </c>
      <c r="T111" s="163" t="e">
        <f ca="1">(期貨data!Z112*100)-(期貨data!AA112*25)*Delta折耗比率!$AD$8</f>
        <v>#DIV/0!</v>
      </c>
      <c r="U111" s="165" t="e">
        <f ca="1">(期貨data!Z112*100)-(期貨data!AB112*1000)*Delta折耗比率!$AD$9</f>
        <v>#DIV/0!</v>
      </c>
      <c r="V111" s="166" t="e">
        <f ca="1">(期貨data!AA112*25)-(期貨data!AB112*1000)*Delta折耗比率!$AE$9</f>
        <v>#DIV/0!</v>
      </c>
      <c r="W111" s="202" t="e">
        <f ca="1">(期貨data!AC112*2000)-(期貨data!AB112*1000)*Delta折耗比率!$AG$9</f>
        <v>#DIV/0!</v>
      </c>
      <c r="X111" s="166" t="e">
        <f ca="1">(期貨data!AD112*20)-(期貨data!AE112*200)*Delta折耗比率!$Z$13</f>
        <v>#DIV/0!</v>
      </c>
    </row>
    <row r="112" spans="1:24">
      <c r="A112" s="4">
        <f>現貨data!A112</f>
        <v>0</v>
      </c>
      <c r="B112" s="163" t="e">
        <f ca="1">(期貨data!V113*50)-(期貨data!W113*1000)*Delta折耗比率!$Z$4</f>
        <v>#DIV/0!</v>
      </c>
      <c r="C112" s="164" t="e">
        <f ca="1">(期貨data!V113*50)-(期貨data!X113*250)*Delta折耗比率!$Z$5</f>
        <v>#DIV/0!</v>
      </c>
      <c r="D112" s="164" t="e">
        <f ca="1">(期貨data!V113*50)-(期貨data!Y113*20)*期貨data!$B$1*Delta折耗比率!$Z$6</f>
        <v>#DIV/0!</v>
      </c>
      <c r="E112" s="164" t="e">
        <f ca="1">(期貨data!V113*50)-(期貨data!Z113*100)*Delta折耗比率!$Z$7</f>
        <v>#DIV/0!</v>
      </c>
      <c r="F112" s="164" t="e">
        <f ca="1">(期貨data!V113*50)-(期貨data!AA113*25)*Delta折耗比率!$Z$8</f>
        <v>#DIV/0!</v>
      </c>
      <c r="G112" s="165" t="e">
        <f ca="1">(期貨data!V113*50)-(期貨data!AB113*1000)*Delta折耗比率!$Z$9</f>
        <v>#DIV/0!</v>
      </c>
      <c r="H112" s="164" t="e">
        <f ca="1">(期貨data!W113*1000)-(期貨data!X113*250)*Delta折耗比率!$AA$5</f>
        <v>#DIV/0!</v>
      </c>
      <c r="I112" s="164" t="e">
        <f ca="1">(期貨data!W113*1000)-(期貨data!Y113*20)*期貨data!$B$1*Delta折耗比率!$AA$6</f>
        <v>#DIV/0!</v>
      </c>
      <c r="J112" s="164" t="e">
        <f ca="1">(期貨data!W113*1000)-(期貨data!Z113*100)*Delta折耗比率!$AA$7</f>
        <v>#DIV/0!</v>
      </c>
      <c r="K112" s="164" t="e">
        <f ca="1">(期貨data!W113*1000)-(期貨data!AA113*25)*Delta折耗比率!$AA$8</f>
        <v>#DIV/0!</v>
      </c>
      <c r="L112" s="165" t="e">
        <f ca="1">(期貨data!W113*1000)-(期貨data!AB113*1000)*Delta折耗比率!$AA$9</f>
        <v>#DIV/0!</v>
      </c>
      <c r="M112" s="163" t="e">
        <f ca="1">(期貨data!X113*250)-(期貨data!Y113*20)*期貨data!$B$1*Delta折耗比率!$AB$6</f>
        <v>#DIV/0!</v>
      </c>
      <c r="N112" s="164" t="e">
        <f ca="1">(期貨data!X113*250)-(期貨data!Z113*100)*Delta折耗比率!$AB$7</f>
        <v>#DIV/0!</v>
      </c>
      <c r="O112" s="164" t="e">
        <f ca="1">(期貨data!X113*250)-(期貨data!AA113*25)*Delta折耗比率!$AB$8</f>
        <v>#DIV/0!</v>
      </c>
      <c r="P112" s="165" t="e">
        <f ca="1">(期貨data!X113*250)-(期貨data!AB113*1000)*Delta折耗比率!$AB$9</f>
        <v>#DIV/0!</v>
      </c>
      <c r="Q112" s="163" t="e">
        <f ca="1">(期貨data!Y113*20)*期貨data!$B$1-(期貨data!Z113*100)*Delta折耗比率!$AC$7</f>
        <v>#DIV/0!</v>
      </c>
      <c r="R112" s="164" t="e">
        <f ca="1">(期貨data!Y113*20)*期貨data!$B$1-(期貨data!AA113*25)*Delta折耗比率!$AC$8</f>
        <v>#DIV/0!</v>
      </c>
      <c r="S112" s="165" t="e">
        <f ca="1">(期貨data!Y113*20)*期貨data!$B$1-(期貨data!AB113*1000)*Delta折耗比率!$AC$9</f>
        <v>#DIV/0!</v>
      </c>
      <c r="T112" s="163" t="e">
        <f ca="1">(期貨data!Z113*100)-(期貨data!AA113*25)*Delta折耗比率!$AD$8</f>
        <v>#DIV/0!</v>
      </c>
      <c r="U112" s="165" t="e">
        <f ca="1">(期貨data!Z113*100)-(期貨data!AB113*1000)*Delta折耗比率!$AD$9</f>
        <v>#DIV/0!</v>
      </c>
      <c r="V112" s="166" t="e">
        <f ca="1">(期貨data!AA113*25)-(期貨data!AB113*1000)*Delta折耗比率!$AE$9</f>
        <v>#DIV/0!</v>
      </c>
      <c r="W112" s="202" t="e">
        <f ca="1">(期貨data!AC113*2000)-(期貨data!AB113*1000)*Delta折耗比率!$AG$9</f>
        <v>#DIV/0!</v>
      </c>
      <c r="X112" s="166" t="e">
        <f ca="1">(期貨data!AD113*20)-(期貨data!AE113*200)*Delta折耗比率!$Z$13</f>
        <v>#DIV/0!</v>
      </c>
    </row>
    <row r="113" spans="1:24">
      <c r="A113" s="4">
        <f>現貨data!A113</f>
        <v>0</v>
      </c>
      <c r="B113" s="163" t="e">
        <f ca="1">(期貨data!V114*50)-(期貨data!W114*1000)*Delta折耗比率!$Z$4</f>
        <v>#DIV/0!</v>
      </c>
      <c r="C113" s="164" t="e">
        <f ca="1">(期貨data!V114*50)-(期貨data!X114*250)*Delta折耗比率!$Z$5</f>
        <v>#DIV/0!</v>
      </c>
      <c r="D113" s="164" t="e">
        <f ca="1">(期貨data!V114*50)-(期貨data!Y114*20)*期貨data!$B$1*Delta折耗比率!$Z$6</f>
        <v>#DIV/0!</v>
      </c>
      <c r="E113" s="164" t="e">
        <f ca="1">(期貨data!V114*50)-(期貨data!Z114*100)*Delta折耗比率!$Z$7</f>
        <v>#DIV/0!</v>
      </c>
      <c r="F113" s="164" t="e">
        <f ca="1">(期貨data!V114*50)-(期貨data!AA114*25)*Delta折耗比率!$Z$8</f>
        <v>#DIV/0!</v>
      </c>
      <c r="G113" s="165" t="e">
        <f ca="1">(期貨data!V114*50)-(期貨data!AB114*1000)*Delta折耗比率!$Z$9</f>
        <v>#DIV/0!</v>
      </c>
      <c r="H113" s="164" t="e">
        <f ca="1">(期貨data!W114*1000)-(期貨data!X114*250)*Delta折耗比率!$AA$5</f>
        <v>#DIV/0!</v>
      </c>
      <c r="I113" s="164" t="e">
        <f ca="1">(期貨data!W114*1000)-(期貨data!Y114*20)*期貨data!$B$1*Delta折耗比率!$AA$6</f>
        <v>#DIV/0!</v>
      </c>
      <c r="J113" s="164" t="e">
        <f ca="1">(期貨data!W114*1000)-(期貨data!Z114*100)*Delta折耗比率!$AA$7</f>
        <v>#DIV/0!</v>
      </c>
      <c r="K113" s="164" t="e">
        <f ca="1">(期貨data!W114*1000)-(期貨data!AA114*25)*Delta折耗比率!$AA$8</f>
        <v>#DIV/0!</v>
      </c>
      <c r="L113" s="165" t="e">
        <f ca="1">(期貨data!W114*1000)-(期貨data!AB114*1000)*Delta折耗比率!$AA$9</f>
        <v>#DIV/0!</v>
      </c>
      <c r="M113" s="163" t="e">
        <f ca="1">(期貨data!X114*250)-(期貨data!Y114*20)*期貨data!$B$1*Delta折耗比率!$AB$6</f>
        <v>#DIV/0!</v>
      </c>
      <c r="N113" s="164" t="e">
        <f ca="1">(期貨data!X114*250)-(期貨data!Z114*100)*Delta折耗比率!$AB$7</f>
        <v>#DIV/0!</v>
      </c>
      <c r="O113" s="164" t="e">
        <f ca="1">(期貨data!X114*250)-(期貨data!AA114*25)*Delta折耗比率!$AB$8</f>
        <v>#DIV/0!</v>
      </c>
      <c r="P113" s="165" t="e">
        <f ca="1">(期貨data!X114*250)-(期貨data!AB114*1000)*Delta折耗比率!$AB$9</f>
        <v>#DIV/0!</v>
      </c>
      <c r="Q113" s="163" t="e">
        <f ca="1">(期貨data!Y114*20)*期貨data!$B$1-(期貨data!Z114*100)*Delta折耗比率!$AC$7</f>
        <v>#DIV/0!</v>
      </c>
      <c r="R113" s="164" t="e">
        <f ca="1">(期貨data!Y114*20)*期貨data!$B$1-(期貨data!AA114*25)*Delta折耗比率!$AC$8</f>
        <v>#DIV/0!</v>
      </c>
      <c r="S113" s="165" t="e">
        <f ca="1">(期貨data!Y114*20)*期貨data!$B$1-(期貨data!AB114*1000)*Delta折耗比率!$AC$9</f>
        <v>#DIV/0!</v>
      </c>
      <c r="T113" s="163" t="e">
        <f ca="1">(期貨data!Z114*100)-(期貨data!AA114*25)*Delta折耗比率!$AD$8</f>
        <v>#DIV/0!</v>
      </c>
      <c r="U113" s="165" t="e">
        <f ca="1">(期貨data!Z114*100)-(期貨data!AB114*1000)*Delta折耗比率!$AD$9</f>
        <v>#DIV/0!</v>
      </c>
      <c r="V113" s="166" t="e">
        <f ca="1">(期貨data!AA114*25)-(期貨data!AB114*1000)*Delta折耗比率!$AE$9</f>
        <v>#DIV/0!</v>
      </c>
      <c r="W113" s="202" t="e">
        <f ca="1">(期貨data!AC114*2000)-(期貨data!AB114*1000)*Delta折耗比率!$AG$9</f>
        <v>#DIV/0!</v>
      </c>
      <c r="X113" s="166" t="e">
        <f ca="1">(期貨data!AD114*20)-(期貨data!AE114*200)*Delta折耗比率!$Z$13</f>
        <v>#DIV/0!</v>
      </c>
    </row>
    <row r="114" spans="1:24">
      <c r="A114" s="4">
        <f>現貨data!A114</f>
        <v>0</v>
      </c>
      <c r="B114" s="163" t="e">
        <f ca="1">(期貨data!V115*50)-(期貨data!W115*1000)*Delta折耗比率!$Z$4</f>
        <v>#DIV/0!</v>
      </c>
      <c r="C114" s="164" t="e">
        <f ca="1">(期貨data!V115*50)-(期貨data!X115*250)*Delta折耗比率!$Z$5</f>
        <v>#DIV/0!</v>
      </c>
      <c r="D114" s="164" t="e">
        <f ca="1">(期貨data!V115*50)-(期貨data!Y115*20)*期貨data!$B$1*Delta折耗比率!$Z$6</f>
        <v>#DIV/0!</v>
      </c>
      <c r="E114" s="164" t="e">
        <f ca="1">(期貨data!V115*50)-(期貨data!Z115*100)*Delta折耗比率!$Z$7</f>
        <v>#DIV/0!</v>
      </c>
      <c r="F114" s="164" t="e">
        <f ca="1">(期貨data!V115*50)-(期貨data!AA115*25)*Delta折耗比率!$Z$8</f>
        <v>#DIV/0!</v>
      </c>
      <c r="G114" s="165" t="e">
        <f ca="1">(期貨data!V115*50)-(期貨data!AB115*1000)*Delta折耗比率!$Z$9</f>
        <v>#DIV/0!</v>
      </c>
      <c r="H114" s="164" t="e">
        <f ca="1">(期貨data!W115*1000)-(期貨data!X115*250)*Delta折耗比率!$AA$5</f>
        <v>#DIV/0!</v>
      </c>
      <c r="I114" s="164" t="e">
        <f ca="1">(期貨data!W115*1000)-(期貨data!Y115*20)*期貨data!$B$1*Delta折耗比率!$AA$6</f>
        <v>#DIV/0!</v>
      </c>
      <c r="J114" s="164" t="e">
        <f ca="1">(期貨data!W115*1000)-(期貨data!Z115*100)*Delta折耗比率!$AA$7</f>
        <v>#DIV/0!</v>
      </c>
      <c r="K114" s="164" t="e">
        <f ca="1">(期貨data!W115*1000)-(期貨data!AA115*25)*Delta折耗比率!$AA$8</f>
        <v>#DIV/0!</v>
      </c>
      <c r="L114" s="165" t="e">
        <f ca="1">(期貨data!W115*1000)-(期貨data!AB115*1000)*Delta折耗比率!$AA$9</f>
        <v>#DIV/0!</v>
      </c>
      <c r="M114" s="163" t="e">
        <f ca="1">(期貨data!X115*250)-(期貨data!Y115*20)*期貨data!$B$1*Delta折耗比率!$AB$6</f>
        <v>#DIV/0!</v>
      </c>
      <c r="N114" s="164" t="e">
        <f ca="1">(期貨data!X115*250)-(期貨data!Z115*100)*Delta折耗比率!$AB$7</f>
        <v>#DIV/0!</v>
      </c>
      <c r="O114" s="164" t="e">
        <f ca="1">(期貨data!X115*250)-(期貨data!AA115*25)*Delta折耗比率!$AB$8</f>
        <v>#DIV/0!</v>
      </c>
      <c r="P114" s="165" t="e">
        <f ca="1">(期貨data!X115*250)-(期貨data!AB115*1000)*Delta折耗比率!$AB$9</f>
        <v>#DIV/0!</v>
      </c>
      <c r="Q114" s="163" t="e">
        <f ca="1">(期貨data!Y115*20)*期貨data!$B$1-(期貨data!Z115*100)*Delta折耗比率!$AC$7</f>
        <v>#DIV/0!</v>
      </c>
      <c r="R114" s="164" t="e">
        <f ca="1">(期貨data!Y115*20)*期貨data!$B$1-(期貨data!AA115*25)*Delta折耗比率!$AC$8</f>
        <v>#DIV/0!</v>
      </c>
      <c r="S114" s="165" t="e">
        <f ca="1">(期貨data!Y115*20)*期貨data!$B$1-(期貨data!AB115*1000)*Delta折耗比率!$AC$9</f>
        <v>#DIV/0!</v>
      </c>
      <c r="T114" s="163" t="e">
        <f ca="1">(期貨data!Z115*100)-(期貨data!AA115*25)*Delta折耗比率!$AD$8</f>
        <v>#DIV/0!</v>
      </c>
      <c r="U114" s="165" t="e">
        <f ca="1">(期貨data!Z115*100)-(期貨data!AB115*1000)*Delta折耗比率!$AD$9</f>
        <v>#DIV/0!</v>
      </c>
      <c r="V114" s="166" t="e">
        <f ca="1">(期貨data!AA115*25)-(期貨data!AB115*1000)*Delta折耗比率!$AE$9</f>
        <v>#DIV/0!</v>
      </c>
      <c r="W114" s="202" t="e">
        <f ca="1">(期貨data!AC115*2000)-(期貨data!AB115*1000)*Delta折耗比率!$AG$9</f>
        <v>#DIV/0!</v>
      </c>
      <c r="X114" s="166" t="e">
        <f ca="1">(期貨data!AD115*20)-(期貨data!AE115*200)*Delta折耗比率!$Z$13</f>
        <v>#DIV/0!</v>
      </c>
    </row>
    <row r="115" spans="1:24">
      <c r="A115" s="4">
        <f>現貨data!A115</f>
        <v>0</v>
      </c>
      <c r="B115" s="163" t="e">
        <f ca="1">(期貨data!V116*50)-(期貨data!W116*1000)*Delta折耗比率!$Z$4</f>
        <v>#DIV/0!</v>
      </c>
      <c r="C115" s="164" t="e">
        <f ca="1">(期貨data!V116*50)-(期貨data!X116*250)*Delta折耗比率!$Z$5</f>
        <v>#DIV/0!</v>
      </c>
      <c r="D115" s="164" t="e">
        <f ca="1">(期貨data!V116*50)-(期貨data!Y116*20)*期貨data!$B$1*Delta折耗比率!$Z$6</f>
        <v>#DIV/0!</v>
      </c>
      <c r="E115" s="164" t="e">
        <f ca="1">(期貨data!V116*50)-(期貨data!Z116*100)*Delta折耗比率!$Z$7</f>
        <v>#DIV/0!</v>
      </c>
      <c r="F115" s="164" t="e">
        <f ca="1">(期貨data!V116*50)-(期貨data!AA116*25)*Delta折耗比率!$Z$8</f>
        <v>#DIV/0!</v>
      </c>
      <c r="G115" s="165" t="e">
        <f ca="1">(期貨data!V116*50)-(期貨data!AB116*1000)*Delta折耗比率!$Z$9</f>
        <v>#DIV/0!</v>
      </c>
      <c r="H115" s="164" t="e">
        <f ca="1">(期貨data!W116*1000)-(期貨data!X116*250)*Delta折耗比率!$AA$5</f>
        <v>#DIV/0!</v>
      </c>
      <c r="I115" s="164" t="e">
        <f ca="1">(期貨data!W116*1000)-(期貨data!Y116*20)*期貨data!$B$1*Delta折耗比率!$AA$6</f>
        <v>#DIV/0!</v>
      </c>
      <c r="J115" s="164" t="e">
        <f ca="1">(期貨data!W116*1000)-(期貨data!Z116*100)*Delta折耗比率!$AA$7</f>
        <v>#DIV/0!</v>
      </c>
      <c r="K115" s="164" t="e">
        <f ca="1">(期貨data!W116*1000)-(期貨data!AA116*25)*Delta折耗比率!$AA$8</f>
        <v>#DIV/0!</v>
      </c>
      <c r="L115" s="165" t="e">
        <f ca="1">(期貨data!W116*1000)-(期貨data!AB116*1000)*Delta折耗比率!$AA$9</f>
        <v>#DIV/0!</v>
      </c>
      <c r="M115" s="163" t="e">
        <f ca="1">(期貨data!X116*250)-(期貨data!Y116*20)*期貨data!$B$1*Delta折耗比率!$AB$6</f>
        <v>#DIV/0!</v>
      </c>
      <c r="N115" s="164" t="e">
        <f ca="1">(期貨data!X116*250)-(期貨data!Z116*100)*Delta折耗比率!$AB$7</f>
        <v>#DIV/0!</v>
      </c>
      <c r="O115" s="164" t="e">
        <f ca="1">(期貨data!X116*250)-(期貨data!AA116*25)*Delta折耗比率!$AB$8</f>
        <v>#DIV/0!</v>
      </c>
      <c r="P115" s="165" t="e">
        <f ca="1">(期貨data!X116*250)-(期貨data!AB116*1000)*Delta折耗比率!$AB$9</f>
        <v>#DIV/0!</v>
      </c>
      <c r="Q115" s="163" t="e">
        <f ca="1">(期貨data!Y116*20)*期貨data!$B$1-(期貨data!Z116*100)*Delta折耗比率!$AC$7</f>
        <v>#DIV/0!</v>
      </c>
      <c r="R115" s="164" t="e">
        <f ca="1">(期貨data!Y116*20)*期貨data!$B$1-(期貨data!AA116*25)*Delta折耗比率!$AC$8</f>
        <v>#DIV/0!</v>
      </c>
      <c r="S115" s="165" t="e">
        <f ca="1">(期貨data!Y116*20)*期貨data!$B$1-(期貨data!AB116*1000)*Delta折耗比率!$AC$9</f>
        <v>#DIV/0!</v>
      </c>
      <c r="T115" s="163" t="e">
        <f ca="1">(期貨data!Z116*100)-(期貨data!AA116*25)*Delta折耗比率!$AD$8</f>
        <v>#DIV/0!</v>
      </c>
      <c r="U115" s="165" t="e">
        <f ca="1">(期貨data!Z116*100)-(期貨data!AB116*1000)*Delta折耗比率!$AD$9</f>
        <v>#DIV/0!</v>
      </c>
      <c r="V115" s="166" t="e">
        <f ca="1">(期貨data!AA116*25)-(期貨data!AB116*1000)*Delta折耗比率!$AE$9</f>
        <v>#DIV/0!</v>
      </c>
      <c r="W115" s="202" t="e">
        <f ca="1">(期貨data!AC116*2000)-(期貨data!AB116*1000)*Delta折耗比率!$AG$9</f>
        <v>#DIV/0!</v>
      </c>
      <c r="X115" s="166" t="e">
        <f ca="1">(期貨data!AD116*20)-(期貨data!AE116*200)*Delta折耗比率!$Z$13</f>
        <v>#DIV/0!</v>
      </c>
    </row>
    <row r="116" spans="1:24">
      <c r="A116" s="4">
        <f>現貨data!A116</f>
        <v>0</v>
      </c>
      <c r="B116" s="163" t="e">
        <f ca="1">(期貨data!V117*50)-(期貨data!W117*1000)*Delta折耗比率!$Z$4</f>
        <v>#DIV/0!</v>
      </c>
      <c r="C116" s="164" t="e">
        <f ca="1">(期貨data!V117*50)-(期貨data!X117*250)*Delta折耗比率!$Z$5</f>
        <v>#DIV/0!</v>
      </c>
      <c r="D116" s="164" t="e">
        <f ca="1">(期貨data!V117*50)-(期貨data!Y117*20)*期貨data!$B$1*Delta折耗比率!$Z$6</f>
        <v>#DIV/0!</v>
      </c>
      <c r="E116" s="164" t="e">
        <f ca="1">(期貨data!V117*50)-(期貨data!Z117*100)*Delta折耗比率!$Z$7</f>
        <v>#DIV/0!</v>
      </c>
      <c r="F116" s="164" t="e">
        <f ca="1">(期貨data!V117*50)-(期貨data!AA117*25)*Delta折耗比率!$Z$8</f>
        <v>#DIV/0!</v>
      </c>
      <c r="G116" s="165" t="e">
        <f ca="1">(期貨data!V117*50)-(期貨data!AB117*1000)*Delta折耗比率!$Z$9</f>
        <v>#DIV/0!</v>
      </c>
      <c r="H116" s="164" t="e">
        <f ca="1">(期貨data!W117*1000)-(期貨data!X117*250)*Delta折耗比率!$AA$5</f>
        <v>#DIV/0!</v>
      </c>
      <c r="I116" s="164" t="e">
        <f ca="1">(期貨data!W117*1000)-(期貨data!Y117*20)*期貨data!$B$1*Delta折耗比率!$AA$6</f>
        <v>#DIV/0!</v>
      </c>
      <c r="J116" s="164" t="e">
        <f ca="1">(期貨data!W117*1000)-(期貨data!Z117*100)*Delta折耗比率!$AA$7</f>
        <v>#DIV/0!</v>
      </c>
      <c r="K116" s="164" t="e">
        <f ca="1">(期貨data!W117*1000)-(期貨data!AA117*25)*Delta折耗比率!$AA$8</f>
        <v>#DIV/0!</v>
      </c>
      <c r="L116" s="165" t="e">
        <f ca="1">(期貨data!W117*1000)-(期貨data!AB117*1000)*Delta折耗比率!$AA$9</f>
        <v>#DIV/0!</v>
      </c>
      <c r="M116" s="163" t="e">
        <f ca="1">(期貨data!X117*250)-(期貨data!Y117*20)*期貨data!$B$1*Delta折耗比率!$AB$6</f>
        <v>#DIV/0!</v>
      </c>
      <c r="N116" s="164" t="e">
        <f ca="1">(期貨data!X117*250)-(期貨data!Z117*100)*Delta折耗比率!$AB$7</f>
        <v>#DIV/0!</v>
      </c>
      <c r="O116" s="164" t="e">
        <f ca="1">(期貨data!X117*250)-(期貨data!AA117*25)*Delta折耗比率!$AB$8</f>
        <v>#DIV/0!</v>
      </c>
      <c r="P116" s="165" t="e">
        <f ca="1">(期貨data!X117*250)-(期貨data!AB117*1000)*Delta折耗比率!$AB$9</f>
        <v>#DIV/0!</v>
      </c>
      <c r="Q116" s="163" t="e">
        <f ca="1">(期貨data!Y117*20)*期貨data!$B$1-(期貨data!Z117*100)*Delta折耗比率!$AC$7</f>
        <v>#DIV/0!</v>
      </c>
      <c r="R116" s="164" t="e">
        <f ca="1">(期貨data!Y117*20)*期貨data!$B$1-(期貨data!AA117*25)*Delta折耗比率!$AC$8</f>
        <v>#DIV/0!</v>
      </c>
      <c r="S116" s="165" t="e">
        <f ca="1">(期貨data!Y117*20)*期貨data!$B$1-(期貨data!AB117*1000)*Delta折耗比率!$AC$9</f>
        <v>#DIV/0!</v>
      </c>
      <c r="T116" s="163" t="e">
        <f ca="1">(期貨data!Z117*100)-(期貨data!AA117*25)*Delta折耗比率!$AD$8</f>
        <v>#DIV/0!</v>
      </c>
      <c r="U116" s="165" t="e">
        <f ca="1">(期貨data!Z117*100)-(期貨data!AB117*1000)*Delta折耗比率!$AD$9</f>
        <v>#DIV/0!</v>
      </c>
      <c r="V116" s="166" t="e">
        <f ca="1">(期貨data!AA117*25)-(期貨data!AB117*1000)*Delta折耗比率!$AE$9</f>
        <v>#DIV/0!</v>
      </c>
      <c r="W116" s="202" t="e">
        <f ca="1">(期貨data!AC117*2000)-(期貨data!AB117*1000)*Delta折耗比率!$AG$9</f>
        <v>#DIV/0!</v>
      </c>
      <c r="X116" s="166" t="e">
        <f ca="1">(期貨data!AD117*20)-(期貨data!AE117*200)*Delta折耗比率!$Z$13</f>
        <v>#DIV/0!</v>
      </c>
    </row>
    <row r="117" spans="1:24">
      <c r="A117" s="4">
        <f>現貨data!A117</f>
        <v>0</v>
      </c>
      <c r="B117" s="163" t="e">
        <f ca="1">(期貨data!V118*50)-(期貨data!W118*1000)*Delta折耗比率!$Z$4</f>
        <v>#DIV/0!</v>
      </c>
      <c r="C117" s="164" t="e">
        <f ca="1">(期貨data!V118*50)-(期貨data!X118*250)*Delta折耗比率!$Z$5</f>
        <v>#DIV/0!</v>
      </c>
      <c r="D117" s="164" t="e">
        <f ca="1">(期貨data!V118*50)-(期貨data!Y118*20)*期貨data!$B$1*Delta折耗比率!$Z$6</f>
        <v>#DIV/0!</v>
      </c>
      <c r="E117" s="164" t="e">
        <f ca="1">(期貨data!V118*50)-(期貨data!Z118*100)*Delta折耗比率!$Z$7</f>
        <v>#DIV/0!</v>
      </c>
      <c r="F117" s="164" t="e">
        <f ca="1">(期貨data!V118*50)-(期貨data!AA118*25)*Delta折耗比率!$Z$8</f>
        <v>#DIV/0!</v>
      </c>
      <c r="G117" s="165" t="e">
        <f ca="1">(期貨data!V118*50)-(期貨data!AB118*1000)*Delta折耗比率!$Z$9</f>
        <v>#DIV/0!</v>
      </c>
      <c r="H117" s="164" t="e">
        <f ca="1">(期貨data!W118*1000)-(期貨data!X118*250)*Delta折耗比率!$AA$5</f>
        <v>#DIV/0!</v>
      </c>
      <c r="I117" s="164" t="e">
        <f ca="1">(期貨data!W118*1000)-(期貨data!Y118*20)*期貨data!$B$1*Delta折耗比率!$AA$6</f>
        <v>#DIV/0!</v>
      </c>
      <c r="J117" s="164" t="e">
        <f ca="1">(期貨data!W118*1000)-(期貨data!Z118*100)*Delta折耗比率!$AA$7</f>
        <v>#DIV/0!</v>
      </c>
      <c r="K117" s="164" t="e">
        <f ca="1">(期貨data!W118*1000)-(期貨data!AA118*25)*Delta折耗比率!$AA$8</f>
        <v>#DIV/0!</v>
      </c>
      <c r="L117" s="165" t="e">
        <f ca="1">(期貨data!W118*1000)-(期貨data!AB118*1000)*Delta折耗比率!$AA$9</f>
        <v>#DIV/0!</v>
      </c>
      <c r="M117" s="163" t="e">
        <f ca="1">(期貨data!X118*250)-(期貨data!Y118*20)*期貨data!$B$1*Delta折耗比率!$AB$6</f>
        <v>#DIV/0!</v>
      </c>
      <c r="N117" s="164" t="e">
        <f ca="1">(期貨data!X118*250)-(期貨data!Z118*100)*Delta折耗比率!$AB$7</f>
        <v>#DIV/0!</v>
      </c>
      <c r="O117" s="164" t="e">
        <f ca="1">(期貨data!X118*250)-(期貨data!AA118*25)*Delta折耗比率!$AB$8</f>
        <v>#DIV/0!</v>
      </c>
      <c r="P117" s="165" t="e">
        <f ca="1">(期貨data!X118*250)-(期貨data!AB118*1000)*Delta折耗比率!$AB$9</f>
        <v>#DIV/0!</v>
      </c>
      <c r="Q117" s="163" t="e">
        <f ca="1">(期貨data!Y118*20)*期貨data!$B$1-(期貨data!Z118*100)*Delta折耗比率!$AC$7</f>
        <v>#DIV/0!</v>
      </c>
      <c r="R117" s="164" t="e">
        <f ca="1">(期貨data!Y118*20)*期貨data!$B$1-(期貨data!AA118*25)*Delta折耗比率!$AC$8</f>
        <v>#DIV/0!</v>
      </c>
      <c r="S117" s="165" t="e">
        <f ca="1">(期貨data!Y118*20)*期貨data!$B$1-(期貨data!AB118*1000)*Delta折耗比率!$AC$9</f>
        <v>#DIV/0!</v>
      </c>
      <c r="T117" s="163" t="e">
        <f ca="1">(期貨data!Z118*100)-(期貨data!AA118*25)*Delta折耗比率!$AD$8</f>
        <v>#DIV/0!</v>
      </c>
      <c r="U117" s="165" t="e">
        <f ca="1">(期貨data!Z118*100)-(期貨data!AB118*1000)*Delta折耗比率!$AD$9</f>
        <v>#DIV/0!</v>
      </c>
      <c r="V117" s="166" t="e">
        <f ca="1">(期貨data!AA118*25)-(期貨data!AB118*1000)*Delta折耗比率!$AE$9</f>
        <v>#DIV/0!</v>
      </c>
      <c r="W117" s="202" t="e">
        <f ca="1">(期貨data!AC118*2000)-(期貨data!AB118*1000)*Delta折耗比率!$AG$9</f>
        <v>#DIV/0!</v>
      </c>
      <c r="X117" s="166" t="e">
        <f ca="1">(期貨data!AD118*20)-(期貨data!AE118*200)*Delta折耗比率!$Z$13</f>
        <v>#DIV/0!</v>
      </c>
    </row>
    <row r="118" spans="1:24">
      <c r="A118" s="4">
        <f>現貨data!A118</f>
        <v>0</v>
      </c>
      <c r="B118" s="163" t="e">
        <f ca="1">(期貨data!V119*50)-(期貨data!W119*1000)*Delta折耗比率!$Z$4</f>
        <v>#DIV/0!</v>
      </c>
      <c r="C118" s="164" t="e">
        <f ca="1">(期貨data!V119*50)-(期貨data!X119*250)*Delta折耗比率!$Z$5</f>
        <v>#DIV/0!</v>
      </c>
      <c r="D118" s="164" t="e">
        <f ca="1">(期貨data!V119*50)-(期貨data!Y119*20)*期貨data!$B$1*Delta折耗比率!$Z$6</f>
        <v>#DIV/0!</v>
      </c>
      <c r="E118" s="164" t="e">
        <f ca="1">(期貨data!V119*50)-(期貨data!Z119*100)*Delta折耗比率!$Z$7</f>
        <v>#DIV/0!</v>
      </c>
      <c r="F118" s="164" t="e">
        <f ca="1">(期貨data!V119*50)-(期貨data!AA119*25)*Delta折耗比率!$Z$8</f>
        <v>#DIV/0!</v>
      </c>
      <c r="G118" s="165" t="e">
        <f ca="1">(期貨data!V119*50)-(期貨data!AB119*1000)*Delta折耗比率!$Z$9</f>
        <v>#DIV/0!</v>
      </c>
      <c r="H118" s="164" t="e">
        <f ca="1">(期貨data!W119*1000)-(期貨data!X119*250)*Delta折耗比率!$AA$5</f>
        <v>#DIV/0!</v>
      </c>
      <c r="I118" s="164" t="e">
        <f ca="1">(期貨data!W119*1000)-(期貨data!Y119*20)*期貨data!$B$1*Delta折耗比率!$AA$6</f>
        <v>#DIV/0!</v>
      </c>
      <c r="J118" s="164" t="e">
        <f ca="1">(期貨data!W119*1000)-(期貨data!Z119*100)*Delta折耗比率!$AA$7</f>
        <v>#DIV/0!</v>
      </c>
      <c r="K118" s="164" t="e">
        <f ca="1">(期貨data!W119*1000)-(期貨data!AA119*25)*Delta折耗比率!$AA$8</f>
        <v>#DIV/0!</v>
      </c>
      <c r="L118" s="165" t="e">
        <f ca="1">(期貨data!W119*1000)-(期貨data!AB119*1000)*Delta折耗比率!$AA$9</f>
        <v>#DIV/0!</v>
      </c>
      <c r="M118" s="163" t="e">
        <f ca="1">(期貨data!X119*250)-(期貨data!Y119*20)*期貨data!$B$1*Delta折耗比率!$AB$6</f>
        <v>#DIV/0!</v>
      </c>
      <c r="N118" s="164" t="e">
        <f ca="1">(期貨data!X119*250)-(期貨data!Z119*100)*Delta折耗比率!$AB$7</f>
        <v>#DIV/0!</v>
      </c>
      <c r="O118" s="164" t="e">
        <f ca="1">(期貨data!X119*250)-(期貨data!AA119*25)*Delta折耗比率!$AB$8</f>
        <v>#DIV/0!</v>
      </c>
      <c r="P118" s="165" t="e">
        <f ca="1">(期貨data!X119*250)-(期貨data!AB119*1000)*Delta折耗比率!$AB$9</f>
        <v>#DIV/0!</v>
      </c>
      <c r="Q118" s="163" t="e">
        <f ca="1">(期貨data!Y119*20)*期貨data!$B$1-(期貨data!Z119*100)*Delta折耗比率!$AC$7</f>
        <v>#DIV/0!</v>
      </c>
      <c r="R118" s="164" t="e">
        <f ca="1">(期貨data!Y119*20)*期貨data!$B$1-(期貨data!AA119*25)*Delta折耗比率!$AC$8</f>
        <v>#DIV/0!</v>
      </c>
      <c r="S118" s="165" t="e">
        <f ca="1">(期貨data!Y119*20)*期貨data!$B$1-(期貨data!AB119*1000)*Delta折耗比率!$AC$9</f>
        <v>#DIV/0!</v>
      </c>
      <c r="T118" s="163" t="e">
        <f ca="1">(期貨data!Z119*100)-(期貨data!AA119*25)*Delta折耗比率!$AD$8</f>
        <v>#DIV/0!</v>
      </c>
      <c r="U118" s="165" t="e">
        <f ca="1">(期貨data!Z119*100)-(期貨data!AB119*1000)*Delta折耗比率!$AD$9</f>
        <v>#DIV/0!</v>
      </c>
      <c r="V118" s="166" t="e">
        <f ca="1">(期貨data!AA119*25)-(期貨data!AB119*1000)*Delta折耗比率!$AE$9</f>
        <v>#DIV/0!</v>
      </c>
      <c r="W118" s="202" t="e">
        <f ca="1">(期貨data!AC119*2000)-(期貨data!AB119*1000)*Delta折耗比率!$AG$9</f>
        <v>#DIV/0!</v>
      </c>
      <c r="X118" s="166" t="e">
        <f ca="1">(期貨data!AD119*20)-(期貨data!AE119*200)*Delta折耗比率!$Z$13</f>
        <v>#DIV/0!</v>
      </c>
    </row>
    <row r="119" spans="1:24">
      <c r="A119" s="4">
        <f>現貨data!A119</f>
        <v>0</v>
      </c>
      <c r="B119" s="163" t="e">
        <f ca="1">(期貨data!V120*50)-(期貨data!W120*1000)*Delta折耗比率!$Z$4</f>
        <v>#DIV/0!</v>
      </c>
      <c r="C119" s="164" t="e">
        <f ca="1">(期貨data!V120*50)-(期貨data!X120*250)*Delta折耗比率!$Z$5</f>
        <v>#DIV/0!</v>
      </c>
      <c r="D119" s="164" t="e">
        <f ca="1">(期貨data!V120*50)-(期貨data!Y120*20)*期貨data!$B$1*Delta折耗比率!$Z$6</f>
        <v>#DIV/0!</v>
      </c>
      <c r="E119" s="164" t="e">
        <f ca="1">(期貨data!V120*50)-(期貨data!Z120*100)*Delta折耗比率!$Z$7</f>
        <v>#DIV/0!</v>
      </c>
      <c r="F119" s="164" t="e">
        <f ca="1">(期貨data!V120*50)-(期貨data!AA120*25)*Delta折耗比率!$Z$8</f>
        <v>#DIV/0!</v>
      </c>
      <c r="G119" s="165" t="e">
        <f ca="1">(期貨data!V120*50)-(期貨data!AB120*1000)*Delta折耗比率!$Z$9</f>
        <v>#DIV/0!</v>
      </c>
      <c r="H119" s="164" t="e">
        <f ca="1">(期貨data!W120*1000)-(期貨data!X120*250)*Delta折耗比率!$AA$5</f>
        <v>#DIV/0!</v>
      </c>
      <c r="I119" s="164" t="e">
        <f ca="1">(期貨data!W120*1000)-(期貨data!Y120*20)*期貨data!$B$1*Delta折耗比率!$AA$6</f>
        <v>#DIV/0!</v>
      </c>
      <c r="J119" s="164" t="e">
        <f ca="1">(期貨data!W120*1000)-(期貨data!Z120*100)*Delta折耗比率!$AA$7</f>
        <v>#DIV/0!</v>
      </c>
      <c r="K119" s="164" t="e">
        <f ca="1">(期貨data!W120*1000)-(期貨data!AA120*25)*Delta折耗比率!$AA$8</f>
        <v>#DIV/0!</v>
      </c>
      <c r="L119" s="165" t="e">
        <f ca="1">(期貨data!W120*1000)-(期貨data!AB120*1000)*Delta折耗比率!$AA$9</f>
        <v>#DIV/0!</v>
      </c>
      <c r="M119" s="163" t="e">
        <f ca="1">(期貨data!X120*250)-(期貨data!Y120*20)*期貨data!$B$1*Delta折耗比率!$AB$6</f>
        <v>#DIV/0!</v>
      </c>
      <c r="N119" s="164" t="e">
        <f ca="1">(期貨data!X120*250)-(期貨data!Z120*100)*Delta折耗比率!$AB$7</f>
        <v>#DIV/0!</v>
      </c>
      <c r="O119" s="164" t="e">
        <f ca="1">(期貨data!X120*250)-(期貨data!AA120*25)*Delta折耗比率!$AB$8</f>
        <v>#DIV/0!</v>
      </c>
      <c r="P119" s="165" t="e">
        <f ca="1">(期貨data!X120*250)-(期貨data!AB120*1000)*Delta折耗比率!$AB$9</f>
        <v>#DIV/0!</v>
      </c>
      <c r="Q119" s="163" t="e">
        <f ca="1">(期貨data!Y120*20)*期貨data!$B$1-(期貨data!Z120*100)*Delta折耗比率!$AC$7</f>
        <v>#DIV/0!</v>
      </c>
      <c r="R119" s="164" t="e">
        <f ca="1">(期貨data!Y120*20)*期貨data!$B$1-(期貨data!AA120*25)*Delta折耗比率!$AC$8</f>
        <v>#DIV/0!</v>
      </c>
      <c r="S119" s="165" t="e">
        <f ca="1">(期貨data!Y120*20)*期貨data!$B$1-(期貨data!AB120*1000)*Delta折耗比率!$AC$9</f>
        <v>#DIV/0!</v>
      </c>
      <c r="T119" s="163" t="e">
        <f ca="1">(期貨data!Z120*100)-(期貨data!AA120*25)*Delta折耗比率!$AD$8</f>
        <v>#DIV/0!</v>
      </c>
      <c r="U119" s="165" t="e">
        <f ca="1">(期貨data!Z120*100)-(期貨data!AB120*1000)*Delta折耗比率!$AD$9</f>
        <v>#DIV/0!</v>
      </c>
      <c r="V119" s="166" t="e">
        <f ca="1">(期貨data!AA120*25)-(期貨data!AB120*1000)*Delta折耗比率!$AE$9</f>
        <v>#DIV/0!</v>
      </c>
      <c r="W119" s="202" t="e">
        <f ca="1">(期貨data!AC120*2000)-(期貨data!AB120*1000)*Delta折耗比率!$AG$9</f>
        <v>#DIV/0!</v>
      </c>
      <c r="X119" s="166" t="e">
        <f ca="1">(期貨data!AD120*20)-(期貨data!AE120*200)*Delta折耗比率!$Z$13</f>
        <v>#DIV/0!</v>
      </c>
    </row>
    <row r="120" spans="1:24">
      <c r="A120" s="4">
        <f>現貨data!A120</f>
        <v>0</v>
      </c>
      <c r="B120" s="163" t="e">
        <f ca="1">(期貨data!V121*50)-(期貨data!W121*1000)*Delta折耗比率!$Z$4</f>
        <v>#DIV/0!</v>
      </c>
      <c r="C120" s="164" t="e">
        <f ca="1">(期貨data!V121*50)-(期貨data!X121*250)*Delta折耗比率!$Z$5</f>
        <v>#DIV/0!</v>
      </c>
      <c r="D120" s="164" t="e">
        <f ca="1">(期貨data!V121*50)-(期貨data!Y121*20)*期貨data!$B$1*Delta折耗比率!$Z$6</f>
        <v>#DIV/0!</v>
      </c>
      <c r="E120" s="164" t="e">
        <f ca="1">(期貨data!V121*50)-(期貨data!Z121*100)*Delta折耗比率!$Z$7</f>
        <v>#DIV/0!</v>
      </c>
      <c r="F120" s="164" t="e">
        <f ca="1">(期貨data!V121*50)-(期貨data!AA121*25)*Delta折耗比率!$Z$8</f>
        <v>#DIV/0!</v>
      </c>
      <c r="G120" s="165" t="e">
        <f ca="1">(期貨data!V121*50)-(期貨data!AB121*1000)*Delta折耗比率!$Z$9</f>
        <v>#DIV/0!</v>
      </c>
      <c r="H120" s="164" t="e">
        <f ca="1">(期貨data!W121*1000)-(期貨data!X121*250)*Delta折耗比率!$AA$5</f>
        <v>#DIV/0!</v>
      </c>
      <c r="I120" s="164" t="e">
        <f ca="1">(期貨data!W121*1000)-(期貨data!Y121*20)*期貨data!$B$1*Delta折耗比率!$AA$6</f>
        <v>#DIV/0!</v>
      </c>
      <c r="J120" s="164" t="e">
        <f ca="1">(期貨data!W121*1000)-(期貨data!Z121*100)*Delta折耗比率!$AA$7</f>
        <v>#DIV/0!</v>
      </c>
      <c r="K120" s="164" t="e">
        <f ca="1">(期貨data!W121*1000)-(期貨data!AA121*25)*Delta折耗比率!$AA$8</f>
        <v>#DIV/0!</v>
      </c>
      <c r="L120" s="165" t="e">
        <f ca="1">(期貨data!W121*1000)-(期貨data!AB121*1000)*Delta折耗比率!$AA$9</f>
        <v>#DIV/0!</v>
      </c>
      <c r="M120" s="163" t="e">
        <f ca="1">(期貨data!X121*250)-(期貨data!Y121*20)*期貨data!$B$1*Delta折耗比率!$AB$6</f>
        <v>#DIV/0!</v>
      </c>
      <c r="N120" s="164" t="e">
        <f ca="1">(期貨data!X121*250)-(期貨data!Z121*100)*Delta折耗比率!$AB$7</f>
        <v>#DIV/0!</v>
      </c>
      <c r="O120" s="164" t="e">
        <f ca="1">(期貨data!X121*250)-(期貨data!AA121*25)*Delta折耗比率!$AB$8</f>
        <v>#DIV/0!</v>
      </c>
      <c r="P120" s="165" t="e">
        <f ca="1">(期貨data!X121*250)-(期貨data!AB121*1000)*Delta折耗比率!$AB$9</f>
        <v>#DIV/0!</v>
      </c>
      <c r="Q120" s="163" t="e">
        <f ca="1">(期貨data!Y121*20)*期貨data!$B$1-(期貨data!Z121*100)*Delta折耗比率!$AC$7</f>
        <v>#DIV/0!</v>
      </c>
      <c r="R120" s="164" t="e">
        <f ca="1">(期貨data!Y121*20)*期貨data!$B$1-(期貨data!AA121*25)*Delta折耗比率!$AC$8</f>
        <v>#DIV/0!</v>
      </c>
      <c r="S120" s="165" t="e">
        <f ca="1">(期貨data!Y121*20)*期貨data!$B$1-(期貨data!AB121*1000)*Delta折耗比率!$AC$9</f>
        <v>#DIV/0!</v>
      </c>
      <c r="T120" s="163" t="e">
        <f ca="1">(期貨data!Z121*100)-(期貨data!AA121*25)*Delta折耗比率!$AD$8</f>
        <v>#DIV/0!</v>
      </c>
      <c r="U120" s="165" t="e">
        <f ca="1">(期貨data!Z121*100)-(期貨data!AB121*1000)*Delta折耗比率!$AD$9</f>
        <v>#DIV/0!</v>
      </c>
      <c r="V120" s="166" t="e">
        <f ca="1">(期貨data!AA121*25)-(期貨data!AB121*1000)*Delta折耗比率!$AE$9</f>
        <v>#DIV/0!</v>
      </c>
      <c r="W120" s="202" t="e">
        <f ca="1">(期貨data!AC121*2000)-(期貨data!AB121*1000)*Delta折耗比率!$AG$9</f>
        <v>#DIV/0!</v>
      </c>
      <c r="X120" s="166" t="e">
        <f ca="1">(期貨data!AD121*20)-(期貨data!AE121*200)*Delta折耗比率!$Z$13</f>
        <v>#DIV/0!</v>
      </c>
    </row>
    <row r="121" spans="1:24">
      <c r="A121" s="4">
        <f>現貨data!A121</f>
        <v>0</v>
      </c>
      <c r="B121" s="163" t="e">
        <f ca="1">(期貨data!V122*50)-(期貨data!W122*1000)*Delta折耗比率!$Z$4</f>
        <v>#DIV/0!</v>
      </c>
      <c r="C121" s="164" t="e">
        <f ca="1">(期貨data!V122*50)-(期貨data!X122*250)*Delta折耗比率!$Z$5</f>
        <v>#DIV/0!</v>
      </c>
      <c r="D121" s="164" t="e">
        <f ca="1">(期貨data!V122*50)-(期貨data!Y122*20)*期貨data!$B$1*Delta折耗比率!$Z$6</f>
        <v>#DIV/0!</v>
      </c>
      <c r="E121" s="164" t="e">
        <f ca="1">(期貨data!V122*50)-(期貨data!Z122*100)*Delta折耗比率!$Z$7</f>
        <v>#DIV/0!</v>
      </c>
      <c r="F121" s="164" t="e">
        <f ca="1">(期貨data!V122*50)-(期貨data!AA122*25)*Delta折耗比率!$Z$8</f>
        <v>#DIV/0!</v>
      </c>
      <c r="G121" s="165" t="e">
        <f ca="1">(期貨data!V122*50)-(期貨data!AB122*1000)*Delta折耗比率!$Z$9</f>
        <v>#DIV/0!</v>
      </c>
      <c r="H121" s="164" t="e">
        <f ca="1">(期貨data!W122*1000)-(期貨data!X122*250)*Delta折耗比率!$AA$5</f>
        <v>#DIV/0!</v>
      </c>
      <c r="I121" s="164" t="e">
        <f ca="1">(期貨data!W122*1000)-(期貨data!Y122*20)*期貨data!$B$1*Delta折耗比率!$AA$6</f>
        <v>#DIV/0!</v>
      </c>
      <c r="J121" s="164" t="e">
        <f ca="1">(期貨data!W122*1000)-(期貨data!Z122*100)*Delta折耗比率!$AA$7</f>
        <v>#DIV/0!</v>
      </c>
      <c r="K121" s="164" t="e">
        <f ca="1">(期貨data!W122*1000)-(期貨data!AA122*25)*Delta折耗比率!$AA$8</f>
        <v>#DIV/0!</v>
      </c>
      <c r="L121" s="165" t="e">
        <f ca="1">(期貨data!W122*1000)-(期貨data!AB122*1000)*Delta折耗比率!$AA$9</f>
        <v>#DIV/0!</v>
      </c>
      <c r="M121" s="163" t="e">
        <f ca="1">(期貨data!X122*250)-(期貨data!Y122*20)*期貨data!$B$1*Delta折耗比率!$AB$6</f>
        <v>#DIV/0!</v>
      </c>
      <c r="N121" s="164" t="e">
        <f ca="1">(期貨data!X122*250)-(期貨data!Z122*100)*Delta折耗比率!$AB$7</f>
        <v>#DIV/0!</v>
      </c>
      <c r="O121" s="164" t="e">
        <f ca="1">(期貨data!X122*250)-(期貨data!AA122*25)*Delta折耗比率!$AB$8</f>
        <v>#DIV/0!</v>
      </c>
      <c r="P121" s="165" t="e">
        <f ca="1">(期貨data!X122*250)-(期貨data!AB122*1000)*Delta折耗比率!$AB$9</f>
        <v>#DIV/0!</v>
      </c>
      <c r="Q121" s="163" t="e">
        <f ca="1">(期貨data!Y122*20)*期貨data!$B$1-(期貨data!Z122*100)*Delta折耗比率!$AC$7</f>
        <v>#DIV/0!</v>
      </c>
      <c r="R121" s="164" t="e">
        <f ca="1">(期貨data!Y122*20)*期貨data!$B$1-(期貨data!AA122*25)*Delta折耗比率!$AC$8</f>
        <v>#DIV/0!</v>
      </c>
      <c r="S121" s="165" t="e">
        <f ca="1">(期貨data!Y122*20)*期貨data!$B$1-(期貨data!AB122*1000)*Delta折耗比率!$AC$9</f>
        <v>#DIV/0!</v>
      </c>
      <c r="T121" s="163" t="e">
        <f ca="1">(期貨data!Z122*100)-(期貨data!AA122*25)*Delta折耗比率!$AD$8</f>
        <v>#DIV/0!</v>
      </c>
      <c r="U121" s="165" t="e">
        <f ca="1">(期貨data!Z122*100)-(期貨data!AB122*1000)*Delta折耗比率!$AD$9</f>
        <v>#DIV/0!</v>
      </c>
      <c r="V121" s="166" t="e">
        <f ca="1">(期貨data!AA122*25)-(期貨data!AB122*1000)*Delta折耗比率!$AE$9</f>
        <v>#DIV/0!</v>
      </c>
      <c r="W121" s="202" t="e">
        <f ca="1">(期貨data!AC122*2000)-(期貨data!AB122*1000)*Delta折耗比率!$AG$9</f>
        <v>#DIV/0!</v>
      </c>
      <c r="X121" s="166" t="e">
        <f ca="1">(期貨data!AD122*20)-(期貨data!AE122*200)*Delta折耗比率!$Z$13</f>
        <v>#DIV/0!</v>
      </c>
    </row>
    <row r="122" spans="1:24">
      <c r="A122" s="4">
        <f>現貨data!A122</f>
        <v>0</v>
      </c>
      <c r="B122" s="163" t="e">
        <f ca="1">(期貨data!V123*50)-(期貨data!W123*1000)*Delta折耗比率!$Z$4</f>
        <v>#DIV/0!</v>
      </c>
      <c r="C122" s="164" t="e">
        <f ca="1">(期貨data!V123*50)-(期貨data!X123*250)*Delta折耗比率!$Z$5</f>
        <v>#DIV/0!</v>
      </c>
      <c r="D122" s="164" t="e">
        <f ca="1">(期貨data!V123*50)-(期貨data!Y123*20)*期貨data!$B$1*Delta折耗比率!$Z$6</f>
        <v>#DIV/0!</v>
      </c>
      <c r="E122" s="164" t="e">
        <f ca="1">(期貨data!V123*50)-(期貨data!Z123*100)*Delta折耗比率!$Z$7</f>
        <v>#DIV/0!</v>
      </c>
      <c r="F122" s="164" t="e">
        <f ca="1">(期貨data!V123*50)-(期貨data!AA123*25)*Delta折耗比率!$Z$8</f>
        <v>#DIV/0!</v>
      </c>
      <c r="G122" s="165" t="e">
        <f ca="1">(期貨data!V123*50)-(期貨data!AB123*1000)*Delta折耗比率!$Z$9</f>
        <v>#DIV/0!</v>
      </c>
      <c r="H122" s="164" t="e">
        <f ca="1">(期貨data!W123*1000)-(期貨data!X123*250)*Delta折耗比率!$AA$5</f>
        <v>#DIV/0!</v>
      </c>
      <c r="I122" s="164" t="e">
        <f ca="1">(期貨data!W123*1000)-(期貨data!Y123*20)*期貨data!$B$1*Delta折耗比率!$AA$6</f>
        <v>#DIV/0!</v>
      </c>
      <c r="J122" s="164" t="e">
        <f ca="1">(期貨data!W123*1000)-(期貨data!Z123*100)*Delta折耗比率!$AA$7</f>
        <v>#DIV/0!</v>
      </c>
      <c r="K122" s="164" t="e">
        <f ca="1">(期貨data!W123*1000)-(期貨data!AA123*25)*Delta折耗比率!$AA$8</f>
        <v>#DIV/0!</v>
      </c>
      <c r="L122" s="165" t="e">
        <f ca="1">(期貨data!W123*1000)-(期貨data!AB123*1000)*Delta折耗比率!$AA$9</f>
        <v>#DIV/0!</v>
      </c>
      <c r="M122" s="163" t="e">
        <f ca="1">(期貨data!X123*250)-(期貨data!Y123*20)*期貨data!$B$1*Delta折耗比率!$AB$6</f>
        <v>#DIV/0!</v>
      </c>
      <c r="N122" s="164" t="e">
        <f ca="1">(期貨data!X123*250)-(期貨data!Z123*100)*Delta折耗比率!$AB$7</f>
        <v>#DIV/0!</v>
      </c>
      <c r="O122" s="164" t="e">
        <f ca="1">(期貨data!X123*250)-(期貨data!AA123*25)*Delta折耗比率!$AB$8</f>
        <v>#DIV/0!</v>
      </c>
      <c r="P122" s="165" t="e">
        <f ca="1">(期貨data!X123*250)-(期貨data!AB123*1000)*Delta折耗比率!$AB$9</f>
        <v>#DIV/0!</v>
      </c>
      <c r="Q122" s="163" t="e">
        <f ca="1">(期貨data!Y123*20)*期貨data!$B$1-(期貨data!Z123*100)*Delta折耗比率!$AC$7</f>
        <v>#DIV/0!</v>
      </c>
      <c r="R122" s="164" t="e">
        <f ca="1">(期貨data!Y123*20)*期貨data!$B$1-(期貨data!AA123*25)*Delta折耗比率!$AC$8</f>
        <v>#DIV/0!</v>
      </c>
      <c r="S122" s="165" t="e">
        <f ca="1">(期貨data!Y123*20)*期貨data!$B$1-(期貨data!AB123*1000)*Delta折耗比率!$AC$9</f>
        <v>#DIV/0!</v>
      </c>
      <c r="T122" s="163" t="e">
        <f ca="1">(期貨data!Z123*100)-(期貨data!AA123*25)*Delta折耗比率!$AD$8</f>
        <v>#DIV/0!</v>
      </c>
      <c r="U122" s="165" t="e">
        <f ca="1">(期貨data!Z123*100)-(期貨data!AB123*1000)*Delta折耗比率!$AD$9</f>
        <v>#DIV/0!</v>
      </c>
      <c r="V122" s="166" t="e">
        <f ca="1">(期貨data!AA123*25)-(期貨data!AB123*1000)*Delta折耗比率!$AE$9</f>
        <v>#DIV/0!</v>
      </c>
      <c r="W122" s="202" t="e">
        <f ca="1">(期貨data!AC123*2000)-(期貨data!AB123*1000)*Delta折耗比率!$AG$9</f>
        <v>#DIV/0!</v>
      </c>
      <c r="X122" s="166" t="e">
        <f ca="1">(期貨data!AD123*20)-(期貨data!AE123*200)*Delta折耗比率!$Z$13</f>
        <v>#DIV/0!</v>
      </c>
    </row>
    <row r="123" spans="1:24">
      <c r="A123" s="4">
        <f>現貨data!A123</f>
        <v>0</v>
      </c>
      <c r="B123" s="163" t="e">
        <f ca="1">(期貨data!V124*50)-(期貨data!W124*1000)*Delta折耗比率!$Z$4</f>
        <v>#DIV/0!</v>
      </c>
      <c r="C123" s="164" t="e">
        <f ca="1">(期貨data!V124*50)-(期貨data!X124*250)*Delta折耗比率!$Z$5</f>
        <v>#DIV/0!</v>
      </c>
      <c r="D123" s="164" t="e">
        <f ca="1">(期貨data!V124*50)-(期貨data!Y124*20)*期貨data!$B$1*Delta折耗比率!$Z$6</f>
        <v>#DIV/0!</v>
      </c>
      <c r="E123" s="164" t="e">
        <f ca="1">(期貨data!V124*50)-(期貨data!Z124*100)*Delta折耗比率!$Z$7</f>
        <v>#DIV/0!</v>
      </c>
      <c r="F123" s="164" t="e">
        <f ca="1">(期貨data!V124*50)-(期貨data!AA124*25)*Delta折耗比率!$Z$8</f>
        <v>#DIV/0!</v>
      </c>
      <c r="G123" s="165" t="e">
        <f ca="1">(期貨data!V124*50)-(期貨data!AB124*1000)*Delta折耗比率!$Z$9</f>
        <v>#DIV/0!</v>
      </c>
      <c r="H123" s="164" t="e">
        <f ca="1">(期貨data!W124*1000)-(期貨data!X124*250)*Delta折耗比率!$AA$5</f>
        <v>#DIV/0!</v>
      </c>
      <c r="I123" s="164" t="e">
        <f ca="1">(期貨data!W124*1000)-(期貨data!Y124*20)*期貨data!$B$1*Delta折耗比率!$AA$6</f>
        <v>#DIV/0!</v>
      </c>
      <c r="J123" s="164" t="e">
        <f ca="1">(期貨data!W124*1000)-(期貨data!Z124*100)*Delta折耗比率!$AA$7</f>
        <v>#DIV/0!</v>
      </c>
      <c r="K123" s="164" t="e">
        <f ca="1">(期貨data!W124*1000)-(期貨data!AA124*25)*Delta折耗比率!$AA$8</f>
        <v>#DIV/0!</v>
      </c>
      <c r="L123" s="165" t="e">
        <f ca="1">(期貨data!W124*1000)-(期貨data!AB124*1000)*Delta折耗比率!$AA$9</f>
        <v>#DIV/0!</v>
      </c>
      <c r="M123" s="163" t="e">
        <f ca="1">(期貨data!X124*250)-(期貨data!Y124*20)*期貨data!$B$1*Delta折耗比率!$AB$6</f>
        <v>#DIV/0!</v>
      </c>
      <c r="N123" s="164" t="e">
        <f ca="1">(期貨data!X124*250)-(期貨data!Z124*100)*Delta折耗比率!$AB$7</f>
        <v>#DIV/0!</v>
      </c>
      <c r="O123" s="164" t="e">
        <f ca="1">(期貨data!X124*250)-(期貨data!AA124*25)*Delta折耗比率!$AB$8</f>
        <v>#DIV/0!</v>
      </c>
      <c r="P123" s="165" t="e">
        <f ca="1">(期貨data!X124*250)-(期貨data!AB124*1000)*Delta折耗比率!$AB$9</f>
        <v>#DIV/0!</v>
      </c>
      <c r="Q123" s="163" t="e">
        <f ca="1">(期貨data!Y124*20)*期貨data!$B$1-(期貨data!Z124*100)*Delta折耗比率!$AC$7</f>
        <v>#DIV/0!</v>
      </c>
      <c r="R123" s="164" t="e">
        <f ca="1">(期貨data!Y124*20)*期貨data!$B$1-(期貨data!AA124*25)*Delta折耗比率!$AC$8</f>
        <v>#DIV/0!</v>
      </c>
      <c r="S123" s="165" t="e">
        <f ca="1">(期貨data!Y124*20)*期貨data!$B$1-(期貨data!AB124*1000)*Delta折耗比率!$AC$9</f>
        <v>#DIV/0!</v>
      </c>
      <c r="T123" s="163" t="e">
        <f ca="1">(期貨data!Z124*100)-(期貨data!AA124*25)*Delta折耗比率!$AD$8</f>
        <v>#DIV/0!</v>
      </c>
      <c r="U123" s="165" t="e">
        <f ca="1">(期貨data!Z124*100)-(期貨data!AB124*1000)*Delta折耗比率!$AD$9</f>
        <v>#DIV/0!</v>
      </c>
      <c r="V123" s="166" t="e">
        <f ca="1">(期貨data!AA124*25)-(期貨data!AB124*1000)*Delta折耗比率!$AE$9</f>
        <v>#DIV/0!</v>
      </c>
      <c r="W123" s="202" t="e">
        <f ca="1">(期貨data!AC124*2000)-(期貨data!AB124*1000)*Delta折耗比率!$AG$9</f>
        <v>#DIV/0!</v>
      </c>
      <c r="X123" s="166" t="e">
        <f ca="1">(期貨data!AD124*20)-(期貨data!AE124*200)*Delta折耗比率!$Z$13</f>
        <v>#DIV/0!</v>
      </c>
    </row>
    <row r="124" spans="1:24">
      <c r="A124" s="4">
        <f>現貨data!A124</f>
        <v>0</v>
      </c>
      <c r="B124" s="163" t="e">
        <f ca="1">(期貨data!V125*50)-(期貨data!W125*1000)*Delta折耗比率!$Z$4</f>
        <v>#DIV/0!</v>
      </c>
      <c r="C124" s="164" t="e">
        <f ca="1">(期貨data!V125*50)-(期貨data!X125*250)*Delta折耗比率!$Z$5</f>
        <v>#DIV/0!</v>
      </c>
      <c r="D124" s="164" t="e">
        <f ca="1">(期貨data!V125*50)-(期貨data!Y125*20)*期貨data!$B$1*Delta折耗比率!$Z$6</f>
        <v>#DIV/0!</v>
      </c>
      <c r="E124" s="164" t="e">
        <f ca="1">(期貨data!V125*50)-(期貨data!Z125*100)*Delta折耗比率!$Z$7</f>
        <v>#DIV/0!</v>
      </c>
      <c r="F124" s="164" t="e">
        <f ca="1">(期貨data!V125*50)-(期貨data!AA125*25)*Delta折耗比率!$Z$8</f>
        <v>#DIV/0!</v>
      </c>
      <c r="G124" s="165" t="e">
        <f ca="1">(期貨data!V125*50)-(期貨data!AB125*1000)*Delta折耗比率!$Z$9</f>
        <v>#DIV/0!</v>
      </c>
      <c r="H124" s="164" t="e">
        <f ca="1">(期貨data!W125*1000)-(期貨data!X125*250)*Delta折耗比率!$AA$5</f>
        <v>#DIV/0!</v>
      </c>
      <c r="I124" s="164" t="e">
        <f ca="1">(期貨data!W125*1000)-(期貨data!Y125*20)*期貨data!$B$1*Delta折耗比率!$AA$6</f>
        <v>#DIV/0!</v>
      </c>
      <c r="J124" s="164" t="e">
        <f ca="1">(期貨data!W125*1000)-(期貨data!Z125*100)*Delta折耗比率!$AA$7</f>
        <v>#DIV/0!</v>
      </c>
      <c r="K124" s="164" t="e">
        <f ca="1">(期貨data!W125*1000)-(期貨data!AA125*25)*Delta折耗比率!$AA$8</f>
        <v>#DIV/0!</v>
      </c>
      <c r="L124" s="165" t="e">
        <f ca="1">(期貨data!W125*1000)-(期貨data!AB125*1000)*Delta折耗比率!$AA$9</f>
        <v>#DIV/0!</v>
      </c>
      <c r="M124" s="163" t="e">
        <f ca="1">(期貨data!X125*250)-(期貨data!Y125*20)*期貨data!$B$1*Delta折耗比率!$AB$6</f>
        <v>#DIV/0!</v>
      </c>
      <c r="N124" s="164" t="e">
        <f ca="1">(期貨data!X125*250)-(期貨data!Z125*100)*Delta折耗比率!$AB$7</f>
        <v>#DIV/0!</v>
      </c>
      <c r="O124" s="164" t="e">
        <f ca="1">(期貨data!X125*250)-(期貨data!AA125*25)*Delta折耗比率!$AB$8</f>
        <v>#DIV/0!</v>
      </c>
      <c r="P124" s="165" t="e">
        <f ca="1">(期貨data!X125*250)-(期貨data!AB125*1000)*Delta折耗比率!$AB$9</f>
        <v>#DIV/0!</v>
      </c>
      <c r="Q124" s="163" t="e">
        <f ca="1">(期貨data!Y125*20)*期貨data!$B$1-(期貨data!Z125*100)*Delta折耗比率!$AC$7</f>
        <v>#DIV/0!</v>
      </c>
      <c r="R124" s="164" t="e">
        <f ca="1">(期貨data!Y125*20)*期貨data!$B$1-(期貨data!AA125*25)*Delta折耗比率!$AC$8</f>
        <v>#DIV/0!</v>
      </c>
      <c r="S124" s="165" t="e">
        <f ca="1">(期貨data!Y125*20)*期貨data!$B$1-(期貨data!AB125*1000)*Delta折耗比率!$AC$9</f>
        <v>#DIV/0!</v>
      </c>
      <c r="T124" s="163" t="e">
        <f ca="1">(期貨data!Z125*100)-(期貨data!AA125*25)*Delta折耗比率!$AD$8</f>
        <v>#DIV/0!</v>
      </c>
      <c r="U124" s="165" t="e">
        <f ca="1">(期貨data!Z125*100)-(期貨data!AB125*1000)*Delta折耗比率!$AD$9</f>
        <v>#DIV/0!</v>
      </c>
      <c r="V124" s="166" t="e">
        <f ca="1">(期貨data!AA125*25)-(期貨data!AB125*1000)*Delta折耗比率!$AE$9</f>
        <v>#DIV/0!</v>
      </c>
      <c r="W124" s="202" t="e">
        <f ca="1">(期貨data!AC125*2000)-(期貨data!AB125*1000)*Delta折耗比率!$AG$9</f>
        <v>#DIV/0!</v>
      </c>
      <c r="X124" s="166" t="e">
        <f ca="1">(期貨data!AD125*20)-(期貨data!AE125*200)*Delta折耗比率!$Z$13</f>
        <v>#DIV/0!</v>
      </c>
    </row>
    <row r="125" spans="1:24">
      <c r="A125" s="4">
        <f>現貨data!A125</f>
        <v>0</v>
      </c>
      <c r="B125" s="163" t="e">
        <f ca="1">(期貨data!V126*50)-(期貨data!W126*1000)*Delta折耗比率!$Z$4</f>
        <v>#DIV/0!</v>
      </c>
      <c r="C125" s="164" t="e">
        <f ca="1">(期貨data!V126*50)-(期貨data!X126*250)*Delta折耗比率!$Z$5</f>
        <v>#DIV/0!</v>
      </c>
      <c r="D125" s="164" t="e">
        <f ca="1">(期貨data!V126*50)-(期貨data!Y126*20)*期貨data!$B$1*Delta折耗比率!$Z$6</f>
        <v>#DIV/0!</v>
      </c>
      <c r="E125" s="164" t="e">
        <f ca="1">(期貨data!V126*50)-(期貨data!Z126*100)*Delta折耗比率!$Z$7</f>
        <v>#DIV/0!</v>
      </c>
      <c r="F125" s="164" t="e">
        <f ca="1">(期貨data!V126*50)-(期貨data!AA126*25)*Delta折耗比率!$Z$8</f>
        <v>#DIV/0!</v>
      </c>
      <c r="G125" s="165" t="e">
        <f ca="1">(期貨data!V126*50)-(期貨data!AB126*1000)*Delta折耗比率!$Z$9</f>
        <v>#DIV/0!</v>
      </c>
      <c r="H125" s="164" t="e">
        <f ca="1">(期貨data!W126*1000)-(期貨data!X126*250)*Delta折耗比率!$AA$5</f>
        <v>#DIV/0!</v>
      </c>
      <c r="I125" s="164" t="e">
        <f ca="1">(期貨data!W126*1000)-(期貨data!Y126*20)*期貨data!$B$1*Delta折耗比率!$AA$6</f>
        <v>#DIV/0!</v>
      </c>
      <c r="J125" s="164" t="e">
        <f ca="1">(期貨data!W126*1000)-(期貨data!Z126*100)*Delta折耗比率!$AA$7</f>
        <v>#DIV/0!</v>
      </c>
      <c r="K125" s="164" t="e">
        <f ca="1">(期貨data!W126*1000)-(期貨data!AA126*25)*Delta折耗比率!$AA$8</f>
        <v>#DIV/0!</v>
      </c>
      <c r="L125" s="165" t="e">
        <f ca="1">(期貨data!W126*1000)-(期貨data!AB126*1000)*Delta折耗比率!$AA$9</f>
        <v>#DIV/0!</v>
      </c>
      <c r="M125" s="163" t="e">
        <f ca="1">(期貨data!X126*250)-(期貨data!Y126*20)*期貨data!$B$1*Delta折耗比率!$AB$6</f>
        <v>#DIV/0!</v>
      </c>
      <c r="N125" s="164" t="e">
        <f ca="1">(期貨data!X126*250)-(期貨data!Z126*100)*Delta折耗比率!$AB$7</f>
        <v>#DIV/0!</v>
      </c>
      <c r="O125" s="164" t="e">
        <f ca="1">(期貨data!X126*250)-(期貨data!AA126*25)*Delta折耗比率!$AB$8</f>
        <v>#DIV/0!</v>
      </c>
      <c r="P125" s="165" t="e">
        <f ca="1">(期貨data!X126*250)-(期貨data!AB126*1000)*Delta折耗比率!$AB$9</f>
        <v>#DIV/0!</v>
      </c>
      <c r="Q125" s="163" t="e">
        <f ca="1">(期貨data!Y126*20)*期貨data!$B$1-(期貨data!Z126*100)*Delta折耗比率!$AC$7</f>
        <v>#DIV/0!</v>
      </c>
      <c r="R125" s="164" t="e">
        <f ca="1">(期貨data!Y126*20)*期貨data!$B$1-(期貨data!AA126*25)*Delta折耗比率!$AC$8</f>
        <v>#DIV/0!</v>
      </c>
      <c r="S125" s="165" t="e">
        <f ca="1">(期貨data!Y126*20)*期貨data!$B$1-(期貨data!AB126*1000)*Delta折耗比率!$AC$9</f>
        <v>#DIV/0!</v>
      </c>
      <c r="T125" s="163" t="e">
        <f ca="1">(期貨data!Z126*100)-(期貨data!AA126*25)*Delta折耗比率!$AD$8</f>
        <v>#DIV/0!</v>
      </c>
      <c r="U125" s="165" t="e">
        <f ca="1">(期貨data!Z126*100)-(期貨data!AB126*1000)*Delta折耗比率!$AD$9</f>
        <v>#DIV/0!</v>
      </c>
      <c r="V125" s="166" t="e">
        <f ca="1">(期貨data!AA126*25)-(期貨data!AB126*1000)*Delta折耗比率!$AE$9</f>
        <v>#DIV/0!</v>
      </c>
      <c r="W125" s="202" t="e">
        <f ca="1">(期貨data!AC126*2000)-(期貨data!AB126*1000)*Delta折耗比率!$AG$9</f>
        <v>#DIV/0!</v>
      </c>
      <c r="X125" s="166" t="e">
        <f ca="1">(期貨data!AD126*20)-(期貨data!AE126*200)*Delta折耗比率!$Z$13</f>
        <v>#DIV/0!</v>
      </c>
    </row>
    <row r="126" spans="1:24">
      <c r="A126" s="4">
        <f>現貨data!A126</f>
        <v>0</v>
      </c>
      <c r="B126" s="163" t="e">
        <f ca="1">(期貨data!V127*50)-(期貨data!W127*1000)*Delta折耗比率!$Z$4</f>
        <v>#DIV/0!</v>
      </c>
      <c r="C126" s="164" t="e">
        <f ca="1">(期貨data!V127*50)-(期貨data!X127*250)*Delta折耗比率!$Z$5</f>
        <v>#DIV/0!</v>
      </c>
      <c r="D126" s="164" t="e">
        <f ca="1">(期貨data!V127*50)-(期貨data!Y127*20)*期貨data!$B$1*Delta折耗比率!$Z$6</f>
        <v>#DIV/0!</v>
      </c>
      <c r="E126" s="164" t="e">
        <f ca="1">(期貨data!V127*50)-(期貨data!Z127*100)*Delta折耗比率!$Z$7</f>
        <v>#DIV/0!</v>
      </c>
      <c r="F126" s="164" t="e">
        <f ca="1">(期貨data!V127*50)-(期貨data!AA127*25)*Delta折耗比率!$Z$8</f>
        <v>#DIV/0!</v>
      </c>
      <c r="G126" s="165" t="e">
        <f ca="1">(期貨data!V127*50)-(期貨data!AB127*1000)*Delta折耗比率!$Z$9</f>
        <v>#DIV/0!</v>
      </c>
      <c r="H126" s="164" t="e">
        <f ca="1">(期貨data!W127*1000)-(期貨data!X127*250)*Delta折耗比率!$AA$5</f>
        <v>#DIV/0!</v>
      </c>
      <c r="I126" s="164" t="e">
        <f ca="1">(期貨data!W127*1000)-(期貨data!Y127*20)*期貨data!$B$1*Delta折耗比率!$AA$6</f>
        <v>#DIV/0!</v>
      </c>
      <c r="J126" s="164" t="e">
        <f ca="1">(期貨data!W127*1000)-(期貨data!Z127*100)*Delta折耗比率!$AA$7</f>
        <v>#DIV/0!</v>
      </c>
      <c r="K126" s="164" t="e">
        <f ca="1">(期貨data!W127*1000)-(期貨data!AA127*25)*Delta折耗比率!$AA$8</f>
        <v>#DIV/0!</v>
      </c>
      <c r="L126" s="165" t="e">
        <f ca="1">(期貨data!W127*1000)-(期貨data!AB127*1000)*Delta折耗比率!$AA$9</f>
        <v>#DIV/0!</v>
      </c>
      <c r="M126" s="163" t="e">
        <f ca="1">(期貨data!X127*250)-(期貨data!Y127*20)*期貨data!$B$1*Delta折耗比率!$AB$6</f>
        <v>#DIV/0!</v>
      </c>
      <c r="N126" s="164" t="e">
        <f ca="1">(期貨data!X127*250)-(期貨data!Z127*100)*Delta折耗比率!$AB$7</f>
        <v>#DIV/0!</v>
      </c>
      <c r="O126" s="164" t="e">
        <f ca="1">(期貨data!X127*250)-(期貨data!AA127*25)*Delta折耗比率!$AB$8</f>
        <v>#DIV/0!</v>
      </c>
      <c r="P126" s="165" t="e">
        <f ca="1">(期貨data!X127*250)-(期貨data!AB127*1000)*Delta折耗比率!$AB$9</f>
        <v>#DIV/0!</v>
      </c>
      <c r="Q126" s="163" t="e">
        <f ca="1">(期貨data!Y127*20)*期貨data!$B$1-(期貨data!Z127*100)*Delta折耗比率!$AC$7</f>
        <v>#DIV/0!</v>
      </c>
      <c r="R126" s="164" t="e">
        <f ca="1">(期貨data!Y127*20)*期貨data!$B$1-(期貨data!AA127*25)*Delta折耗比率!$AC$8</f>
        <v>#DIV/0!</v>
      </c>
      <c r="S126" s="165" t="e">
        <f ca="1">(期貨data!Y127*20)*期貨data!$B$1-(期貨data!AB127*1000)*Delta折耗比率!$AC$9</f>
        <v>#DIV/0!</v>
      </c>
      <c r="T126" s="163" t="e">
        <f ca="1">(期貨data!Z127*100)-(期貨data!AA127*25)*Delta折耗比率!$AD$8</f>
        <v>#DIV/0!</v>
      </c>
      <c r="U126" s="165" t="e">
        <f ca="1">(期貨data!Z127*100)-(期貨data!AB127*1000)*Delta折耗比率!$AD$9</f>
        <v>#DIV/0!</v>
      </c>
      <c r="V126" s="166" t="e">
        <f ca="1">(期貨data!AA127*25)-(期貨data!AB127*1000)*Delta折耗比率!$AE$9</f>
        <v>#DIV/0!</v>
      </c>
      <c r="W126" s="202" t="e">
        <f ca="1">(期貨data!AC127*2000)-(期貨data!AB127*1000)*Delta折耗比率!$AG$9</f>
        <v>#DIV/0!</v>
      </c>
      <c r="X126" s="166" t="e">
        <f ca="1">(期貨data!AD127*20)-(期貨data!AE127*200)*Delta折耗比率!$Z$13</f>
        <v>#DIV/0!</v>
      </c>
    </row>
    <row r="127" spans="1:24">
      <c r="A127" s="4">
        <f>現貨data!A127</f>
        <v>0</v>
      </c>
      <c r="B127" s="163" t="e">
        <f ca="1">(期貨data!V128*50)-(期貨data!W128*1000)*Delta折耗比率!$Z$4</f>
        <v>#DIV/0!</v>
      </c>
      <c r="C127" s="164" t="e">
        <f ca="1">(期貨data!V128*50)-(期貨data!X128*250)*Delta折耗比率!$Z$5</f>
        <v>#DIV/0!</v>
      </c>
      <c r="D127" s="164" t="e">
        <f ca="1">(期貨data!V128*50)-(期貨data!Y128*20)*期貨data!$B$1*Delta折耗比率!$Z$6</f>
        <v>#DIV/0!</v>
      </c>
      <c r="E127" s="164" t="e">
        <f ca="1">(期貨data!V128*50)-(期貨data!Z128*100)*Delta折耗比率!$Z$7</f>
        <v>#DIV/0!</v>
      </c>
      <c r="F127" s="164" t="e">
        <f ca="1">(期貨data!V128*50)-(期貨data!AA128*25)*Delta折耗比率!$Z$8</f>
        <v>#DIV/0!</v>
      </c>
      <c r="G127" s="165" t="e">
        <f ca="1">(期貨data!V128*50)-(期貨data!AB128*1000)*Delta折耗比率!$Z$9</f>
        <v>#DIV/0!</v>
      </c>
      <c r="H127" s="164" t="e">
        <f ca="1">(期貨data!W128*1000)-(期貨data!X128*250)*Delta折耗比率!$AA$5</f>
        <v>#DIV/0!</v>
      </c>
      <c r="I127" s="164" t="e">
        <f ca="1">(期貨data!W128*1000)-(期貨data!Y128*20)*期貨data!$B$1*Delta折耗比率!$AA$6</f>
        <v>#DIV/0!</v>
      </c>
      <c r="J127" s="164" t="e">
        <f ca="1">(期貨data!W128*1000)-(期貨data!Z128*100)*Delta折耗比率!$AA$7</f>
        <v>#DIV/0!</v>
      </c>
      <c r="K127" s="164" t="e">
        <f ca="1">(期貨data!W128*1000)-(期貨data!AA128*25)*Delta折耗比率!$AA$8</f>
        <v>#DIV/0!</v>
      </c>
      <c r="L127" s="165" t="e">
        <f ca="1">(期貨data!W128*1000)-(期貨data!AB128*1000)*Delta折耗比率!$AA$9</f>
        <v>#DIV/0!</v>
      </c>
      <c r="M127" s="163" t="e">
        <f ca="1">(期貨data!X128*250)-(期貨data!Y128*20)*期貨data!$B$1*Delta折耗比率!$AB$6</f>
        <v>#DIV/0!</v>
      </c>
      <c r="N127" s="164" t="e">
        <f ca="1">(期貨data!X128*250)-(期貨data!Z128*100)*Delta折耗比率!$AB$7</f>
        <v>#DIV/0!</v>
      </c>
      <c r="O127" s="164" t="e">
        <f ca="1">(期貨data!X128*250)-(期貨data!AA128*25)*Delta折耗比率!$AB$8</f>
        <v>#DIV/0!</v>
      </c>
      <c r="P127" s="165" t="e">
        <f ca="1">(期貨data!X128*250)-(期貨data!AB128*1000)*Delta折耗比率!$AB$9</f>
        <v>#DIV/0!</v>
      </c>
      <c r="Q127" s="163" t="e">
        <f ca="1">(期貨data!Y128*20)*期貨data!$B$1-(期貨data!Z128*100)*Delta折耗比率!$AC$7</f>
        <v>#DIV/0!</v>
      </c>
      <c r="R127" s="164" t="e">
        <f ca="1">(期貨data!Y128*20)*期貨data!$B$1-(期貨data!AA128*25)*Delta折耗比率!$AC$8</f>
        <v>#DIV/0!</v>
      </c>
      <c r="S127" s="165" t="e">
        <f ca="1">(期貨data!Y128*20)*期貨data!$B$1-(期貨data!AB128*1000)*Delta折耗比率!$AC$9</f>
        <v>#DIV/0!</v>
      </c>
      <c r="T127" s="163" t="e">
        <f ca="1">(期貨data!Z128*100)-(期貨data!AA128*25)*Delta折耗比率!$AD$8</f>
        <v>#DIV/0!</v>
      </c>
      <c r="U127" s="165" t="e">
        <f ca="1">(期貨data!Z128*100)-(期貨data!AB128*1000)*Delta折耗比率!$AD$9</f>
        <v>#DIV/0!</v>
      </c>
      <c r="V127" s="166" t="e">
        <f ca="1">(期貨data!AA128*25)-(期貨data!AB128*1000)*Delta折耗比率!$AE$9</f>
        <v>#DIV/0!</v>
      </c>
      <c r="W127" s="202" t="e">
        <f ca="1">(期貨data!AC128*2000)-(期貨data!AB128*1000)*Delta折耗比率!$AG$9</f>
        <v>#DIV/0!</v>
      </c>
      <c r="X127" s="166" t="e">
        <f ca="1">(期貨data!AD128*20)-(期貨data!AE128*200)*Delta折耗比率!$Z$13</f>
        <v>#DIV/0!</v>
      </c>
    </row>
    <row r="128" spans="1:24">
      <c r="A128" s="4">
        <f>現貨data!A128</f>
        <v>0</v>
      </c>
      <c r="B128" s="163" t="e">
        <f ca="1">(期貨data!V129*50)-(期貨data!W129*1000)*Delta折耗比率!$Z$4</f>
        <v>#DIV/0!</v>
      </c>
      <c r="C128" s="164" t="e">
        <f ca="1">(期貨data!V129*50)-(期貨data!X129*250)*Delta折耗比率!$Z$5</f>
        <v>#DIV/0!</v>
      </c>
      <c r="D128" s="164" t="e">
        <f ca="1">(期貨data!V129*50)-(期貨data!Y129*20)*期貨data!$B$1*Delta折耗比率!$Z$6</f>
        <v>#DIV/0!</v>
      </c>
      <c r="E128" s="164" t="e">
        <f ca="1">(期貨data!V129*50)-(期貨data!Z129*100)*Delta折耗比率!$Z$7</f>
        <v>#DIV/0!</v>
      </c>
      <c r="F128" s="164" t="e">
        <f ca="1">(期貨data!V129*50)-(期貨data!AA129*25)*Delta折耗比率!$Z$8</f>
        <v>#DIV/0!</v>
      </c>
      <c r="G128" s="165" t="e">
        <f ca="1">(期貨data!V129*50)-(期貨data!AB129*1000)*Delta折耗比率!$Z$9</f>
        <v>#DIV/0!</v>
      </c>
      <c r="H128" s="164" t="e">
        <f ca="1">(期貨data!W129*1000)-(期貨data!X129*250)*Delta折耗比率!$AA$5</f>
        <v>#DIV/0!</v>
      </c>
      <c r="I128" s="164" t="e">
        <f ca="1">(期貨data!W129*1000)-(期貨data!Y129*20)*期貨data!$B$1*Delta折耗比率!$AA$6</f>
        <v>#DIV/0!</v>
      </c>
      <c r="J128" s="164" t="e">
        <f ca="1">(期貨data!W129*1000)-(期貨data!Z129*100)*Delta折耗比率!$AA$7</f>
        <v>#DIV/0!</v>
      </c>
      <c r="K128" s="164" t="e">
        <f ca="1">(期貨data!W129*1000)-(期貨data!AA129*25)*Delta折耗比率!$AA$8</f>
        <v>#DIV/0!</v>
      </c>
      <c r="L128" s="165" t="e">
        <f ca="1">(期貨data!W129*1000)-(期貨data!AB129*1000)*Delta折耗比率!$AA$9</f>
        <v>#DIV/0!</v>
      </c>
      <c r="M128" s="163" t="e">
        <f ca="1">(期貨data!X129*250)-(期貨data!Y129*20)*期貨data!$B$1*Delta折耗比率!$AB$6</f>
        <v>#DIV/0!</v>
      </c>
      <c r="N128" s="164" t="e">
        <f ca="1">(期貨data!X129*250)-(期貨data!Z129*100)*Delta折耗比率!$AB$7</f>
        <v>#DIV/0!</v>
      </c>
      <c r="O128" s="164" t="e">
        <f ca="1">(期貨data!X129*250)-(期貨data!AA129*25)*Delta折耗比率!$AB$8</f>
        <v>#DIV/0!</v>
      </c>
      <c r="P128" s="165" t="e">
        <f ca="1">(期貨data!X129*250)-(期貨data!AB129*1000)*Delta折耗比率!$AB$9</f>
        <v>#DIV/0!</v>
      </c>
      <c r="Q128" s="163" t="e">
        <f ca="1">(期貨data!Y129*20)*期貨data!$B$1-(期貨data!Z129*100)*Delta折耗比率!$AC$7</f>
        <v>#DIV/0!</v>
      </c>
      <c r="R128" s="164" t="e">
        <f ca="1">(期貨data!Y129*20)*期貨data!$B$1-(期貨data!AA129*25)*Delta折耗比率!$AC$8</f>
        <v>#DIV/0!</v>
      </c>
      <c r="S128" s="165" t="e">
        <f ca="1">(期貨data!Y129*20)*期貨data!$B$1-(期貨data!AB129*1000)*Delta折耗比率!$AC$9</f>
        <v>#DIV/0!</v>
      </c>
      <c r="T128" s="163" t="e">
        <f ca="1">(期貨data!Z129*100)-(期貨data!AA129*25)*Delta折耗比率!$AD$8</f>
        <v>#DIV/0!</v>
      </c>
      <c r="U128" s="165" t="e">
        <f ca="1">(期貨data!Z129*100)-(期貨data!AB129*1000)*Delta折耗比率!$AD$9</f>
        <v>#DIV/0!</v>
      </c>
      <c r="V128" s="166" t="e">
        <f ca="1">(期貨data!AA129*25)-(期貨data!AB129*1000)*Delta折耗比率!$AE$9</f>
        <v>#DIV/0!</v>
      </c>
      <c r="W128" s="202" t="e">
        <f ca="1">(期貨data!AC129*2000)-(期貨data!AB129*1000)*Delta折耗比率!$AG$9</f>
        <v>#DIV/0!</v>
      </c>
      <c r="X128" s="166" t="e">
        <f ca="1">(期貨data!AD129*20)-(期貨data!AE129*200)*Delta折耗比率!$Z$13</f>
        <v>#DIV/0!</v>
      </c>
    </row>
    <row r="129" spans="1:24">
      <c r="A129" s="4">
        <f>現貨data!A129</f>
        <v>0</v>
      </c>
      <c r="B129" s="163" t="e">
        <f ca="1">(期貨data!V130*50)-(期貨data!W130*1000)*Delta折耗比率!$Z$4</f>
        <v>#DIV/0!</v>
      </c>
      <c r="C129" s="164" t="e">
        <f ca="1">(期貨data!V130*50)-(期貨data!X130*250)*Delta折耗比率!$Z$5</f>
        <v>#DIV/0!</v>
      </c>
      <c r="D129" s="164" t="e">
        <f ca="1">(期貨data!V130*50)-(期貨data!Y130*20)*期貨data!$B$1*Delta折耗比率!$Z$6</f>
        <v>#DIV/0!</v>
      </c>
      <c r="E129" s="164" t="e">
        <f ca="1">(期貨data!V130*50)-(期貨data!Z130*100)*Delta折耗比率!$Z$7</f>
        <v>#DIV/0!</v>
      </c>
      <c r="F129" s="164" t="e">
        <f ca="1">(期貨data!V130*50)-(期貨data!AA130*25)*Delta折耗比率!$Z$8</f>
        <v>#DIV/0!</v>
      </c>
      <c r="G129" s="165" t="e">
        <f ca="1">(期貨data!V130*50)-(期貨data!AB130*1000)*Delta折耗比率!$Z$9</f>
        <v>#DIV/0!</v>
      </c>
      <c r="H129" s="164" t="e">
        <f ca="1">(期貨data!W130*1000)-(期貨data!X130*250)*Delta折耗比率!$AA$5</f>
        <v>#DIV/0!</v>
      </c>
      <c r="I129" s="164" t="e">
        <f ca="1">(期貨data!W130*1000)-(期貨data!Y130*20)*期貨data!$B$1*Delta折耗比率!$AA$6</f>
        <v>#DIV/0!</v>
      </c>
      <c r="J129" s="164" t="e">
        <f ca="1">(期貨data!W130*1000)-(期貨data!Z130*100)*Delta折耗比率!$AA$7</f>
        <v>#DIV/0!</v>
      </c>
      <c r="K129" s="164" t="e">
        <f ca="1">(期貨data!W130*1000)-(期貨data!AA130*25)*Delta折耗比率!$AA$8</f>
        <v>#DIV/0!</v>
      </c>
      <c r="L129" s="165" t="e">
        <f ca="1">(期貨data!W130*1000)-(期貨data!AB130*1000)*Delta折耗比率!$AA$9</f>
        <v>#DIV/0!</v>
      </c>
      <c r="M129" s="163" t="e">
        <f ca="1">(期貨data!X130*250)-(期貨data!Y130*20)*期貨data!$B$1*Delta折耗比率!$AB$6</f>
        <v>#DIV/0!</v>
      </c>
      <c r="N129" s="164" t="e">
        <f ca="1">(期貨data!X130*250)-(期貨data!Z130*100)*Delta折耗比率!$AB$7</f>
        <v>#DIV/0!</v>
      </c>
      <c r="O129" s="164" t="e">
        <f ca="1">(期貨data!X130*250)-(期貨data!AA130*25)*Delta折耗比率!$AB$8</f>
        <v>#DIV/0!</v>
      </c>
      <c r="P129" s="165" t="e">
        <f ca="1">(期貨data!X130*250)-(期貨data!AB130*1000)*Delta折耗比率!$AB$9</f>
        <v>#DIV/0!</v>
      </c>
      <c r="Q129" s="163" t="e">
        <f ca="1">(期貨data!Y130*20)*期貨data!$B$1-(期貨data!Z130*100)*Delta折耗比率!$AC$7</f>
        <v>#DIV/0!</v>
      </c>
      <c r="R129" s="164" t="e">
        <f ca="1">(期貨data!Y130*20)*期貨data!$B$1-(期貨data!AA130*25)*Delta折耗比率!$AC$8</f>
        <v>#DIV/0!</v>
      </c>
      <c r="S129" s="165" t="e">
        <f ca="1">(期貨data!Y130*20)*期貨data!$B$1-(期貨data!AB130*1000)*Delta折耗比率!$AC$9</f>
        <v>#DIV/0!</v>
      </c>
      <c r="T129" s="163" t="e">
        <f ca="1">(期貨data!Z130*100)-(期貨data!AA130*25)*Delta折耗比率!$AD$8</f>
        <v>#DIV/0!</v>
      </c>
      <c r="U129" s="165" t="e">
        <f ca="1">(期貨data!Z130*100)-(期貨data!AB130*1000)*Delta折耗比率!$AD$9</f>
        <v>#DIV/0!</v>
      </c>
      <c r="V129" s="166" t="e">
        <f ca="1">(期貨data!AA130*25)-(期貨data!AB130*1000)*Delta折耗比率!$AE$9</f>
        <v>#DIV/0!</v>
      </c>
      <c r="W129" s="202" t="e">
        <f ca="1">(期貨data!AC130*2000)-(期貨data!AB130*1000)*Delta折耗比率!$AG$9</f>
        <v>#DIV/0!</v>
      </c>
      <c r="X129" s="166" t="e">
        <f ca="1">(期貨data!AD130*20)-(期貨data!AE130*200)*Delta折耗比率!$Z$13</f>
        <v>#DIV/0!</v>
      </c>
    </row>
    <row r="130" spans="1:24">
      <c r="A130" s="4">
        <f>現貨data!A130</f>
        <v>0</v>
      </c>
      <c r="B130" s="163" t="e">
        <f ca="1">(期貨data!V131*50)-(期貨data!W131*1000)*Delta折耗比率!$Z$4</f>
        <v>#DIV/0!</v>
      </c>
      <c r="C130" s="164" t="e">
        <f ca="1">(期貨data!V131*50)-(期貨data!X131*250)*Delta折耗比率!$Z$5</f>
        <v>#DIV/0!</v>
      </c>
      <c r="D130" s="164" t="e">
        <f ca="1">(期貨data!V131*50)-(期貨data!Y131*20)*期貨data!$B$1*Delta折耗比率!$Z$6</f>
        <v>#DIV/0!</v>
      </c>
      <c r="E130" s="164" t="e">
        <f ca="1">(期貨data!V131*50)-(期貨data!Z131*100)*Delta折耗比率!$Z$7</f>
        <v>#DIV/0!</v>
      </c>
      <c r="F130" s="164" t="e">
        <f ca="1">(期貨data!V131*50)-(期貨data!AA131*25)*Delta折耗比率!$Z$8</f>
        <v>#DIV/0!</v>
      </c>
      <c r="G130" s="165" t="e">
        <f ca="1">(期貨data!V131*50)-(期貨data!AB131*1000)*Delta折耗比率!$Z$9</f>
        <v>#DIV/0!</v>
      </c>
      <c r="H130" s="164" t="e">
        <f ca="1">(期貨data!W131*1000)-(期貨data!X131*250)*Delta折耗比率!$AA$5</f>
        <v>#DIV/0!</v>
      </c>
      <c r="I130" s="164" t="e">
        <f ca="1">(期貨data!W131*1000)-(期貨data!Y131*20)*期貨data!$B$1*Delta折耗比率!$AA$6</f>
        <v>#DIV/0!</v>
      </c>
      <c r="J130" s="164" t="e">
        <f ca="1">(期貨data!W131*1000)-(期貨data!Z131*100)*Delta折耗比率!$AA$7</f>
        <v>#DIV/0!</v>
      </c>
      <c r="K130" s="164" t="e">
        <f ca="1">(期貨data!W131*1000)-(期貨data!AA131*25)*Delta折耗比率!$AA$8</f>
        <v>#DIV/0!</v>
      </c>
      <c r="L130" s="165" t="e">
        <f ca="1">(期貨data!W131*1000)-(期貨data!AB131*1000)*Delta折耗比率!$AA$9</f>
        <v>#DIV/0!</v>
      </c>
      <c r="M130" s="163" t="e">
        <f ca="1">(期貨data!X131*250)-(期貨data!Y131*20)*期貨data!$B$1*Delta折耗比率!$AB$6</f>
        <v>#DIV/0!</v>
      </c>
      <c r="N130" s="164" t="e">
        <f ca="1">(期貨data!X131*250)-(期貨data!Z131*100)*Delta折耗比率!$AB$7</f>
        <v>#DIV/0!</v>
      </c>
      <c r="O130" s="164" t="e">
        <f ca="1">(期貨data!X131*250)-(期貨data!AA131*25)*Delta折耗比率!$AB$8</f>
        <v>#DIV/0!</v>
      </c>
      <c r="P130" s="165" t="e">
        <f ca="1">(期貨data!X131*250)-(期貨data!AB131*1000)*Delta折耗比率!$AB$9</f>
        <v>#DIV/0!</v>
      </c>
      <c r="Q130" s="163" t="e">
        <f ca="1">(期貨data!Y131*20)*期貨data!$B$1-(期貨data!Z131*100)*Delta折耗比率!$AC$7</f>
        <v>#DIV/0!</v>
      </c>
      <c r="R130" s="164" t="e">
        <f ca="1">(期貨data!Y131*20)*期貨data!$B$1-(期貨data!AA131*25)*Delta折耗比率!$AC$8</f>
        <v>#DIV/0!</v>
      </c>
      <c r="S130" s="165" t="e">
        <f ca="1">(期貨data!Y131*20)*期貨data!$B$1-(期貨data!AB131*1000)*Delta折耗比率!$AC$9</f>
        <v>#DIV/0!</v>
      </c>
      <c r="T130" s="163" t="e">
        <f ca="1">(期貨data!Z131*100)-(期貨data!AA131*25)*Delta折耗比率!$AD$8</f>
        <v>#DIV/0!</v>
      </c>
      <c r="U130" s="165" t="e">
        <f ca="1">(期貨data!Z131*100)-(期貨data!AB131*1000)*Delta折耗比率!$AD$9</f>
        <v>#DIV/0!</v>
      </c>
      <c r="V130" s="166" t="e">
        <f ca="1">(期貨data!AA131*25)-(期貨data!AB131*1000)*Delta折耗比率!$AE$9</f>
        <v>#DIV/0!</v>
      </c>
      <c r="W130" s="202" t="e">
        <f ca="1">(期貨data!AC131*2000)-(期貨data!AB131*1000)*Delta折耗比率!$AG$9</f>
        <v>#DIV/0!</v>
      </c>
      <c r="X130" s="166" t="e">
        <f ca="1">(期貨data!AD131*20)-(期貨data!AE131*200)*Delta折耗比率!$Z$13</f>
        <v>#DIV/0!</v>
      </c>
    </row>
    <row r="131" spans="1:24">
      <c r="A131" s="4">
        <f>現貨data!A131</f>
        <v>0</v>
      </c>
      <c r="B131" s="163" t="e">
        <f ca="1">(期貨data!V132*50)-(期貨data!W132*1000)*Delta折耗比率!$Z$4</f>
        <v>#DIV/0!</v>
      </c>
      <c r="C131" s="164" t="e">
        <f ca="1">(期貨data!V132*50)-(期貨data!X132*250)*Delta折耗比率!$Z$5</f>
        <v>#DIV/0!</v>
      </c>
      <c r="D131" s="164" t="e">
        <f ca="1">(期貨data!V132*50)-(期貨data!Y132*20)*期貨data!$B$1*Delta折耗比率!$Z$6</f>
        <v>#DIV/0!</v>
      </c>
      <c r="E131" s="164" t="e">
        <f ca="1">(期貨data!V132*50)-(期貨data!Z132*100)*Delta折耗比率!$Z$7</f>
        <v>#DIV/0!</v>
      </c>
      <c r="F131" s="164" t="e">
        <f ca="1">(期貨data!V132*50)-(期貨data!AA132*25)*Delta折耗比率!$Z$8</f>
        <v>#DIV/0!</v>
      </c>
      <c r="G131" s="165" t="e">
        <f ca="1">(期貨data!V132*50)-(期貨data!AB132*1000)*Delta折耗比率!$Z$9</f>
        <v>#DIV/0!</v>
      </c>
      <c r="H131" s="164" t="e">
        <f ca="1">(期貨data!W132*1000)-(期貨data!X132*250)*Delta折耗比率!$AA$5</f>
        <v>#DIV/0!</v>
      </c>
      <c r="I131" s="164" t="e">
        <f ca="1">(期貨data!W132*1000)-(期貨data!Y132*20)*期貨data!$B$1*Delta折耗比率!$AA$6</f>
        <v>#DIV/0!</v>
      </c>
      <c r="J131" s="164" t="e">
        <f ca="1">(期貨data!W132*1000)-(期貨data!Z132*100)*Delta折耗比率!$AA$7</f>
        <v>#DIV/0!</v>
      </c>
      <c r="K131" s="164" t="e">
        <f ca="1">(期貨data!W132*1000)-(期貨data!AA132*25)*Delta折耗比率!$AA$8</f>
        <v>#DIV/0!</v>
      </c>
      <c r="L131" s="165" t="e">
        <f ca="1">(期貨data!W132*1000)-(期貨data!AB132*1000)*Delta折耗比率!$AA$9</f>
        <v>#DIV/0!</v>
      </c>
      <c r="M131" s="163" t="e">
        <f ca="1">(期貨data!X132*250)-(期貨data!Y132*20)*期貨data!$B$1*Delta折耗比率!$AB$6</f>
        <v>#DIV/0!</v>
      </c>
      <c r="N131" s="164" t="e">
        <f ca="1">(期貨data!X132*250)-(期貨data!Z132*100)*Delta折耗比率!$AB$7</f>
        <v>#DIV/0!</v>
      </c>
      <c r="O131" s="164" t="e">
        <f ca="1">(期貨data!X132*250)-(期貨data!AA132*25)*Delta折耗比率!$AB$8</f>
        <v>#DIV/0!</v>
      </c>
      <c r="P131" s="165" t="e">
        <f ca="1">(期貨data!X132*250)-(期貨data!AB132*1000)*Delta折耗比率!$AB$9</f>
        <v>#DIV/0!</v>
      </c>
      <c r="Q131" s="163" t="e">
        <f ca="1">(期貨data!Y132*20)*期貨data!$B$1-(期貨data!Z132*100)*Delta折耗比率!$AC$7</f>
        <v>#DIV/0!</v>
      </c>
      <c r="R131" s="164" t="e">
        <f ca="1">(期貨data!Y132*20)*期貨data!$B$1-(期貨data!AA132*25)*Delta折耗比率!$AC$8</f>
        <v>#DIV/0!</v>
      </c>
      <c r="S131" s="165" t="e">
        <f ca="1">(期貨data!Y132*20)*期貨data!$B$1-(期貨data!AB132*1000)*Delta折耗比率!$AC$9</f>
        <v>#DIV/0!</v>
      </c>
      <c r="T131" s="163" t="e">
        <f ca="1">(期貨data!Z132*100)-(期貨data!AA132*25)*Delta折耗比率!$AD$8</f>
        <v>#DIV/0!</v>
      </c>
      <c r="U131" s="165" t="e">
        <f ca="1">(期貨data!Z132*100)-(期貨data!AB132*1000)*Delta折耗比率!$AD$9</f>
        <v>#DIV/0!</v>
      </c>
      <c r="V131" s="166" t="e">
        <f ca="1">(期貨data!AA132*25)-(期貨data!AB132*1000)*Delta折耗比率!$AE$9</f>
        <v>#DIV/0!</v>
      </c>
      <c r="W131" s="202" t="e">
        <f ca="1">(期貨data!AC132*2000)-(期貨data!AB132*1000)*Delta折耗比率!$AG$9</f>
        <v>#DIV/0!</v>
      </c>
      <c r="X131" s="166" t="e">
        <f ca="1">(期貨data!AD132*20)-(期貨data!AE132*200)*Delta折耗比率!$Z$13</f>
        <v>#DIV/0!</v>
      </c>
    </row>
    <row r="132" spans="1:24">
      <c r="A132" s="4">
        <f>現貨data!A132</f>
        <v>0</v>
      </c>
      <c r="B132" s="163" t="e">
        <f ca="1">(期貨data!V133*50)-(期貨data!W133*1000)*Delta折耗比率!$Z$4</f>
        <v>#DIV/0!</v>
      </c>
      <c r="C132" s="164" t="e">
        <f ca="1">(期貨data!V133*50)-(期貨data!X133*250)*Delta折耗比率!$Z$5</f>
        <v>#DIV/0!</v>
      </c>
      <c r="D132" s="164" t="e">
        <f ca="1">(期貨data!V133*50)-(期貨data!Y133*20)*期貨data!$B$1*Delta折耗比率!$Z$6</f>
        <v>#DIV/0!</v>
      </c>
      <c r="E132" s="164" t="e">
        <f ca="1">(期貨data!V133*50)-(期貨data!Z133*100)*Delta折耗比率!$Z$7</f>
        <v>#DIV/0!</v>
      </c>
      <c r="F132" s="164" t="e">
        <f ca="1">(期貨data!V133*50)-(期貨data!AA133*25)*Delta折耗比率!$Z$8</f>
        <v>#DIV/0!</v>
      </c>
      <c r="G132" s="165" t="e">
        <f ca="1">(期貨data!V133*50)-(期貨data!AB133*1000)*Delta折耗比率!$Z$9</f>
        <v>#DIV/0!</v>
      </c>
      <c r="H132" s="164" t="e">
        <f ca="1">(期貨data!W133*1000)-(期貨data!X133*250)*Delta折耗比率!$AA$5</f>
        <v>#DIV/0!</v>
      </c>
      <c r="I132" s="164" t="e">
        <f ca="1">(期貨data!W133*1000)-(期貨data!Y133*20)*期貨data!$B$1*Delta折耗比率!$AA$6</f>
        <v>#DIV/0!</v>
      </c>
      <c r="J132" s="164" t="e">
        <f ca="1">(期貨data!W133*1000)-(期貨data!Z133*100)*Delta折耗比率!$AA$7</f>
        <v>#DIV/0!</v>
      </c>
      <c r="K132" s="164" t="e">
        <f ca="1">(期貨data!W133*1000)-(期貨data!AA133*25)*Delta折耗比率!$AA$8</f>
        <v>#DIV/0!</v>
      </c>
      <c r="L132" s="165" t="e">
        <f ca="1">(期貨data!W133*1000)-(期貨data!AB133*1000)*Delta折耗比率!$AA$9</f>
        <v>#DIV/0!</v>
      </c>
      <c r="M132" s="163" t="e">
        <f ca="1">(期貨data!X133*250)-(期貨data!Y133*20)*期貨data!$B$1*Delta折耗比率!$AB$6</f>
        <v>#DIV/0!</v>
      </c>
      <c r="N132" s="164" t="e">
        <f ca="1">(期貨data!X133*250)-(期貨data!Z133*100)*Delta折耗比率!$AB$7</f>
        <v>#DIV/0!</v>
      </c>
      <c r="O132" s="164" t="e">
        <f ca="1">(期貨data!X133*250)-(期貨data!AA133*25)*Delta折耗比率!$AB$8</f>
        <v>#DIV/0!</v>
      </c>
      <c r="P132" s="165" t="e">
        <f ca="1">(期貨data!X133*250)-(期貨data!AB133*1000)*Delta折耗比率!$AB$9</f>
        <v>#DIV/0!</v>
      </c>
      <c r="Q132" s="163" t="e">
        <f ca="1">(期貨data!Y133*20)*期貨data!$B$1-(期貨data!Z133*100)*Delta折耗比率!$AC$7</f>
        <v>#DIV/0!</v>
      </c>
      <c r="R132" s="164" t="e">
        <f ca="1">(期貨data!Y133*20)*期貨data!$B$1-(期貨data!AA133*25)*Delta折耗比率!$AC$8</f>
        <v>#DIV/0!</v>
      </c>
      <c r="S132" s="165" t="e">
        <f ca="1">(期貨data!Y133*20)*期貨data!$B$1-(期貨data!AB133*1000)*Delta折耗比率!$AC$9</f>
        <v>#DIV/0!</v>
      </c>
      <c r="T132" s="163" t="e">
        <f ca="1">(期貨data!Z133*100)-(期貨data!AA133*25)*Delta折耗比率!$AD$8</f>
        <v>#DIV/0!</v>
      </c>
      <c r="U132" s="165" t="e">
        <f ca="1">(期貨data!Z133*100)-(期貨data!AB133*1000)*Delta折耗比率!$AD$9</f>
        <v>#DIV/0!</v>
      </c>
      <c r="V132" s="166" t="e">
        <f ca="1">(期貨data!AA133*25)-(期貨data!AB133*1000)*Delta折耗比率!$AE$9</f>
        <v>#DIV/0!</v>
      </c>
      <c r="W132" s="202" t="e">
        <f ca="1">(期貨data!AC133*2000)-(期貨data!AB133*1000)*Delta折耗比率!$AG$9</f>
        <v>#DIV/0!</v>
      </c>
      <c r="X132" s="166" t="e">
        <f ca="1">(期貨data!AD133*20)-(期貨data!AE133*200)*Delta折耗比率!$Z$13</f>
        <v>#DIV/0!</v>
      </c>
    </row>
    <row r="133" spans="1:24">
      <c r="A133" s="4">
        <f>現貨data!A133</f>
        <v>0</v>
      </c>
      <c r="B133" s="163" t="e">
        <f ca="1">(期貨data!V134*50)-(期貨data!W134*1000)*Delta折耗比率!$Z$4</f>
        <v>#DIV/0!</v>
      </c>
      <c r="C133" s="164" t="e">
        <f ca="1">(期貨data!V134*50)-(期貨data!X134*250)*Delta折耗比率!$Z$5</f>
        <v>#DIV/0!</v>
      </c>
      <c r="D133" s="164" t="e">
        <f ca="1">(期貨data!V134*50)-(期貨data!Y134*20)*期貨data!$B$1*Delta折耗比率!$Z$6</f>
        <v>#DIV/0!</v>
      </c>
      <c r="E133" s="164" t="e">
        <f ca="1">(期貨data!V134*50)-(期貨data!Z134*100)*Delta折耗比率!$Z$7</f>
        <v>#DIV/0!</v>
      </c>
      <c r="F133" s="164" t="e">
        <f ca="1">(期貨data!V134*50)-(期貨data!AA134*25)*Delta折耗比率!$Z$8</f>
        <v>#DIV/0!</v>
      </c>
      <c r="G133" s="165" t="e">
        <f ca="1">(期貨data!V134*50)-(期貨data!AB134*1000)*Delta折耗比率!$Z$9</f>
        <v>#DIV/0!</v>
      </c>
      <c r="H133" s="164" t="e">
        <f ca="1">(期貨data!W134*1000)-(期貨data!X134*250)*Delta折耗比率!$AA$5</f>
        <v>#DIV/0!</v>
      </c>
      <c r="I133" s="164" t="e">
        <f ca="1">(期貨data!W134*1000)-(期貨data!Y134*20)*期貨data!$B$1*Delta折耗比率!$AA$6</f>
        <v>#DIV/0!</v>
      </c>
      <c r="J133" s="164" t="e">
        <f ca="1">(期貨data!W134*1000)-(期貨data!Z134*100)*Delta折耗比率!$AA$7</f>
        <v>#DIV/0!</v>
      </c>
      <c r="K133" s="164" t="e">
        <f ca="1">(期貨data!W134*1000)-(期貨data!AA134*25)*Delta折耗比率!$AA$8</f>
        <v>#DIV/0!</v>
      </c>
      <c r="L133" s="165" t="e">
        <f ca="1">(期貨data!W134*1000)-(期貨data!AB134*1000)*Delta折耗比率!$AA$9</f>
        <v>#DIV/0!</v>
      </c>
      <c r="M133" s="163" t="e">
        <f ca="1">(期貨data!X134*250)-(期貨data!Y134*20)*期貨data!$B$1*Delta折耗比率!$AB$6</f>
        <v>#DIV/0!</v>
      </c>
      <c r="N133" s="164" t="e">
        <f ca="1">(期貨data!X134*250)-(期貨data!Z134*100)*Delta折耗比率!$AB$7</f>
        <v>#DIV/0!</v>
      </c>
      <c r="O133" s="164" t="e">
        <f ca="1">(期貨data!X134*250)-(期貨data!AA134*25)*Delta折耗比率!$AB$8</f>
        <v>#DIV/0!</v>
      </c>
      <c r="P133" s="165" t="e">
        <f ca="1">(期貨data!X134*250)-(期貨data!AB134*1000)*Delta折耗比率!$AB$9</f>
        <v>#DIV/0!</v>
      </c>
      <c r="Q133" s="163" t="e">
        <f ca="1">(期貨data!Y134*20)*期貨data!$B$1-(期貨data!Z134*100)*Delta折耗比率!$AC$7</f>
        <v>#DIV/0!</v>
      </c>
      <c r="R133" s="164" t="e">
        <f ca="1">(期貨data!Y134*20)*期貨data!$B$1-(期貨data!AA134*25)*Delta折耗比率!$AC$8</f>
        <v>#DIV/0!</v>
      </c>
      <c r="S133" s="165" t="e">
        <f ca="1">(期貨data!Y134*20)*期貨data!$B$1-(期貨data!AB134*1000)*Delta折耗比率!$AC$9</f>
        <v>#DIV/0!</v>
      </c>
      <c r="T133" s="163" t="e">
        <f ca="1">(期貨data!Z134*100)-(期貨data!AA134*25)*Delta折耗比率!$AD$8</f>
        <v>#DIV/0!</v>
      </c>
      <c r="U133" s="165" t="e">
        <f ca="1">(期貨data!Z134*100)-(期貨data!AB134*1000)*Delta折耗比率!$AD$9</f>
        <v>#DIV/0!</v>
      </c>
      <c r="V133" s="166" t="e">
        <f ca="1">(期貨data!AA134*25)-(期貨data!AB134*1000)*Delta折耗比率!$AE$9</f>
        <v>#DIV/0!</v>
      </c>
      <c r="W133" s="202" t="e">
        <f ca="1">(期貨data!AC134*2000)-(期貨data!AB134*1000)*Delta折耗比率!$AG$9</f>
        <v>#DIV/0!</v>
      </c>
      <c r="X133" s="166" t="e">
        <f ca="1">(期貨data!AD134*20)-(期貨data!AE134*200)*Delta折耗比率!$Z$13</f>
        <v>#DIV/0!</v>
      </c>
    </row>
    <row r="134" spans="1:24">
      <c r="A134" s="4">
        <f>現貨data!A134</f>
        <v>0</v>
      </c>
      <c r="B134" s="163" t="e">
        <f ca="1">(期貨data!V135*50)-(期貨data!W135*1000)*Delta折耗比率!$Z$4</f>
        <v>#DIV/0!</v>
      </c>
      <c r="C134" s="164" t="e">
        <f ca="1">(期貨data!V135*50)-(期貨data!X135*250)*Delta折耗比率!$Z$5</f>
        <v>#DIV/0!</v>
      </c>
      <c r="D134" s="164" t="e">
        <f ca="1">(期貨data!V135*50)-(期貨data!Y135*20)*期貨data!$B$1*Delta折耗比率!$Z$6</f>
        <v>#DIV/0!</v>
      </c>
      <c r="E134" s="164" t="e">
        <f ca="1">(期貨data!V135*50)-(期貨data!Z135*100)*Delta折耗比率!$Z$7</f>
        <v>#DIV/0!</v>
      </c>
      <c r="F134" s="164" t="e">
        <f ca="1">(期貨data!V135*50)-(期貨data!AA135*25)*Delta折耗比率!$Z$8</f>
        <v>#DIV/0!</v>
      </c>
      <c r="G134" s="165" t="e">
        <f ca="1">(期貨data!V135*50)-(期貨data!AB135*1000)*Delta折耗比率!$Z$9</f>
        <v>#DIV/0!</v>
      </c>
      <c r="H134" s="164" t="e">
        <f ca="1">(期貨data!W135*1000)-(期貨data!X135*250)*Delta折耗比率!$AA$5</f>
        <v>#DIV/0!</v>
      </c>
      <c r="I134" s="164" t="e">
        <f ca="1">(期貨data!W135*1000)-(期貨data!Y135*20)*期貨data!$B$1*Delta折耗比率!$AA$6</f>
        <v>#DIV/0!</v>
      </c>
      <c r="J134" s="164" t="e">
        <f ca="1">(期貨data!W135*1000)-(期貨data!Z135*100)*Delta折耗比率!$AA$7</f>
        <v>#DIV/0!</v>
      </c>
      <c r="K134" s="164" t="e">
        <f ca="1">(期貨data!W135*1000)-(期貨data!AA135*25)*Delta折耗比率!$AA$8</f>
        <v>#DIV/0!</v>
      </c>
      <c r="L134" s="165" t="e">
        <f ca="1">(期貨data!W135*1000)-(期貨data!AB135*1000)*Delta折耗比率!$AA$9</f>
        <v>#DIV/0!</v>
      </c>
      <c r="M134" s="163" t="e">
        <f ca="1">(期貨data!X135*250)-(期貨data!Y135*20)*期貨data!$B$1*Delta折耗比率!$AB$6</f>
        <v>#DIV/0!</v>
      </c>
      <c r="N134" s="164" t="e">
        <f ca="1">(期貨data!X135*250)-(期貨data!Z135*100)*Delta折耗比率!$AB$7</f>
        <v>#DIV/0!</v>
      </c>
      <c r="O134" s="164" t="e">
        <f ca="1">(期貨data!X135*250)-(期貨data!AA135*25)*Delta折耗比率!$AB$8</f>
        <v>#DIV/0!</v>
      </c>
      <c r="P134" s="165" t="e">
        <f ca="1">(期貨data!X135*250)-(期貨data!AB135*1000)*Delta折耗比率!$AB$9</f>
        <v>#DIV/0!</v>
      </c>
      <c r="Q134" s="163" t="e">
        <f ca="1">(期貨data!Y135*20)*期貨data!$B$1-(期貨data!Z135*100)*Delta折耗比率!$AC$7</f>
        <v>#DIV/0!</v>
      </c>
      <c r="R134" s="164" t="e">
        <f ca="1">(期貨data!Y135*20)*期貨data!$B$1-(期貨data!AA135*25)*Delta折耗比率!$AC$8</f>
        <v>#DIV/0!</v>
      </c>
      <c r="S134" s="165" t="e">
        <f ca="1">(期貨data!Y135*20)*期貨data!$B$1-(期貨data!AB135*1000)*Delta折耗比率!$AC$9</f>
        <v>#DIV/0!</v>
      </c>
      <c r="T134" s="163" t="e">
        <f ca="1">(期貨data!Z135*100)-(期貨data!AA135*25)*Delta折耗比率!$AD$8</f>
        <v>#DIV/0!</v>
      </c>
      <c r="U134" s="165" t="e">
        <f ca="1">(期貨data!Z135*100)-(期貨data!AB135*1000)*Delta折耗比率!$AD$9</f>
        <v>#DIV/0!</v>
      </c>
      <c r="V134" s="166" t="e">
        <f ca="1">(期貨data!AA135*25)-(期貨data!AB135*1000)*Delta折耗比率!$AE$9</f>
        <v>#DIV/0!</v>
      </c>
      <c r="W134" s="202" t="e">
        <f ca="1">(期貨data!AC135*2000)-(期貨data!AB135*1000)*Delta折耗比率!$AG$9</f>
        <v>#DIV/0!</v>
      </c>
      <c r="X134" s="166" t="e">
        <f ca="1">(期貨data!AD135*20)-(期貨data!AE135*200)*Delta折耗比率!$Z$13</f>
        <v>#DIV/0!</v>
      </c>
    </row>
    <row r="135" spans="1:24">
      <c r="A135" s="4">
        <f>現貨data!A135</f>
        <v>0</v>
      </c>
      <c r="B135" s="163" t="e">
        <f ca="1">(期貨data!V136*50)-(期貨data!W136*1000)*Delta折耗比率!$Z$4</f>
        <v>#DIV/0!</v>
      </c>
      <c r="C135" s="164" t="e">
        <f ca="1">(期貨data!V136*50)-(期貨data!X136*250)*Delta折耗比率!$Z$5</f>
        <v>#DIV/0!</v>
      </c>
      <c r="D135" s="164" t="e">
        <f ca="1">(期貨data!V136*50)-(期貨data!Y136*20)*期貨data!$B$1*Delta折耗比率!$Z$6</f>
        <v>#DIV/0!</v>
      </c>
      <c r="E135" s="164" t="e">
        <f ca="1">(期貨data!V136*50)-(期貨data!Z136*100)*Delta折耗比率!$Z$7</f>
        <v>#DIV/0!</v>
      </c>
      <c r="F135" s="164" t="e">
        <f ca="1">(期貨data!V136*50)-(期貨data!AA136*25)*Delta折耗比率!$Z$8</f>
        <v>#DIV/0!</v>
      </c>
      <c r="G135" s="165" t="e">
        <f ca="1">(期貨data!V136*50)-(期貨data!AB136*1000)*Delta折耗比率!$Z$9</f>
        <v>#DIV/0!</v>
      </c>
      <c r="H135" s="164" t="e">
        <f ca="1">(期貨data!W136*1000)-(期貨data!X136*250)*Delta折耗比率!$AA$5</f>
        <v>#DIV/0!</v>
      </c>
      <c r="I135" s="164" t="e">
        <f ca="1">(期貨data!W136*1000)-(期貨data!Y136*20)*期貨data!$B$1*Delta折耗比率!$AA$6</f>
        <v>#DIV/0!</v>
      </c>
      <c r="J135" s="164" t="e">
        <f ca="1">(期貨data!W136*1000)-(期貨data!Z136*100)*Delta折耗比率!$AA$7</f>
        <v>#DIV/0!</v>
      </c>
      <c r="K135" s="164" t="e">
        <f ca="1">(期貨data!W136*1000)-(期貨data!AA136*25)*Delta折耗比率!$AA$8</f>
        <v>#DIV/0!</v>
      </c>
      <c r="L135" s="165" t="e">
        <f ca="1">(期貨data!W136*1000)-(期貨data!AB136*1000)*Delta折耗比率!$AA$9</f>
        <v>#DIV/0!</v>
      </c>
      <c r="M135" s="163" t="e">
        <f ca="1">(期貨data!X136*250)-(期貨data!Y136*20)*期貨data!$B$1*Delta折耗比率!$AB$6</f>
        <v>#DIV/0!</v>
      </c>
      <c r="N135" s="164" t="e">
        <f ca="1">(期貨data!X136*250)-(期貨data!Z136*100)*Delta折耗比率!$AB$7</f>
        <v>#DIV/0!</v>
      </c>
      <c r="O135" s="164" t="e">
        <f ca="1">(期貨data!X136*250)-(期貨data!AA136*25)*Delta折耗比率!$AB$8</f>
        <v>#DIV/0!</v>
      </c>
      <c r="P135" s="165" t="e">
        <f ca="1">(期貨data!X136*250)-(期貨data!AB136*1000)*Delta折耗比率!$AB$9</f>
        <v>#DIV/0!</v>
      </c>
      <c r="Q135" s="163" t="e">
        <f ca="1">(期貨data!Y136*20)*期貨data!$B$1-(期貨data!Z136*100)*Delta折耗比率!$AC$7</f>
        <v>#DIV/0!</v>
      </c>
      <c r="R135" s="164" t="e">
        <f ca="1">(期貨data!Y136*20)*期貨data!$B$1-(期貨data!AA136*25)*Delta折耗比率!$AC$8</f>
        <v>#DIV/0!</v>
      </c>
      <c r="S135" s="165" t="e">
        <f ca="1">(期貨data!Y136*20)*期貨data!$B$1-(期貨data!AB136*1000)*Delta折耗比率!$AC$9</f>
        <v>#DIV/0!</v>
      </c>
      <c r="T135" s="163" t="e">
        <f ca="1">(期貨data!Z136*100)-(期貨data!AA136*25)*Delta折耗比率!$AD$8</f>
        <v>#DIV/0!</v>
      </c>
      <c r="U135" s="165" t="e">
        <f ca="1">(期貨data!Z136*100)-(期貨data!AB136*1000)*Delta折耗比率!$AD$9</f>
        <v>#DIV/0!</v>
      </c>
      <c r="V135" s="166" t="e">
        <f ca="1">(期貨data!AA136*25)-(期貨data!AB136*1000)*Delta折耗比率!$AE$9</f>
        <v>#DIV/0!</v>
      </c>
      <c r="W135" s="202" t="e">
        <f ca="1">(期貨data!AC136*2000)-(期貨data!AB136*1000)*Delta折耗比率!$AG$9</f>
        <v>#DIV/0!</v>
      </c>
      <c r="X135" s="166" t="e">
        <f ca="1">(期貨data!AD136*20)-(期貨data!AE136*200)*Delta折耗比率!$Z$13</f>
        <v>#DIV/0!</v>
      </c>
    </row>
    <row r="136" spans="1:24">
      <c r="A136" s="4">
        <f>現貨data!A136</f>
        <v>0</v>
      </c>
      <c r="B136" s="163" t="e">
        <f ca="1">(期貨data!V137*50)-(期貨data!W137*1000)*Delta折耗比率!$Z$4</f>
        <v>#DIV/0!</v>
      </c>
      <c r="C136" s="164" t="e">
        <f ca="1">(期貨data!V137*50)-(期貨data!X137*250)*Delta折耗比率!$Z$5</f>
        <v>#DIV/0!</v>
      </c>
      <c r="D136" s="164" t="e">
        <f ca="1">(期貨data!V137*50)-(期貨data!Y137*20)*期貨data!$B$1*Delta折耗比率!$Z$6</f>
        <v>#DIV/0!</v>
      </c>
      <c r="E136" s="164" t="e">
        <f ca="1">(期貨data!V137*50)-(期貨data!Z137*100)*Delta折耗比率!$Z$7</f>
        <v>#DIV/0!</v>
      </c>
      <c r="F136" s="164" t="e">
        <f ca="1">(期貨data!V137*50)-(期貨data!AA137*25)*Delta折耗比率!$Z$8</f>
        <v>#DIV/0!</v>
      </c>
      <c r="G136" s="165" t="e">
        <f ca="1">(期貨data!V137*50)-(期貨data!AB137*1000)*Delta折耗比率!$Z$9</f>
        <v>#DIV/0!</v>
      </c>
      <c r="H136" s="164" t="e">
        <f ca="1">(期貨data!W137*1000)-(期貨data!X137*250)*Delta折耗比率!$AA$5</f>
        <v>#DIV/0!</v>
      </c>
      <c r="I136" s="164" t="e">
        <f ca="1">(期貨data!W137*1000)-(期貨data!Y137*20)*期貨data!$B$1*Delta折耗比率!$AA$6</f>
        <v>#DIV/0!</v>
      </c>
      <c r="J136" s="164" t="e">
        <f ca="1">(期貨data!W137*1000)-(期貨data!Z137*100)*Delta折耗比率!$AA$7</f>
        <v>#DIV/0!</v>
      </c>
      <c r="K136" s="164" t="e">
        <f ca="1">(期貨data!W137*1000)-(期貨data!AA137*25)*Delta折耗比率!$AA$8</f>
        <v>#DIV/0!</v>
      </c>
      <c r="L136" s="165" t="e">
        <f ca="1">(期貨data!W137*1000)-(期貨data!AB137*1000)*Delta折耗比率!$AA$9</f>
        <v>#DIV/0!</v>
      </c>
      <c r="M136" s="163" t="e">
        <f ca="1">(期貨data!X137*250)-(期貨data!Y137*20)*期貨data!$B$1*Delta折耗比率!$AB$6</f>
        <v>#DIV/0!</v>
      </c>
      <c r="N136" s="164" t="e">
        <f ca="1">(期貨data!X137*250)-(期貨data!Z137*100)*Delta折耗比率!$AB$7</f>
        <v>#DIV/0!</v>
      </c>
      <c r="O136" s="164" t="e">
        <f ca="1">(期貨data!X137*250)-(期貨data!AA137*25)*Delta折耗比率!$AB$8</f>
        <v>#DIV/0!</v>
      </c>
      <c r="P136" s="165" t="e">
        <f ca="1">(期貨data!X137*250)-(期貨data!AB137*1000)*Delta折耗比率!$AB$9</f>
        <v>#DIV/0!</v>
      </c>
      <c r="Q136" s="163" t="e">
        <f ca="1">(期貨data!Y137*20)*期貨data!$B$1-(期貨data!Z137*100)*Delta折耗比率!$AC$7</f>
        <v>#DIV/0!</v>
      </c>
      <c r="R136" s="164" t="e">
        <f ca="1">(期貨data!Y137*20)*期貨data!$B$1-(期貨data!AA137*25)*Delta折耗比率!$AC$8</f>
        <v>#DIV/0!</v>
      </c>
      <c r="S136" s="165" t="e">
        <f ca="1">(期貨data!Y137*20)*期貨data!$B$1-(期貨data!AB137*1000)*Delta折耗比率!$AC$9</f>
        <v>#DIV/0!</v>
      </c>
      <c r="T136" s="163" t="e">
        <f ca="1">(期貨data!Z137*100)-(期貨data!AA137*25)*Delta折耗比率!$AD$8</f>
        <v>#DIV/0!</v>
      </c>
      <c r="U136" s="165" t="e">
        <f ca="1">(期貨data!Z137*100)-(期貨data!AB137*1000)*Delta折耗比率!$AD$9</f>
        <v>#DIV/0!</v>
      </c>
      <c r="V136" s="166" t="e">
        <f ca="1">(期貨data!AA137*25)-(期貨data!AB137*1000)*Delta折耗比率!$AE$9</f>
        <v>#DIV/0!</v>
      </c>
      <c r="W136" s="202" t="e">
        <f ca="1">(期貨data!AC137*2000)-(期貨data!AB137*1000)*Delta折耗比率!$AG$9</f>
        <v>#DIV/0!</v>
      </c>
      <c r="X136" s="166" t="e">
        <f ca="1">(期貨data!AD137*20)-(期貨data!AE137*200)*Delta折耗比率!$Z$13</f>
        <v>#DIV/0!</v>
      </c>
    </row>
    <row r="137" spans="1:24">
      <c r="A137" s="4">
        <f>現貨data!A137</f>
        <v>0</v>
      </c>
      <c r="B137" s="163" t="e">
        <f ca="1">(期貨data!V138*50)-(期貨data!W138*1000)*Delta折耗比率!$Z$4</f>
        <v>#DIV/0!</v>
      </c>
      <c r="C137" s="164" t="e">
        <f ca="1">(期貨data!V138*50)-(期貨data!X138*250)*Delta折耗比率!$Z$5</f>
        <v>#DIV/0!</v>
      </c>
      <c r="D137" s="164" t="e">
        <f ca="1">(期貨data!V138*50)-(期貨data!Y138*20)*期貨data!$B$1*Delta折耗比率!$Z$6</f>
        <v>#DIV/0!</v>
      </c>
      <c r="E137" s="164" t="e">
        <f ca="1">(期貨data!V138*50)-(期貨data!Z138*100)*Delta折耗比率!$Z$7</f>
        <v>#DIV/0!</v>
      </c>
      <c r="F137" s="164" t="e">
        <f ca="1">(期貨data!V138*50)-(期貨data!AA138*25)*Delta折耗比率!$Z$8</f>
        <v>#DIV/0!</v>
      </c>
      <c r="G137" s="165" t="e">
        <f ca="1">(期貨data!V138*50)-(期貨data!AB138*1000)*Delta折耗比率!$Z$9</f>
        <v>#DIV/0!</v>
      </c>
      <c r="H137" s="164" t="e">
        <f ca="1">(期貨data!W138*1000)-(期貨data!X138*250)*Delta折耗比率!$AA$5</f>
        <v>#DIV/0!</v>
      </c>
      <c r="I137" s="164" t="e">
        <f ca="1">(期貨data!W138*1000)-(期貨data!Y138*20)*期貨data!$B$1*Delta折耗比率!$AA$6</f>
        <v>#DIV/0!</v>
      </c>
      <c r="J137" s="164" t="e">
        <f ca="1">(期貨data!W138*1000)-(期貨data!Z138*100)*Delta折耗比率!$AA$7</f>
        <v>#DIV/0!</v>
      </c>
      <c r="K137" s="164" t="e">
        <f ca="1">(期貨data!W138*1000)-(期貨data!AA138*25)*Delta折耗比率!$AA$8</f>
        <v>#DIV/0!</v>
      </c>
      <c r="L137" s="165" t="e">
        <f ca="1">(期貨data!W138*1000)-(期貨data!AB138*1000)*Delta折耗比率!$AA$9</f>
        <v>#DIV/0!</v>
      </c>
      <c r="M137" s="163" t="e">
        <f ca="1">(期貨data!X138*250)-(期貨data!Y138*20)*期貨data!$B$1*Delta折耗比率!$AB$6</f>
        <v>#DIV/0!</v>
      </c>
      <c r="N137" s="164" t="e">
        <f ca="1">(期貨data!X138*250)-(期貨data!Z138*100)*Delta折耗比率!$AB$7</f>
        <v>#DIV/0!</v>
      </c>
      <c r="O137" s="164" t="e">
        <f ca="1">(期貨data!X138*250)-(期貨data!AA138*25)*Delta折耗比率!$AB$8</f>
        <v>#DIV/0!</v>
      </c>
      <c r="P137" s="165" t="e">
        <f ca="1">(期貨data!X138*250)-(期貨data!AB138*1000)*Delta折耗比率!$AB$9</f>
        <v>#DIV/0!</v>
      </c>
      <c r="Q137" s="163" t="e">
        <f ca="1">(期貨data!Y138*20)*期貨data!$B$1-(期貨data!Z138*100)*Delta折耗比率!$AC$7</f>
        <v>#DIV/0!</v>
      </c>
      <c r="R137" s="164" t="e">
        <f ca="1">(期貨data!Y138*20)*期貨data!$B$1-(期貨data!AA138*25)*Delta折耗比率!$AC$8</f>
        <v>#DIV/0!</v>
      </c>
      <c r="S137" s="165" t="e">
        <f ca="1">(期貨data!Y138*20)*期貨data!$B$1-(期貨data!AB138*1000)*Delta折耗比率!$AC$9</f>
        <v>#DIV/0!</v>
      </c>
      <c r="T137" s="163" t="e">
        <f ca="1">(期貨data!Z138*100)-(期貨data!AA138*25)*Delta折耗比率!$AD$8</f>
        <v>#DIV/0!</v>
      </c>
      <c r="U137" s="165" t="e">
        <f ca="1">(期貨data!Z138*100)-(期貨data!AB138*1000)*Delta折耗比率!$AD$9</f>
        <v>#DIV/0!</v>
      </c>
      <c r="V137" s="166" t="e">
        <f ca="1">(期貨data!AA138*25)-(期貨data!AB138*1000)*Delta折耗比率!$AE$9</f>
        <v>#DIV/0!</v>
      </c>
      <c r="W137" s="202" t="e">
        <f ca="1">(期貨data!AC138*2000)-(期貨data!AB138*1000)*Delta折耗比率!$AG$9</f>
        <v>#DIV/0!</v>
      </c>
      <c r="X137" s="166" t="e">
        <f ca="1">(期貨data!AD138*20)-(期貨data!AE138*200)*Delta折耗比率!$Z$13</f>
        <v>#DIV/0!</v>
      </c>
    </row>
    <row r="138" spans="1:24">
      <c r="A138" s="4">
        <f>現貨data!A138</f>
        <v>0</v>
      </c>
      <c r="B138" s="163" t="e">
        <f ca="1">(期貨data!V139*50)-(期貨data!W139*1000)*Delta折耗比率!$Z$4</f>
        <v>#DIV/0!</v>
      </c>
      <c r="C138" s="164" t="e">
        <f ca="1">(期貨data!V139*50)-(期貨data!X139*250)*Delta折耗比率!$Z$5</f>
        <v>#DIV/0!</v>
      </c>
      <c r="D138" s="164" t="e">
        <f ca="1">(期貨data!V139*50)-(期貨data!Y139*20)*期貨data!$B$1*Delta折耗比率!$Z$6</f>
        <v>#DIV/0!</v>
      </c>
      <c r="E138" s="164" t="e">
        <f ca="1">(期貨data!V139*50)-(期貨data!Z139*100)*Delta折耗比率!$Z$7</f>
        <v>#DIV/0!</v>
      </c>
      <c r="F138" s="164" t="e">
        <f ca="1">(期貨data!V139*50)-(期貨data!AA139*25)*Delta折耗比率!$Z$8</f>
        <v>#DIV/0!</v>
      </c>
      <c r="G138" s="165" t="e">
        <f ca="1">(期貨data!V139*50)-(期貨data!AB139*1000)*Delta折耗比率!$Z$9</f>
        <v>#DIV/0!</v>
      </c>
      <c r="H138" s="164" t="e">
        <f ca="1">(期貨data!W139*1000)-(期貨data!X139*250)*Delta折耗比率!$AA$5</f>
        <v>#DIV/0!</v>
      </c>
      <c r="I138" s="164" t="e">
        <f ca="1">(期貨data!W139*1000)-(期貨data!Y139*20)*期貨data!$B$1*Delta折耗比率!$AA$6</f>
        <v>#DIV/0!</v>
      </c>
      <c r="J138" s="164" t="e">
        <f ca="1">(期貨data!W139*1000)-(期貨data!Z139*100)*Delta折耗比率!$AA$7</f>
        <v>#DIV/0!</v>
      </c>
      <c r="K138" s="164" t="e">
        <f ca="1">(期貨data!W139*1000)-(期貨data!AA139*25)*Delta折耗比率!$AA$8</f>
        <v>#DIV/0!</v>
      </c>
      <c r="L138" s="165" t="e">
        <f ca="1">(期貨data!W139*1000)-(期貨data!AB139*1000)*Delta折耗比率!$AA$9</f>
        <v>#DIV/0!</v>
      </c>
      <c r="M138" s="163" t="e">
        <f ca="1">(期貨data!X139*250)-(期貨data!Y139*20)*期貨data!$B$1*Delta折耗比率!$AB$6</f>
        <v>#DIV/0!</v>
      </c>
      <c r="N138" s="164" t="e">
        <f ca="1">(期貨data!X139*250)-(期貨data!Z139*100)*Delta折耗比率!$AB$7</f>
        <v>#DIV/0!</v>
      </c>
      <c r="O138" s="164" t="e">
        <f ca="1">(期貨data!X139*250)-(期貨data!AA139*25)*Delta折耗比率!$AB$8</f>
        <v>#DIV/0!</v>
      </c>
      <c r="P138" s="165" t="e">
        <f ca="1">(期貨data!X139*250)-(期貨data!AB139*1000)*Delta折耗比率!$AB$9</f>
        <v>#DIV/0!</v>
      </c>
      <c r="Q138" s="163" t="e">
        <f ca="1">(期貨data!Y139*20)*期貨data!$B$1-(期貨data!Z139*100)*Delta折耗比率!$AC$7</f>
        <v>#DIV/0!</v>
      </c>
      <c r="R138" s="164" t="e">
        <f ca="1">(期貨data!Y139*20)*期貨data!$B$1-(期貨data!AA139*25)*Delta折耗比率!$AC$8</f>
        <v>#DIV/0!</v>
      </c>
      <c r="S138" s="165" t="e">
        <f ca="1">(期貨data!Y139*20)*期貨data!$B$1-(期貨data!AB139*1000)*Delta折耗比率!$AC$9</f>
        <v>#DIV/0!</v>
      </c>
      <c r="T138" s="163" t="e">
        <f ca="1">(期貨data!Z139*100)-(期貨data!AA139*25)*Delta折耗比率!$AD$8</f>
        <v>#DIV/0!</v>
      </c>
      <c r="U138" s="165" t="e">
        <f ca="1">(期貨data!Z139*100)-(期貨data!AB139*1000)*Delta折耗比率!$AD$9</f>
        <v>#DIV/0!</v>
      </c>
      <c r="V138" s="166" t="e">
        <f ca="1">(期貨data!AA139*25)-(期貨data!AB139*1000)*Delta折耗比率!$AE$9</f>
        <v>#DIV/0!</v>
      </c>
      <c r="W138" s="202" t="e">
        <f ca="1">(期貨data!AC139*2000)-(期貨data!AB139*1000)*Delta折耗比率!$AG$9</f>
        <v>#DIV/0!</v>
      </c>
      <c r="X138" s="166" t="e">
        <f ca="1">(期貨data!AD139*20)-(期貨data!AE139*200)*Delta折耗比率!$Z$13</f>
        <v>#DIV/0!</v>
      </c>
    </row>
    <row r="139" spans="1:24">
      <c r="A139" s="4">
        <f>現貨data!A139</f>
        <v>0</v>
      </c>
      <c r="B139" s="163" t="e">
        <f ca="1">(期貨data!V140*50)-(期貨data!W140*1000)*Delta折耗比率!$Z$4</f>
        <v>#DIV/0!</v>
      </c>
      <c r="C139" s="164" t="e">
        <f ca="1">(期貨data!V140*50)-(期貨data!X140*250)*Delta折耗比率!$Z$5</f>
        <v>#DIV/0!</v>
      </c>
      <c r="D139" s="164" t="e">
        <f ca="1">(期貨data!V140*50)-(期貨data!Y140*20)*期貨data!$B$1*Delta折耗比率!$Z$6</f>
        <v>#DIV/0!</v>
      </c>
      <c r="E139" s="164" t="e">
        <f ca="1">(期貨data!V140*50)-(期貨data!Z140*100)*Delta折耗比率!$Z$7</f>
        <v>#DIV/0!</v>
      </c>
      <c r="F139" s="164" t="e">
        <f ca="1">(期貨data!V140*50)-(期貨data!AA140*25)*Delta折耗比率!$Z$8</f>
        <v>#DIV/0!</v>
      </c>
      <c r="G139" s="165" t="e">
        <f ca="1">(期貨data!V140*50)-(期貨data!AB140*1000)*Delta折耗比率!$Z$9</f>
        <v>#DIV/0!</v>
      </c>
      <c r="H139" s="164" t="e">
        <f ca="1">(期貨data!W140*1000)-(期貨data!X140*250)*Delta折耗比率!$AA$5</f>
        <v>#DIV/0!</v>
      </c>
      <c r="I139" s="164" t="e">
        <f ca="1">(期貨data!W140*1000)-(期貨data!Y140*20)*期貨data!$B$1*Delta折耗比率!$AA$6</f>
        <v>#DIV/0!</v>
      </c>
      <c r="J139" s="164" t="e">
        <f ca="1">(期貨data!W140*1000)-(期貨data!Z140*100)*Delta折耗比率!$AA$7</f>
        <v>#DIV/0!</v>
      </c>
      <c r="K139" s="164" t="e">
        <f ca="1">(期貨data!W140*1000)-(期貨data!AA140*25)*Delta折耗比率!$AA$8</f>
        <v>#DIV/0!</v>
      </c>
      <c r="L139" s="165" t="e">
        <f ca="1">(期貨data!W140*1000)-(期貨data!AB140*1000)*Delta折耗比率!$AA$9</f>
        <v>#DIV/0!</v>
      </c>
      <c r="M139" s="163" t="e">
        <f ca="1">(期貨data!X140*250)-(期貨data!Y140*20)*期貨data!$B$1*Delta折耗比率!$AB$6</f>
        <v>#DIV/0!</v>
      </c>
      <c r="N139" s="164" t="e">
        <f ca="1">(期貨data!X140*250)-(期貨data!Z140*100)*Delta折耗比率!$AB$7</f>
        <v>#DIV/0!</v>
      </c>
      <c r="O139" s="164" t="e">
        <f ca="1">(期貨data!X140*250)-(期貨data!AA140*25)*Delta折耗比率!$AB$8</f>
        <v>#DIV/0!</v>
      </c>
      <c r="P139" s="165" t="e">
        <f ca="1">(期貨data!X140*250)-(期貨data!AB140*1000)*Delta折耗比率!$AB$9</f>
        <v>#DIV/0!</v>
      </c>
      <c r="Q139" s="163" t="e">
        <f ca="1">(期貨data!Y140*20)*期貨data!$B$1-(期貨data!Z140*100)*Delta折耗比率!$AC$7</f>
        <v>#DIV/0!</v>
      </c>
      <c r="R139" s="164" t="e">
        <f ca="1">(期貨data!Y140*20)*期貨data!$B$1-(期貨data!AA140*25)*Delta折耗比率!$AC$8</f>
        <v>#DIV/0!</v>
      </c>
      <c r="S139" s="165" t="e">
        <f ca="1">(期貨data!Y140*20)*期貨data!$B$1-(期貨data!AB140*1000)*Delta折耗比率!$AC$9</f>
        <v>#DIV/0!</v>
      </c>
      <c r="T139" s="163" t="e">
        <f ca="1">(期貨data!Z140*100)-(期貨data!AA140*25)*Delta折耗比率!$AD$8</f>
        <v>#DIV/0!</v>
      </c>
      <c r="U139" s="165" t="e">
        <f ca="1">(期貨data!Z140*100)-(期貨data!AB140*1000)*Delta折耗比率!$AD$9</f>
        <v>#DIV/0!</v>
      </c>
      <c r="V139" s="166" t="e">
        <f ca="1">(期貨data!AA140*25)-(期貨data!AB140*1000)*Delta折耗比率!$AE$9</f>
        <v>#DIV/0!</v>
      </c>
      <c r="W139" s="202" t="e">
        <f ca="1">(期貨data!AC140*2000)-(期貨data!AB140*1000)*Delta折耗比率!$AG$9</f>
        <v>#DIV/0!</v>
      </c>
      <c r="X139" s="166" t="e">
        <f ca="1">(期貨data!AD140*20)-(期貨data!AE140*200)*Delta折耗比率!$Z$13</f>
        <v>#DIV/0!</v>
      </c>
    </row>
    <row r="140" spans="1:24">
      <c r="A140" s="4">
        <f>現貨data!A140</f>
        <v>0</v>
      </c>
      <c r="B140" s="163" t="e">
        <f ca="1">(期貨data!V141*50)-(期貨data!W141*1000)*Delta折耗比率!$Z$4</f>
        <v>#DIV/0!</v>
      </c>
      <c r="C140" s="164" t="e">
        <f ca="1">(期貨data!V141*50)-(期貨data!X141*250)*Delta折耗比率!$Z$5</f>
        <v>#DIV/0!</v>
      </c>
      <c r="D140" s="164" t="e">
        <f ca="1">(期貨data!V141*50)-(期貨data!Y141*20)*期貨data!$B$1*Delta折耗比率!$Z$6</f>
        <v>#DIV/0!</v>
      </c>
      <c r="E140" s="164" t="e">
        <f ca="1">(期貨data!V141*50)-(期貨data!Z141*100)*Delta折耗比率!$Z$7</f>
        <v>#DIV/0!</v>
      </c>
      <c r="F140" s="164" t="e">
        <f ca="1">(期貨data!V141*50)-(期貨data!AA141*25)*Delta折耗比率!$Z$8</f>
        <v>#DIV/0!</v>
      </c>
      <c r="G140" s="165" t="e">
        <f ca="1">(期貨data!V141*50)-(期貨data!AB141*1000)*Delta折耗比率!$Z$9</f>
        <v>#DIV/0!</v>
      </c>
      <c r="H140" s="164" t="e">
        <f ca="1">(期貨data!W141*1000)-(期貨data!X141*250)*Delta折耗比率!$AA$5</f>
        <v>#DIV/0!</v>
      </c>
      <c r="I140" s="164" t="e">
        <f ca="1">(期貨data!W141*1000)-(期貨data!Y141*20)*期貨data!$B$1*Delta折耗比率!$AA$6</f>
        <v>#DIV/0!</v>
      </c>
      <c r="J140" s="164" t="e">
        <f ca="1">(期貨data!W141*1000)-(期貨data!Z141*100)*Delta折耗比率!$AA$7</f>
        <v>#DIV/0!</v>
      </c>
      <c r="K140" s="164" t="e">
        <f ca="1">(期貨data!W141*1000)-(期貨data!AA141*25)*Delta折耗比率!$AA$8</f>
        <v>#DIV/0!</v>
      </c>
      <c r="L140" s="165" t="e">
        <f ca="1">(期貨data!W141*1000)-(期貨data!AB141*1000)*Delta折耗比率!$AA$9</f>
        <v>#DIV/0!</v>
      </c>
      <c r="M140" s="163" t="e">
        <f ca="1">(期貨data!X141*250)-(期貨data!Y141*20)*期貨data!$B$1*Delta折耗比率!$AB$6</f>
        <v>#DIV/0!</v>
      </c>
      <c r="N140" s="164" t="e">
        <f ca="1">(期貨data!X141*250)-(期貨data!Z141*100)*Delta折耗比率!$AB$7</f>
        <v>#DIV/0!</v>
      </c>
      <c r="O140" s="164" t="e">
        <f ca="1">(期貨data!X141*250)-(期貨data!AA141*25)*Delta折耗比率!$AB$8</f>
        <v>#DIV/0!</v>
      </c>
      <c r="P140" s="165" t="e">
        <f ca="1">(期貨data!X141*250)-(期貨data!AB141*1000)*Delta折耗比率!$AB$9</f>
        <v>#DIV/0!</v>
      </c>
      <c r="Q140" s="163" t="e">
        <f ca="1">(期貨data!Y141*20)*期貨data!$B$1-(期貨data!Z141*100)*Delta折耗比率!$AC$7</f>
        <v>#DIV/0!</v>
      </c>
      <c r="R140" s="164" t="e">
        <f ca="1">(期貨data!Y141*20)*期貨data!$B$1-(期貨data!AA141*25)*Delta折耗比率!$AC$8</f>
        <v>#DIV/0!</v>
      </c>
      <c r="S140" s="165" t="e">
        <f ca="1">(期貨data!Y141*20)*期貨data!$B$1-(期貨data!AB141*1000)*Delta折耗比率!$AC$9</f>
        <v>#DIV/0!</v>
      </c>
      <c r="T140" s="163" t="e">
        <f ca="1">(期貨data!Z141*100)-(期貨data!AA141*25)*Delta折耗比率!$AD$8</f>
        <v>#DIV/0!</v>
      </c>
      <c r="U140" s="165" t="e">
        <f ca="1">(期貨data!Z141*100)-(期貨data!AB141*1000)*Delta折耗比率!$AD$9</f>
        <v>#DIV/0!</v>
      </c>
      <c r="V140" s="166" t="e">
        <f ca="1">(期貨data!AA141*25)-(期貨data!AB141*1000)*Delta折耗比率!$AE$9</f>
        <v>#DIV/0!</v>
      </c>
      <c r="W140" s="202" t="e">
        <f ca="1">(期貨data!AC141*2000)-(期貨data!AB141*1000)*Delta折耗比率!$AG$9</f>
        <v>#DIV/0!</v>
      </c>
      <c r="X140" s="166" t="e">
        <f ca="1">(期貨data!AD141*20)-(期貨data!AE141*200)*Delta折耗比率!$Z$13</f>
        <v>#DIV/0!</v>
      </c>
    </row>
    <row r="141" spans="1:24">
      <c r="A141" s="4">
        <f>現貨data!A141</f>
        <v>0</v>
      </c>
      <c r="B141" s="163" t="e">
        <f ca="1">(期貨data!V142*50)-(期貨data!W142*1000)*Delta折耗比率!$Z$4</f>
        <v>#DIV/0!</v>
      </c>
      <c r="C141" s="164" t="e">
        <f ca="1">(期貨data!V142*50)-(期貨data!X142*250)*Delta折耗比率!$Z$5</f>
        <v>#DIV/0!</v>
      </c>
      <c r="D141" s="164" t="e">
        <f ca="1">(期貨data!V142*50)-(期貨data!Y142*20)*期貨data!$B$1*Delta折耗比率!$Z$6</f>
        <v>#DIV/0!</v>
      </c>
      <c r="E141" s="164" t="e">
        <f ca="1">(期貨data!V142*50)-(期貨data!Z142*100)*Delta折耗比率!$Z$7</f>
        <v>#DIV/0!</v>
      </c>
      <c r="F141" s="164" t="e">
        <f ca="1">(期貨data!V142*50)-(期貨data!AA142*25)*Delta折耗比率!$Z$8</f>
        <v>#DIV/0!</v>
      </c>
      <c r="G141" s="165" t="e">
        <f ca="1">(期貨data!V142*50)-(期貨data!AB142*1000)*Delta折耗比率!$Z$9</f>
        <v>#DIV/0!</v>
      </c>
      <c r="H141" s="164" t="e">
        <f ca="1">(期貨data!W142*1000)-(期貨data!X142*250)*Delta折耗比率!$AA$5</f>
        <v>#DIV/0!</v>
      </c>
      <c r="I141" s="164" t="e">
        <f ca="1">(期貨data!W142*1000)-(期貨data!Y142*20)*期貨data!$B$1*Delta折耗比率!$AA$6</f>
        <v>#DIV/0!</v>
      </c>
      <c r="J141" s="164" t="e">
        <f ca="1">(期貨data!W142*1000)-(期貨data!Z142*100)*Delta折耗比率!$AA$7</f>
        <v>#DIV/0!</v>
      </c>
      <c r="K141" s="164" t="e">
        <f ca="1">(期貨data!W142*1000)-(期貨data!AA142*25)*Delta折耗比率!$AA$8</f>
        <v>#DIV/0!</v>
      </c>
      <c r="L141" s="165" t="e">
        <f ca="1">(期貨data!W142*1000)-(期貨data!AB142*1000)*Delta折耗比率!$AA$9</f>
        <v>#DIV/0!</v>
      </c>
      <c r="M141" s="163" t="e">
        <f ca="1">(期貨data!X142*250)-(期貨data!Y142*20)*期貨data!$B$1*Delta折耗比率!$AB$6</f>
        <v>#DIV/0!</v>
      </c>
      <c r="N141" s="164" t="e">
        <f ca="1">(期貨data!X142*250)-(期貨data!Z142*100)*Delta折耗比率!$AB$7</f>
        <v>#DIV/0!</v>
      </c>
      <c r="O141" s="164" t="e">
        <f ca="1">(期貨data!X142*250)-(期貨data!AA142*25)*Delta折耗比率!$AB$8</f>
        <v>#DIV/0!</v>
      </c>
      <c r="P141" s="165" t="e">
        <f ca="1">(期貨data!X142*250)-(期貨data!AB142*1000)*Delta折耗比率!$AB$9</f>
        <v>#DIV/0!</v>
      </c>
      <c r="Q141" s="163" t="e">
        <f ca="1">(期貨data!Y142*20)*期貨data!$B$1-(期貨data!Z142*100)*Delta折耗比率!$AC$7</f>
        <v>#DIV/0!</v>
      </c>
      <c r="R141" s="164" t="e">
        <f ca="1">(期貨data!Y142*20)*期貨data!$B$1-(期貨data!AA142*25)*Delta折耗比率!$AC$8</f>
        <v>#DIV/0!</v>
      </c>
      <c r="S141" s="165" t="e">
        <f ca="1">(期貨data!Y142*20)*期貨data!$B$1-(期貨data!AB142*1000)*Delta折耗比率!$AC$9</f>
        <v>#DIV/0!</v>
      </c>
      <c r="T141" s="163" t="e">
        <f ca="1">(期貨data!Z142*100)-(期貨data!AA142*25)*Delta折耗比率!$AD$8</f>
        <v>#DIV/0!</v>
      </c>
      <c r="U141" s="165" t="e">
        <f ca="1">(期貨data!Z142*100)-(期貨data!AB142*1000)*Delta折耗比率!$AD$9</f>
        <v>#DIV/0!</v>
      </c>
      <c r="V141" s="166" t="e">
        <f ca="1">(期貨data!AA142*25)-(期貨data!AB142*1000)*Delta折耗比率!$AE$9</f>
        <v>#DIV/0!</v>
      </c>
      <c r="W141" s="202" t="e">
        <f ca="1">(期貨data!AC142*2000)-(期貨data!AB142*1000)*Delta折耗比率!$AG$9</f>
        <v>#DIV/0!</v>
      </c>
      <c r="X141" s="166" t="e">
        <f ca="1">(期貨data!AD142*20)-(期貨data!AE142*200)*Delta折耗比率!$Z$13</f>
        <v>#DIV/0!</v>
      </c>
    </row>
    <row r="142" spans="1:24">
      <c r="A142" s="4">
        <f>現貨data!A142</f>
        <v>0</v>
      </c>
      <c r="B142" s="163" t="e">
        <f ca="1">(期貨data!V143*50)-(期貨data!W143*1000)*Delta折耗比率!$Z$4</f>
        <v>#DIV/0!</v>
      </c>
      <c r="C142" s="164" t="e">
        <f ca="1">(期貨data!V143*50)-(期貨data!X143*250)*Delta折耗比率!$Z$5</f>
        <v>#DIV/0!</v>
      </c>
      <c r="D142" s="164" t="e">
        <f ca="1">(期貨data!V143*50)-(期貨data!Y143*20)*期貨data!$B$1*Delta折耗比率!$Z$6</f>
        <v>#DIV/0!</v>
      </c>
      <c r="E142" s="164" t="e">
        <f ca="1">(期貨data!V143*50)-(期貨data!Z143*100)*Delta折耗比率!$Z$7</f>
        <v>#DIV/0!</v>
      </c>
      <c r="F142" s="164" t="e">
        <f ca="1">(期貨data!V143*50)-(期貨data!AA143*25)*Delta折耗比率!$Z$8</f>
        <v>#DIV/0!</v>
      </c>
      <c r="G142" s="165" t="e">
        <f ca="1">(期貨data!V143*50)-(期貨data!AB143*1000)*Delta折耗比率!$Z$9</f>
        <v>#DIV/0!</v>
      </c>
      <c r="H142" s="164" t="e">
        <f ca="1">(期貨data!W143*1000)-(期貨data!X143*250)*Delta折耗比率!$AA$5</f>
        <v>#DIV/0!</v>
      </c>
      <c r="I142" s="164" t="e">
        <f ca="1">(期貨data!W143*1000)-(期貨data!Y143*20)*期貨data!$B$1*Delta折耗比率!$AA$6</f>
        <v>#DIV/0!</v>
      </c>
      <c r="J142" s="164" t="e">
        <f ca="1">(期貨data!W143*1000)-(期貨data!Z143*100)*Delta折耗比率!$AA$7</f>
        <v>#DIV/0!</v>
      </c>
      <c r="K142" s="164" t="e">
        <f ca="1">(期貨data!W143*1000)-(期貨data!AA143*25)*Delta折耗比率!$AA$8</f>
        <v>#DIV/0!</v>
      </c>
      <c r="L142" s="165" t="e">
        <f ca="1">(期貨data!W143*1000)-(期貨data!AB143*1000)*Delta折耗比率!$AA$9</f>
        <v>#DIV/0!</v>
      </c>
      <c r="M142" s="163" t="e">
        <f ca="1">(期貨data!X143*250)-(期貨data!Y143*20)*期貨data!$B$1*Delta折耗比率!$AB$6</f>
        <v>#DIV/0!</v>
      </c>
      <c r="N142" s="164" t="e">
        <f ca="1">(期貨data!X143*250)-(期貨data!Z143*100)*Delta折耗比率!$AB$7</f>
        <v>#DIV/0!</v>
      </c>
      <c r="O142" s="164" t="e">
        <f ca="1">(期貨data!X143*250)-(期貨data!AA143*25)*Delta折耗比率!$AB$8</f>
        <v>#DIV/0!</v>
      </c>
      <c r="P142" s="165" t="e">
        <f ca="1">(期貨data!X143*250)-(期貨data!AB143*1000)*Delta折耗比率!$AB$9</f>
        <v>#DIV/0!</v>
      </c>
      <c r="Q142" s="163" t="e">
        <f ca="1">(期貨data!Y143*20)*期貨data!$B$1-(期貨data!Z143*100)*Delta折耗比率!$AC$7</f>
        <v>#DIV/0!</v>
      </c>
      <c r="R142" s="164" t="e">
        <f ca="1">(期貨data!Y143*20)*期貨data!$B$1-(期貨data!AA143*25)*Delta折耗比率!$AC$8</f>
        <v>#DIV/0!</v>
      </c>
      <c r="S142" s="165" t="e">
        <f ca="1">(期貨data!Y143*20)*期貨data!$B$1-(期貨data!AB143*1000)*Delta折耗比率!$AC$9</f>
        <v>#DIV/0!</v>
      </c>
      <c r="T142" s="163" t="e">
        <f ca="1">(期貨data!Z143*100)-(期貨data!AA143*25)*Delta折耗比率!$AD$8</f>
        <v>#DIV/0!</v>
      </c>
      <c r="U142" s="165" t="e">
        <f ca="1">(期貨data!Z143*100)-(期貨data!AB143*1000)*Delta折耗比率!$AD$9</f>
        <v>#DIV/0!</v>
      </c>
      <c r="V142" s="166" t="e">
        <f ca="1">(期貨data!AA143*25)-(期貨data!AB143*1000)*Delta折耗比率!$AE$9</f>
        <v>#DIV/0!</v>
      </c>
      <c r="W142" s="202" t="e">
        <f ca="1">(期貨data!AC143*2000)-(期貨data!AB143*1000)*Delta折耗比率!$AG$9</f>
        <v>#DIV/0!</v>
      </c>
      <c r="X142" s="166" t="e">
        <f ca="1">(期貨data!AD143*20)-(期貨data!AE143*200)*Delta折耗比率!$Z$13</f>
        <v>#DIV/0!</v>
      </c>
    </row>
    <row r="143" spans="1:24">
      <c r="A143" s="4">
        <f>現貨data!A143</f>
        <v>0</v>
      </c>
      <c r="B143" s="163" t="e">
        <f ca="1">(期貨data!V144*50)-(期貨data!W144*1000)*Delta折耗比率!$Z$4</f>
        <v>#DIV/0!</v>
      </c>
      <c r="C143" s="164" t="e">
        <f ca="1">(期貨data!V144*50)-(期貨data!X144*250)*Delta折耗比率!$Z$5</f>
        <v>#DIV/0!</v>
      </c>
      <c r="D143" s="164" t="e">
        <f ca="1">(期貨data!V144*50)-(期貨data!Y144*20)*期貨data!$B$1*Delta折耗比率!$Z$6</f>
        <v>#DIV/0!</v>
      </c>
      <c r="E143" s="164" t="e">
        <f ca="1">(期貨data!V144*50)-(期貨data!Z144*100)*Delta折耗比率!$Z$7</f>
        <v>#DIV/0!</v>
      </c>
      <c r="F143" s="164" t="e">
        <f ca="1">(期貨data!V144*50)-(期貨data!AA144*25)*Delta折耗比率!$Z$8</f>
        <v>#DIV/0!</v>
      </c>
      <c r="G143" s="165" t="e">
        <f ca="1">(期貨data!V144*50)-(期貨data!AB144*1000)*Delta折耗比率!$Z$9</f>
        <v>#DIV/0!</v>
      </c>
      <c r="H143" s="164" t="e">
        <f ca="1">(期貨data!W144*1000)-(期貨data!X144*250)*Delta折耗比率!$AA$5</f>
        <v>#DIV/0!</v>
      </c>
      <c r="I143" s="164" t="e">
        <f ca="1">(期貨data!W144*1000)-(期貨data!Y144*20)*期貨data!$B$1*Delta折耗比率!$AA$6</f>
        <v>#DIV/0!</v>
      </c>
      <c r="J143" s="164" t="e">
        <f ca="1">(期貨data!W144*1000)-(期貨data!Z144*100)*Delta折耗比率!$AA$7</f>
        <v>#DIV/0!</v>
      </c>
      <c r="K143" s="164" t="e">
        <f ca="1">(期貨data!W144*1000)-(期貨data!AA144*25)*Delta折耗比率!$AA$8</f>
        <v>#DIV/0!</v>
      </c>
      <c r="L143" s="165" t="e">
        <f ca="1">(期貨data!W144*1000)-(期貨data!AB144*1000)*Delta折耗比率!$AA$9</f>
        <v>#DIV/0!</v>
      </c>
      <c r="M143" s="163" t="e">
        <f ca="1">(期貨data!X144*250)-(期貨data!Y144*20)*期貨data!$B$1*Delta折耗比率!$AB$6</f>
        <v>#DIV/0!</v>
      </c>
      <c r="N143" s="164" t="e">
        <f ca="1">(期貨data!X144*250)-(期貨data!Z144*100)*Delta折耗比率!$AB$7</f>
        <v>#DIV/0!</v>
      </c>
      <c r="O143" s="164" t="e">
        <f ca="1">(期貨data!X144*250)-(期貨data!AA144*25)*Delta折耗比率!$AB$8</f>
        <v>#DIV/0!</v>
      </c>
      <c r="P143" s="165" t="e">
        <f ca="1">(期貨data!X144*250)-(期貨data!AB144*1000)*Delta折耗比率!$AB$9</f>
        <v>#DIV/0!</v>
      </c>
      <c r="Q143" s="163" t="e">
        <f ca="1">(期貨data!Y144*20)*期貨data!$B$1-(期貨data!Z144*100)*Delta折耗比率!$AC$7</f>
        <v>#DIV/0!</v>
      </c>
      <c r="R143" s="164" t="e">
        <f ca="1">(期貨data!Y144*20)*期貨data!$B$1-(期貨data!AA144*25)*Delta折耗比率!$AC$8</f>
        <v>#DIV/0!</v>
      </c>
      <c r="S143" s="165" t="e">
        <f ca="1">(期貨data!Y144*20)*期貨data!$B$1-(期貨data!AB144*1000)*Delta折耗比率!$AC$9</f>
        <v>#DIV/0!</v>
      </c>
      <c r="T143" s="163" t="e">
        <f ca="1">(期貨data!Z144*100)-(期貨data!AA144*25)*Delta折耗比率!$AD$8</f>
        <v>#DIV/0!</v>
      </c>
      <c r="U143" s="165" t="e">
        <f ca="1">(期貨data!Z144*100)-(期貨data!AB144*1000)*Delta折耗比率!$AD$9</f>
        <v>#DIV/0!</v>
      </c>
      <c r="V143" s="166" t="e">
        <f ca="1">(期貨data!AA144*25)-(期貨data!AB144*1000)*Delta折耗比率!$AE$9</f>
        <v>#DIV/0!</v>
      </c>
      <c r="W143" s="202" t="e">
        <f ca="1">(期貨data!AC144*2000)-(期貨data!AB144*1000)*Delta折耗比率!$AG$9</f>
        <v>#DIV/0!</v>
      </c>
      <c r="X143" s="166" t="e">
        <f ca="1">(期貨data!AD144*20)-(期貨data!AE144*200)*Delta折耗比率!$Z$13</f>
        <v>#DIV/0!</v>
      </c>
    </row>
    <row r="144" spans="1:24">
      <c r="A144" s="4">
        <f>現貨data!A144</f>
        <v>0</v>
      </c>
      <c r="B144" s="163" t="e">
        <f ca="1">(期貨data!V145*50)-(期貨data!W145*1000)*Delta折耗比率!$Z$4</f>
        <v>#DIV/0!</v>
      </c>
      <c r="C144" s="164" t="e">
        <f ca="1">(期貨data!V145*50)-(期貨data!X145*250)*Delta折耗比率!$Z$5</f>
        <v>#DIV/0!</v>
      </c>
      <c r="D144" s="164" t="e">
        <f ca="1">(期貨data!V145*50)-(期貨data!Y145*20)*期貨data!$B$1*Delta折耗比率!$Z$6</f>
        <v>#DIV/0!</v>
      </c>
      <c r="E144" s="164" t="e">
        <f ca="1">(期貨data!V145*50)-(期貨data!Z145*100)*Delta折耗比率!$Z$7</f>
        <v>#DIV/0!</v>
      </c>
      <c r="F144" s="164" t="e">
        <f ca="1">(期貨data!V145*50)-(期貨data!AA145*25)*Delta折耗比率!$Z$8</f>
        <v>#DIV/0!</v>
      </c>
      <c r="G144" s="165" t="e">
        <f ca="1">(期貨data!V145*50)-(期貨data!AB145*1000)*Delta折耗比率!$Z$9</f>
        <v>#DIV/0!</v>
      </c>
      <c r="H144" s="164" t="e">
        <f ca="1">(期貨data!W145*1000)-(期貨data!X145*250)*Delta折耗比率!$AA$5</f>
        <v>#DIV/0!</v>
      </c>
      <c r="I144" s="164" t="e">
        <f ca="1">(期貨data!W145*1000)-(期貨data!Y145*20)*期貨data!$B$1*Delta折耗比率!$AA$6</f>
        <v>#DIV/0!</v>
      </c>
      <c r="J144" s="164" t="e">
        <f ca="1">(期貨data!W145*1000)-(期貨data!Z145*100)*Delta折耗比率!$AA$7</f>
        <v>#DIV/0!</v>
      </c>
      <c r="K144" s="164" t="e">
        <f ca="1">(期貨data!W145*1000)-(期貨data!AA145*25)*Delta折耗比率!$AA$8</f>
        <v>#DIV/0!</v>
      </c>
      <c r="L144" s="165" t="e">
        <f ca="1">(期貨data!W145*1000)-(期貨data!AB145*1000)*Delta折耗比率!$AA$9</f>
        <v>#DIV/0!</v>
      </c>
      <c r="M144" s="163" t="e">
        <f ca="1">(期貨data!X145*250)-(期貨data!Y145*20)*期貨data!$B$1*Delta折耗比率!$AB$6</f>
        <v>#DIV/0!</v>
      </c>
      <c r="N144" s="164" t="e">
        <f ca="1">(期貨data!X145*250)-(期貨data!Z145*100)*Delta折耗比率!$AB$7</f>
        <v>#DIV/0!</v>
      </c>
      <c r="O144" s="164" t="e">
        <f ca="1">(期貨data!X145*250)-(期貨data!AA145*25)*Delta折耗比率!$AB$8</f>
        <v>#DIV/0!</v>
      </c>
      <c r="P144" s="165" t="e">
        <f ca="1">(期貨data!X145*250)-(期貨data!AB145*1000)*Delta折耗比率!$AB$9</f>
        <v>#DIV/0!</v>
      </c>
      <c r="Q144" s="163" t="e">
        <f ca="1">(期貨data!Y145*20)*期貨data!$B$1-(期貨data!Z145*100)*Delta折耗比率!$AC$7</f>
        <v>#DIV/0!</v>
      </c>
      <c r="R144" s="164" t="e">
        <f ca="1">(期貨data!Y145*20)*期貨data!$B$1-(期貨data!AA145*25)*Delta折耗比率!$AC$8</f>
        <v>#DIV/0!</v>
      </c>
      <c r="S144" s="165" t="e">
        <f ca="1">(期貨data!Y145*20)*期貨data!$B$1-(期貨data!AB145*1000)*Delta折耗比率!$AC$9</f>
        <v>#DIV/0!</v>
      </c>
      <c r="T144" s="163" t="e">
        <f ca="1">(期貨data!Z145*100)-(期貨data!AA145*25)*Delta折耗比率!$AD$8</f>
        <v>#DIV/0!</v>
      </c>
      <c r="U144" s="165" t="e">
        <f ca="1">(期貨data!Z145*100)-(期貨data!AB145*1000)*Delta折耗比率!$AD$9</f>
        <v>#DIV/0!</v>
      </c>
      <c r="V144" s="166" t="e">
        <f ca="1">(期貨data!AA145*25)-(期貨data!AB145*1000)*Delta折耗比率!$AE$9</f>
        <v>#DIV/0!</v>
      </c>
      <c r="W144" s="202" t="e">
        <f ca="1">(期貨data!AC145*2000)-(期貨data!AB145*1000)*Delta折耗比率!$AG$9</f>
        <v>#DIV/0!</v>
      </c>
      <c r="X144" s="166" t="e">
        <f ca="1">(期貨data!AD145*20)-(期貨data!AE145*200)*Delta折耗比率!$Z$13</f>
        <v>#DIV/0!</v>
      </c>
    </row>
    <row r="145" spans="1:24">
      <c r="A145" s="4">
        <f>現貨data!A145</f>
        <v>0</v>
      </c>
      <c r="B145" s="163" t="e">
        <f ca="1">(期貨data!V146*50)-(期貨data!W146*1000)*Delta折耗比率!$Z$4</f>
        <v>#DIV/0!</v>
      </c>
      <c r="C145" s="164" t="e">
        <f ca="1">(期貨data!V146*50)-(期貨data!X146*250)*Delta折耗比率!$Z$5</f>
        <v>#DIV/0!</v>
      </c>
      <c r="D145" s="164" t="e">
        <f ca="1">(期貨data!V146*50)-(期貨data!Y146*20)*期貨data!$B$1*Delta折耗比率!$Z$6</f>
        <v>#DIV/0!</v>
      </c>
      <c r="E145" s="164" t="e">
        <f ca="1">(期貨data!V146*50)-(期貨data!Z146*100)*Delta折耗比率!$Z$7</f>
        <v>#DIV/0!</v>
      </c>
      <c r="F145" s="164" t="e">
        <f ca="1">(期貨data!V146*50)-(期貨data!AA146*25)*Delta折耗比率!$Z$8</f>
        <v>#DIV/0!</v>
      </c>
      <c r="G145" s="165" t="e">
        <f ca="1">(期貨data!V146*50)-(期貨data!AB146*1000)*Delta折耗比率!$Z$9</f>
        <v>#DIV/0!</v>
      </c>
      <c r="H145" s="164" t="e">
        <f ca="1">(期貨data!W146*1000)-(期貨data!X146*250)*Delta折耗比率!$AA$5</f>
        <v>#DIV/0!</v>
      </c>
      <c r="I145" s="164" t="e">
        <f ca="1">(期貨data!W146*1000)-(期貨data!Y146*20)*期貨data!$B$1*Delta折耗比率!$AA$6</f>
        <v>#DIV/0!</v>
      </c>
      <c r="J145" s="164" t="e">
        <f ca="1">(期貨data!W146*1000)-(期貨data!Z146*100)*Delta折耗比率!$AA$7</f>
        <v>#DIV/0!</v>
      </c>
      <c r="K145" s="164" t="e">
        <f ca="1">(期貨data!W146*1000)-(期貨data!AA146*25)*Delta折耗比率!$AA$8</f>
        <v>#DIV/0!</v>
      </c>
      <c r="L145" s="165" t="e">
        <f ca="1">(期貨data!W146*1000)-(期貨data!AB146*1000)*Delta折耗比率!$AA$9</f>
        <v>#DIV/0!</v>
      </c>
      <c r="M145" s="163" t="e">
        <f ca="1">(期貨data!X146*250)-(期貨data!Y146*20)*期貨data!$B$1*Delta折耗比率!$AB$6</f>
        <v>#DIV/0!</v>
      </c>
      <c r="N145" s="164" t="e">
        <f ca="1">(期貨data!X146*250)-(期貨data!Z146*100)*Delta折耗比率!$AB$7</f>
        <v>#DIV/0!</v>
      </c>
      <c r="O145" s="164" t="e">
        <f ca="1">(期貨data!X146*250)-(期貨data!AA146*25)*Delta折耗比率!$AB$8</f>
        <v>#DIV/0!</v>
      </c>
      <c r="P145" s="165" t="e">
        <f ca="1">(期貨data!X146*250)-(期貨data!AB146*1000)*Delta折耗比率!$AB$9</f>
        <v>#DIV/0!</v>
      </c>
      <c r="Q145" s="163" t="e">
        <f ca="1">(期貨data!Y146*20)*期貨data!$B$1-(期貨data!Z146*100)*Delta折耗比率!$AC$7</f>
        <v>#DIV/0!</v>
      </c>
      <c r="R145" s="164" t="e">
        <f ca="1">(期貨data!Y146*20)*期貨data!$B$1-(期貨data!AA146*25)*Delta折耗比率!$AC$8</f>
        <v>#DIV/0!</v>
      </c>
      <c r="S145" s="165" t="e">
        <f ca="1">(期貨data!Y146*20)*期貨data!$B$1-(期貨data!AB146*1000)*Delta折耗比率!$AC$9</f>
        <v>#DIV/0!</v>
      </c>
      <c r="T145" s="163" t="e">
        <f ca="1">(期貨data!Z146*100)-(期貨data!AA146*25)*Delta折耗比率!$AD$8</f>
        <v>#DIV/0!</v>
      </c>
      <c r="U145" s="165" t="e">
        <f ca="1">(期貨data!Z146*100)-(期貨data!AB146*1000)*Delta折耗比率!$AD$9</f>
        <v>#DIV/0!</v>
      </c>
      <c r="V145" s="166" t="e">
        <f ca="1">(期貨data!AA146*25)-(期貨data!AB146*1000)*Delta折耗比率!$AE$9</f>
        <v>#DIV/0!</v>
      </c>
      <c r="W145" s="202" t="e">
        <f ca="1">(期貨data!AC146*2000)-(期貨data!AB146*1000)*Delta折耗比率!$AG$9</f>
        <v>#DIV/0!</v>
      </c>
      <c r="X145" s="166" t="e">
        <f ca="1">(期貨data!AD146*20)-(期貨data!AE146*200)*Delta折耗比率!$Z$13</f>
        <v>#DIV/0!</v>
      </c>
    </row>
    <row r="146" spans="1:24">
      <c r="A146" s="4">
        <f>現貨data!A146</f>
        <v>0</v>
      </c>
      <c r="B146" s="163" t="e">
        <f ca="1">(期貨data!V147*50)-(期貨data!W147*1000)*Delta折耗比率!$Z$4</f>
        <v>#DIV/0!</v>
      </c>
      <c r="C146" s="164" t="e">
        <f ca="1">(期貨data!V147*50)-(期貨data!X147*250)*Delta折耗比率!$Z$5</f>
        <v>#DIV/0!</v>
      </c>
      <c r="D146" s="164" t="e">
        <f ca="1">(期貨data!V147*50)-(期貨data!Y147*20)*期貨data!$B$1*Delta折耗比率!$Z$6</f>
        <v>#DIV/0!</v>
      </c>
      <c r="E146" s="164" t="e">
        <f ca="1">(期貨data!V147*50)-(期貨data!Z147*100)*Delta折耗比率!$Z$7</f>
        <v>#DIV/0!</v>
      </c>
      <c r="F146" s="164" t="e">
        <f ca="1">(期貨data!V147*50)-(期貨data!AA147*25)*Delta折耗比率!$Z$8</f>
        <v>#DIV/0!</v>
      </c>
      <c r="G146" s="165" t="e">
        <f ca="1">(期貨data!V147*50)-(期貨data!AB147*1000)*Delta折耗比率!$Z$9</f>
        <v>#DIV/0!</v>
      </c>
      <c r="H146" s="164" t="e">
        <f ca="1">(期貨data!W147*1000)-(期貨data!X147*250)*Delta折耗比率!$AA$5</f>
        <v>#DIV/0!</v>
      </c>
      <c r="I146" s="164" t="e">
        <f ca="1">(期貨data!W147*1000)-(期貨data!Y147*20)*期貨data!$B$1*Delta折耗比率!$AA$6</f>
        <v>#DIV/0!</v>
      </c>
      <c r="J146" s="164" t="e">
        <f ca="1">(期貨data!W147*1000)-(期貨data!Z147*100)*Delta折耗比率!$AA$7</f>
        <v>#DIV/0!</v>
      </c>
      <c r="K146" s="164" t="e">
        <f ca="1">(期貨data!W147*1000)-(期貨data!AA147*25)*Delta折耗比率!$AA$8</f>
        <v>#DIV/0!</v>
      </c>
      <c r="L146" s="165" t="e">
        <f ca="1">(期貨data!W147*1000)-(期貨data!AB147*1000)*Delta折耗比率!$AA$9</f>
        <v>#DIV/0!</v>
      </c>
      <c r="M146" s="163" t="e">
        <f ca="1">(期貨data!X147*250)-(期貨data!Y147*20)*期貨data!$B$1*Delta折耗比率!$AB$6</f>
        <v>#DIV/0!</v>
      </c>
      <c r="N146" s="164" t="e">
        <f ca="1">(期貨data!X147*250)-(期貨data!Z147*100)*Delta折耗比率!$AB$7</f>
        <v>#DIV/0!</v>
      </c>
      <c r="O146" s="164" t="e">
        <f ca="1">(期貨data!X147*250)-(期貨data!AA147*25)*Delta折耗比率!$AB$8</f>
        <v>#DIV/0!</v>
      </c>
      <c r="P146" s="165" t="e">
        <f ca="1">(期貨data!X147*250)-(期貨data!AB147*1000)*Delta折耗比率!$AB$9</f>
        <v>#DIV/0!</v>
      </c>
      <c r="Q146" s="163" t="e">
        <f ca="1">(期貨data!Y147*20)*期貨data!$B$1-(期貨data!Z147*100)*Delta折耗比率!$AC$7</f>
        <v>#DIV/0!</v>
      </c>
      <c r="R146" s="164" t="e">
        <f ca="1">(期貨data!Y147*20)*期貨data!$B$1-(期貨data!AA147*25)*Delta折耗比率!$AC$8</f>
        <v>#DIV/0!</v>
      </c>
      <c r="S146" s="165" t="e">
        <f ca="1">(期貨data!Y147*20)*期貨data!$B$1-(期貨data!AB147*1000)*Delta折耗比率!$AC$9</f>
        <v>#DIV/0!</v>
      </c>
      <c r="T146" s="163" t="e">
        <f ca="1">(期貨data!Z147*100)-(期貨data!AA147*25)*Delta折耗比率!$AD$8</f>
        <v>#DIV/0!</v>
      </c>
      <c r="U146" s="165" t="e">
        <f ca="1">(期貨data!Z147*100)-(期貨data!AB147*1000)*Delta折耗比率!$AD$9</f>
        <v>#DIV/0!</v>
      </c>
      <c r="V146" s="166" t="e">
        <f ca="1">(期貨data!AA147*25)-(期貨data!AB147*1000)*Delta折耗比率!$AE$9</f>
        <v>#DIV/0!</v>
      </c>
      <c r="W146" s="202" t="e">
        <f ca="1">(期貨data!AC147*2000)-(期貨data!AB147*1000)*Delta折耗比率!$AG$9</f>
        <v>#DIV/0!</v>
      </c>
      <c r="X146" s="166" t="e">
        <f ca="1">(期貨data!AD147*20)-(期貨data!AE147*200)*Delta折耗比率!$Z$13</f>
        <v>#DIV/0!</v>
      </c>
    </row>
    <row r="147" spans="1:24">
      <c r="A147" s="4">
        <f>現貨data!A147</f>
        <v>0</v>
      </c>
      <c r="B147" s="163" t="e">
        <f ca="1">(期貨data!V148*50)-(期貨data!W148*1000)*Delta折耗比率!$Z$4</f>
        <v>#DIV/0!</v>
      </c>
      <c r="C147" s="164" t="e">
        <f ca="1">(期貨data!V148*50)-(期貨data!X148*250)*Delta折耗比率!$Z$5</f>
        <v>#DIV/0!</v>
      </c>
      <c r="D147" s="164" t="e">
        <f ca="1">(期貨data!V148*50)-(期貨data!Y148*20)*期貨data!$B$1*Delta折耗比率!$Z$6</f>
        <v>#DIV/0!</v>
      </c>
      <c r="E147" s="164" t="e">
        <f ca="1">(期貨data!V148*50)-(期貨data!Z148*100)*Delta折耗比率!$Z$7</f>
        <v>#DIV/0!</v>
      </c>
      <c r="F147" s="164" t="e">
        <f ca="1">(期貨data!V148*50)-(期貨data!AA148*25)*Delta折耗比率!$Z$8</f>
        <v>#DIV/0!</v>
      </c>
      <c r="G147" s="165" t="e">
        <f ca="1">(期貨data!V148*50)-(期貨data!AB148*1000)*Delta折耗比率!$Z$9</f>
        <v>#DIV/0!</v>
      </c>
      <c r="H147" s="164" t="e">
        <f ca="1">(期貨data!W148*1000)-(期貨data!X148*250)*Delta折耗比率!$AA$5</f>
        <v>#DIV/0!</v>
      </c>
      <c r="I147" s="164" t="e">
        <f ca="1">(期貨data!W148*1000)-(期貨data!Y148*20)*期貨data!$B$1*Delta折耗比率!$AA$6</f>
        <v>#DIV/0!</v>
      </c>
      <c r="J147" s="164" t="e">
        <f ca="1">(期貨data!W148*1000)-(期貨data!Z148*100)*Delta折耗比率!$AA$7</f>
        <v>#DIV/0!</v>
      </c>
      <c r="K147" s="164" t="e">
        <f ca="1">(期貨data!W148*1000)-(期貨data!AA148*25)*Delta折耗比率!$AA$8</f>
        <v>#DIV/0!</v>
      </c>
      <c r="L147" s="165" t="e">
        <f ca="1">(期貨data!W148*1000)-(期貨data!AB148*1000)*Delta折耗比率!$AA$9</f>
        <v>#DIV/0!</v>
      </c>
      <c r="M147" s="163" t="e">
        <f ca="1">(期貨data!X148*250)-(期貨data!Y148*20)*期貨data!$B$1*Delta折耗比率!$AB$6</f>
        <v>#DIV/0!</v>
      </c>
      <c r="N147" s="164" t="e">
        <f ca="1">(期貨data!X148*250)-(期貨data!Z148*100)*Delta折耗比率!$AB$7</f>
        <v>#DIV/0!</v>
      </c>
      <c r="O147" s="164" t="e">
        <f ca="1">(期貨data!X148*250)-(期貨data!AA148*25)*Delta折耗比率!$AB$8</f>
        <v>#DIV/0!</v>
      </c>
      <c r="P147" s="165" t="e">
        <f ca="1">(期貨data!X148*250)-(期貨data!AB148*1000)*Delta折耗比率!$AB$9</f>
        <v>#DIV/0!</v>
      </c>
      <c r="Q147" s="163" t="e">
        <f ca="1">(期貨data!Y148*20)*期貨data!$B$1-(期貨data!Z148*100)*Delta折耗比率!$AC$7</f>
        <v>#DIV/0!</v>
      </c>
      <c r="R147" s="164" t="e">
        <f ca="1">(期貨data!Y148*20)*期貨data!$B$1-(期貨data!AA148*25)*Delta折耗比率!$AC$8</f>
        <v>#DIV/0!</v>
      </c>
      <c r="S147" s="165" t="e">
        <f ca="1">(期貨data!Y148*20)*期貨data!$B$1-(期貨data!AB148*1000)*Delta折耗比率!$AC$9</f>
        <v>#DIV/0!</v>
      </c>
      <c r="T147" s="163" t="e">
        <f ca="1">(期貨data!Z148*100)-(期貨data!AA148*25)*Delta折耗比率!$AD$8</f>
        <v>#DIV/0!</v>
      </c>
      <c r="U147" s="165" t="e">
        <f ca="1">(期貨data!Z148*100)-(期貨data!AB148*1000)*Delta折耗比率!$AD$9</f>
        <v>#DIV/0!</v>
      </c>
      <c r="V147" s="166" t="e">
        <f ca="1">(期貨data!AA148*25)-(期貨data!AB148*1000)*Delta折耗比率!$AE$9</f>
        <v>#DIV/0!</v>
      </c>
      <c r="W147" s="202" t="e">
        <f ca="1">(期貨data!AC148*2000)-(期貨data!AB148*1000)*Delta折耗比率!$AG$9</f>
        <v>#DIV/0!</v>
      </c>
      <c r="X147" s="166" t="e">
        <f ca="1">(期貨data!AD148*20)-(期貨data!AE148*200)*Delta折耗比率!$Z$13</f>
        <v>#DIV/0!</v>
      </c>
    </row>
    <row r="148" spans="1:24">
      <c r="A148" s="4">
        <f>現貨data!A148</f>
        <v>0</v>
      </c>
      <c r="B148" s="163" t="e">
        <f ca="1">(期貨data!V149*50)-(期貨data!W149*1000)*Delta折耗比率!$Z$4</f>
        <v>#DIV/0!</v>
      </c>
      <c r="C148" s="164" t="e">
        <f ca="1">(期貨data!V149*50)-(期貨data!X149*250)*Delta折耗比率!$Z$5</f>
        <v>#DIV/0!</v>
      </c>
      <c r="D148" s="164" t="e">
        <f ca="1">(期貨data!V149*50)-(期貨data!Y149*20)*期貨data!$B$1*Delta折耗比率!$Z$6</f>
        <v>#DIV/0!</v>
      </c>
      <c r="E148" s="164" t="e">
        <f ca="1">(期貨data!V149*50)-(期貨data!Z149*100)*Delta折耗比率!$Z$7</f>
        <v>#DIV/0!</v>
      </c>
      <c r="F148" s="164" t="e">
        <f ca="1">(期貨data!V149*50)-(期貨data!AA149*25)*Delta折耗比率!$Z$8</f>
        <v>#DIV/0!</v>
      </c>
      <c r="G148" s="165" t="e">
        <f ca="1">(期貨data!V149*50)-(期貨data!AB149*1000)*Delta折耗比率!$Z$9</f>
        <v>#DIV/0!</v>
      </c>
      <c r="H148" s="164" t="e">
        <f ca="1">(期貨data!W149*1000)-(期貨data!X149*250)*Delta折耗比率!$AA$5</f>
        <v>#DIV/0!</v>
      </c>
      <c r="I148" s="164" t="e">
        <f ca="1">(期貨data!W149*1000)-(期貨data!Y149*20)*期貨data!$B$1*Delta折耗比率!$AA$6</f>
        <v>#DIV/0!</v>
      </c>
      <c r="J148" s="164" t="e">
        <f ca="1">(期貨data!W149*1000)-(期貨data!Z149*100)*Delta折耗比率!$AA$7</f>
        <v>#DIV/0!</v>
      </c>
      <c r="K148" s="164" t="e">
        <f ca="1">(期貨data!W149*1000)-(期貨data!AA149*25)*Delta折耗比率!$AA$8</f>
        <v>#DIV/0!</v>
      </c>
      <c r="L148" s="165" t="e">
        <f ca="1">(期貨data!W149*1000)-(期貨data!AB149*1000)*Delta折耗比率!$AA$9</f>
        <v>#DIV/0!</v>
      </c>
      <c r="M148" s="163" t="e">
        <f ca="1">(期貨data!X149*250)-(期貨data!Y149*20)*期貨data!$B$1*Delta折耗比率!$AB$6</f>
        <v>#DIV/0!</v>
      </c>
      <c r="N148" s="164" t="e">
        <f ca="1">(期貨data!X149*250)-(期貨data!Z149*100)*Delta折耗比率!$AB$7</f>
        <v>#DIV/0!</v>
      </c>
      <c r="O148" s="164" t="e">
        <f ca="1">(期貨data!X149*250)-(期貨data!AA149*25)*Delta折耗比率!$AB$8</f>
        <v>#DIV/0!</v>
      </c>
      <c r="P148" s="165" t="e">
        <f ca="1">(期貨data!X149*250)-(期貨data!AB149*1000)*Delta折耗比率!$AB$9</f>
        <v>#DIV/0!</v>
      </c>
      <c r="Q148" s="163" t="e">
        <f ca="1">(期貨data!Y149*20)*期貨data!$B$1-(期貨data!Z149*100)*Delta折耗比率!$AC$7</f>
        <v>#DIV/0!</v>
      </c>
      <c r="R148" s="164" t="e">
        <f ca="1">(期貨data!Y149*20)*期貨data!$B$1-(期貨data!AA149*25)*Delta折耗比率!$AC$8</f>
        <v>#DIV/0!</v>
      </c>
      <c r="S148" s="165" t="e">
        <f ca="1">(期貨data!Y149*20)*期貨data!$B$1-(期貨data!AB149*1000)*Delta折耗比率!$AC$9</f>
        <v>#DIV/0!</v>
      </c>
      <c r="T148" s="163" t="e">
        <f ca="1">(期貨data!Z149*100)-(期貨data!AA149*25)*Delta折耗比率!$AD$8</f>
        <v>#DIV/0!</v>
      </c>
      <c r="U148" s="165" t="e">
        <f ca="1">(期貨data!Z149*100)-(期貨data!AB149*1000)*Delta折耗比率!$AD$9</f>
        <v>#DIV/0!</v>
      </c>
      <c r="V148" s="166" t="e">
        <f ca="1">(期貨data!AA149*25)-(期貨data!AB149*1000)*Delta折耗比率!$AE$9</f>
        <v>#DIV/0!</v>
      </c>
      <c r="W148" s="202" t="e">
        <f ca="1">(期貨data!AC149*2000)-(期貨data!AB149*1000)*Delta折耗比率!$AG$9</f>
        <v>#DIV/0!</v>
      </c>
      <c r="X148" s="166" t="e">
        <f ca="1">(期貨data!AD149*20)-(期貨data!AE149*200)*Delta折耗比率!$Z$13</f>
        <v>#DIV/0!</v>
      </c>
    </row>
    <row r="149" spans="1:24">
      <c r="A149" s="4">
        <f>現貨data!A149</f>
        <v>0</v>
      </c>
      <c r="B149" s="163" t="e">
        <f ca="1">(期貨data!V150*50)-(期貨data!W150*1000)*Delta折耗比率!$Z$4</f>
        <v>#DIV/0!</v>
      </c>
      <c r="C149" s="164" t="e">
        <f ca="1">(期貨data!V150*50)-(期貨data!X150*250)*Delta折耗比率!$Z$5</f>
        <v>#DIV/0!</v>
      </c>
      <c r="D149" s="164" t="e">
        <f ca="1">(期貨data!V150*50)-(期貨data!Y150*20)*期貨data!$B$1*Delta折耗比率!$Z$6</f>
        <v>#DIV/0!</v>
      </c>
      <c r="E149" s="164" t="e">
        <f ca="1">(期貨data!V150*50)-(期貨data!Z150*100)*Delta折耗比率!$Z$7</f>
        <v>#DIV/0!</v>
      </c>
      <c r="F149" s="164" t="e">
        <f ca="1">(期貨data!V150*50)-(期貨data!AA150*25)*Delta折耗比率!$Z$8</f>
        <v>#DIV/0!</v>
      </c>
      <c r="G149" s="165" t="e">
        <f ca="1">(期貨data!V150*50)-(期貨data!AB150*1000)*Delta折耗比率!$Z$9</f>
        <v>#DIV/0!</v>
      </c>
      <c r="H149" s="164" t="e">
        <f ca="1">(期貨data!W150*1000)-(期貨data!X150*250)*Delta折耗比率!$AA$5</f>
        <v>#DIV/0!</v>
      </c>
      <c r="I149" s="164" t="e">
        <f ca="1">(期貨data!W150*1000)-(期貨data!Y150*20)*期貨data!$B$1*Delta折耗比率!$AA$6</f>
        <v>#DIV/0!</v>
      </c>
      <c r="J149" s="164" t="e">
        <f ca="1">(期貨data!W150*1000)-(期貨data!Z150*100)*Delta折耗比率!$AA$7</f>
        <v>#DIV/0!</v>
      </c>
      <c r="K149" s="164" t="e">
        <f ca="1">(期貨data!W150*1000)-(期貨data!AA150*25)*Delta折耗比率!$AA$8</f>
        <v>#DIV/0!</v>
      </c>
      <c r="L149" s="165" t="e">
        <f ca="1">(期貨data!W150*1000)-(期貨data!AB150*1000)*Delta折耗比率!$AA$9</f>
        <v>#DIV/0!</v>
      </c>
      <c r="M149" s="163" t="e">
        <f ca="1">(期貨data!X150*250)-(期貨data!Y150*20)*期貨data!$B$1*Delta折耗比率!$AB$6</f>
        <v>#DIV/0!</v>
      </c>
      <c r="N149" s="164" t="e">
        <f ca="1">(期貨data!X150*250)-(期貨data!Z150*100)*Delta折耗比率!$AB$7</f>
        <v>#DIV/0!</v>
      </c>
      <c r="O149" s="164" t="e">
        <f ca="1">(期貨data!X150*250)-(期貨data!AA150*25)*Delta折耗比率!$AB$8</f>
        <v>#DIV/0!</v>
      </c>
      <c r="P149" s="165" t="e">
        <f ca="1">(期貨data!X150*250)-(期貨data!AB150*1000)*Delta折耗比率!$AB$9</f>
        <v>#DIV/0!</v>
      </c>
      <c r="Q149" s="163" t="e">
        <f ca="1">(期貨data!Y150*20)*期貨data!$B$1-(期貨data!Z150*100)*Delta折耗比率!$AC$7</f>
        <v>#DIV/0!</v>
      </c>
      <c r="R149" s="164" t="e">
        <f ca="1">(期貨data!Y150*20)*期貨data!$B$1-(期貨data!AA150*25)*Delta折耗比率!$AC$8</f>
        <v>#DIV/0!</v>
      </c>
      <c r="S149" s="165" t="e">
        <f ca="1">(期貨data!Y150*20)*期貨data!$B$1-(期貨data!AB150*1000)*Delta折耗比率!$AC$9</f>
        <v>#DIV/0!</v>
      </c>
      <c r="T149" s="163" t="e">
        <f ca="1">(期貨data!Z150*100)-(期貨data!AA150*25)*Delta折耗比率!$AD$8</f>
        <v>#DIV/0!</v>
      </c>
      <c r="U149" s="165" t="e">
        <f ca="1">(期貨data!Z150*100)-(期貨data!AB150*1000)*Delta折耗比率!$AD$9</f>
        <v>#DIV/0!</v>
      </c>
      <c r="V149" s="166" t="e">
        <f ca="1">(期貨data!AA150*25)-(期貨data!AB150*1000)*Delta折耗比率!$AE$9</f>
        <v>#DIV/0!</v>
      </c>
      <c r="W149" s="202" t="e">
        <f ca="1">(期貨data!AC150*2000)-(期貨data!AB150*1000)*Delta折耗比率!$AG$9</f>
        <v>#DIV/0!</v>
      </c>
      <c r="X149" s="166" t="e">
        <f ca="1">(期貨data!AD150*20)-(期貨data!AE150*200)*Delta折耗比率!$Z$13</f>
        <v>#DIV/0!</v>
      </c>
    </row>
    <row r="150" spans="1:24">
      <c r="A150" s="4">
        <f>現貨data!A150</f>
        <v>0</v>
      </c>
      <c r="B150" s="163" t="e">
        <f ca="1">(期貨data!V151*50)-(期貨data!W151*1000)*Delta折耗比率!$Z$4</f>
        <v>#DIV/0!</v>
      </c>
      <c r="C150" s="164" t="e">
        <f ca="1">(期貨data!V151*50)-(期貨data!X151*250)*Delta折耗比率!$Z$5</f>
        <v>#DIV/0!</v>
      </c>
      <c r="D150" s="164" t="e">
        <f ca="1">(期貨data!V151*50)-(期貨data!Y151*20)*期貨data!$B$1*Delta折耗比率!$Z$6</f>
        <v>#DIV/0!</v>
      </c>
      <c r="E150" s="164" t="e">
        <f ca="1">(期貨data!V151*50)-(期貨data!Z151*100)*Delta折耗比率!$Z$7</f>
        <v>#DIV/0!</v>
      </c>
      <c r="F150" s="164" t="e">
        <f ca="1">(期貨data!V151*50)-(期貨data!AA151*25)*Delta折耗比率!$Z$8</f>
        <v>#DIV/0!</v>
      </c>
      <c r="G150" s="165" t="e">
        <f ca="1">(期貨data!V151*50)-(期貨data!AB151*1000)*Delta折耗比率!$Z$9</f>
        <v>#DIV/0!</v>
      </c>
      <c r="H150" s="164" t="e">
        <f ca="1">(期貨data!W151*1000)-(期貨data!X151*250)*Delta折耗比率!$AA$5</f>
        <v>#DIV/0!</v>
      </c>
      <c r="I150" s="164" t="e">
        <f ca="1">(期貨data!W151*1000)-(期貨data!Y151*20)*期貨data!$B$1*Delta折耗比率!$AA$6</f>
        <v>#DIV/0!</v>
      </c>
      <c r="J150" s="164" t="e">
        <f ca="1">(期貨data!W151*1000)-(期貨data!Z151*100)*Delta折耗比率!$AA$7</f>
        <v>#DIV/0!</v>
      </c>
      <c r="K150" s="164" t="e">
        <f ca="1">(期貨data!W151*1000)-(期貨data!AA151*25)*Delta折耗比率!$AA$8</f>
        <v>#DIV/0!</v>
      </c>
      <c r="L150" s="165" t="e">
        <f ca="1">(期貨data!W151*1000)-(期貨data!AB151*1000)*Delta折耗比率!$AA$9</f>
        <v>#DIV/0!</v>
      </c>
      <c r="M150" s="163" t="e">
        <f ca="1">(期貨data!X151*250)-(期貨data!Y151*20)*期貨data!$B$1*Delta折耗比率!$AB$6</f>
        <v>#DIV/0!</v>
      </c>
      <c r="N150" s="164" t="e">
        <f ca="1">(期貨data!X151*250)-(期貨data!Z151*100)*Delta折耗比率!$AB$7</f>
        <v>#DIV/0!</v>
      </c>
      <c r="O150" s="164" t="e">
        <f ca="1">(期貨data!X151*250)-(期貨data!AA151*25)*Delta折耗比率!$AB$8</f>
        <v>#DIV/0!</v>
      </c>
      <c r="P150" s="165" t="e">
        <f ca="1">(期貨data!X151*250)-(期貨data!AB151*1000)*Delta折耗比率!$AB$9</f>
        <v>#DIV/0!</v>
      </c>
      <c r="Q150" s="163" t="e">
        <f ca="1">(期貨data!Y151*20)*期貨data!$B$1-(期貨data!Z151*100)*Delta折耗比率!$AC$7</f>
        <v>#DIV/0!</v>
      </c>
      <c r="R150" s="164" t="e">
        <f ca="1">(期貨data!Y151*20)*期貨data!$B$1-(期貨data!AA151*25)*Delta折耗比率!$AC$8</f>
        <v>#DIV/0!</v>
      </c>
      <c r="S150" s="165" t="e">
        <f ca="1">(期貨data!Y151*20)*期貨data!$B$1-(期貨data!AB151*1000)*Delta折耗比率!$AC$9</f>
        <v>#DIV/0!</v>
      </c>
      <c r="T150" s="163" t="e">
        <f ca="1">(期貨data!Z151*100)-(期貨data!AA151*25)*Delta折耗比率!$AD$8</f>
        <v>#DIV/0!</v>
      </c>
      <c r="U150" s="165" t="e">
        <f ca="1">(期貨data!Z151*100)-(期貨data!AB151*1000)*Delta折耗比率!$AD$9</f>
        <v>#DIV/0!</v>
      </c>
      <c r="V150" s="166" t="e">
        <f ca="1">(期貨data!AA151*25)-(期貨data!AB151*1000)*Delta折耗比率!$AE$9</f>
        <v>#DIV/0!</v>
      </c>
      <c r="W150" s="202" t="e">
        <f ca="1">(期貨data!AC151*2000)-(期貨data!AB151*1000)*Delta折耗比率!$AG$9</f>
        <v>#DIV/0!</v>
      </c>
      <c r="X150" s="166" t="e">
        <f ca="1">(期貨data!AD151*20)-(期貨data!AE151*200)*Delta折耗比率!$Z$13</f>
        <v>#DIV/0!</v>
      </c>
    </row>
    <row r="151" spans="1:24">
      <c r="A151" s="4">
        <f>現貨data!A151</f>
        <v>0</v>
      </c>
      <c r="B151" s="163" t="e">
        <f ca="1">(期貨data!V152*50)-(期貨data!W152*1000)*Delta折耗比率!$Z$4</f>
        <v>#DIV/0!</v>
      </c>
      <c r="C151" s="164" t="e">
        <f ca="1">(期貨data!V152*50)-(期貨data!X152*250)*Delta折耗比率!$Z$5</f>
        <v>#DIV/0!</v>
      </c>
      <c r="D151" s="164" t="e">
        <f ca="1">(期貨data!V152*50)-(期貨data!Y152*20)*期貨data!$B$1*Delta折耗比率!$Z$6</f>
        <v>#DIV/0!</v>
      </c>
      <c r="E151" s="164" t="e">
        <f ca="1">(期貨data!V152*50)-(期貨data!Z152*100)*Delta折耗比率!$Z$7</f>
        <v>#DIV/0!</v>
      </c>
      <c r="F151" s="164" t="e">
        <f ca="1">(期貨data!V152*50)-(期貨data!AA152*25)*Delta折耗比率!$Z$8</f>
        <v>#DIV/0!</v>
      </c>
      <c r="G151" s="165" t="e">
        <f ca="1">(期貨data!V152*50)-(期貨data!AB152*1000)*Delta折耗比率!$Z$9</f>
        <v>#DIV/0!</v>
      </c>
      <c r="H151" s="164" t="e">
        <f ca="1">(期貨data!W152*1000)-(期貨data!X152*250)*Delta折耗比率!$AA$5</f>
        <v>#DIV/0!</v>
      </c>
      <c r="I151" s="164" t="e">
        <f ca="1">(期貨data!W152*1000)-(期貨data!Y152*20)*期貨data!$B$1*Delta折耗比率!$AA$6</f>
        <v>#DIV/0!</v>
      </c>
      <c r="J151" s="164" t="e">
        <f ca="1">(期貨data!W152*1000)-(期貨data!Z152*100)*Delta折耗比率!$AA$7</f>
        <v>#DIV/0!</v>
      </c>
      <c r="K151" s="164" t="e">
        <f ca="1">(期貨data!W152*1000)-(期貨data!AA152*25)*Delta折耗比率!$AA$8</f>
        <v>#DIV/0!</v>
      </c>
      <c r="L151" s="165" t="e">
        <f ca="1">(期貨data!W152*1000)-(期貨data!AB152*1000)*Delta折耗比率!$AA$9</f>
        <v>#DIV/0!</v>
      </c>
      <c r="M151" s="163" t="e">
        <f ca="1">(期貨data!X152*250)-(期貨data!Y152*20)*期貨data!$B$1*Delta折耗比率!$AB$6</f>
        <v>#DIV/0!</v>
      </c>
      <c r="N151" s="164" t="e">
        <f ca="1">(期貨data!X152*250)-(期貨data!Z152*100)*Delta折耗比率!$AB$7</f>
        <v>#DIV/0!</v>
      </c>
      <c r="O151" s="164" t="e">
        <f ca="1">(期貨data!X152*250)-(期貨data!AA152*25)*Delta折耗比率!$AB$8</f>
        <v>#DIV/0!</v>
      </c>
      <c r="P151" s="165" t="e">
        <f ca="1">(期貨data!X152*250)-(期貨data!AB152*1000)*Delta折耗比率!$AB$9</f>
        <v>#DIV/0!</v>
      </c>
      <c r="Q151" s="163" t="e">
        <f ca="1">(期貨data!Y152*20)*期貨data!$B$1-(期貨data!Z152*100)*Delta折耗比率!$AC$7</f>
        <v>#DIV/0!</v>
      </c>
      <c r="R151" s="164" t="e">
        <f ca="1">(期貨data!Y152*20)*期貨data!$B$1-(期貨data!AA152*25)*Delta折耗比率!$AC$8</f>
        <v>#DIV/0!</v>
      </c>
      <c r="S151" s="165" t="e">
        <f ca="1">(期貨data!Y152*20)*期貨data!$B$1-(期貨data!AB152*1000)*Delta折耗比率!$AC$9</f>
        <v>#DIV/0!</v>
      </c>
      <c r="T151" s="163" t="e">
        <f ca="1">(期貨data!Z152*100)-(期貨data!AA152*25)*Delta折耗比率!$AD$8</f>
        <v>#DIV/0!</v>
      </c>
      <c r="U151" s="165" t="e">
        <f ca="1">(期貨data!Z152*100)-(期貨data!AB152*1000)*Delta折耗比率!$AD$9</f>
        <v>#DIV/0!</v>
      </c>
      <c r="V151" s="166" t="e">
        <f ca="1">(期貨data!AA152*25)-(期貨data!AB152*1000)*Delta折耗比率!$AE$9</f>
        <v>#DIV/0!</v>
      </c>
      <c r="W151" s="202" t="e">
        <f ca="1">(期貨data!AC152*2000)-(期貨data!AB152*1000)*Delta折耗比率!$AG$9</f>
        <v>#DIV/0!</v>
      </c>
      <c r="X151" s="166" t="e">
        <f ca="1">(期貨data!AD152*20)-(期貨data!AE152*200)*Delta折耗比率!$Z$13</f>
        <v>#DIV/0!</v>
      </c>
    </row>
    <row r="152" spans="1:24">
      <c r="A152" s="4">
        <f>現貨data!A152</f>
        <v>0</v>
      </c>
      <c r="B152" s="163" t="e">
        <f ca="1">(期貨data!V153*50)-(期貨data!W153*1000)*Delta折耗比率!$Z$4</f>
        <v>#DIV/0!</v>
      </c>
      <c r="C152" s="164" t="e">
        <f ca="1">(期貨data!V153*50)-(期貨data!X153*250)*Delta折耗比率!$Z$5</f>
        <v>#DIV/0!</v>
      </c>
      <c r="D152" s="164" t="e">
        <f ca="1">(期貨data!V153*50)-(期貨data!Y153*20)*期貨data!$B$1*Delta折耗比率!$Z$6</f>
        <v>#DIV/0!</v>
      </c>
      <c r="E152" s="164" t="e">
        <f ca="1">(期貨data!V153*50)-(期貨data!Z153*100)*Delta折耗比率!$Z$7</f>
        <v>#DIV/0!</v>
      </c>
      <c r="F152" s="164" t="e">
        <f ca="1">(期貨data!V153*50)-(期貨data!AA153*25)*Delta折耗比率!$Z$8</f>
        <v>#DIV/0!</v>
      </c>
      <c r="G152" s="165" t="e">
        <f ca="1">(期貨data!V153*50)-(期貨data!AB153*1000)*Delta折耗比率!$Z$9</f>
        <v>#DIV/0!</v>
      </c>
      <c r="H152" s="164" t="e">
        <f ca="1">(期貨data!W153*1000)-(期貨data!X153*250)*Delta折耗比率!$AA$5</f>
        <v>#DIV/0!</v>
      </c>
      <c r="I152" s="164" t="e">
        <f ca="1">(期貨data!W153*1000)-(期貨data!Y153*20)*期貨data!$B$1*Delta折耗比率!$AA$6</f>
        <v>#DIV/0!</v>
      </c>
      <c r="J152" s="164" t="e">
        <f ca="1">(期貨data!W153*1000)-(期貨data!Z153*100)*Delta折耗比率!$AA$7</f>
        <v>#DIV/0!</v>
      </c>
      <c r="K152" s="164" t="e">
        <f ca="1">(期貨data!W153*1000)-(期貨data!AA153*25)*Delta折耗比率!$AA$8</f>
        <v>#DIV/0!</v>
      </c>
      <c r="L152" s="165" t="e">
        <f ca="1">(期貨data!W153*1000)-(期貨data!AB153*1000)*Delta折耗比率!$AA$9</f>
        <v>#DIV/0!</v>
      </c>
      <c r="M152" s="163" t="e">
        <f ca="1">(期貨data!X153*250)-(期貨data!Y153*20)*期貨data!$B$1*Delta折耗比率!$AB$6</f>
        <v>#DIV/0!</v>
      </c>
      <c r="N152" s="164" t="e">
        <f ca="1">(期貨data!X153*250)-(期貨data!Z153*100)*Delta折耗比率!$AB$7</f>
        <v>#DIV/0!</v>
      </c>
      <c r="O152" s="164" t="e">
        <f ca="1">(期貨data!X153*250)-(期貨data!AA153*25)*Delta折耗比率!$AB$8</f>
        <v>#DIV/0!</v>
      </c>
      <c r="P152" s="165" t="e">
        <f ca="1">(期貨data!X153*250)-(期貨data!AB153*1000)*Delta折耗比率!$AB$9</f>
        <v>#DIV/0!</v>
      </c>
      <c r="Q152" s="163" t="e">
        <f ca="1">(期貨data!Y153*20)*期貨data!$B$1-(期貨data!Z153*100)*Delta折耗比率!$AC$7</f>
        <v>#DIV/0!</v>
      </c>
      <c r="R152" s="164" t="e">
        <f ca="1">(期貨data!Y153*20)*期貨data!$B$1-(期貨data!AA153*25)*Delta折耗比率!$AC$8</f>
        <v>#DIV/0!</v>
      </c>
      <c r="S152" s="165" t="e">
        <f ca="1">(期貨data!Y153*20)*期貨data!$B$1-(期貨data!AB153*1000)*Delta折耗比率!$AC$9</f>
        <v>#DIV/0!</v>
      </c>
      <c r="T152" s="163" t="e">
        <f ca="1">(期貨data!Z153*100)-(期貨data!AA153*25)*Delta折耗比率!$AD$8</f>
        <v>#DIV/0!</v>
      </c>
      <c r="U152" s="165" t="e">
        <f ca="1">(期貨data!Z153*100)-(期貨data!AB153*1000)*Delta折耗比率!$AD$9</f>
        <v>#DIV/0!</v>
      </c>
      <c r="V152" s="166" t="e">
        <f ca="1">(期貨data!AA153*25)-(期貨data!AB153*1000)*Delta折耗比率!$AE$9</f>
        <v>#DIV/0!</v>
      </c>
      <c r="W152" s="202" t="e">
        <f ca="1">(期貨data!AC153*2000)-(期貨data!AB153*1000)*Delta折耗比率!$AG$9</f>
        <v>#DIV/0!</v>
      </c>
      <c r="X152" s="166" t="e">
        <f ca="1">(期貨data!AD153*20)-(期貨data!AE153*200)*Delta折耗比率!$Z$13</f>
        <v>#DIV/0!</v>
      </c>
    </row>
    <row r="153" spans="1:24">
      <c r="A153" s="4">
        <f>現貨data!A153</f>
        <v>0</v>
      </c>
      <c r="B153" s="163" t="e">
        <f ca="1">(期貨data!V154*50)-(期貨data!W154*1000)*Delta折耗比率!$Z$4</f>
        <v>#DIV/0!</v>
      </c>
      <c r="C153" s="164" t="e">
        <f ca="1">(期貨data!V154*50)-(期貨data!X154*250)*Delta折耗比率!$Z$5</f>
        <v>#DIV/0!</v>
      </c>
      <c r="D153" s="164" t="e">
        <f ca="1">(期貨data!V154*50)-(期貨data!Y154*20)*期貨data!$B$1*Delta折耗比率!$Z$6</f>
        <v>#DIV/0!</v>
      </c>
      <c r="E153" s="164" t="e">
        <f ca="1">(期貨data!V154*50)-(期貨data!Z154*100)*Delta折耗比率!$Z$7</f>
        <v>#DIV/0!</v>
      </c>
      <c r="F153" s="164" t="e">
        <f ca="1">(期貨data!V154*50)-(期貨data!AA154*25)*Delta折耗比率!$Z$8</f>
        <v>#DIV/0!</v>
      </c>
      <c r="G153" s="165" t="e">
        <f ca="1">(期貨data!V154*50)-(期貨data!AB154*1000)*Delta折耗比率!$Z$9</f>
        <v>#DIV/0!</v>
      </c>
      <c r="H153" s="164" t="e">
        <f ca="1">(期貨data!W154*1000)-(期貨data!X154*250)*Delta折耗比率!$AA$5</f>
        <v>#DIV/0!</v>
      </c>
      <c r="I153" s="164" t="e">
        <f ca="1">(期貨data!W154*1000)-(期貨data!Y154*20)*期貨data!$B$1*Delta折耗比率!$AA$6</f>
        <v>#DIV/0!</v>
      </c>
      <c r="J153" s="164" t="e">
        <f ca="1">(期貨data!W154*1000)-(期貨data!Z154*100)*Delta折耗比率!$AA$7</f>
        <v>#DIV/0!</v>
      </c>
      <c r="K153" s="164" t="e">
        <f ca="1">(期貨data!W154*1000)-(期貨data!AA154*25)*Delta折耗比率!$AA$8</f>
        <v>#DIV/0!</v>
      </c>
      <c r="L153" s="165" t="e">
        <f ca="1">(期貨data!W154*1000)-(期貨data!AB154*1000)*Delta折耗比率!$AA$9</f>
        <v>#DIV/0!</v>
      </c>
      <c r="M153" s="163" t="e">
        <f ca="1">(期貨data!X154*250)-(期貨data!Y154*20)*期貨data!$B$1*Delta折耗比率!$AB$6</f>
        <v>#DIV/0!</v>
      </c>
      <c r="N153" s="164" t="e">
        <f ca="1">(期貨data!X154*250)-(期貨data!Z154*100)*Delta折耗比率!$AB$7</f>
        <v>#DIV/0!</v>
      </c>
      <c r="O153" s="164" t="e">
        <f ca="1">(期貨data!X154*250)-(期貨data!AA154*25)*Delta折耗比率!$AB$8</f>
        <v>#DIV/0!</v>
      </c>
      <c r="P153" s="165" t="e">
        <f ca="1">(期貨data!X154*250)-(期貨data!AB154*1000)*Delta折耗比率!$AB$9</f>
        <v>#DIV/0!</v>
      </c>
      <c r="Q153" s="163" t="e">
        <f ca="1">(期貨data!Y154*20)*期貨data!$B$1-(期貨data!Z154*100)*Delta折耗比率!$AC$7</f>
        <v>#DIV/0!</v>
      </c>
      <c r="R153" s="164" t="e">
        <f ca="1">(期貨data!Y154*20)*期貨data!$B$1-(期貨data!AA154*25)*Delta折耗比率!$AC$8</f>
        <v>#DIV/0!</v>
      </c>
      <c r="S153" s="165" t="e">
        <f ca="1">(期貨data!Y154*20)*期貨data!$B$1-(期貨data!AB154*1000)*Delta折耗比率!$AC$9</f>
        <v>#DIV/0!</v>
      </c>
      <c r="T153" s="163" t="e">
        <f ca="1">(期貨data!Z154*100)-(期貨data!AA154*25)*Delta折耗比率!$AD$8</f>
        <v>#DIV/0!</v>
      </c>
      <c r="U153" s="165" t="e">
        <f ca="1">(期貨data!Z154*100)-(期貨data!AB154*1000)*Delta折耗比率!$AD$9</f>
        <v>#DIV/0!</v>
      </c>
      <c r="V153" s="166" t="e">
        <f ca="1">(期貨data!AA154*25)-(期貨data!AB154*1000)*Delta折耗比率!$AE$9</f>
        <v>#DIV/0!</v>
      </c>
      <c r="W153" s="202" t="e">
        <f ca="1">(期貨data!AC154*2000)-(期貨data!AB154*1000)*Delta折耗比率!$AG$9</f>
        <v>#DIV/0!</v>
      </c>
      <c r="X153" s="166" t="e">
        <f ca="1">(期貨data!AD154*20)-(期貨data!AE154*200)*Delta折耗比率!$Z$13</f>
        <v>#DIV/0!</v>
      </c>
    </row>
    <row r="154" spans="1:24">
      <c r="A154" s="4">
        <f>現貨data!A154</f>
        <v>0</v>
      </c>
      <c r="B154" s="163" t="e">
        <f ca="1">(期貨data!V155*50)-(期貨data!W155*1000)*Delta折耗比率!$Z$4</f>
        <v>#DIV/0!</v>
      </c>
      <c r="C154" s="164" t="e">
        <f ca="1">(期貨data!V155*50)-(期貨data!X155*250)*Delta折耗比率!$Z$5</f>
        <v>#DIV/0!</v>
      </c>
      <c r="D154" s="164" t="e">
        <f ca="1">(期貨data!V155*50)-(期貨data!Y155*20)*期貨data!$B$1*Delta折耗比率!$Z$6</f>
        <v>#DIV/0!</v>
      </c>
      <c r="E154" s="164" t="e">
        <f ca="1">(期貨data!V155*50)-(期貨data!Z155*100)*Delta折耗比率!$Z$7</f>
        <v>#DIV/0!</v>
      </c>
      <c r="F154" s="164" t="e">
        <f ca="1">(期貨data!V155*50)-(期貨data!AA155*25)*Delta折耗比率!$Z$8</f>
        <v>#DIV/0!</v>
      </c>
      <c r="G154" s="165" t="e">
        <f ca="1">(期貨data!V155*50)-(期貨data!AB155*1000)*Delta折耗比率!$Z$9</f>
        <v>#DIV/0!</v>
      </c>
      <c r="H154" s="164" t="e">
        <f ca="1">(期貨data!W155*1000)-(期貨data!X155*250)*Delta折耗比率!$AA$5</f>
        <v>#DIV/0!</v>
      </c>
      <c r="I154" s="164" t="e">
        <f ca="1">(期貨data!W155*1000)-(期貨data!Y155*20)*期貨data!$B$1*Delta折耗比率!$AA$6</f>
        <v>#DIV/0!</v>
      </c>
      <c r="J154" s="164" t="e">
        <f ca="1">(期貨data!W155*1000)-(期貨data!Z155*100)*Delta折耗比率!$AA$7</f>
        <v>#DIV/0!</v>
      </c>
      <c r="K154" s="164" t="e">
        <f ca="1">(期貨data!W155*1000)-(期貨data!AA155*25)*Delta折耗比率!$AA$8</f>
        <v>#DIV/0!</v>
      </c>
      <c r="L154" s="165" t="e">
        <f ca="1">(期貨data!W155*1000)-(期貨data!AB155*1000)*Delta折耗比率!$AA$9</f>
        <v>#DIV/0!</v>
      </c>
      <c r="M154" s="163" t="e">
        <f ca="1">(期貨data!X155*250)-(期貨data!Y155*20)*期貨data!$B$1*Delta折耗比率!$AB$6</f>
        <v>#DIV/0!</v>
      </c>
      <c r="N154" s="164" t="e">
        <f ca="1">(期貨data!X155*250)-(期貨data!Z155*100)*Delta折耗比率!$AB$7</f>
        <v>#DIV/0!</v>
      </c>
      <c r="O154" s="164" t="e">
        <f ca="1">(期貨data!X155*250)-(期貨data!AA155*25)*Delta折耗比率!$AB$8</f>
        <v>#DIV/0!</v>
      </c>
      <c r="P154" s="165" t="e">
        <f ca="1">(期貨data!X155*250)-(期貨data!AB155*1000)*Delta折耗比率!$AB$9</f>
        <v>#DIV/0!</v>
      </c>
      <c r="Q154" s="163" t="e">
        <f ca="1">(期貨data!Y155*20)*期貨data!$B$1-(期貨data!Z155*100)*Delta折耗比率!$AC$7</f>
        <v>#DIV/0!</v>
      </c>
      <c r="R154" s="164" t="e">
        <f ca="1">(期貨data!Y155*20)*期貨data!$B$1-(期貨data!AA155*25)*Delta折耗比率!$AC$8</f>
        <v>#DIV/0!</v>
      </c>
      <c r="S154" s="165" t="e">
        <f ca="1">(期貨data!Y155*20)*期貨data!$B$1-(期貨data!AB155*1000)*Delta折耗比率!$AC$9</f>
        <v>#DIV/0!</v>
      </c>
      <c r="T154" s="163" t="e">
        <f ca="1">(期貨data!Z155*100)-(期貨data!AA155*25)*Delta折耗比率!$AD$8</f>
        <v>#DIV/0!</v>
      </c>
      <c r="U154" s="165" t="e">
        <f ca="1">(期貨data!Z155*100)-(期貨data!AB155*1000)*Delta折耗比率!$AD$9</f>
        <v>#DIV/0!</v>
      </c>
      <c r="V154" s="166" t="e">
        <f ca="1">(期貨data!AA155*25)-(期貨data!AB155*1000)*Delta折耗比率!$AE$9</f>
        <v>#DIV/0!</v>
      </c>
      <c r="W154" s="202" t="e">
        <f ca="1">(期貨data!AC155*2000)-(期貨data!AB155*1000)*Delta折耗比率!$AG$9</f>
        <v>#DIV/0!</v>
      </c>
      <c r="X154" s="166" t="e">
        <f ca="1">(期貨data!AD155*20)-(期貨data!AE155*200)*Delta折耗比率!$Z$13</f>
        <v>#DIV/0!</v>
      </c>
    </row>
    <row r="155" spans="1:24">
      <c r="A155" s="4">
        <f>現貨data!A155</f>
        <v>0</v>
      </c>
      <c r="B155" s="163" t="e">
        <f ca="1">(期貨data!V156*50)-(期貨data!W156*1000)*Delta折耗比率!$Z$4</f>
        <v>#DIV/0!</v>
      </c>
      <c r="C155" s="164" t="e">
        <f ca="1">(期貨data!V156*50)-(期貨data!X156*250)*Delta折耗比率!$Z$5</f>
        <v>#DIV/0!</v>
      </c>
      <c r="D155" s="164" t="e">
        <f ca="1">(期貨data!V156*50)-(期貨data!Y156*20)*期貨data!$B$1*Delta折耗比率!$Z$6</f>
        <v>#DIV/0!</v>
      </c>
      <c r="E155" s="164" t="e">
        <f ca="1">(期貨data!V156*50)-(期貨data!Z156*100)*Delta折耗比率!$Z$7</f>
        <v>#DIV/0!</v>
      </c>
      <c r="F155" s="164" t="e">
        <f ca="1">(期貨data!V156*50)-(期貨data!AA156*25)*Delta折耗比率!$Z$8</f>
        <v>#DIV/0!</v>
      </c>
      <c r="G155" s="165" t="e">
        <f ca="1">(期貨data!V156*50)-(期貨data!AB156*1000)*Delta折耗比率!$Z$9</f>
        <v>#DIV/0!</v>
      </c>
      <c r="H155" s="164" t="e">
        <f ca="1">(期貨data!W156*1000)-(期貨data!X156*250)*Delta折耗比率!$AA$5</f>
        <v>#DIV/0!</v>
      </c>
      <c r="I155" s="164" t="e">
        <f ca="1">(期貨data!W156*1000)-(期貨data!Y156*20)*期貨data!$B$1*Delta折耗比率!$AA$6</f>
        <v>#DIV/0!</v>
      </c>
      <c r="J155" s="164" t="e">
        <f ca="1">(期貨data!W156*1000)-(期貨data!Z156*100)*Delta折耗比率!$AA$7</f>
        <v>#DIV/0!</v>
      </c>
      <c r="K155" s="164" t="e">
        <f ca="1">(期貨data!W156*1000)-(期貨data!AA156*25)*Delta折耗比率!$AA$8</f>
        <v>#DIV/0!</v>
      </c>
      <c r="L155" s="165" t="e">
        <f ca="1">(期貨data!W156*1000)-(期貨data!AB156*1000)*Delta折耗比率!$AA$9</f>
        <v>#DIV/0!</v>
      </c>
      <c r="M155" s="163" t="e">
        <f ca="1">(期貨data!X156*250)-(期貨data!Y156*20)*期貨data!$B$1*Delta折耗比率!$AB$6</f>
        <v>#DIV/0!</v>
      </c>
      <c r="N155" s="164" t="e">
        <f ca="1">(期貨data!X156*250)-(期貨data!Z156*100)*Delta折耗比率!$AB$7</f>
        <v>#DIV/0!</v>
      </c>
      <c r="O155" s="164" t="e">
        <f ca="1">(期貨data!X156*250)-(期貨data!AA156*25)*Delta折耗比率!$AB$8</f>
        <v>#DIV/0!</v>
      </c>
      <c r="P155" s="165" t="e">
        <f ca="1">(期貨data!X156*250)-(期貨data!AB156*1000)*Delta折耗比率!$AB$9</f>
        <v>#DIV/0!</v>
      </c>
      <c r="Q155" s="163" t="e">
        <f ca="1">(期貨data!Y156*20)*期貨data!$B$1-(期貨data!Z156*100)*Delta折耗比率!$AC$7</f>
        <v>#DIV/0!</v>
      </c>
      <c r="R155" s="164" t="e">
        <f ca="1">(期貨data!Y156*20)*期貨data!$B$1-(期貨data!AA156*25)*Delta折耗比率!$AC$8</f>
        <v>#DIV/0!</v>
      </c>
      <c r="S155" s="165" t="e">
        <f ca="1">(期貨data!Y156*20)*期貨data!$B$1-(期貨data!AB156*1000)*Delta折耗比率!$AC$9</f>
        <v>#DIV/0!</v>
      </c>
      <c r="T155" s="163" t="e">
        <f ca="1">(期貨data!Z156*100)-(期貨data!AA156*25)*Delta折耗比率!$AD$8</f>
        <v>#DIV/0!</v>
      </c>
      <c r="U155" s="165" t="e">
        <f ca="1">(期貨data!Z156*100)-(期貨data!AB156*1000)*Delta折耗比率!$AD$9</f>
        <v>#DIV/0!</v>
      </c>
      <c r="V155" s="166" t="e">
        <f ca="1">(期貨data!AA156*25)-(期貨data!AB156*1000)*Delta折耗比率!$AE$9</f>
        <v>#DIV/0!</v>
      </c>
      <c r="W155" s="202" t="e">
        <f ca="1">(期貨data!AC156*2000)-(期貨data!AB156*1000)*Delta折耗比率!$AG$9</f>
        <v>#DIV/0!</v>
      </c>
      <c r="X155" s="166" t="e">
        <f ca="1">(期貨data!AD156*20)-(期貨data!AE156*200)*Delta折耗比率!$Z$13</f>
        <v>#DIV/0!</v>
      </c>
    </row>
    <row r="156" spans="1:24">
      <c r="A156" s="4">
        <f>現貨data!A156</f>
        <v>0</v>
      </c>
      <c r="B156" s="163" t="e">
        <f ca="1">(期貨data!V157*50)-(期貨data!W157*1000)*Delta折耗比率!$Z$4</f>
        <v>#DIV/0!</v>
      </c>
      <c r="C156" s="164" t="e">
        <f ca="1">(期貨data!V157*50)-(期貨data!X157*250)*Delta折耗比率!$Z$5</f>
        <v>#DIV/0!</v>
      </c>
      <c r="D156" s="164" t="e">
        <f ca="1">(期貨data!V157*50)-(期貨data!Y157*20)*期貨data!$B$1*Delta折耗比率!$Z$6</f>
        <v>#DIV/0!</v>
      </c>
      <c r="E156" s="164" t="e">
        <f ca="1">(期貨data!V157*50)-(期貨data!Z157*100)*Delta折耗比率!$Z$7</f>
        <v>#DIV/0!</v>
      </c>
      <c r="F156" s="164" t="e">
        <f ca="1">(期貨data!V157*50)-(期貨data!AA157*25)*Delta折耗比率!$Z$8</f>
        <v>#DIV/0!</v>
      </c>
      <c r="G156" s="165" t="e">
        <f ca="1">(期貨data!V157*50)-(期貨data!AB157*1000)*Delta折耗比率!$Z$9</f>
        <v>#DIV/0!</v>
      </c>
      <c r="H156" s="164" t="e">
        <f ca="1">(期貨data!W157*1000)-(期貨data!X157*250)*Delta折耗比率!$AA$5</f>
        <v>#DIV/0!</v>
      </c>
      <c r="I156" s="164" t="e">
        <f ca="1">(期貨data!W157*1000)-(期貨data!Y157*20)*期貨data!$B$1*Delta折耗比率!$AA$6</f>
        <v>#DIV/0!</v>
      </c>
      <c r="J156" s="164" t="e">
        <f ca="1">(期貨data!W157*1000)-(期貨data!Z157*100)*Delta折耗比率!$AA$7</f>
        <v>#DIV/0!</v>
      </c>
      <c r="K156" s="164" t="e">
        <f ca="1">(期貨data!W157*1000)-(期貨data!AA157*25)*Delta折耗比率!$AA$8</f>
        <v>#DIV/0!</v>
      </c>
      <c r="L156" s="165" t="e">
        <f ca="1">(期貨data!W157*1000)-(期貨data!AB157*1000)*Delta折耗比率!$AA$9</f>
        <v>#DIV/0!</v>
      </c>
      <c r="M156" s="163" t="e">
        <f ca="1">(期貨data!X157*250)-(期貨data!Y157*20)*期貨data!$B$1*Delta折耗比率!$AB$6</f>
        <v>#DIV/0!</v>
      </c>
      <c r="N156" s="164" t="e">
        <f ca="1">(期貨data!X157*250)-(期貨data!Z157*100)*Delta折耗比率!$AB$7</f>
        <v>#DIV/0!</v>
      </c>
      <c r="O156" s="164" t="e">
        <f ca="1">(期貨data!X157*250)-(期貨data!AA157*25)*Delta折耗比率!$AB$8</f>
        <v>#DIV/0!</v>
      </c>
      <c r="P156" s="165" t="e">
        <f ca="1">(期貨data!X157*250)-(期貨data!AB157*1000)*Delta折耗比率!$AB$9</f>
        <v>#DIV/0!</v>
      </c>
      <c r="Q156" s="163" t="e">
        <f ca="1">(期貨data!Y157*20)*期貨data!$B$1-(期貨data!Z157*100)*Delta折耗比率!$AC$7</f>
        <v>#DIV/0!</v>
      </c>
      <c r="R156" s="164" t="e">
        <f ca="1">(期貨data!Y157*20)*期貨data!$B$1-(期貨data!AA157*25)*Delta折耗比率!$AC$8</f>
        <v>#DIV/0!</v>
      </c>
      <c r="S156" s="165" t="e">
        <f ca="1">(期貨data!Y157*20)*期貨data!$B$1-(期貨data!AB157*1000)*Delta折耗比率!$AC$9</f>
        <v>#DIV/0!</v>
      </c>
      <c r="T156" s="163" t="e">
        <f ca="1">(期貨data!Z157*100)-(期貨data!AA157*25)*Delta折耗比率!$AD$8</f>
        <v>#DIV/0!</v>
      </c>
      <c r="U156" s="165" t="e">
        <f ca="1">(期貨data!Z157*100)-(期貨data!AB157*1000)*Delta折耗比率!$AD$9</f>
        <v>#DIV/0!</v>
      </c>
      <c r="V156" s="166" t="e">
        <f ca="1">(期貨data!AA157*25)-(期貨data!AB157*1000)*Delta折耗比率!$AE$9</f>
        <v>#DIV/0!</v>
      </c>
      <c r="W156" s="202" t="e">
        <f ca="1">(期貨data!AC157*2000)-(期貨data!AB157*1000)*Delta折耗比率!$AG$9</f>
        <v>#DIV/0!</v>
      </c>
      <c r="X156" s="166" t="e">
        <f ca="1">(期貨data!AD157*20)-(期貨data!AE157*200)*Delta折耗比率!$Z$13</f>
        <v>#DIV/0!</v>
      </c>
    </row>
    <row r="157" spans="1:24">
      <c r="A157" s="4">
        <f>現貨data!A157</f>
        <v>0</v>
      </c>
      <c r="B157" s="163" t="e">
        <f ca="1">(期貨data!V158*50)-(期貨data!W158*1000)*Delta折耗比率!$Z$4</f>
        <v>#DIV/0!</v>
      </c>
      <c r="C157" s="164" t="e">
        <f ca="1">(期貨data!V158*50)-(期貨data!X158*250)*Delta折耗比率!$Z$5</f>
        <v>#DIV/0!</v>
      </c>
      <c r="D157" s="164" t="e">
        <f ca="1">(期貨data!V158*50)-(期貨data!Y158*20)*期貨data!$B$1*Delta折耗比率!$Z$6</f>
        <v>#DIV/0!</v>
      </c>
      <c r="E157" s="164" t="e">
        <f ca="1">(期貨data!V158*50)-(期貨data!Z158*100)*Delta折耗比率!$Z$7</f>
        <v>#DIV/0!</v>
      </c>
      <c r="F157" s="164" t="e">
        <f ca="1">(期貨data!V158*50)-(期貨data!AA158*25)*Delta折耗比率!$Z$8</f>
        <v>#DIV/0!</v>
      </c>
      <c r="G157" s="165" t="e">
        <f ca="1">(期貨data!V158*50)-(期貨data!AB158*1000)*Delta折耗比率!$Z$9</f>
        <v>#DIV/0!</v>
      </c>
      <c r="H157" s="164" t="e">
        <f ca="1">(期貨data!W158*1000)-(期貨data!X158*250)*Delta折耗比率!$AA$5</f>
        <v>#DIV/0!</v>
      </c>
      <c r="I157" s="164" t="e">
        <f ca="1">(期貨data!W158*1000)-(期貨data!Y158*20)*期貨data!$B$1*Delta折耗比率!$AA$6</f>
        <v>#DIV/0!</v>
      </c>
      <c r="J157" s="164" t="e">
        <f ca="1">(期貨data!W158*1000)-(期貨data!Z158*100)*Delta折耗比率!$AA$7</f>
        <v>#DIV/0!</v>
      </c>
      <c r="K157" s="164" t="e">
        <f ca="1">(期貨data!W158*1000)-(期貨data!AA158*25)*Delta折耗比率!$AA$8</f>
        <v>#DIV/0!</v>
      </c>
      <c r="L157" s="165" t="e">
        <f ca="1">(期貨data!W158*1000)-(期貨data!AB158*1000)*Delta折耗比率!$AA$9</f>
        <v>#DIV/0!</v>
      </c>
      <c r="M157" s="163" t="e">
        <f ca="1">(期貨data!X158*250)-(期貨data!Y158*20)*期貨data!$B$1*Delta折耗比率!$AB$6</f>
        <v>#DIV/0!</v>
      </c>
      <c r="N157" s="164" t="e">
        <f ca="1">(期貨data!X158*250)-(期貨data!Z158*100)*Delta折耗比率!$AB$7</f>
        <v>#DIV/0!</v>
      </c>
      <c r="O157" s="164" t="e">
        <f ca="1">(期貨data!X158*250)-(期貨data!AA158*25)*Delta折耗比率!$AB$8</f>
        <v>#DIV/0!</v>
      </c>
      <c r="P157" s="165" t="e">
        <f ca="1">(期貨data!X158*250)-(期貨data!AB158*1000)*Delta折耗比率!$AB$9</f>
        <v>#DIV/0!</v>
      </c>
      <c r="Q157" s="163" t="e">
        <f ca="1">(期貨data!Y158*20)*期貨data!$B$1-(期貨data!Z158*100)*Delta折耗比率!$AC$7</f>
        <v>#DIV/0!</v>
      </c>
      <c r="R157" s="164" t="e">
        <f ca="1">(期貨data!Y158*20)*期貨data!$B$1-(期貨data!AA158*25)*Delta折耗比率!$AC$8</f>
        <v>#DIV/0!</v>
      </c>
      <c r="S157" s="165" t="e">
        <f ca="1">(期貨data!Y158*20)*期貨data!$B$1-(期貨data!AB158*1000)*Delta折耗比率!$AC$9</f>
        <v>#DIV/0!</v>
      </c>
      <c r="T157" s="163" t="e">
        <f ca="1">(期貨data!Z158*100)-(期貨data!AA158*25)*Delta折耗比率!$AD$8</f>
        <v>#DIV/0!</v>
      </c>
      <c r="U157" s="165" t="e">
        <f ca="1">(期貨data!Z158*100)-(期貨data!AB158*1000)*Delta折耗比率!$AD$9</f>
        <v>#DIV/0!</v>
      </c>
      <c r="V157" s="166" t="e">
        <f ca="1">(期貨data!AA158*25)-(期貨data!AB158*1000)*Delta折耗比率!$AE$9</f>
        <v>#DIV/0!</v>
      </c>
      <c r="W157" s="202" t="e">
        <f ca="1">(期貨data!AC158*2000)-(期貨data!AB158*1000)*Delta折耗比率!$AG$9</f>
        <v>#DIV/0!</v>
      </c>
      <c r="X157" s="166" t="e">
        <f ca="1">(期貨data!AD158*20)-(期貨data!AE158*200)*Delta折耗比率!$Z$13</f>
        <v>#DIV/0!</v>
      </c>
    </row>
    <row r="158" spans="1:24">
      <c r="A158" s="4">
        <f>現貨data!A158</f>
        <v>0</v>
      </c>
      <c r="B158" s="163" t="e">
        <f ca="1">(期貨data!V159*50)-(期貨data!W159*1000)*Delta折耗比率!$Z$4</f>
        <v>#DIV/0!</v>
      </c>
      <c r="C158" s="164" t="e">
        <f ca="1">(期貨data!V159*50)-(期貨data!X159*250)*Delta折耗比率!$Z$5</f>
        <v>#DIV/0!</v>
      </c>
      <c r="D158" s="164" t="e">
        <f ca="1">(期貨data!V159*50)-(期貨data!Y159*20)*期貨data!$B$1*Delta折耗比率!$Z$6</f>
        <v>#DIV/0!</v>
      </c>
      <c r="E158" s="164" t="e">
        <f ca="1">(期貨data!V159*50)-(期貨data!Z159*100)*Delta折耗比率!$Z$7</f>
        <v>#DIV/0!</v>
      </c>
      <c r="F158" s="164" t="e">
        <f ca="1">(期貨data!V159*50)-(期貨data!AA159*25)*Delta折耗比率!$Z$8</f>
        <v>#DIV/0!</v>
      </c>
      <c r="G158" s="165" t="e">
        <f ca="1">(期貨data!V159*50)-(期貨data!AB159*1000)*Delta折耗比率!$Z$9</f>
        <v>#DIV/0!</v>
      </c>
      <c r="H158" s="164" t="e">
        <f ca="1">(期貨data!W159*1000)-(期貨data!X159*250)*Delta折耗比率!$AA$5</f>
        <v>#DIV/0!</v>
      </c>
      <c r="I158" s="164" t="e">
        <f ca="1">(期貨data!W159*1000)-(期貨data!Y159*20)*期貨data!$B$1*Delta折耗比率!$AA$6</f>
        <v>#DIV/0!</v>
      </c>
      <c r="J158" s="164" t="e">
        <f ca="1">(期貨data!W159*1000)-(期貨data!Z159*100)*Delta折耗比率!$AA$7</f>
        <v>#DIV/0!</v>
      </c>
      <c r="K158" s="164" t="e">
        <f ca="1">(期貨data!W159*1000)-(期貨data!AA159*25)*Delta折耗比率!$AA$8</f>
        <v>#DIV/0!</v>
      </c>
      <c r="L158" s="165" t="e">
        <f ca="1">(期貨data!W159*1000)-(期貨data!AB159*1000)*Delta折耗比率!$AA$9</f>
        <v>#DIV/0!</v>
      </c>
      <c r="M158" s="163" t="e">
        <f ca="1">(期貨data!X159*250)-(期貨data!Y159*20)*期貨data!$B$1*Delta折耗比率!$AB$6</f>
        <v>#DIV/0!</v>
      </c>
      <c r="N158" s="164" t="e">
        <f ca="1">(期貨data!X159*250)-(期貨data!Z159*100)*Delta折耗比率!$AB$7</f>
        <v>#DIV/0!</v>
      </c>
      <c r="O158" s="164" t="e">
        <f ca="1">(期貨data!X159*250)-(期貨data!AA159*25)*Delta折耗比率!$AB$8</f>
        <v>#DIV/0!</v>
      </c>
      <c r="P158" s="165" t="e">
        <f ca="1">(期貨data!X159*250)-(期貨data!AB159*1000)*Delta折耗比率!$AB$9</f>
        <v>#DIV/0!</v>
      </c>
      <c r="Q158" s="163" t="e">
        <f ca="1">(期貨data!Y159*20)*期貨data!$B$1-(期貨data!Z159*100)*Delta折耗比率!$AC$7</f>
        <v>#DIV/0!</v>
      </c>
      <c r="R158" s="164" t="e">
        <f ca="1">(期貨data!Y159*20)*期貨data!$B$1-(期貨data!AA159*25)*Delta折耗比率!$AC$8</f>
        <v>#DIV/0!</v>
      </c>
      <c r="S158" s="165" t="e">
        <f ca="1">(期貨data!Y159*20)*期貨data!$B$1-(期貨data!AB159*1000)*Delta折耗比率!$AC$9</f>
        <v>#DIV/0!</v>
      </c>
      <c r="T158" s="163" t="e">
        <f ca="1">(期貨data!Z159*100)-(期貨data!AA159*25)*Delta折耗比率!$AD$8</f>
        <v>#DIV/0!</v>
      </c>
      <c r="U158" s="165" t="e">
        <f ca="1">(期貨data!Z159*100)-(期貨data!AB159*1000)*Delta折耗比率!$AD$9</f>
        <v>#DIV/0!</v>
      </c>
      <c r="V158" s="166" t="e">
        <f ca="1">(期貨data!AA159*25)-(期貨data!AB159*1000)*Delta折耗比率!$AE$9</f>
        <v>#DIV/0!</v>
      </c>
      <c r="W158" s="202" t="e">
        <f ca="1">(期貨data!AC159*2000)-(期貨data!AB159*1000)*Delta折耗比率!$AG$9</f>
        <v>#DIV/0!</v>
      </c>
      <c r="X158" s="166" t="e">
        <f ca="1">(期貨data!AD159*20)-(期貨data!AE159*200)*Delta折耗比率!$Z$13</f>
        <v>#DIV/0!</v>
      </c>
    </row>
    <row r="159" spans="1:24">
      <c r="A159" s="4">
        <f>現貨data!A159</f>
        <v>0</v>
      </c>
      <c r="B159" s="163" t="e">
        <f ca="1">(期貨data!V160*50)-(期貨data!W160*1000)*Delta折耗比率!$Z$4</f>
        <v>#DIV/0!</v>
      </c>
      <c r="C159" s="164" t="e">
        <f ca="1">(期貨data!V160*50)-(期貨data!X160*250)*Delta折耗比率!$Z$5</f>
        <v>#DIV/0!</v>
      </c>
      <c r="D159" s="164" t="e">
        <f ca="1">(期貨data!V160*50)-(期貨data!Y160*20)*期貨data!$B$1*Delta折耗比率!$Z$6</f>
        <v>#DIV/0!</v>
      </c>
      <c r="E159" s="164" t="e">
        <f ca="1">(期貨data!V160*50)-(期貨data!Z160*100)*Delta折耗比率!$Z$7</f>
        <v>#DIV/0!</v>
      </c>
      <c r="F159" s="164" t="e">
        <f ca="1">(期貨data!V160*50)-(期貨data!AA160*25)*Delta折耗比率!$Z$8</f>
        <v>#DIV/0!</v>
      </c>
      <c r="G159" s="165" t="e">
        <f ca="1">(期貨data!V160*50)-(期貨data!AB160*1000)*Delta折耗比率!$Z$9</f>
        <v>#DIV/0!</v>
      </c>
      <c r="H159" s="164" t="e">
        <f ca="1">(期貨data!W160*1000)-(期貨data!X160*250)*Delta折耗比率!$AA$5</f>
        <v>#DIV/0!</v>
      </c>
      <c r="I159" s="164" t="e">
        <f ca="1">(期貨data!W160*1000)-(期貨data!Y160*20)*期貨data!$B$1*Delta折耗比率!$AA$6</f>
        <v>#DIV/0!</v>
      </c>
      <c r="J159" s="164" t="e">
        <f ca="1">(期貨data!W160*1000)-(期貨data!Z160*100)*Delta折耗比率!$AA$7</f>
        <v>#DIV/0!</v>
      </c>
      <c r="K159" s="164" t="e">
        <f ca="1">(期貨data!W160*1000)-(期貨data!AA160*25)*Delta折耗比率!$AA$8</f>
        <v>#DIV/0!</v>
      </c>
      <c r="L159" s="165" t="e">
        <f ca="1">(期貨data!W160*1000)-(期貨data!AB160*1000)*Delta折耗比率!$AA$9</f>
        <v>#DIV/0!</v>
      </c>
      <c r="M159" s="163" t="e">
        <f ca="1">(期貨data!X160*250)-(期貨data!Y160*20)*期貨data!$B$1*Delta折耗比率!$AB$6</f>
        <v>#DIV/0!</v>
      </c>
      <c r="N159" s="164" t="e">
        <f ca="1">(期貨data!X160*250)-(期貨data!Z160*100)*Delta折耗比率!$AB$7</f>
        <v>#DIV/0!</v>
      </c>
      <c r="O159" s="164" t="e">
        <f ca="1">(期貨data!X160*250)-(期貨data!AA160*25)*Delta折耗比率!$AB$8</f>
        <v>#DIV/0!</v>
      </c>
      <c r="P159" s="165" t="e">
        <f ca="1">(期貨data!X160*250)-(期貨data!AB160*1000)*Delta折耗比率!$AB$9</f>
        <v>#DIV/0!</v>
      </c>
      <c r="Q159" s="163" t="e">
        <f ca="1">(期貨data!Y160*20)*期貨data!$B$1-(期貨data!Z160*100)*Delta折耗比率!$AC$7</f>
        <v>#DIV/0!</v>
      </c>
      <c r="R159" s="164" t="e">
        <f ca="1">(期貨data!Y160*20)*期貨data!$B$1-(期貨data!AA160*25)*Delta折耗比率!$AC$8</f>
        <v>#DIV/0!</v>
      </c>
      <c r="S159" s="165" t="e">
        <f ca="1">(期貨data!Y160*20)*期貨data!$B$1-(期貨data!AB160*1000)*Delta折耗比率!$AC$9</f>
        <v>#DIV/0!</v>
      </c>
      <c r="T159" s="163" t="e">
        <f ca="1">(期貨data!Z160*100)-(期貨data!AA160*25)*Delta折耗比率!$AD$8</f>
        <v>#DIV/0!</v>
      </c>
      <c r="U159" s="165" t="e">
        <f ca="1">(期貨data!Z160*100)-(期貨data!AB160*1000)*Delta折耗比率!$AD$9</f>
        <v>#DIV/0!</v>
      </c>
      <c r="V159" s="166" t="e">
        <f ca="1">(期貨data!AA160*25)-(期貨data!AB160*1000)*Delta折耗比率!$AE$9</f>
        <v>#DIV/0!</v>
      </c>
      <c r="W159" s="202" t="e">
        <f ca="1">(期貨data!AC160*2000)-(期貨data!AB160*1000)*Delta折耗比率!$AG$9</f>
        <v>#DIV/0!</v>
      </c>
      <c r="X159" s="166" t="e">
        <f ca="1">(期貨data!AD160*20)-(期貨data!AE160*200)*Delta折耗比率!$Z$13</f>
        <v>#DIV/0!</v>
      </c>
    </row>
    <row r="160" spans="1:24">
      <c r="A160" s="4">
        <f>現貨data!A160</f>
        <v>0</v>
      </c>
      <c r="B160" s="163" t="e">
        <f ca="1">(期貨data!V161*50)-(期貨data!W161*1000)*Delta折耗比率!$Z$4</f>
        <v>#DIV/0!</v>
      </c>
      <c r="C160" s="164" t="e">
        <f ca="1">(期貨data!V161*50)-(期貨data!X161*250)*Delta折耗比率!$Z$5</f>
        <v>#DIV/0!</v>
      </c>
      <c r="D160" s="164" t="e">
        <f ca="1">(期貨data!V161*50)-(期貨data!Y161*20)*期貨data!$B$1*Delta折耗比率!$Z$6</f>
        <v>#DIV/0!</v>
      </c>
      <c r="E160" s="164" t="e">
        <f ca="1">(期貨data!V161*50)-(期貨data!Z161*100)*Delta折耗比率!$Z$7</f>
        <v>#DIV/0!</v>
      </c>
      <c r="F160" s="164" t="e">
        <f ca="1">(期貨data!V161*50)-(期貨data!AA161*25)*Delta折耗比率!$Z$8</f>
        <v>#DIV/0!</v>
      </c>
      <c r="G160" s="165" t="e">
        <f ca="1">(期貨data!V161*50)-(期貨data!AB161*1000)*Delta折耗比率!$Z$9</f>
        <v>#DIV/0!</v>
      </c>
      <c r="H160" s="164" t="e">
        <f ca="1">(期貨data!W161*1000)-(期貨data!X161*250)*Delta折耗比率!$AA$5</f>
        <v>#DIV/0!</v>
      </c>
      <c r="I160" s="164" t="e">
        <f ca="1">(期貨data!W161*1000)-(期貨data!Y161*20)*期貨data!$B$1*Delta折耗比率!$AA$6</f>
        <v>#DIV/0!</v>
      </c>
      <c r="J160" s="164" t="e">
        <f ca="1">(期貨data!W161*1000)-(期貨data!Z161*100)*Delta折耗比率!$AA$7</f>
        <v>#DIV/0!</v>
      </c>
      <c r="K160" s="164" t="e">
        <f ca="1">(期貨data!W161*1000)-(期貨data!AA161*25)*Delta折耗比率!$AA$8</f>
        <v>#DIV/0!</v>
      </c>
      <c r="L160" s="165" t="e">
        <f ca="1">(期貨data!W161*1000)-(期貨data!AB161*1000)*Delta折耗比率!$AA$9</f>
        <v>#DIV/0!</v>
      </c>
      <c r="M160" s="163" t="e">
        <f ca="1">(期貨data!X161*250)-(期貨data!Y161*20)*期貨data!$B$1*Delta折耗比率!$AB$6</f>
        <v>#DIV/0!</v>
      </c>
      <c r="N160" s="164" t="e">
        <f ca="1">(期貨data!X161*250)-(期貨data!Z161*100)*Delta折耗比率!$AB$7</f>
        <v>#DIV/0!</v>
      </c>
      <c r="O160" s="164" t="e">
        <f ca="1">(期貨data!X161*250)-(期貨data!AA161*25)*Delta折耗比率!$AB$8</f>
        <v>#DIV/0!</v>
      </c>
      <c r="P160" s="165" t="e">
        <f ca="1">(期貨data!X161*250)-(期貨data!AB161*1000)*Delta折耗比率!$AB$9</f>
        <v>#DIV/0!</v>
      </c>
      <c r="Q160" s="163" t="e">
        <f ca="1">(期貨data!Y161*20)*期貨data!$B$1-(期貨data!Z161*100)*Delta折耗比率!$AC$7</f>
        <v>#DIV/0!</v>
      </c>
      <c r="R160" s="164" t="e">
        <f ca="1">(期貨data!Y161*20)*期貨data!$B$1-(期貨data!AA161*25)*Delta折耗比率!$AC$8</f>
        <v>#DIV/0!</v>
      </c>
      <c r="S160" s="165" t="e">
        <f ca="1">(期貨data!Y161*20)*期貨data!$B$1-(期貨data!AB161*1000)*Delta折耗比率!$AC$9</f>
        <v>#DIV/0!</v>
      </c>
      <c r="T160" s="163" t="e">
        <f ca="1">(期貨data!Z161*100)-(期貨data!AA161*25)*Delta折耗比率!$AD$8</f>
        <v>#DIV/0!</v>
      </c>
      <c r="U160" s="165" t="e">
        <f ca="1">(期貨data!Z161*100)-(期貨data!AB161*1000)*Delta折耗比率!$AD$9</f>
        <v>#DIV/0!</v>
      </c>
      <c r="V160" s="166" t="e">
        <f ca="1">(期貨data!AA161*25)-(期貨data!AB161*1000)*Delta折耗比率!$AE$9</f>
        <v>#DIV/0!</v>
      </c>
      <c r="W160" s="202" t="e">
        <f ca="1">(期貨data!AC161*2000)-(期貨data!AB161*1000)*Delta折耗比率!$AG$9</f>
        <v>#DIV/0!</v>
      </c>
      <c r="X160" s="166" t="e">
        <f ca="1">(期貨data!AD161*20)-(期貨data!AE161*200)*Delta折耗比率!$Z$13</f>
        <v>#DIV/0!</v>
      </c>
    </row>
    <row r="161" spans="1:24">
      <c r="A161" s="4">
        <f>現貨data!A161</f>
        <v>0</v>
      </c>
      <c r="B161" s="163" t="e">
        <f ca="1">(期貨data!V162*50)-(期貨data!W162*1000)*Delta折耗比率!$Z$4</f>
        <v>#DIV/0!</v>
      </c>
      <c r="C161" s="164" t="e">
        <f ca="1">(期貨data!V162*50)-(期貨data!X162*250)*Delta折耗比率!$Z$5</f>
        <v>#DIV/0!</v>
      </c>
      <c r="D161" s="164" t="e">
        <f ca="1">(期貨data!V162*50)-(期貨data!Y162*20)*期貨data!$B$1*Delta折耗比率!$Z$6</f>
        <v>#DIV/0!</v>
      </c>
      <c r="E161" s="164" t="e">
        <f ca="1">(期貨data!V162*50)-(期貨data!Z162*100)*Delta折耗比率!$Z$7</f>
        <v>#DIV/0!</v>
      </c>
      <c r="F161" s="164" t="e">
        <f ca="1">(期貨data!V162*50)-(期貨data!AA162*25)*Delta折耗比率!$Z$8</f>
        <v>#DIV/0!</v>
      </c>
      <c r="G161" s="165" t="e">
        <f ca="1">(期貨data!V162*50)-(期貨data!AB162*1000)*Delta折耗比率!$Z$9</f>
        <v>#DIV/0!</v>
      </c>
      <c r="H161" s="164" t="e">
        <f ca="1">(期貨data!W162*1000)-(期貨data!X162*250)*Delta折耗比率!$AA$5</f>
        <v>#DIV/0!</v>
      </c>
      <c r="I161" s="164" t="e">
        <f ca="1">(期貨data!W162*1000)-(期貨data!Y162*20)*期貨data!$B$1*Delta折耗比率!$AA$6</f>
        <v>#DIV/0!</v>
      </c>
      <c r="J161" s="164" t="e">
        <f ca="1">(期貨data!W162*1000)-(期貨data!Z162*100)*Delta折耗比率!$AA$7</f>
        <v>#DIV/0!</v>
      </c>
      <c r="K161" s="164" t="e">
        <f ca="1">(期貨data!W162*1000)-(期貨data!AA162*25)*Delta折耗比率!$AA$8</f>
        <v>#DIV/0!</v>
      </c>
      <c r="L161" s="165" t="e">
        <f ca="1">(期貨data!W162*1000)-(期貨data!AB162*1000)*Delta折耗比率!$AA$9</f>
        <v>#DIV/0!</v>
      </c>
      <c r="M161" s="163" t="e">
        <f ca="1">(期貨data!X162*250)-(期貨data!Y162*20)*期貨data!$B$1*Delta折耗比率!$AB$6</f>
        <v>#DIV/0!</v>
      </c>
      <c r="N161" s="164" t="e">
        <f ca="1">(期貨data!X162*250)-(期貨data!Z162*100)*Delta折耗比率!$AB$7</f>
        <v>#DIV/0!</v>
      </c>
      <c r="O161" s="164" t="e">
        <f ca="1">(期貨data!X162*250)-(期貨data!AA162*25)*Delta折耗比率!$AB$8</f>
        <v>#DIV/0!</v>
      </c>
      <c r="P161" s="165" t="e">
        <f ca="1">(期貨data!X162*250)-(期貨data!AB162*1000)*Delta折耗比率!$AB$9</f>
        <v>#DIV/0!</v>
      </c>
      <c r="Q161" s="163" t="e">
        <f ca="1">(期貨data!Y162*20)*期貨data!$B$1-(期貨data!Z162*100)*Delta折耗比率!$AC$7</f>
        <v>#DIV/0!</v>
      </c>
      <c r="R161" s="164" t="e">
        <f ca="1">(期貨data!Y162*20)*期貨data!$B$1-(期貨data!AA162*25)*Delta折耗比率!$AC$8</f>
        <v>#DIV/0!</v>
      </c>
      <c r="S161" s="165" t="e">
        <f ca="1">(期貨data!Y162*20)*期貨data!$B$1-(期貨data!AB162*1000)*Delta折耗比率!$AC$9</f>
        <v>#DIV/0!</v>
      </c>
      <c r="T161" s="163" t="e">
        <f ca="1">(期貨data!Z162*100)-(期貨data!AA162*25)*Delta折耗比率!$AD$8</f>
        <v>#DIV/0!</v>
      </c>
      <c r="U161" s="165" t="e">
        <f ca="1">(期貨data!Z162*100)-(期貨data!AB162*1000)*Delta折耗比率!$AD$9</f>
        <v>#DIV/0!</v>
      </c>
      <c r="V161" s="166" t="e">
        <f ca="1">(期貨data!AA162*25)-(期貨data!AB162*1000)*Delta折耗比率!$AE$9</f>
        <v>#DIV/0!</v>
      </c>
      <c r="W161" s="202" t="e">
        <f ca="1">(期貨data!AC162*2000)-(期貨data!AB162*1000)*Delta折耗比率!$AG$9</f>
        <v>#DIV/0!</v>
      </c>
      <c r="X161" s="166" t="e">
        <f ca="1">(期貨data!AD162*20)-(期貨data!AE162*200)*Delta折耗比率!$Z$13</f>
        <v>#DIV/0!</v>
      </c>
    </row>
    <row r="162" spans="1:24">
      <c r="A162" s="4">
        <f>現貨data!A162</f>
        <v>0</v>
      </c>
      <c r="B162" s="163" t="e">
        <f ca="1">(期貨data!V163*50)-(期貨data!W163*1000)*Delta折耗比率!$Z$4</f>
        <v>#DIV/0!</v>
      </c>
      <c r="C162" s="164" t="e">
        <f ca="1">(期貨data!V163*50)-(期貨data!X163*250)*Delta折耗比率!$Z$5</f>
        <v>#DIV/0!</v>
      </c>
      <c r="D162" s="164" t="e">
        <f ca="1">(期貨data!V163*50)-(期貨data!Y163*20)*期貨data!$B$1*Delta折耗比率!$Z$6</f>
        <v>#DIV/0!</v>
      </c>
      <c r="E162" s="164" t="e">
        <f ca="1">(期貨data!V163*50)-(期貨data!Z163*100)*Delta折耗比率!$Z$7</f>
        <v>#DIV/0!</v>
      </c>
      <c r="F162" s="164" t="e">
        <f ca="1">(期貨data!V163*50)-(期貨data!AA163*25)*Delta折耗比率!$Z$8</f>
        <v>#DIV/0!</v>
      </c>
      <c r="G162" s="165" t="e">
        <f ca="1">(期貨data!V163*50)-(期貨data!AB163*1000)*Delta折耗比率!$Z$9</f>
        <v>#DIV/0!</v>
      </c>
      <c r="H162" s="164" t="e">
        <f ca="1">(期貨data!W163*1000)-(期貨data!X163*250)*Delta折耗比率!$AA$5</f>
        <v>#DIV/0!</v>
      </c>
      <c r="I162" s="164" t="e">
        <f ca="1">(期貨data!W163*1000)-(期貨data!Y163*20)*期貨data!$B$1*Delta折耗比率!$AA$6</f>
        <v>#DIV/0!</v>
      </c>
      <c r="J162" s="164" t="e">
        <f ca="1">(期貨data!W163*1000)-(期貨data!Z163*100)*Delta折耗比率!$AA$7</f>
        <v>#DIV/0!</v>
      </c>
      <c r="K162" s="164" t="e">
        <f ca="1">(期貨data!W163*1000)-(期貨data!AA163*25)*Delta折耗比率!$AA$8</f>
        <v>#DIV/0!</v>
      </c>
      <c r="L162" s="165" t="e">
        <f ca="1">(期貨data!W163*1000)-(期貨data!AB163*1000)*Delta折耗比率!$AA$9</f>
        <v>#DIV/0!</v>
      </c>
      <c r="M162" s="163" t="e">
        <f ca="1">(期貨data!X163*250)-(期貨data!Y163*20)*期貨data!$B$1*Delta折耗比率!$AB$6</f>
        <v>#DIV/0!</v>
      </c>
      <c r="N162" s="164" t="e">
        <f ca="1">(期貨data!X163*250)-(期貨data!Z163*100)*Delta折耗比率!$AB$7</f>
        <v>#DIV/0!</v>
      </c>
      <c r="O162" s="164" t="e">
        <f ca="1">(期貨data!X163*250)-(期貨data!AA163*25)*Delta折耗比率!$AB$8</f>
        <v>#DIV/0!</v>
      </c>
      <c r="P162" s="165" t="e">
        <f ca="1">(期貨data!X163*250)-(期貨data!AB163*1000)*Delta折耗比率!$AB$9</f>
        <v>#DIV/0!</v>
      </c>
      <c r="Q162" s="163" t="e">
        <f ca="1">(期貨data!Y163*20)*期貨data!$B$1-(期貨data!Z163*100)*Delta折耗比率!$AC$7</f>
        <v>#DIV/0!</v>
      </c>
      <c r="R162" s="164" t="e">
        <f ca="1">(期貨data!Y163*20)*期貨data!$B$1-(期貨data!AA163*25)*Delta折耗比率!$AC$8</f>
        <v>#DIV/0!</v>
      </c>
      <c r="S162" s="165" t="e">
        <f ca="1">(期貨data!Y163*20)*期貨data!$B$1-(期貨data!AB163*1000)*Delta折耗比率!$AC$9</f>
        <v>#DIV/0!</v>
      </c>
      <c r="T162" s="163" t="e">
        <f ca="1">(期貨data!Z163*100)-(期貨data!AA163*25)*Delta折耗比率!$AD$8</f>
        <v>#DIV/0!</v>
      </c>
      <c r="U162" s="165" t="e">
        <f ca="1">(期貨data!Z163*100)-(期貨data!AB163*1000)*Delta折耗比率!$AD$9</f>
        <v>#DIV/0!</v>
      </c>
      <c r="V162" s="166" t="e">
        <f ca="1">(期貨data!AA163*25)-(期貨data!AB163*1000)*Delta折耗比率!$AE$9</f>
        <v>#DIV/0!</v>
      </c>
      <c r="W162" s="202" t="e">
        <f ca="1">(期貨data!AC163*2000)-(期貨data!AB163*1000)*Delta折耗比率!$AG$9</f>
        <v>#DIV/0!</v>
      </c>
      <c r="X162" s="166" t="e">
        <f ca="1">(期貨data!AD163*20)-(期貨data!AE163*200)*Delta折耗比率!$Z$13</f>
        <v>#DIV/0!</v>
      </c>
    </row>
    <row r="163" spans="1:24">
      <c r="A163" s="4">
        <f>現貨data!A163</f>
        <v>0</v>
      </c>
      <c r="B163" s="163" t="e">
        <f ca="1">(期貨data!V164*50)-(期貨data!W164*1000)*Delta折耗比率!$Z$4</f>
        <v>#DIV/0!</v>
      </c>
      <c r="C163" s="164" t="e">
        <f ca="1">(期貨data!V164*50)-(期貨data!X164*250)*Delta折耗比率!$Z$5</f>
        <v>#DIV/0!</v>
      </c>
      <c r="D163" s="164" t="e">
        <f ca="1">(期貨data!V164*50)-(期貨data!Y164*20)*期貨data!$B$1*Delta折耗比率!$Z$6</f>
        <v>#DIV/0!</v>
      </c>
      <c r="E163" s="164" t="e">
        <f ca="1">(期貨data!V164*50)-(期貨data!Z164*100)*Delta折耗比率!$Z$7</f>
        <v>#DIV/0!</v>
      </c>
      <c r="F163" s="164" t="e">
        <f ca="1">(期貨data!V164*50)-(期貨data!AA164*25)*Delta折耗比率!$Z$8</f>
        <v>#DIV/0!</v>
      </c>
      <c r="G163" s="165" t="e">
        <f ca="1">(期貨data!V164*50)-(期貨data!AB164*1000)*Delta折耗比率!$Z$9</f>
        <v>#DIV/0!</v>
      </c>
      <c r="H163" s="164" t="e">
        <f ca="1">(期貨data!W164*1000)-(期貨data!X164*250)*Delta折耗比率!$AA$5</f>
        <v>#DIV/0!</v>
      </c>
      <c r="I163" s="164" t="e">
        <f ca="1">(期貨data!W164*1000)-(期貨data!Y164*20)*期貨data!$B$1*Delta折耗比率!$AA$6</f>
        <v>#DIV/0!</v>
      </c>
      <c r="J163" s="164" t="e">
        <f ca="1">(期貨data!W164*1000)-(期貨data!Z164*100)*Delta折耗比率!$AA$7</f>
        <v>#DIV/0!</v>
      </c>
      <c r="K163" s="164" t="e">
        <f ca="1">(期貨data!W164*1000)-(期貨data!AA164*25)*Delta折耗比率!$AA$8</f>
        <v>#DIV/0!</v>
      </c>
      <c r="L163" s="165" t="e">
        <f ca="1">(期貨data!W164*1000)-(期貨data!AB164*1000)*Delta折耗比率!$AA$9</f>
        <v>#DIV/0!</v>
      </c>
      <c r="M163" s="163" t="e">
        <f ca="1">(期貨data!X164*250)-(期貨data!Y164*20)*期貨data!$B$1*Delta折耗比率!$AB$6</f>
        <v>#DIV/0!</v>
      </c>
      <c r="N163" s="164" t="e">
        <f ca="1">(期貨data!X164*250)-(期貨data!Z164*100)*Delta折耗比率!$AB$7</f>
        <v>#DIV/0!</v>
      </c>
      <c r="O163" s="164" t="e">
        <f ca="1">(期貨data!X164*250)-(期貨data!AA164*25)*Delta折耗比率!$AB$8</f>
        <v>#DIV/0!</v>
      </c>
      <c r="P163" s="165" t="e">
        <f ca="1">(期貨data!X164*250)-(期貨data!AB164*1000)*Delta折耗比率!$AB$9</f>
        <v>#DIV/0!</v>
      </c>
      <c r="Q163" s="163" t="e">
        <f ca="1">(期貨data!Y164*20)*期貨data!$B$1-(期貨data!Z164*100)*Delta折耗比率!$AC$7</f>
        <v>#DIV/0!</v>
      </c>
      <c r="R163" s="164" t="e">
        <f ca="1">(期貨data!Y164*20)*期貨data!$B$1-(期貨data!AA164*25)*Delta折耗比率!$AC$8</f>
        <v>#DIV/0!</v>
      </c>
      <c r="S163" s="165" t="e">
        <f ca="1">(期貨data!Y164*20)*期貨data!$B$1-(期貨data!AB164*1000)*Delta折耗比率!$AC$9</f>
        <v>#DIV/0!</v>
      </c>
      <c r="T163" s="163" t="e">
        <f ca="1">(期貨data!Z164*100)-(期貨data!AA164*25)*Delta折耗比率!$AD$8</f>
        <v>#DIV/0!</v>
      </c>
      <c r="U163" s="165" t="e">
        <f ca="1">(期貨data!Z164*100)-(期貨data!AB164*1000)*Delta折耗比率!$AD$9</f>
        <v>#DIV/0!</v>
      </c>
      <c r="V163" s="166" t="e">
        <f ca="1">(期貨data!AA164*25)-(期貨data!AB164*1000)*Delta折耗比率!$AE$9</f>
        <v>#DIV/0!</v>
      </c>
      <c r="W163" s="202" t="e">
        <f ca="1">(期貨data!AC164*2000)-(期貨data!AB164*1000)*Delta折耗比率!$AG$9</f>
        <v>#DIV/0!</v>
      </c>
      <c r="X163" s="166" t="e">
        <f ca="1">(期貨data!AD164*20)-(期貨data!AE164*200)*Delta折耗比率!$Z$13</f>
        <v>#DIV/0!</v>
      </c>
    </row>
    <row r="164" spans="1:24">
      <c r="A164" s="4">
        <f>現貨data!A164</f>
        <v>0</v>
      </c>
      <c r="B164" s="163" t="e">
        <f ca="1">(期貨data!V165*50)-(期貨data!W165*1000)*Delta折耗比率!$Z$4</f>
        <v>#DIV/0!</v>
      </c>
      <c r="C164" s="164" t="e">
        <f ca="1">(期貨data!V165*50)-(期貨data!X165*250)*Delta折耗比率!$Z$5</f>
        <v>#DIV/0!</v>
      </c>
      <c r="D164" s="164" t="e">
        <f ca="1">(期貨data!V165*50)-(期貨data!Y165*20)*期貨data!$B$1*Delta折耗比率!$Z$6</f>
        <v>#DIV/0!</v>
      </c>
      <c r="E164" s="164" t="e">
        <f ca="1">(期貨data!V165*50)-(期貨data!Z165*100)*Delta折耗比率!$Z$7</f>
        <v>#DIV/0!</v>
      </c>
      <c r="F164" s="164" t="e">
        <f ca="1">(期貨data!V165*50)-(期貨data!AA165*25)*Delta折耗比率!$Z$8</f>
        <v>#DIV/0!</v>
      </c>
      <c r="G164" s="165" t="e">
        <f ca="1">(期貨data!V165*50)-(期貨data!AB165*1000)*Delta折耗比率!$Z$9</f>
        <v>#DIV/0!</v>
      </c>
      <c r="H164" s="164" t="e">
        <f ca="1">(期貨data!W165*1000)-(期貨data!X165*250)*Delta折耗比率!$AA$5</f>
        <v>#DIV/0!</v>
      </c>
      <c r="I164" s="164" t="e">
        <f ca="1">(期貨data!W165*1000)-(期貨data!Y165*20)*期貨data!$B$1*Delta折耗比率!$AA$6</f>
        <v>#DIV/0!</v>
      </c>
      <c r="J164" s="164" t="e">
        <f ca="1">(期貨data!W165*1000)-(期貨data!Z165*100)*Delta折耗比率!$AA$7</f>
        <v>#DIV/0!</v>
      </c>
      <c r="K164" s="164" t="e">
        <f ca="1">(期貨data!W165*1000)-(期貨data!AA165*25)*Delta折耗比率!$AA$8</f>
        <v>#DIV/0!</v>
      </c>
      <c r="L164" s="165" t="e">
        <f ca="1">(期貨data!W165*1000)-(期貨data!AB165*1000)*Delta折耗比率!$AA$9</f>
        <v>#DIV/0!</v>
      </c>
      <c r="M164" s="163" t="e">
        <f ca="1">(期貨data!X165*250)-(期貨data!Y165*20)*期貨data!$B$1*Delta折耗比率!$AB$6</f>
        <v>#DIV/0!</v>
      </c>
      <c r="N164" s="164" t="e">
        <f ca="1">(期貨data!X165*250)-(期貨data!Z165*100)*Delta折耗比率!$AB$7</f>
        <v>#DIV/0!</v>
      </c>
      <c r="O164" s="164" t="e">
        <f ca="1">(期貨data!X165*250)-(期貨data!AA165*25)*Delta折耗比率!$AB$8</f>
        <v>#DIV/0!</v>
      </c>
      <c r="P164" s="165" t="e">
        <f ca="1">(期貨data!X165*250)-(期貨data!AB165*1000)*Delta折耗比率!$AB$9</f>
        <v>#DIV/0!</v>
      </c>
      <c r="Q164" s="163" t="e">
        <f ca="1">(期貨data!Y165*20)*期貨data!$B$1-(期貨data!Z165*100)*Delta折耗比率!$AC$7</f>
        <v>#DIV/0!</v>
      </c>
      <c r="R164" s="164" t="e">
        <f ca="1">(期貨data!Y165*20)*期貨data!$B$1-(期貨data!AA165*25)*Delta折耗比率!$AC$8</f>
        <v>#DIV/0!</v>
      </c>
      <c r="S164" s="165" t="e">
        <f ca="1">(期貨data!Y165*20)*期貨data!$B$1-(期貨data!AB165*1000)*Delta折耗比率!$AC$9</f>
        <v>#DIV/0!</v>
      </c>
      <c r="T164" s="163" t="e">
        <f ca="1">(期貨data!Z165*100)-(期貨data!AA165*25)*Delta折耗比率!$AD$8</f>
        <v>#DIV/0!</v>
      </c>
      <c r="U164" s="165" t="e">
        <f ca="1">(期貨data!Z165*100)-(期貨data!AB165*1000)*Delta折耗比率!$AD$9</f>
        <v>#DIV/0!</v>
      </c>
      <c r="V164" s="166" t="e">
        <f ca="1">(期貨data!AA165*25)-(期貨data!AB165*1000)*Delta折耗比率!$AE$9</f>
        <v>#DIV/0!</v>
      </c>
      <c r="W164" s="202" t="e">
        <f ca="1">(期貨data!AC165*2000)-(期貨data!AB165*1000)*Delta折耗比率!$AG$9</f>
        <v>#DIV/0!</v>
      </c>
      <c r="X164" s="166" t="e">
        <f ca="1">(期貨data!AD165*20)-(期貨data!AE165*200)*Delta折耗比率!$Z$13</f>
        <v>#DIV/0!</v>
      </c>
    </row>
    <row r="165" spans="1:24">
      <c r="A165" s="4">
        <f>現貨data!A165</f>
        <v>0</v>
      </c>
      <c r="B165" s="163" t="e">
        <f ca="1">(期貨data!V166*50)-(期貨data!W166*1000)*Delta折耗比率!$Z$4</f>
        <v>#DIV/0!</v>
      </c>
      <c r="C165" s="164" t="e">
        <f ca="1">(期貨data!V166*50)-(期貨data!X166*250)*Delta折耗比率!$Z$5</f>
        <v>#DIV/0!</v>
      </c>
      <c r="D165" s="164" t="e">
        <f ca="1">(期貨data!V166*50)-(期貨data!Y166*20)*期貨data!$B$1*Delta折耗比率!$Z$6</f>
        <v>#DIV/0!</v>
      </c>
      <c r="E165" s="164" t="e">
        <f ca="1">(期貨data!V166*50)-(期貨data!Z166*100)*Delta折耗比率!$Z$7</f>
        <v>#DIV/0!</v>
      </c>
      <c r="F165" s="164" t="e">
        <f ca="1">(期貨data!V166*50)-(期貨data!AA166*25)*Delta折耗比率!$Z$8</f>
        <v>#DIV/0!</v>
      </c>
      <c r="G165" s="165" t="e">
        <f ca="1">(期貨data!V166*50)-(期貨data!AB166*1000)*Delta折耗比率!$Z$9</f>
        <v>#DIV/0!</v>
      </c>
      <c r="H165" s="164" t="e">
        <f ca="1">(期貨data!W166*1000)-(期貨data!X166*250)*Delta折耗比率!$AA$5</f>
        <v>#DIV/0!</v>
      </c>
      <c r="I165" s="164" t="e">
        <f ca="1">(期貨data!W166*1000)-(期貨data!Y166*20)*期貨data!$B$1*Delta折耗比率!$AA$6</f>
        <v>#DIV/0!</v>
      </c>
      <c r="J165" s="164" t="e">
        <f ca="1">(期貨data!W166*1000)-(期貨data!Z166*100)*Delta折耗比率!$AA$7</f>
        <v>#DIV/0!</v>
      </c>
      <c r="K165" s="164" t="e">
        <f ca="1">(期貨data!W166*1000)-(期貨data!AA166*25)*Delta折耗比率!$AA$8</f>
        <v>#DIV/0!</v>
      </c>
      <c r="L165" s="165" t="e">
        <f ca="1">(期貨data!W166*1000)-(期貨data!AB166*1000)*Delta折耗比率!$AA$9</f>
        <v>#DIV/0!</v>
      </c>
      <c r="M165" s="163" t="e">
        <f ca="1">(期貨data!X166*250)-(期貨data!Y166*20)*期貨data!$B$1*Delta折耗比率!$AB$6</f>
        <v>#DIV/0!</v>
      </c>
      <c r="N165" s="164" t="e">
        <f ca="1">(期貨data!X166*250)-(期貨data!Z166*100)*Delta折耗比率!$AB$7</f>
        <v>#DIV/0!</v>
      </c>
      <c r="O165" s="164" t="e">
        <f ca="1">(期貨data!X166*250)-(期貨data!AA166*25)*Delta折耗比率!$AB$8</f>
        <v>#DIV/0!</v>
      </c>
      <c r="P165" s="165" t="e">
        <f ca="1">(期貨data!X166*250)-(期貨data!AB166*1000)*Delta折耗比率!$AB$9</f>
        <v>#DIV/0!</v>
      </c>
      <c r="Q165" s="163" t="e">
        <f ca="1">(期貨data!Y166*20)*期貨data!$B$1-(期貨data!Z166*100)*Delta折耗比率!$AC$7</f>
        <v>#DIV/0!</v>
      </c>
      <c r="R165" s="164" t="e">
        <f ca="1">(期貨data!Y166*20)*期貨data!$B$1-(期貨data!AA166*25)*Delta折耗比率!$AC$8</f>
        <v>#DIV/0!</v>
      </c>
      <c r="S165" s="165" t="e">
        <f ca="1">(期貨data!Y166*20)*期貨data!$B$1-(期貨data!AB166*1000)*Delta折耗比率!$AC$9</f>
        <v>#DIV/0!</v>
      </c>
      <c r="T165" s="163" t="e">
        <f ca="1">(期貨data!Z166*100)-(期貨data!AA166*25)*Delta折耗比率!$AD$8</f>
        <v>#DIV/0!</v>
      </c>
      <c r="U165" s="165" t="e">
        <f ca="1">(期貨data!Z166*100)-(期貨data!AB166*1000)*Delta折耗比率!$AD$9</f>
        <v>#DIV/0!</v>
      </c>
      <c r="V165" s="166" t="e">
        <f ca="1">(期貨data!AA166*25)-(期貨data!AB166*1000)*Delta折耗比率!$AE$9</f>
        <v>#DIV/0!</v>
      </c>
      <c r="W165" s="202" t="e">
        <f ca="1">(期貨data!AC166*2000)-(期貨data!AB166*1000)*Delta折耗比率!$AG$9</f>
        <v>#DIV/0!</v>
      </c>
      <c r="X165" s="166" t="e">
        <f ca="1">(期貨data!AD166*20)-(期貨data!AE166*200)*Delta折耗比率!$Z$13</f>
        <v>#DIV/0!</v>
      </c>
    </row>
    <row r="166" spans="1:24">
      <c r="A166" s="4">
        <f>現貨data!A166</f>
        <v>0</v>
      </c>
      <c r="B166" s="163" t="e">
        <f ca="1">(期貨data!V167*50)-(期貨data!W167*1000)*Delta折耗比率!$Z$4</f>
        <v>#DIV/0!</v>
      </c>
      <c r="C166" s="164" t="e">
        <f ca="1">(期貨data!V167*50)-(期貨data!X167*250)*Delta折耗比率!$Z$5</f>
        <v>#DIV/0!</v>
      </c>
      <c r="D166" s="164" t="e">
        <f ca="1">(期貨data!V167*50)-(期貨data!Y167*20)*期貨data!$B$1*Delta折耗比率!$Z$6</f>
        <v>#DIV/0!</v>
      </c>
      <c r="E166" s="164" t="e">
        <f ca="1">(期貨data!V167*50)-(期貨data!Z167*100)*Delta折耗比率!$Z$7</f>
        <v>#DIV/0!</v>
      </c>
      <c r="F166" s="164" t="e">
        <f ca="1">(期貨data!V167*50)-(期貨data!AA167*25)*Delta折耗比率!$Z$8</f>
        <v>#DIV/0!</v>
      </c>
      <c r="G166" s="165" t="e">
        <f ca="1">(期貨data!V167*50)-(期貨data!AB167*1000)*Delta折耗比率!$Z$9</f>
        <v>#DIV/0!</v>
      </c>
      <c r="H166" s="164" t="e">
        <f ca="1">(期貨data!W167*1000)-(期貨data!X167*250)*Delta折耗比率!$AA$5</f>
        <v>#DIV/0!</v>
      </c>
      <c r="I166" s="164" t="e">
        <f ca="1">(期貨data!W167*1000)-(期貨data!Y167*20)*期貨data!$B$1*Delta折耗比率!$AA$6</f>
        <v>#DIV/0!</v>
      </c>
      <c r="J166" s="164" t="e">
        <f ca="1">(期貨data!W167*1000)-(期貨data!Z167*100)*Delta折耗比率!$AA$7</f>
        <v>#DIV/0!</v>
      </c>
      <c r="K166" s="164" t="e">
        <f ca="1">(期貨data!W167*1000)-(期貨data!AA167*25)*Delta折耗比率!$AA$8</f>
        <v>#DIV/0!</v>
      </c>
      <c r="L166" s="165" t="e">
        <f ca="1">(期貨data!W167*1000)-(期貨data!AB167*1000)*Delta折耗比率!$AA$9</f>
        <v>#DIV/0!</v>
      </c>
      <c r="M166" s="163" t="e">
        <f ca="1">(期貨data!X167*250)-(期貨data!Y167*20)*期貨data!$B$1*Delta折耗比率!$AB$6</f>
        <v>#DIV/0!</v>
      </c>
      <c r="N166" s="164" t="e">
        <f ca="1">(期貨data!X167*250)-(期貨data!Z167*100)*Delta折耗比率!$AB$7</f>
        <v>#DIV/0!</v>
      </c>
      <c r="O166" s="164" t="e">
        <f ca="1">(期貨data!X167*250)-(期貨data!AA167*25)*Delta折耗比率!$AB$8</f>
        <v>#DIV/0!</v>
      </c>
      <c r="P166" s="165" t="e">
        <f ca="1">(期貨data!X167*250)-(期貨data!AB167*1000)*Delta折耗比率!$AB$9</f>
        <v>#DIV/0!</v>
      </c>
      <c r="Q166" s="163" t="e">
        <f ca="1">(期貨data!Y167*20)*期貨data!$B$1-(期貨data!Z167*100)*Delta折耗比率!$AC$7</f>
        <v>#DIV/0!</v>
      </c>
      <c r="R166" s="164" t="e">
        <f ca="1">(期貨data!Y167*20)*期貨data!$B$1-(期貨data!AA167*25)*Delta折耗比率!$AC$8</f>
        <v>#DIV/0!</v>
      </c>
      <c r="S166" s="165" t="e">
        <f ca="1">(期貨data!Y167*20)*期貨data!$B$1-(期貨data!AB167*1000)*Delta折耗比率!$AC$9</f>
        <v>#DIV/0!</v>
      </c>
      <c r="T166" s="163" t="e">
        <f ca="1">(期貨data!Z167*100)-(期貨data!AA167*25)*Delta折耗比率!$AD$8</f>
        <v>#DIV/0!</v>
      </c>
      <c r="U166" s="165" t="e">
        <f ca="1">(期貨data!Z167*100)-(期貨data!AB167*1000)*Delta折耗比率!$AD$9</f>
        <v>#DIV/0!</v>
      </c>
      <c r="V166" s="166" t="e">
        <f ca="1">(期貨data!AA167*25)-(期貨data!AB167*1000)*Delta折耗比率!$AE$9</f>
        <v>#DIV/0!</v>
      </c>
      <c r="W166" s="202" t="e">
        <f ca="1">(期貨data!AC167*2000)-(期貨data!AB167*1000)*Delta折耗比率!$AG$9</f>
        <v>#DIV/0!</v>
      </c>
      <c r="X166" s="166" t="e">
        <f ca="1">(期貨data!AD167*20)-(期貨data!AE167*200)*Delta折耗比率!$Z$13</f>
        <v>#DIV/0!</v>
      </c>
    </row>
    <row r="167" spans="1:24">
      <c r="A167" s="4">
        <f>現貨data!A167</f>
        <v>0</v>
      </c>
      <c r="B167" s="163" t="e">
        <f ca="1">(期貨data!V168*50)-(期貨data!W168*1000)*Delta折耗比率!$Z$4</f>
        <v>#DIV/0!</v>
      </c>
      <c r="C167" s="164" t="e">
        <f ca="1">(期貨data!V168*50)-(期貨data!X168*250)*Delta折耗比率!$Z$5</f>
        <v>#DIV/0!</v>
      </c>
      <c r="D167" s="164" t="e">
        <f ca="1">(期貨data!V168*50)-(期貨data!Y168*20)*期貨data!$B$1*Delta折耗比率!$Z$6</f>
        <v>#DIV/0!</v>
      </c>
      <c r="E167" s="164" t="e">
        <f ca="1">(期貨data!V168*50)-(期貨data!Z168*100)*Delta折耗比率!$Z$7</f>
        <v>#DIV/0!</v>
      </c>
      <c r="F167" s="164" t="e">
        <f ca="1">(期貨data!V168*50)-(期貨data!AA168*25)*Delta折耗比率!$Z$8</f>
        <v>#DIV/0!</v>
      </c>
      <c r="G167" s="165" t="e">
        <f ca="1">(期貨data!V168*50)-(期貨data!AB168*1000)*Delta折耗比率!$Z$9</f>
        <v>#DIV/0!</v>
      </c>
      <c r="H167" s="164" t="e">
        <f ca="1">(期貨data!W168*1000)-(期貨data!X168*250)*Delta折耗比率!$AA$5</f>
        <v>#DIV/0!</v>
      </c>
      <c r="I167" s="164" t="e">
        <f ca="1">(期貨data!W168*1000)-(期貨data!Y168*20)*期貨data!$B$1*Delta折耗比率!$AA$6</f>
        <v>#DIV/0!</v>
      </c>
      <c r="J167" s="164" t="e">
        <f ca="1">(期貨data!W168*1000)-(期貨data!Z168*100)*Delta折耗比率!$AA$7</f>
        <v>#DIV/0!</v>
      </c>
      <c r="K167" s="164" t="e">
        <f ca="1">(期貨data!W168*1000)-(期貨data!AA168*25)*Delta折耗比率!$AA$8</f>
        <v>#DIV/0!</v>
      </c>
      <c r="L167" s="165" t="e">
        <f ca="1">(期貨data!W168*1000)-(期貨data!AB168*1000)*Delta折耗比率!$AA$9</f>
        <v>#DIV/0!</v>
      </c>
      <c r="M167" s="163" t="e">
        <f ca="1">(期貨data!X168*250)-(期貨data!Y168*20)*期貨data!$B$1*Delta折耗比率!$AB$6</f>
        <v>#DIV/0!</v>
      </c>
      <c r="N167" s="164" t="e">
        <f ca="1">(期貨data!X168*250)-(期貨data!Z168*100)*Delta折耗比率!$AB$7</f>
        <v>#DIV/0!</v>
      </c>
      <c r="O167" s="164" t="e">
        <f ca="1">(期貨data!X168*250)-(期貨data!AA168*25)*Delta折耗比率!$AB$8</f>
        <v>#DIV/0!</v>
      </c>
      <c r="P167" s="165" t="e">
        <f ca="1">(期貨data!X168*250)-(期貨data!AB168*1000)*Delta折耗比率!$AB$9</f>
        <v>#DIV/0!</v>
      </c>
      <c r="Q167" s="163" t="e">
        <f ca="1">(期貨data!Y168*20)*期貨data!$B$1-(期貨data!Z168*100)*Delta折耗比率!$AC$7</f>
        <v>#DIV/0!</v>
      </c>
      <c r="R167" s="164" t="e">
        <f ca="1">(期貨data!Y168*20)*期貨data!$B$1-(期貨data!AA168*25)*Delta折耗比率!$AC$8</f>
        <v>#DIV/0!</v>
      </c>
      <c r="S167" s="165" t="e">
        <f ca="1">(期貨data!Y168*20)*期貨data!$B$1-(期貨data!AB168*1000)*Delta折耗比率!$AC$9</f>
        <v>#DIV/0!</v>
      </c>
      <c r="T167" s="163" t="e">
        <f ca="1">(期貨data!Z168*100)-(期貨data!AA168*25)*Delta折耗比率!$AD$8</f>
        <v>#DIV/0!</v>
      </c>
      <c r="U167" s="165" t="e">
        <f ca="1">(期貨data!Z168*100)-(期貨data!AB168*1000)*Delta折耗比率!$AD$9</f>
        <v>#DIV/0!</v>
      </c>
      <c r="V167" s="166" t="e">
        <f ca="1">(期貨data!AA168*25)-(期貨data!AB168*1000)*Delta折耗比率!$AE$9</f>
        <v>#DIV/0!</v>
      </c>
      <c r="W167" s="202" t="e">
        <f ca="1">(期貨data!AC168*2000)-(期貨data!AB168*1000)*Delta折耗比率!$AG$9</f>
        <v>#DIV/0!</v>
      </c>
      <c r="X167" s="166" t="e">
        <f ca="1">(期貨data!AD168*20)-(期貨data!AE168*200)*Delta折耗比率!$Z$13</f>
        <v>#DIV/0!</v>
      </c>
    </row>
    <row r="168" spans="1:24">
      <c r="A168" s="4">
        <f>現貨data!A168</f>
        <v>0</v>
      </c>
      <c r="B168" s="163" t="e">
        <f ca="1">(期貨data!V169*50)-(期貨data!W169*1000)*Delta折耗比率!$Z$4</f>
        <v>#DIV/0!</v>
      </c>
      <c r="C168" s="164" t="e">
        <f ca="1">(期貨data!V169*50)-(期貨data!X169*250)*Delta折耗比率!$Z$5</f>
        <v>#DIV/0!</v>
      </c>
      <c r="D168" s="164" t="e">
        <f ca="1">(期貨data!V169*50)-(期貨data!Y169*20)*期貨data!$B$1*Delta折耗比率!$Z$6</f>
        <v>#DIV/0!</v>
      </c>
      <c r="E168" s="164" t="e">
        <f ca="1">(期貨data!V169*50)-(期貨data!Z169*100)*Delta折耗比率!$Z$7</f>
        <v>#DIV/0!</v>
      </c>
      <c r="F168" s="164" t="e">
        <f ca="1">(期貨data!V169*50)-(期貨data!AA169*25)*Delta折耗比率!$Z$8</f>
        <v>#DIV/0!</v>
      </c>
      <c r="G168" s="165" t="e">
        <f ca="1">(期貨data!V169*50)-(期貨data!AB169*1000)*Delta折耗比率!$Z$9</f>
        <v>#DIV/0!</v>
      </c>
      <c r="H168" s="164" t="e">
        <f ca="1">(期貨data!W169*1000)-(期貨data!X169*250)*Delta折耗比率!$AA$5</f>
        <v>#DIV/0!</v>
      </c>
      <c r="I168" s="164" t="e">
        <f ca="1">(期貨data!W169*1000)-(期貨data!Y169*20)*期貨data!$B$1*Delta折耗比率!$AA$6</f>
        <v>#DIV/0!</v>
      </c>
      <c r="J168" s="164" t="e">
        <f ca="1">(期貨data!W169*1000)-(期貨data!Z169*100)*Delta折耗比率!$AA$7</f>
        <v>#DIV/0!</v>
      </c>
      <c r="K168" s="164" t="e">
        <f ca="1">(期貨data!W169*1000)-(期貨data!AA169*25)*Delta折耗比率!$AA$8</f>
        <v>#DIV/0!</v>
      </c>
      <c r="L168" s="165" t="e">
        <f ca="1">(期貨data!W169*1000)-(期貨data!AB169*1000)*Delta折耗比率!$AA$9</f>
        <v>#DIV/0!</v>
      </c>
      <c r="M168" s="163" t="e">
        <f ca="1">(期貨data!X169*250)-(期貨data!Y169*20)*期貨data!$B$1*Delta折耗比率!$AB$6</f>
        <v>#DIV/0!</v>
      </c>
      <c r="N168" s="164" t="e">
        <f ca="1">(期貨data!X169*250)-(期貨data!Z169*100)*Delta折耗比率!$AB$7</f>
        <v>#DIV/0!</v>
      </c>
      <c r="O168" s="164" t="e">
        <f ca="1">(期貨data!X169*250)-(期貨data!AA169*25)*Delta折耗比率!$AB$8</f>
        <v>#DIV/0!</v>
      </c>
      <c r="P168" s="165" t="e">
        <f ca="1">(期貨data!X169*250)-(期貨data!AB169*1000)*Delta折耗比率!$AB$9</f>
        <v>#DIV/0!</v>
      </c>
      <c r="Q168" s="163" t="e">
        <f ca="1">(期貨data!Y169*20)*期貨data!$B$1-(期貨data!Z169*100)*Delta折耗比率!$AC$7</f>
        <v>#DIV/0!</v>
      </c>
      <c r="R168" s="164" t="e">
        <f ca="1">(期貨data!Y169*20)*期貨data!$B$1-(期貨data!AA169*25)*Delta折耗比率!$AC$8</f>
        <v>#DIV/0!</v>
      </c>
      <c r="S168" s="165" t="e">
        <f ca="1">(期貨data!Y169*20)*期貨data!$B$1-(期貨data!AB169*1000)*Delta折耗比率!$AC$9</f>
        <v>#DIV/0!</v>
      </c>
      <c r="T168" s="163" t="e">
        <f ca="1">(期貨data!Z169*100)-(期貨data!AA169*25)*Delta折耗比率!$AD$8</f>
        <v>#DIV/0!</v>
      </c>
      <c r="U168" s="165" t="e">
        <f ca="1">(期貨data!Z169*100)-(期貨data!AB169*1000)*Delta折耗比率!$AD$9</f>
        <v>#DIV/0!</v>
      </c>
      <c r="V168" s="166" t="e">
        <f ca="1">(期貨data!AA169*25)-(期貨data!AB169*1000)*Delta折耗比率!$AE$9</f>
        <v>#DIV/0!</v>
      </c>
      <c r="W168" s="202" t="e">
        <f ca="1">(期貨data!AC169*2000)-(期貨data!AB169*1000)*Delta折耗比率!$AG$9</f>
        <v>#DIV/0!</v>
      </c>
      <c r="X168" s="166" t="e">
        <f ca="1">(期貨data!AD169*20)-(期貨data!AE169*200)*Delta折耗比率!$Z$13</f>
        <v>#DIV/0!</v>
      </c>
    </row>
    <row r="169" spans="1:24">
      <c r="A169" s="4">
        <f>現貨data!A169</f>
        <v>0</v>
      </c>
      <c r="B169" s="163" t="e">
        <f ca="1">(期貨data!V170*50)-(期貨data!W170*1000)*Delta折耗比率!$Z$4</f>
        <v>#DIV/0!</v>
      </c>
      <c r="C169" s="164" t="e">
        <f ca="1">(期貨data!V170*50)-(期貨data!X170*250)*Delta折耗比率!$Z$5</f>
        <v>#DIV/0!</v>
      </c>
      <c r="D169" s="164" t="e">
        <f ca="1">(期貨data!V170*50)-(期貨data!Y170*20)*期貨data!$B$1*Delta折耗比率!$Z$6</f>
        <v>#DIV/0!</v>
      </c>
      <c r="E169" s="164" t="e">
        <f ca="1">(期貨data!V170*50)-(期貨data!Z170*100)*Delta折耗比率!$Z$7</f>
        <v>#DIV/0!</v>
      </c>
      <c r="F169" s="164" t="e">
        <f ca="1">(期貨data!V170*50)-(期貨data!AA170*25)*Delta折耗比率!$Z$8</f>
        <v>#DIV/0!</v>
      </c>
      <c r="G169" s="165" t="e">
        <f ca="1">(期貨data!V170*50)-(期貨data!AB170*1000)*Delta折耗比率!$Z$9</f>
        <v>#DIV/0!</v>
      </c>
      <c r="H169" s="164" t="e">
        <f ca="1">(期貨data!W170*1000)-(期貨data!X170*250)*Delta折耗比率!$AA$5</f>
        <v>#DIV/0!</v>
      </c>
      <c r="I169" s="164" t="e">
        <f ca="1">(期貨data!W170*1000)-(期貨data!Y170*20)*期貨data!$B$1*Delta折耗比率!$AA$6</f>
        <v>#DIV/0!</v>
      </c>
      <c r="J169" s="164" t="e">
        <f ca="1">(期貨data!W170*1000)-(期貨data!Z170*100)*Delta折耗比率!$AA$7</f>
        <v>#DIV/0!</v>
      </c>
      <c r="K169" s="164" t="e">
        <f ca="1">(期貨data!W170*1000)-(期貨data!AA170*25)*Delta折耗比率!$AA$8</f>
        <v>#DIV/0!</v>
      </c>
      <c r="L169" s="165" t="e">
        <f ca="1">(期貨data!W170*1000)-(期貨data!AB170*1000)*Delta折耗比率!$AA$9</f>
        <v>#DIV/0!</v>
      </c>
      <c r="M169" s="163" t="e">
        <f ca="1">(期貨data!X170*250)-(期貨data!Y170*20)*期貨data!$B$1*Delta折耗比率!$AB$6</f>
        <v>#DIV/0!</v>
      </c>
      <c r="N169" s="164" t="e">
        <f ca="1">(期貨data!X170*250)-(期貨data!Z170*100)*Delta折耗比率!$AB$7</f>
        <v>#DIV/0!</v>
      </c>
      <c r="O169" s="164" t="e">
        <f ca="1">(期貨data!X170*250)-(期貨data!AA170*25)*Delta折耗比率!$AB$8</f>
        <v>#DIV/0!</v>
      </c>
      <c r="P169" s="165" t="e">
        <f ca="1">(期貨data!X170*250)-(期貨data!AB170*1000)*Delta折耗比率!$AB$9</f>
        <v>#DIV/0!</v>
      </c>
      <c r="Q169" s="163" t="e">
        <f ca="1">(期貨data!Y170*20)*期貨data!$B$1-(期貨data!Z170*100)*Delta折耗比率!$AC$7</f>
        <v>#DIV/0!</v>
      </c>
      <c r="R169" s="164" t="e">
        <f ca="1">(期貨data!Y170*20)*期貨data!$B$1-(期貨data!AA170*25)*Delta折耗比率!$AC$8</f>
        <v>#DIV/0!</v>
      </c>
      <c r="S169" s="165" t="e">
        <f ca="1">(期貨data!Y170*20)*期貨data!$B$1-(期貨data!AB170*1000)*Delta折耗比率!$AC$9</f>
        <v>#DIV/0!</v>
      </c>
      <c r="T169" s="163" t="e">
        <f ca="1">(期貨data!Z170*100)-(期貨data!AA170*25)*Delta折耗比率!$AD$8</f>
        <v>#DIV/0!</v>
      </c>
      <c r="U169" s="165" t="e">
        <f ca="1">(期貨data!Z170*100)-(期貨data!AB170*1000)*Delta折耗比率!$AD$9</f>
        <v>#DIV/0!</v>
      </c>
      <c r="V169" s="166" t="e">
        <f ca="1">(期貨data!AA170*25)-(期貨data!AB170*1000)*Delta折耗比率!$AE$9</f>
        <v>#DIV/0!</v>
      </c>
      <c r="W169" s="202" t="e">
        <f ca="1">(期貨data!AC170*2000)-(期貨data!AB170*1000)*Delta折耗比率!$AG$9</f>
        <v>#DIV/0!</v>
      </c>
      <c r="X169" s="166" t="e">
        <f ca="1">(期貨data!AD170*20)-(期貨data!AE170*200)*Delta折耗比率!$Z$13</f>
        <v>#DIV/0!</v>
      </c>
    </row>
    <row r="170" spans="1:24">
      <c r="A170" s="4">
        <f>現貨data!A170</f>
        <v>0</v>
      </c>
      <c r="B170" s="163" t="e">
        <f ca="1">(期貨data!V171*50)-(期貨data!W171*1000)*Delta折耗比率!$Z$4</f>
        <v>#DIV/0!</v>
      </c>
      <c r="C170" s="164" t="e">
        <f ca="1">(期貨data!V171*50)-(期貨data!X171*250)*Delta折耗比率!$Z$5</f>
        <v>#DIV/0!</v>
      </c>
      <c r="D170" s="164" t="e">
        <f ca="1">(期貨data!V171*50)-(期貨data!Y171*20)*期貨data!$B$1*Delta折耗比率!$Z$6</f>
        <v>#DIV/0!</v>
      </c>
      <c r="E170" s="164" t="e">
        <f ca="1">(期貨data!V171*50)-(期貨data!Z171*100)*Delta折耗比率!$Z$7</f>
        <v>#DIV/0!</v>
      </c>
      <c r="F170" s="164" t="e">
        <f ca="1">(期貨data!V171*50)-(期貨data!AA171*25)*Delta折耗比率!$Z$8</f>
        <v>#DIV/0!</v>
      </c>
      <c r="G170" s="165" t="e">
        <f ca="1">(期貨data!V171*50)-(期貨data!AB171*1000)*Delta折耗比率!$Z$9</f>
        <v>#DIV/0!</v>
      </c>
      <c r="H170" s="164" t="e">
        <f ca="1">(期貨data!W171*1000)-(期貨data!X171*250)*Delta折耗比率!$AA$5</f>
        <v>#DIV/0!</v>
      </c>
      <c r="I170" s="164" t="e">
        <f ca="1">(期貨data!W171*1000)-(期貨data!Y171*20)*期貨data!$B$1*Delta折耗比率!$AA$6</f>
        <v>#DIV/0!</v>
      </c>
      <c r="J170" s="164" t="e">
        <f ca="1">(期貨data!W171*1000)-(期貨data!Z171*100)*Delta折耗比率!$AA$7</f>
        <v>#DIV/0!</v>
      </c>
      <c r="K170" s="164" t="e">
        <f ca="1">(期貨data!W171*1000)-(期貨data!AA171*25)*Delta折耗比率!$AA$8</f>
        <v>#DIV/0!</v>
      </c>
      <c r="L170" s="165" t="e">
        <f ca="1">(期貨data!W171*1000)-(期貨data!AB171*1000)*Delta折耗比率!$AA$9</f>
        <v>#DIV/0!</v>
      </c>
      <c r="M170" s="163" t="e">
        <f ca="1">(期貨data!X171*250)-(期貨data!Y171*20)*期貨data!$B$1*Delta折耗比率!$AB$6</f>
        <v>#DIV/0!</v>
      </c>
      <c r="N170" s="164" t="e">
        <f ca="1">(期貨data!X171*250)-(期貨data!Z171*100)*Delta折耗比率!$AB$7</f>
        <v>#DIV/0!</v>
      </c>
      <c r="O170" s="164" t="e">
        <f ca="1">(期貨data!X171*250)-(期貨data!AA171*25)*Delta折耗比率!$AB$8</f>
        <v>#DIV/0!</v>
      </c>
      <c r="P170" s="165" t="e">
        <f ca="1">(期貨data!X171*250)-(期貨data!AB171*1000)*Delta折耗比率!$AB$9</f>
        <v>#DIV/0!</v>
      </c>
      <c r="Q170" s="163" t="e">
        <f ca="1">(期貨data!Y171*20)*期貨data!$B$1-(期貨data!Z171*100)*Delta折耗比率!$AC$7</f>
        <v>#DIV/0!</v>
      </c>
      <c r="R170" s="164" t="e">
        <f ca="1">(期貨data!Y171*20)*期貨data!$B$1-(期貨data!AA171*25)*Delta折耗比率!$AC$8</f>
        <v>#DIV/0!</v>
      </c>
      <c r="S170" s="165" t="e">
        <f ca="1">(期貨data!Y171*20)*期貨data!$B$1-(期貨data!AB171*1000)*Delta折耗比率!$AC$9</f>
        <v>#DIV/0!</v>
      </c>
      <c r="T170" s="163" t="e">
        <f ca="1">(期貨data!Z171*100)-(期貨data!AA171*25)*Delta折耗比率!$AD$8</f>
        <v>#DIV/0!</v>
      </c>
      <c r="U170" s="165" t="e">
        <f ca="1">(期貨data!Z171*100)-(期貨data!AB171*1000)*Delta折耗比率!$AD$9</f>
        <v>#DIV/0!</v>
      </c>
      <c r="V170" s="166" t="e">
        <f ca="1">(期貨data!AA171*25)-(期貨data!AB171*1000)*Delta折耗比率!$AE$9</f>
        <v>#DIV/0!</v>
      </c>
      <c r="W170" s="202" t="e">
        <f ca="1">(期貨data!AC171*2000)-(期貨data!AB171*1000)*Delta折耗比率!$AG$9</f>
        <v>#DIV/0!</v>
      </c>
      <c r="X170" s="166" t="e">
        <f ca="1">(期貨data!AD171*20)-(期貨data!AE171*200)*Delta折耗比率!$Z$13</f>
        <v>#DIV/0!</v>
      </c>
    </row>
    <row r="171" spans="1:24">
      <c r="A171" s="4">
        <f>現貨data!A171</f>
        <v>0</v>
      </c>
      <c r="B171" s="163" t="e">
        <f ca="1">(期貨data!V172*50)-(期貨data!W172*1000)*Delta折耗比率!$Z$4</f>
        <v>#DIV/0!</v>
      </c>
      <c r="C171" s="164" t="e">
        <f ca="1">(期貨data!V172*50)-(期貨data!X172*250)*Delta折耗比率!$Z$5</f>
        <v>#DIV/0!</v>
      </c>
      <c r="D171" s="164" t="e">
        <f ca="1">(期貨data!V172*50)-(期貨data!Y172*20)*期貨data!$B$1*Delta折耗比率!$Z$6</f>
        <v>#DIV/0!</v>
      </c>
      <c r="E171" s="164" t="e">
        <f ca="1">(期貨data!V172*50)-(期貨data!Z172*100)*Delta折耗比率!$Z$7</f>
        <v>#DIV/0!</v>
      </c>
      <c r="F171" s="164" t="e">
        <f ca="1">(期貨data!V172*50)-(期貨data!AA172*25)*Delta折耗比率!$Z$8</f>
        <v>#DIV/0!</v>
      </c>
      <c r="G171" s="165" t="e">
        <f ca="1">(期貨data!V172*50)-(期貨data!AB172*1000)*Delta折耗比率!$Z$9</f>
        <v>#DIV/0!</v>
      </c>
      <c r="H171" s="164" t="e">
        <f ca="1">(期貨data!W172*1000)-(期貨data!X172*250)*Delta折耗比率!$AA$5</f>
        <v>#DIV/0!</v>
      </c>
      <c r="I171" s="164" t="e">
        <f ca="1">(期貨data!W172*1000)-(期貨data!Y172*20)*期貨data!$B$1*Delta折耗比率!$AA$6</f>
        <v>#DIV/0!</v>
      </c>
      <c r="J171" s="164" t="e">
        <f ca="1">(期貨data!W172*1000)-(期貨data!Z172*100)*Delta折耗比率!$AA$7</f>
        <v>#DIV/0!</v>
      </c>
      <c r="K171" s="164" t="e">
        <f ca="1">(期貨data!W172*1000)-(期貨data!AA172*25)*Delta折耗比率!$AA$8</f>
        <v>#DIV/0!</v>
      </c>
      <c r="L171" s="165" t="e">
        <f ca="1">(期貨data!W172*1000)-(期貨data!AB172*1000)*Delta折耗比率!$AA$9</f>
        <v>#DIV/0!</v>
      </c>
      <c r="M171" s="163" t="e">
        <f ca="1">(期貨data!X172*250)-(期貨data!Y172*20)*期貨data!$B$1*Delta折耗比率!$AB$6</f>
        <v>#DIV/0!</v>
      </c>
      <c r="N171" s="164" t="e">
        <f ca="1">(期貨data!X172*250)-(期貨data!Z172*100)*Delta折耗比率!$AB$7</f>
        <v>#DIV/0!</v>
      </c>
      <c r="O171" s="164" t="e">
        <f ca="1">(期貨data!X172*250)-(期貨data!AA172*25)*Delta折耗比率!$AB$8</f>
        <v>#DIV/0!</v>
      </c>
      <c r="P171" s="165" t="e">
        <f ca="1">(期貨data!X172*250)-(期貨data!AB172*1000)*Delta折耗比率!$AB$9</f>
        <v>#DIV/0!</v>
      </c>
      <c r="Q171" s="163" t="e">
        <f ca="1">(期貨data!Y172*20)*期貨data!$B$1-(期貨data!Z172*100)*Delta折耗比率!$AC$7</f>
        <v>#DIV/0!</v>
      </c>
      <c r="R171" s="164" t="e">
        <f ca="1">(期貨data!Y172*20)*期貨data!$B$1-(期貨data!AA172*25)*Delta折耗比率!$AC$8</f>
        <v>#DIV/0!</v>
      </c>
      <c r="S171" s="165" t="e">
        <f ca="1">(期貨data!Y172*20)*期貨data!$B$1-(期貨data!AB172*1000)*Delta折耗比率!$AC$9</f>
        <v>#DIV/0!</v>
      </c>
      <c r="T171" s="163" t="e">
        <f ca="1">(期貨data!Z172*100)-(期貨data!AA172*25)*Delta折耗比率!$AD$8</f>
        <v>#DIV/0!</v>
      </c>
      <c r="U171" s="165" t="e">
        <f ca="1">(期貨data!Z172*100)-(期貨data!AB172*1000)*Delta折耗比率!$AD$9</f>
        <v>#DIV/0!</v>
      </c>
      <c r="V171" s="166" t="e">
        <f ca="1">(期貨data!AA172*25)-(期貨data!AB172*1000)*Delta折耗比率!$AE$9</f>
        <v>#DIV/0!</v>
      </c>
      <c r="W171" s="202" t="e">
        <f ca="1">(期貨data!AC172*2000)-(期貨data!AB172*1000)*Delta折耗比率!$AG$9</f>
        <v>#DIV/0!</v>
      </c>
      <c r="X171" s="166" t="e">
        <f ca="1">(期貨data!AD172*20)-(期貨data!AE172*200)*Delta折耗比率!$Z$13</f>
        <v>#DIV/0!</v>
      </c>
    </row>
    <row r="172" spans="1:24">
      <c r="A172" s="4">
        <f>現貨data!A172</f>
        <v>0</v>
      </c>
      <c r="B172" s="163" t="e">
        <f ca="1">(期貨data!V173*50)-(期貨data!W173*1000)*Delta折耗比率!$Z$4</f>
        <v>#DIV/0!</v>
      </c>
      <c r="C172" s="164" t="e">
        <f ca="1">(期貨data!V173*50)-(期貨data!X173*250)*Delta折耗比率!$Z$5</f>
        <v>#DIV/0!</v>
      </c>
      <c r="D172" s="164" t="e">
        <f ca="1">(期貨data!V173*50)-(期貨data!Y173*20)*期貨data!$B$1*Delta折耗比率!$Z$6</f>
        <v>#DIV/0!</v>
      </c>
      <c r="E172" s="164" t="e">
        <f ca="1">(期貨data!V173*50)-(期貨data!Z173*100)*Delta折耗比率!$Z$7</f>
        <v>#DIV/0!</v>
      </c>
      <c r="F172" s="164" t="e">
        <f ca="1">(期貨data!V173*50)-(期貨data!AA173*25)*Delta折耗比率!$Z$8</f>
        <v>#DIV/0!</v>
      </c>
      <c r="G172" s="165" t="e">
        <f ca="1">(期貨data!V173*50)-(期貨data!AB173*1000)*Delta折耗比率!$Z$9</f>
        <v>#DIV/0!</v>
      </c>
      <c r="H172" s="164" t="e">
        <f ca="1">(期貨data!W173*1000)-(期貨data!X173*250)*Delta折耗比率!$AA$5</f>
        <v>#DIV/0!</v>
      </c>
      <c r="I172" s="164" t="e">
        <f ca="1">(期貨data!W173*1000)-(期貨data!Y173*20)*期貨data!$B$1*Delta折耗比率!$AA$6</f>
        <v>#DIV/0!</v>
      </c>
      <c r="J172" s="164" t="e">
        <f ca="1">(期貨data!W173*1000)-(期貨data!Z173*100)*Delta折耗比率!$AA$7</f>
        <v>#DIV/0!</v>
      </c>
      <c r="K172" s="164" t="e">
        <f ca="1">(期貨data!W173*1000)-(期貨data!AA173*25)*Delta折耗比率!$AA$8</f>
        <v>#DIV/0!</v>
      </c>
      <c r="L172" s="165" t="e">
        <f ca="1">(期貨data!W173*1000)-(期貨data!AB173*1000)*Delta折耗比率!$AA$9</f>
        <v>#DIV/0!</v>
      </c>
      <c r="M172" s="163" t="e">
        <f ca="1">(期貨data!X173*250)-(期貨data!Y173*20)*期貨data!$B$1*Delta折耗比率!$AB$6</f>
        <v>#DIV/0!</v>
      </c>
      <c r="N172" s="164" t="e">
        <f ca="1">(期貨data!X173*250)-(期貨data!Z173*100)*Delta折耗比率!$AB$7</f>
        <v>#DIV/0!</v>
      </c>
      <c r="O172" s="164" t="e">
        <f ca="1">(期貨data!X173*250)-(期貨data!AA173*25)*Delta折耗比率!$AB$8</f>
        <v>#DIV/0!</v>
      </c>
      <c r="P172" s="165" t="e">
        <f ca="1">(期貨data!X173*250)-(期貨data!AB173*1000)*Delta折耗比率!$AB$9</f>
        <v>#DIV/0!</v>
      </c>
      <c r="Q172" s="163" t="e">
        <f ca="1">(期貨data!Y173*20)*期貨data!$B$1-(期貨data!Z173*100)*Delta折耗比率!$AC$7</f>
        <v>#DIV/0!</v>
      </c>
      <c r="R172" s="164" t="e">
        <f ca="1">(期貨data!Y173*20)*期貨data!$B$1-(期貨data!AA173*25)*Delta折耗比率!$AC$8</f>
        <v>#DIV/0!</v>
      </c>
      <c r="S172" s="165" t="e">
        <f ca="1">(期貨data!Y173*20)*期貨data!$B$1-(期貨data!AB173*1000)*Delta折耗比率!$AC$9</f>
        <v>#DIV/0!</v>
      </c>
      <c r="T172" s="163" t="e">
        <f ca="1">(期貨data!Z173*100)-(期貨data!AA173*25)*Delta折耗比率!$AD$8</f>
        <v>#DIV/0!</v>
      </c>
      <c r="U172" s="165" t="e">
        <f ca="1">(期貨data!Z173*100)-(期貨data!AB173*1000)*Delta折耗比率!$AD$9</f>
        <v>#DIV/0!</v>
      </c>
      <c r="V172" s="166" t="e">
        <f ca="1">(期貨data!AA173*25)-(期貨data!AB173*1000)*Delta折耗比率!$AE$9</f>
        <v>#DIV/0!</v>
      </c>
      <c r="W172" s="202" t="e">
        <f ca="1">(期貨data!AC173*2000)-(期貨data!AB173*1000)*Delta折耗比率!$AG$9</f>
        <v>#DIV/0!</v>
      </c>
      <c r="X172" s="166" t="e">
        <f ca="1">(期貨data!AD173*20)-(期貨data!AE173*200)*Delta折耗比率!$Z$13</f>
        <v>#DIV/0!</v>
      </c>
    </row>
    <row r="173" spans="1:24">
      <c r="A173" s="4">
        <f>現貨data!A173</f>
        <v>0</v>
      </c>
      <c r="B173" s="163" t="e">
        <f ca="1">(期貨data!V174*50)-(期貨data!W174*1000)*Delta折耗比率!$Z$4</f>
        <v>#DIV/0!</v>
      </c>
      <c r="C173" s="164" t="e">
        <f ca="1">(期貨data!V174*50)-(期貨data!X174*250)*Delta折耗比率!$Z$5</f>
        <v>#DIV/0!</v>
      </c>
      <c r="D173" s="164" t="e">
        <f ca="1">(期貨data!V174*50)-(期貨data!Y174*20)*期貨data!$B$1*Delta折耗比率!$Z$6</f>
        <v>#DIV/0!</v>
      </c>
      <c r="E173" s="164" t="e">
        <f ca="1">(期貨data!V174*50)-(期貨data!Z174*100)*Delta折耗比率!$Z$7</f>
        <v>#DIV/0!</v>
      </c>
      <c r="F173" s="164" t="e">
        <f ca="1">(期貨data!V174*50)-(期貨data!AA174*25)*Delta折耗比率!$Z$8</f>
        <v>#DIV/0!</v>
      </c>
      <c r="G173" s="165" t="e">
        <f ca="1">(期貨data!V174*50)-(期貨data!AB174*1000)*Delta折耗比率!$Z$9</f>
        <v>#DIV/0!</v>
      </c>
      <c r="H173" s="164" t="e">
        <f ca="1">(期貨data!W174*1000)-(期貨data!X174*250)*Delta折耗比率!$AA$5</f>
        <v>#DIV/0!</v>
      </c>
      <c r="I173" s="164" t="e">
        <f ca="1">(期貨data!W174*1000)-(期貨data!Y174*20)*期貨data!$B$1*Delta折耗比率!$AA$6</f>
        <v>#DIV/0!</v>
      </c>
      <c r="J173" s="164" t="e">
        <f ca="1">(期貨data!W174*1000)-(期貨data!Z174*100)*Delta折耗比率!$AA$7</f>
        <v>#DIV/0!</v>
      </c>
      <c r="K173" s="164" t="e">
        <f ca="1">(期貨data!W174*1000)-(期貨data!AA174*25)*Delta折耗比率!$AA$8</f>
        <v>#DIV/0!</v>
      </c>
      <c r="L173" s="165" t="e">
        <f ca="1">(期貨data!W174*1000)-(期貨data!AB174*1000)*Delta折耗比率!$AA$9</f>
        <v>#DIV/0!</v>
      </c>
      <c r="M173" s="163" t="e">
        <f ca="1">(期貨data!X174*250)-(期貨data!Y174*20)*期貨data!$B$1*Delta折耗比率!$AB$6</f>
        <v>#DIV/0!</v>
      </c>
      <c r="N173" s="164" t="e">
        <f ca="1">(期貨data!X174*250)-(期貨data!Z174*100)*Delta折耗比率!$AB$7</f>
        <v>#DIV/0!</v>
      </c>
      <c r="O173" s="164" t="e">
        <f ca="1">(期貨data!X174*250)-(期貨data!AA174*25)*Delta折耗比率!$AB$8</f>
        <v>#DIV/0!</v>
      </c>
      <c r="P173" s="165" t="e">
        <f ca="1">(期貨data!X174*250)-(期貨data!AB174*1000)*Delta折耗比率!$AB$9</f>
        <v>#DIV/0!</v>
      </c>
      <c r="Q173" s="163" t="e">
        <f ca="1">(期貨data!Y174*20)*期貨data!$B$1-(期貨data!Z174*100)*Delta折耗比率!$AC$7</f>
        <v>#DIV/0!</v>
      </c>
      <c r="R173" s="164" t="e">
        <f ca="1">(期貨data!Y174*20)*期貨data!$B$1-(期貨data!AA174*25)*Delta折耗比率!$AC$8</f>
        <v>#DIV/0!</v>
      </c>
      <c r="S173" s="165" t="e">
        <f ca="1">(期貨data!Y174*20)*期貨data!$B$1-(期貨data!AB174*1000)*Delta折耗比率!$AC$9</f>
        <v>#DIV/0!</v>
      </c>
      <c r="T173" s="163" t="e">
        <f ca="1">(期貨data!Z174*100)-(期貨data!AA174*25)*Delta折耗比率!$AD$8</f>
        <v>#DIV/0!</v>
      </c>
      <c r="U173" s="165" t="e">
        <f ca="1">(期貨data!Z174*100)-(期貨data!AB174*1000)*Delta折耗比率!$AD$9</f>
        <v>#DIV/0!</v>
      </c>
      <c r="V173" s="166" t="e">
        <f ca="1">(期貨data!AA174*25)-(期貨data!AB174*1000)*Delta折耗比率!$AE$9</f>
        <v>#DIV/0!</v>
      </c>
      <c r="W173" s="202" t="e">
        <f ca="1">(期貨data!AC174*2000)-(期貨data!AB174*1000)*Delta折耗比率!$AG$9</f>
        <v>#DIV/0!</v>
      </c>
      <c r="X173" s="166" t="e">
        <f ca="1">(期貨data!AD174*20)-(期貨data!AE174*200)*Delta折耗比率!$Z$13</f>
        <v>#DIV/0!</v>
      </c>
    </row>
    <row r="174" spans="1:24">
      <c r="A174" s="4">
        <f>現貨data!A174</f>
        <v>0</v>
      </c>
      <c r="B174" s="163" t="e">
        <f ca="1">(期貨data!V175*50)-(期貨data!W175*1000)*Delta折耗比率!$Z$4</f>
        <v>#DIV/0!</v>
      </c>
      <c r="C174" s="164" t="e">
        <f ca="1">(期貨data!V175*50)-(期貨data!X175*250)*Delta折耗比率!$Z$5</f>
        <v>#DIV/0!</v>
      </c>
      <c r="D174" s="164" t="e">
        <f ca="1">(期貨data!V175*50)-(期貨data!Y175*20)*期貨data!$B$1*Delta折耗比率!$Z$6</f>
        <v>#DIV/0!</v>
      </c>
      <c r="E174" s="164" t="e">
        <f ca="1">(期貨data!V175*50)-(期貨data!Z175*100)*Delta折耗比率!$Z$7</f>
        <v>#DIV/0!</v>
      </c>
      <c r="F174" s="164" t="e">
        <f ca="1">(期貨data!V175*50)-(期貨data!AA175*25)*Delta折耗比率!$Z$8</f>
        <v>#DIV/0!</v>
      </c>
      <c r="G174" s="165" t="e">
        <f ca="1">(期貨data!V175*50)-(期貨data!AB175*1000)*Delta折耗比率!$Z$9</f>
        <v>#DIV/0!</v>
      </c>
      <c r="H174" s="164" t="e">
        <f ca="1">(期貨data!W175*1000)-(期貨data!X175*250)*Delta折耗比率!$AA$5</f>
        <v>#DIV/0!</v>
      </c>
      <c r="I174" s="164" t="e">
        <f ca="1">(期貨data!W175*1000)-(期貨data!Y175*20)*期貨data!$B$1*Delta折耗比率!$AA$6</f>
        <v>#DIV/0!</v>
      </c>
      <c r="J174" s="164" t="e">
        <f ca="1">(期貨data!W175*1000)-(期貨data!Z175*100)*Delta折耗比率!$AA$7</f>
        <v>#DIV/0!</v>
      </c>
      <c r="K174" s="164" t="e">
        <f ca="1">(期貨data!W175*1000)-(期貨data!AA175*25)*Delta折耗比率!$AA$8</f>
        <v>#DIV/0!</v>
      </c>
      <c r="L174" s="165" t="e">
        <f ca="1">(期貨data!W175*1000)-(期貨data!AB175*1000)*Delta折耗比率!$AA$9</f>
        <v>#DIV/0!</v>
      </c>
      <c r="M174" s="163" t="e">
        <f ca="1">(期貨data!X175*250)-(期貨data!Y175*20)*期貨data!$B$1*Delta折耗比率!$AB$6</f>
        <v>#DIV/0!</v>
      </c>
      <c r="N174" s="164" t="e">
        <f ca="1">(期貨data!X175*250)-(期貨data!Z175*100)*Delta折耗比率!$AB$7</f>
        <v>#DIV/0!</v>
      </c>
      <c r="O174" s="164" t="e">
        <f ca="1">(期貨data!X175*250)-(期貨data!AA175*25)*Delta折耗比率!$AB$8</f>
        <v>#DIV/0!</v>
      </c>
      <c r="P174" s="165" t="e">
        <f ca="1">(期貨data!X175*250)-(期貨data!AB175*1000)*Delta折耗比率!$AB$9</f>
        <v>#DIV/0!</v>
      </c>
      <c r="Q174" s="163" t="e">
        <f ca="1">(期貨data!Y175*20)*期貨data!$B$1-(期貨data!Z175*100)*Delta折耗比率!$AC$7</f>
        <v>#DIV/0!</v>
      </c>
      <c r="R174" s="164" t="e">
        <f ca="1">(期貨data!Y175*20)*期貨data!$B$1-(期貨data!AA175*25)*Delta折耗比率!$AC$8</f>
        <v>#DIV/0!</v>
      </c>
      <c r="S174" s="165" t="e">
        <f ca="1">(期貨data!Y175*20)*期貨data!$B$1-(期貨data!AB175*1000)*Delta折耗比率!$AC$9</f>
        <v>#DIV/0!</v>
      </c>
      <c r="T174" s="163" t="e">
        <f ca="1">(期貨data!Z175*100)-(期貨data!AA175*25)*Delta折耗比率!$AD$8</f>
        <v>#DIV/0!</v>
      </c>
      <c r="U174" s="165" t="e">
        <f ca="1">(期貨data!Z175*100)-(期貨data!AB175*1000)*Delta折耗比率!$AD$9</f>
        <v>#DIV/0!</v>
      </c>
      <c r="V174" s="166" t="e">
        <f ca="1">(期貨data!AA175*25)-(期貨data!AB175*1000)*Delta折耗比率!$AE$9</f>
        <v>#DIV/0!</v>
      </c>
      <c r="W174" s="202" t="e">
        <f ca="1">(期貨data!AC175*2000)-(期貨data!AB175*1000)*Delta折耗比率!$AG$9</f>
        <v>#DIV/0!</v>
      </c>
      <c r="X174" s="166" t="e">
        <f ca="1">(期貨data!AD175*20)-(期貨data!AE175*200)*Delta折耗比率!$Z$13</f>
        <v>#DIV/0!</v>
      </c>
    </row>
    <row r="175" spans="1:24">
      <c r="A175" s="4">
        <f>現貨data!A175</f>
        <v>0</v>
      </c>
      <c r="B175" s="163" t="e">
        <f ca="1">(期貨data!V176*50)-(期貨data!W176*1000)*Delta折耗比率!$Z$4</f>
        <v>#DIV/0!</v>
      </c>
      <c r="C175" s="164" t="e">
        <f ca="1">(期貨data!V176*50)-(期貨data!X176*250)*Delta折耗比率!$Z$5</f>
        <v>#DIV/0!</v>
      </c>
      <c r="D175" s="164" t="e">
        <f ca="1">(期貨data!V176*50)-(期貨data!Y176*20)*期貨data!$B$1*Delta折耗比率!$Z$6</f>
        <v>#DIV/0!</v>
      </c>
      <c r="E175" s="164" t="e">
        <f ca="1">(期貨data!V176*50)-(期貨data!Z176*100)*Delta折耗比率!$Z$7</f>
        <v>#DIV/0!</v>
      </c>
      <c r="F175" s="164" t="e">
        <f ca="1">(期貨data!V176*50)-(期貨data!AA176*25)*Delta折耗比率!$Z$8</f>
        <v>#DIV/0!</v>
      </c>
      <c r="G175" s="165" t="e">
        <f ca="1">(期貨data!V176*50)-(期貨data!AB176*1000)*Delta折耗比率!$Z$9</f>
        <v>#DIV/0!</v>
      </c>
      <c r="H175" s="164" t="e">
        <f ca="1">(期貨data!W176*1000)-(期貨data!X176*250)*Delta折耗比率!$AA$5</f>
        <v>#DIV/0!</v>
      </c>
      <c r="I175" s="164" t="e">
        <f ca="1">(期貨data!W176*1000)-(期貨data!Y176*20)*期貨data!$B$1*Delta折耗比率!$AA$6</f>
        <v>#DIV/0!</v>
      </c>
      <c r="J175" s="164" t="e">
        <f ca="1">(期貨data!W176*1000)-(期貨data!Z176*100)*Delta折耗比率!$AA$7</f>
        <v>#DIV/0!</v>
      </c>
      <c r="K175" s="164" t="e">
        <f ca="1">(期貨data!W176*1000)-(期貨data!AA176*25)*Delta折耗比率!$AA$8</f>
        <v>#DIV/0!</v>
      </c>
      <c r="L175" s="165" t="e">
        <f ca="1">(期貨data!W176*1000)-(期貨data!AB176*1000)*Delta折耗比率!$AA$9</f>
        <v>#DIV/0!</v>
      </c>
      <c r="M175" s="163" t="e">
        <f ca="1">(期貨data!X176*250)-(期貨data!Y176*20)*期貨data!$B$1*Delta折耗比率!$AB$6</f>
        <v>#DIV/0!</v>
      </c>
      <c r="N175" s="164" t="e">
        <f ca="1">(期貨data!X176*250)-(期貨data!Z176*100)*Delta折耗比率!$AB$7</f>
        <v>#DIV/0!</v>
      </c>
      <c r="O175" s="164" t="e">
        <f ca="1">(期貨data!X176*250)-(期貨data!AA176*25)*Delta折耗比率!$AB$8</f>
        <v>#DIV/0!</v>
      </c>
      <c r="P175" s="165" t="e">
        <f ca="1">(期貨data!X176*250)-(期貨data!AB176*1000)*Delta折耗比率!$AB$9</f>
        <v>#DIV/0!</v>
      </c>
      <c r="Q175" s="163" t="e">
        <f ca="1">(期貨data!Y176*20)*期貨data!$B$1-(期貨data!Z176*100)*Delta折耗比率!$AC$7</f>
        <v>#DIV/0!</v>
      </c>
      <c r="R175" s="164" t="e">
        <f ca="1">(期貨data!Y176*20)*期貨data!$B$1-(期貨data!AA176*25)*Delta折耗比率!$AC$8</f>
        <v>#DIV/0!</v>
      </c>
      <c r="S175" s="165" t="e">
        <f ca="1">(期貨data!Y176*20)*期貨data!$B$1-(期貨data!AB176*1000)*Delta折耗比率!$AC$9</f>
        <v>#DIV/0!</v>
      </c>
      <c r="T175" s="163" t="e">
        <f ca="1">(期貨data!Z176*100)-(期貨data!AA176*25)*Delta折耗比率!$AD$8</f>
        <v>#DIV/0!</v>
      </c>
      <c r="U175" s="165" t="e">
        <f ca="1">(期貨data!Z176*100)-(期貨data!AB176*1000)*Delta折耗比率!$AD$9</f>
        <v>#DIV/0!</v>
      </c>
      <c r="V175" s="166" t="e">
        <f ca="1">(期貨data!AA176*25)-(期貨data!AB176*1000)*Delta折耗比率!$AE$9</f>
        <v>#DIV/0!</v>
      </c>
      <c r="W175" s="202" t="e">
        <f ca="1">(期貨data!AC176*2000)-(期貨data!AB176*1000)*Delta折耗比率!$AG$9</f>
        <v>#DIV/0!</v>
      </c>
      <c r="X175" s="166" t="e">
        <f ca="1">(期貨data!AD176*20)-(期貨data!AE176*200)*Delta折耗比率!$Z$13</f>
        <v>#DIV/0!</v>
      </c>
    </row>
    <row r="176" spans="1:24">
      <c r="A176" s="4">
        <f>現貨data!A176</f>
        <v>0</v>
      </c>
      <c r="B176" s="163" t="e">
        <f ca="1">(期貨data!V177*50)-(期貨data!W177*1000)*Delta折耗比率!$Z$4</f>
        <v>#DIV/0!</v>
      </c>
      <c r="C176" s="164" t="e">
        <f ca="1">(期貨data!V177*50)-(期貨data!X177*250)*Delta折耗比率!$Z$5</f>
        <v>#DIV/0!</v>
      </c>
      <c r="D176" s="164" t="e">
        <f ca="1">(期貨data!V177*50)-(期貨data!Y177*20)*期貨data!$B$1*Delta折耗比率!$Z$6</f>
        <v>#DIV/0!</v>
      </c>
      <c r="E176" s="164" t="e">
        <f ca="1">(期貨data!V177*50)-(期貨data!Z177*100)*Delta折耗比率!$Z$7</f>
        <v>#DIV/0!</v>
      </c>
      <c r="F176" s="164" t="e">
        <f ca="1">(期貨data!V177*50)-(期貨data!AA177*25)*Delta折耗比率!$Z$8</f>
        <v>#DIV/0!</v>
      </c>
      <c r="G176" s="165" t="e">
        <f ca="1">(期貨data!V177*50)-(期貨data!AB177*1000)*Delta折耗比率!$Z$9</f>
        <v>#DIV/0!</v>
      </c>
      <c r="H176" s="164" t="e">
        <f ca="1">(期貨data!W177*1000)-(期貨data!X177*250)*Delta折耗比率!$AA$5</f>
        <v>#DIV/0!</v>
      </c>
      <c r="I176" s="164" t="e">
        <f ca="1">(期貨data!W177*1000)-(期貨data!Y177*20)*期貨data!$B$1*Delta折耗比率!$AA$6</f>
        <v>#DIV/0!</v>
      </c>
      <c r="J176" s="164" t="e">
        <f ca="1">(期貨data!W177*1000)-(期貨data!Z177*100)*Delta折耗比率!$AA$7</f>
        <v>#DIV/0!</v>
      </c>
      <c r="K176" s="164" t="e">
        <f ca="1">(期貨data!W177*1000)-(期貨data!AA177*25)*Delta折耗比率!$AA$8</f>
        <v>#DIV/0!</v>
      </c>
      <c r="L176" s="165" t="e">
        <f ca="1">(期貨data!W177*1000)-(期貨data!AB177*1000)*Delta折耗比率!$AA$9</f>
        <v>#DIV/0!</v>
      </c>
      <c r="M176" s="163" t="e">
        <f ca="1">(期貨data!X177*250)-(期貨data!Y177*20)*期貨data!$B$1*Delta折耗比率!$AB$6</f>
        <v>#DIV/0!</v>
      </c>
      <c r="N176" s="164" t="e">
        <f ca="1">(期貨data!X177*250)-(期貨data!Z177*100)*Delta折耗比率!$AB$7</f>
        <v>#DIV/0!</v>
      </c>
      <c r="O176" s="164" t="e">
        <f ca="1">(期貨data!X177*250)-(期貨data!AA177*25)*Delta折耗比率!$AB$8</f>
        <v>#DIV/0!</v>
      </c>
      <c r="P176" s="165" t="e">
        <f ca="1">(期貨data!X177*250)-(期貨data!AB177*1000)*Delta折耗比率!$AB$9</f>
        <v>#DIV/0!</v>
      </c>
      <c r="Q176" s="163" t="e">
        <f ca="1">(期貨data!Y177*20)*期貨data!$B$1-(期貨data!Z177*100)*Delta折耗比率!$AC$7</f>
        <v>#DIV/0!</v>
      </c>
      <c r="R176" s="164" t="e">
        <f ca="1">(期貨data!Y177*20)*期貨data!$B$1-(期貨data!AA177*25)*Delta折耗比率!$AC$8</f>
        <v>#DIV/0!</v>
      </c>
      <c r="S176" s="165" t="e">
        <f ca="1">(期貨data!Y177*20)*期貨data!$B$1-(期貨data!AB177*1000)*Delta折耗比率!$AC$9</f>
        <v>#DIV/0!</v>
      </c>
      <c r="T176" s="163" t="e">
        <f ca="1">(期貨data!Z177*100)-(期貨data!AA177*25)*Delta折耗比率!$AD$8</f>
        <v>#DIV/0!</v>
      </c>
      <c r="U176" s="165" t="e">
        <f ca="1">(期貨data!Z177*100)-(期貨data!AB177*1000)*Delta折耗比率!$AD$9</f>
        <v>#DIV/0!</v>
      </c>
      <c r="V176" s="166" t="e">
        <f ca="1">(期貨data!AA177*25)-(期貨data!AB177*1000)*Delta折耗比率!$AE$9</f>
        <v>#DIV/0!</v>
      </c>
      <c r="W176" s="202" t="e">
        <f ca="1">(期貨data!AC177*2000)-(期貨data!AB177*1000)*Delta折耗比率!$AG$9</f>
        <v>#DIV/0!</v>
      </c>
      <c r="X176" s="166" t="e">
        <f ca="1">(期貨data!AD177*20)-(期貨data!AE177*200)*Delta折耗比率!$Z$13</f>
        <v>#DIV/0!</v>
      </c>
    </row>
    <row r="177" spans="1:24">
      <c r="A177" s="4">
        <f>現貨data!A177</f>
        <v>0</v>
      </c>
      <c r="B177" s="163" t="e">
        <f ca="1">(期貨data!V178*50)-(期貨data!W178*1000)*Delta折耗比率!$Z$4</f>
        <v>#DIV/0!</v>
      </c>
      <c r="C177" s="164" t="e">
        <f ca="1">(期貨data!V178*50)-(期貨data!X178*250)*Delta折耗比率!$Z$5</f>
        <v>#DIV/0!</v>
      </c>
      <c r="D177" s="164" t="e">
        <f ca="1">(期貨data!V178*50)-(期貨data!Y178*20)*期貨data!$B$1*Delta折耗比率!$Z$6</f>
        <v>#DIV/0!</v>
      </c>
      <c r="E177" s="164" t="e">
        <f ca="1">(期貨data!V178*50)-(期貨data!Z178*100)*Delta折耗比率!$Z$7</f>
        <v>#DIV/0!</v>
      </c>
      <c r="F177" s="164" t="e">
        <f ca="1">(期貨data!V178*50)-(期貨data!AA178*25)*Delta折耗比率!$Z$8</f>
        <v>#DIV/0!</v>
      </c>
      <c r="G177" s="165" t="e">
        <f ca="1">(期貨data!V178*50)-(期貨data!AB178*1000)*Delta折耗比率!$Z$9</f>
        <v>#DIV/0!</v>
      </c>
      <c r="H177" s="164" t="e">
        <f ca="1">(期貨data!W178*1000)-(期貨data!X178*250)*Delta折耗比率!$AA$5</f>
        <v>#DIV/0!</v>
      </c>
      <c r="I177" s="164" t="e">
        <f ca="1">(期貨data!W178*1000)-(期貨data!Y178*20)*期貨data!$B$1*Delta折耗比率!$AA$6</f>
        <v>#DIV/0!</v>
      </c>
      <c r="J177" s="164" t="e">
        <f ca="1">(期貨data!W178*1000)-(期貨data!Z178*100)*Delta折耗比率!$AA$7</f>
        <v>#DIV/0!</v>
      </c>
      <c r="K177" s="164" t="e">
        <f ca="1">(期貨data!W178*1000)-(期貨data!AA178*25)*Delta折耗比率!$AA$8</f>
        <v>#DIV/0!</v>
      </c>
      <c r="L177" s="165" t="e">
        <f ca="1">(期貨data!W178*1000)-(期貨data!AB178*1000)*Delta折耗比率!$AA$9</f>
        <v>#DIV/0!</v>
      </c>
      <c r="M177" s="163" t="e">
        <f ca="1">(期貨data!X178*250)-(期貨data!Y178*20)*期貨data!$B$1*Delta折耗比率!$AB$6</f>
        <v>#DIV/0!</v>
      </c>
      <c r="N177" s="164" t="e">
        <f ca="1">(期貨data!X178*250)-(期貨data!Z178*100)*Delta折耗比率!$AB$7</f>
        <v>#DIV/0!</v>
      </c>
      <c r="O177" s="164" t="e">
        <f ca="1">(期貨data!X178*250)-(期貨data!AA178*25)*Delta折耗比率!$AB$8</f>
        <v>#DIV/0!</v>
      </c>
      <c r="P177" s="165" t="e">
        <f ca="1">(期貨data!X178*250)-(期貨data!AB178*1000)*Delta折耗比率!$AB$9</f>
        <v>#DIV/0!</v>
      </c>
      <c r="Q177" s="163" t="e">
        <f ca="1">(期貨data!Y178*20)*期貨data!$B$1-(期貨data!Z178*100)*Delta折耗比率!$AC$7</f>
        <v>#DIV/0!</v>
      </c>
      <c r="R177" s="164" t="e">
        <f ca="1">(期貨data!Y178*20)*期貨data!$B$1-(期貨data!AA178*25)*Delta折耗比率!$AC$8</f>
        <v>#DIV/0!</v>
      </c>
      <c r="S177" s="165" t="e">
        <f ca="1">(期貨data!Y178*20)*期貨data!$B$1-(期貨data!AB178*1000)*Delta折耗比率!$AC$9</f>
        <v>#DIV/0!</v>
      </c>
      <c r="T177" s="163" t="e">
        <f ca="1">(期貨data!Z178*100)-(期貨data!AA178*25)*Delta折耗比率!$AD$8</f>
        <v>#DIV/0!</v>
      </c>
      <c r="U177" s="165" t="e">
        <f ca="1">(期貨data!Z178*100)-(期貨data!AB178*1000)*Delta折耗比率!$AD$9</f>
        <v>#DIV/0!</v>
      </c>
      <c r="V177" s="166" t="e">
        <f ca="1">(期貨data!AA178*25)-(期貨data!AB178*1000)*Delta折耗比率!$AE$9</f>
        <v>#DIV/0!</v>
      </c>
      <c r="W177" s="202" t="e">
        <f ca="1">(期貨data!AC178*2000)-(期貨data!AB178*1000)*Delta折耗比率!$AG$9</f>
        <v>#DIV/0!</v>
      </c>
      <c r="X177" s="166" t="e">
        <f ca="1">(期貨data!AD178*20)-(期貨data!AE178*200)*Delta折耗比率!$Z$13</f>
        <v>#DIV/0!</v>
      </c>
    </row>
    <row r="178" spans="1:24">
      <c r="A178" s="4">
        <f>現貨data!A178</f>
        <v>0</v>
      </c>
      <c r="B178" s="163" t="e">
        <f ca="1">(期貨data!V179*50)-(期貨data!W179*1000)*Delta折耗比率!$Z$4</f>
        <v>#DIV/0!</v>
      </c>
      <c r="C178" s="164" t="e">
        <f ca="1">(期貨data!V179*50)-(期貨data!X179*250)*Delta折耗比率!$Z$5</f>
        <v>#DIV/0!</v>
      </c>
      <c r="D178" s="164" t="e">
        <f ca="1">(期貨data!V179*50)-(期貨data!Y179*20)*期貨data!$B$1*Delta折耗比率!$Z$6</f>
        <v>#DIV/0!</v>
      </c>
      <c r="E178" s="164" t="e">
        <f ca="1">(期貨data!V179*50)-(期貨data!Z179*100)*Delta折耗比率!$Z$7</f>
        <v>#DIV/0!</v>
      </c>
      <c r="F178" s="164" t="e">
        <f ca="1">(期貨data!V179*50)-(期貨data!AA179*25)*Delta折耗比率!$Z$8</f>
        <v>#DIV/0!</v>
      </c>
      <c r="G178" s="165" t="e">
        <f ca="1">(期貨data!V179*50)-(期貨data!AB179*1000)*Delta折耗比率!$Z$9</f>
        <v>#DIV/0!</v>
      </c>
      <c r="H178" s="164" t="e">
        <f ca="1">(期貨data!W179*1000)-(期貨data!X179*250)*Delta折耗比率!$AA$5</f>
        <v>#DIV/0!</v>
      </c>
      <c r="I178" s="164" t="e">
        <f ca="1">(期貨data!W179*1000)-(期貨data!Y179*20)*期貨data!$B$1*Delta折耗比率!$AA$6</f>
        <v>#DIV/0!</v>
      </c>
      <c r="J178" s="164" t="e">
        <f ca="1">(期貨data!W179*1000)-(期貨data!Z179*100)*Delta折耗比率!$AA$7</f>
        <v>#DIV/0!</v>
      </c>
      <c r="K178" s="164" t="e">
        <f ca="1">(期貨data!W179*1000)-(期貨data!AA179*25)*Delta折耗比率!$AA$8</f>
        <v>#DIV/0!</v>
      </c>
      <c r="L178" s="165" t="e">
        <f ca="1">(期貨data!W179*1000)-(期貨data!AB179*1000)*Delta折耗比率!$AA$9</f>
        <v>#DIV/0!</v>
      </c>
      <c r="M178" s="163" t="e">
        <f ca="1">(期貨data!X179*250)-(期貨data!Y179*20)*期貨data!$B$1*Delta折耗比率!$AB$6</f>
        <v>#DIV/0!</v>
      </c>
      <c r="N178" s="164" t="e">
        <f ca="1">(期貨data!X179*250)-(期貨data!Z179*100)*Delta折耗比率!$AB$7</f>
        <v>#DIV/0!</v>
      </c>
      <c r="O178" s="164" t="e">
        <f ca="1">(期貨data!X179*250)-(期貨data!AA179*25)*Delta折耗比率!$AB$8</f>
        <v>#DIV/0!</v>
      </c>
      <c r="P178" s="165" t="e">
        <f ca="1">(期貨data!X179*250)-(期貨data!AB179*1000)*Delta折耗比率!$AB$9</f>
        <v>#DIV/0!</v>
      </c>
      <c r="Q178" s="163" t="e">
        <f ca="1">(期貨data!Y179*20)*期貨data!$B$1-(期貨data!Z179*100)*Delta折耗比率!$AC$7</f>
        <v>#DIV/0!</v>
      </c>
      <c r="R178" s="164" t="e">
        <f ca="1">(期貨data!Y179*20)*期貨data!$B$1-(期貨data!AA179*25)*Delta折耗比率!$AC$8</f>
        <v>#DIV/0!</v>
      </c>
      <c r="S178" s="165" t="e">
        <f ca="1">(期貨data!Y179*20)*期貨data!$B$1-(期貨data!AB179*1000)*Delta折耗比率!$AC$9</f>
        <v>#DIV/0!</v>
      </c>
      <c r="T178" s="163" t="e">
        <f ca="1">(期貨data!Z179*100)-(期貨data!AA179*25)*Delta折耗比率!$AD$8</f>
        <v>#DIV/0!</v>
      </c>
      <c r="U178" s="165" t="e">
        <f ca="1">(期貨data!Z179*100)-(期貨data!AB179*1000)*Delta折耗比率!$AD$9</f>
        <v>#DIV/0!</v>
      </c>
      <c r="V178" s="166" t="e">
        <f ca="1">(期貨data!AA179*25)-(期貨data!AB179*1000)*Delta折耗比率!$AE$9</f>
        <v>#DIV/0!</v>
      </c>
      <c r="W178" s="202" t="e">
        <f ca="1">(期貨data!AC179*2000)-(期貨data!AB179*1000)*Delta折耗比率!$AG$9</f>
        <v>#DIV/0!</v>
      </c>
      <c r="X178" s="166" t="e">
        <f ca="1">(期貨data!AD179*20)-(期貨data!AE179*200)*Delta折耗比率!$Z$13</f>
        <v>#DIV/0!</v>
      </c>
    </row>
    <row r="179" spans="1:24">
      <c r="A179" s="4">
        <f>現貨data!A179</f>
        <v>0</v>
      </c>
      <c r="B179" s="163" t="e">
        <f ca="1">(期貨data!V180*50)-(期貨data!W180*1000)*Delta折耗比率!$Z$4</f>
        <v>#DIV/0!</v>
      </c>
      <c r="C179" s="164" t="e">
        <f ca="1">(期貨data!V180*50)-(期貨data!X180*250)*Delta折耗比率!$Z$5</f>
        <v>#DIV/0!</v>
      </c>
      <c r="D179" s="164" t="e">
        <f ca="1">(期貨data!V180*50)-(期貨data!Y180*20)*期貨data!$B$1*Delta折耗比率!$Z$6</f>
        <v>#DIV/0!</v>
      </c>
      <c r="E179" s="164" t="e">
        <f ca="1">(期貨data!V180*50)-(期貨data!Z180*100)*Delta折耗比率!$Z$7</f>
        <v>#DIV/0!</v>
      </c>
      <c r="F179" s="164" t="e">
        <f ca="1">(期貨data!V180*50)-(期貨data!AA180*25)*Delta折耗比率!$Z$8</f>
        <v>#DIV/0!</v>
      </c>
      <c r="G179" s="165" t="e">
        <f ca="1">(期貨data!V180*50)-(期貨data!AB180*1000)*Delta折耗比率!$Z$9</f>
        <v>#DIV/0!</v>
      </c>
      <c r="H179" s="164" t="e">
        <f ca="1">(期貨data!W180*1000)-(期貨data!X180*250)*Delta折耗比率!$AA$5</f>
        <v>#DIV/0!</v>
      </c>
      <c r="I179" s="164" t="e">
        <f ca="1">(期貨data!W180*1000)-(期貨data!Y180*20)*期貨data!$B$1*Delta折耗比率!$AA$6</f>
        <v>#DIV/0!</v>
      </c>
      <c r="J179" s="164" t="e">
        <f ca="1">(期貨data!W180*1000)-(期貨data!Z180*100)*Delta折耗比率!$AA$7</f>
        <v>#DIV/0!</v>
      </c>
      <c r="K179" s="164" t="e">
        <f ca="1">(期貨data!W180*1000)-(期貨data!AA180*25)*Delta折耗比率!$AA$8</f>
        <v>#DIV/0!</v>
      </c>
      <c r="L179" s="165" t="e">
        <f ca="1">(期貨data!W180*1000)-(期貨data!AB180*1000)*Delta折耗比率!$AA$9</f>
        <v>#DIV/0!</v>
      </c>
      <c r="M179" s="163" t="e">
        <f ca="1">(期貨data!X180*250)-(期貨data!Y180*20)*期貨data!$B$1*Delta折耗比率!$AB$6</f>
        <v>#DIV/0!</v>
      </c>
      <c r="N179" s="164" t="e">
        <f ca="1">(期貨data!X180*250)-(期貨data!Z180*100)*Delta折耗比率!$AB$7</f>
        <v>#DIV/0!</v>
      </c>
      <c r="O179" s="164" t="e">
        <f ca="1">(期貨data!X180*250)-(期貨data!AA180*25)*Delta折耗比率!$AB$8</f>
        <v>#DIV/0!</v>
      </c>
      <c r="P179" s="165" t="e">
        <f ca="1">(期貨data!X180*250)-(期貨data!AB180*1000)*Delta折耗比率!$AB$9</f>
        <v>#DIV/0!</v>
      </c>
      <c r="Q179" s="163" t="e">
        <f ca="1">(期貨data!Y180*20)*期貨data!$B$1-(期貨data!Z180*100)*Delta折耗比率!$AC$7</f>
        <v>#DIV/0!</v>
      </c>
      <c r="R179" s="164" t="e">
        <f ca="1">(期貨data!Y180*20)*期貨data!$B$1-(期貨data!AA180*25)*Delta折耗比率!$AC$8</f>
        <v>#DIV/0!</v>
      </c>
      <c r="S179" s="165" t="e">
        <f ca="1">(期貨data!Y180*20)*期貨data!$B$1-(期貨data!AB180*1000)*Delta折耗比率!$AC$9</f>
        <v>#DIV/0!</v>
      </c>
      <c r="T179" s="163" t="e">
        <f ca="1">(期貨data!Z180*100)-(期貨data!AA180*25)*Delta折耗比率!$AD$8</f>
        <v>#DIV/0!</v>
      </c>
      <c r="U179" s="165" t="e">
        <f ca="1">(期貨data!Z180*100)-(期貨data!AB180*1000)*Delta折耗比率!$AD$9</f>
        <v>#DIV/0!</v>
      </c>
      <c r="V179" s="166" t="e">
        <f ca="1">(期貨data!AA180*25)-(期貨data!AB180*1000)*Delta折耗比率!$AE$9</f>
        <v>#DIV/0!</v>
      </c>
      <c r="W179" s="202" t="e">
        <f ca="1">(期貨data!AC180*2000)-(期貨data!AB180*1000)*Delta折耗比率!$AG$9</f>
        <v>#DIV/0!</v>
      </c>
      <c r="X179" s="166" t="e">
        <f ca="1">(期貨data!AD180*20)-(期貨data!AE180*200)*Delta折耗比率!$Z$13</f>
        <v>#DIV/0!</v>
      </c>
    </row>
    <row r="180" spans="1:24">
      <c r="A180" s="4">
        <f>現貨data!A180</f>
        <v>0</v>
      </c>
      <c r="B180" s="163" t="e">
        <f ca="1">(期貨data!V181*50)-(期貨data!W181*1000)*Delta折耗比率!$Z$4</f>
        <v>#DIV/0!</v>
      </c>
      <c r="C180" s="164" t="e">
        <f ca="1">(期貨data!V181*50)-(期貨data!X181*250)*Delta折耗比率!$Z$5</f>
        <v>#DIV/0!</v>
      </c>
      <c r="D180" s="164" t="e">
        <f ca="1">(期貨data!V181*50)-(期貨data!Y181*20)*期貨data!$B$1*Delta折耗比率!$Z$6</f>
        <v>#DIV/0!</v>
      </c>
      <c r="E180" s="164" t="e">
        <f ca="1">(期貨data!V181*50)-(期貨data!Z181*100)*Delta折耗比率!$Z$7</f>
        <v>#DIV/0!</v>
      </c>
      <c r="F180" s="164" t="e">
        <f ca="1">(期貨data!V181*50)-(期貨data!AA181*25)*Delta折耗比率!$Z$8</f>
        <v>#DIV/0!</v>
      </c>
      <c r="G180" s="165" t="e">
        <f ca="1">(期貨data!V181*50)-(期貨data!AB181*1000)*Delta折耗比率!$Z$9</f>
        <v>#DIV/0!</v>
      </c>
      <c r="H180" s="164" t="e">
        <f ca="1">(期貨data!W181*1000)-(期貨data!X181*250)*Delta折耗比率!$AA$5</f>
        <v>#DIV/0!</v>
      </c>
      <c r="I180" s="164" t="e">
        <f ca="1">(期貨data!W181*1000)-(期貨data!Y181*20)*期貨data!$B$1*Delta折耗比率!$AA$6</f>
        <v>#DIV/0!</v>
      </c>
      <c r="J180" s="164" t="e">
        <f ca="1">(期貨data!W181*1000)-(期貨data!Z181*100)*Delta折耗比率!$AA$7</f>
        <v>#DIV/0!</v>
      </c>
      <c r="K180" s="164" t="e">
        <f ca="1">(期貨data!W181*1000)-(期貨data!AA181*25)*Delta折耗比率!$AA$8</f>
        <v>#DIV/0!</v>
      </c>
      <c r="L180" s="165" t="e">
        <f ca="1">(期貨data!W181*1000)-(期貨data!AB181*1000)*Delta折耗比率!$AA$9</f>
        <v>#DIV/0!</v>
      </c>
      <c r="M180" s="163" t="e">
        <f ca="1">(期貨data!X181*250)-(期貨data!Y181*20)*期貨data!$B$1*Delta折耗比率!$AB$6</f>
        <v>#DIV/0!</v>
      </c>
      <c r="N180" s="164" t="e">
        <f ca="1">(期貨data!X181*250)-(期貨data!Z181*100)*Delta折耗比率!$AB$7</f>
        <v>#DIV/0!</v>
      </c>
      <c r="O180" s="164" t="e">
        <f ca="1">(期貨data!X181*250)-(期貨data!AA181*25)*Delta折耗比率!$AB$8</f>
        <v>#DIV/0!</v>
      </c>
      <c r="P180" s="165" t="e">
        <f ca="1">(期貨data!X181*250)-(期貨data!AB181*1000)*Delta折耗比率!$AB$9</f>
        <v>#DIV/0!</v>
      </c>
      <c r="Q180" s="163" t="e">
        <f ca="1">(期貨data!Y181*20)*期貨data!$B$1-(期貨data!Z181*100)*Delta折耗比率!$AC$7</f>
        <v>#DIV/0!</v>
      </c>
      <c r="R180" s="164" t="e">
        <f ca="1">(期貨data!Y181*20)*期貨data!$B$1-(期貨data!AA181*25)*Delta折耗比率!$AC$8</f>
        <v>#DIV/0!</v>
      </c>
      <c r="S180" s="165" t="e">
        <f ca="1">(期貨data!Y181*20)*期貨data!$B$1-(期貨data!AB181*1000)*Delta折耗比率!$AC$9</f>
        <v>#DIV/0!</v>
      </c>
      <c r="T180" s="163" t="e">
        <f ca="1">(期貨data!Z181*100)-(期貨data!AA181*25)*Delta折耗比率!$AD$8</f>
        <v>#DIV/0!</v>
      </c>
      <c r="U180" s="165" t="e">
        <f ca="1">(期貨data!Z181*100)-(期貨data!AB181*1000)*Delta折耗比率!$AD$9</f>
        <v>#DIV/0!</v>
      </c>
      <c r="V180" s="166" t="e">
        <f ca="1">(期貨data!AA181*25)-(期貨data!AB181*1000)*Delta折耗比率!$AE$9</f>
        <v>#DIV/0!</v>
      </c>
      <c r="W180" s="202" t="e">
        <f ca="1">(期貨data!AC181*2000)-(期貨data!AB181*1000)*Delta折耗比率!$AG$9</f>
        <v>#DIV/0!</v>
      </c>
      <c r="X180" s="166" t="e">
        <f ca="1">(期貨data!AD181*20)-(期貨data!AE181*200)*Delta折耗比率!$Z$13</f>
        <v>#DIV/0!</v>
      </c>
    </row>
    <row r="181" spans="1:24">
      <c r="A181" s="4">
        <f>現貨data!A181</f>
        <v>0</v>
      </c>
      <c r="B181" s="163" t="e">
        <f ca="1">(期貨data!V182*50)-(期貨data!W182*1000)*Delta折耗比率!$Z$4</f>
        <v>#DIV/0!</v>
      </c>
      <c r="C181" s="164" t="e">
        <f ca="1">(期貨data!V182*50)-(期貨data!X182*250)*Delta折耗比率!$Z$5</f>
        <v>#DIV/0!</v>
      </c>
      <c r="D181" s="164" t="e">
        <f ca="1">(期貨data!V182*50)-(期貨data!Y182*20)*期貨data!$B$1*Delta折耗比率!$Z$6</f>
        <v>#DIV/0!</v>
      </c>
      <c r="E181" s="164" t="e">
        <f ca="1">(期貨data!V182*50)-(期貨data!Z182*100)*Delta折耗比率!$Z$7</f>
        <v>#DIV/0!</v>
      </c>
      <c r="F181" s="164" t="e">
        <f ca="1">(期貨data!V182*50)-(期貨data!AA182*25)*Delta折耗比率!$Z$8</f>
        <v>#DIV/0!</v>
      </c>
      <c r="G181" s="165" t="e">
        <f ca="1">(期貨data!V182*50)-(期貨data!AB182*1000)*Delta折耗比率!$Z$9</f>
        <v>#DIV/0!</v>
      </c>
      <c r="H181" s="164" t="e">
        <f ca="1">(期貨data!W182*1000)-(期貨data!X182*250)*Delta折耗比率!$AA$5</f>
        <v>#DIV/0!</v>
      </c>
      <c r="I181" s="164" t="e">
        <f ca="1">(期貨data!W182*1000)-(期貨data!Y182*20)*期貨data!$B$1*Delta折耗比率!$AA$6</f>
        <v>#DIV/0!</v>
      </c>
      <c r="J181" s="164" t="e">
        <f ca="1">(期貨data!W182*1000)-(期貨data!Z182*100)*Delta折耗比率!$AA$7</f>
        <v>#DIV/0!</v>
      </c>
      <c r="K181" s="164" t="e">
        <f ca="1">(期貨data!W182*1000)-(期貨data!AA182*25)*Delta折耗比率!$AA$8</f>
        <v>#DIV/0!</v>
      </c>
      <c r="L181" s="165" t="e">
        <f ca="1">(期貨data!W182*1000)-(期貨data!AB182*1000)*Delta折耗比率!$AA$9</f>
        <v>#DIV/0!</v>
      </c>
      <c r="M181" s="163" t="e">
        <f ca="1">(期貨data!X182*250)-(期貨data!Y182*20)*期貨data!$B$1*Delta折耗比率!$AB$6</f>
        <v>#DIV/0!</v>
      </c>
      <c r="N181" s="164" t="e">
        <f ca="1">(期貨data!X182*250)-(期貨data!Z182*100)*Delta折耗比率!$AB$7</f>
        <v>#DIV/0!</v>
      </c>
      <c r="O181" s="164" t="e">
        <f ca="1">(期貨data!X182*250)-(期貨data!AA182*25)*Delta折耗比率!$AB$8</f>
        <v>#DIV/0!</v>
      </c>
      <c r="P181" s="165" t="e">
        <f ca="1">(期貨data!X182*250)-(期貨data!AB182*1000)*Delta折耗比率!$AB$9</f>
        <v>#DIV/0!</v>
      </c>
      <c r="Q181" s="163" t="e">
        <f ca="1">(期貨data!Y182*20)*期貨data!$B$1-(期貨data!Z182*100)*Delta折耗比率!$AC$7</f>
        <v>#DIV/0!</v>
      </c>
      <c r="R181" s="164" t="e">
        <f ca="1">(期貨data!Y182*20)*期貨data!$B$1-(期貨data!AA182*25)*Delta折耗比率!$AC$8</f>
        <v>#DIV/0!</v>
      </c>
      <c r="S181" s="165" t="e">
        <f ca="1">(期貨data!Y182*20)*期貨data!$B$1-(期貨data!AB182*1000)*Delta折耗比率!$AC$9</f>
        <v>#DIV/0!</v>
      </c>
      <c r="T181" s="163" t="e">
        <f ca="1">(期貨data!Z182*100)-(期貨data!AA182*25)*Delta折耗比率!$AD$8</f>
        <v>#DIV/0!</v>
      </c>
      <c r="U181" s="165" t="e">
        <f ca="1">(期貨data!Z182*100)-(期貨data!AB182*1000)*Delta折耗比率!$AD$9</f>
        <v>#DIV/0!</v>
      </c>
      <c r="V181" s="166" t="e">
        <f ca="1">(期貨data!AA182*25)-(期貨data!AB182*1000)*Delta折耗比率!$AE$9</f>
        <v>#DIV/0!</v>
      </c>
      <c r="W181" s="202" t="e">
        <f ca="1">(期貨data!AC182*2000)-(期貨data!AB182*1000)*Delta折耗比率!$AG$9</f>
        <v>#DIV/0!</v>
      </c>
      <c r="X181" s="166" t="e">
        <f ca="1">(期貨data!AD182*20)-(期貨data!AE182*200)*Delta折耗比率!$Z$13</f>
        <v>#DIV/0!</v>
      </c>
    </row>
    <row r="182" spans="1:24">
      <c r="B182" s="144"/>
      <c r="C182" s="147"/>
      <c r="D182" s="147"/>
      <c r="E182" s="147"/>
      <c r="F182" s="147"/>
      <c r="G182" s="148"/>
      <c r="H182" s="147"/>
      <c r="I182" s="147"/>
      <c r="J182" s="147"/>
      <c r="K182" s="147"/>
      <c r="L182" s="148"/>
      <c r="M182" s="146"/>
      <c r="N182" s="147"/>
      <c r="O182" s="147"/>
      <c r="P182" s="148"/>
      <c r="Q182" s="146"/>
      <c r="R182" s="147"/>
      <c r="S182" s="148"/>
      <c r="T182" s="146"/>
      <c r="U182" s="148"/>
      <c r="V182" s="159"/>
      <c r="W182" s="148"/>
      <c r="X182" s="159"/>
    </row>
    <row r="183" spans="1:24">
      <c r="A183" s="4" t="s">
        <v>60</v>
      </c>
      <c r="B183" s="162">
        <f>TINV(0.0015,149)</f>
        <v>3.234709654886367</v>
      </c>
      <c r="C183" s="70"/>
      <c r="D183" s="147"/>
      <c r="E183" s="147"/>
      <c r="F183" s="147"/>
      <c r="G183" s="148"/>
      <c r="H183" s="147"/>
      <c r="I183" s="147"/>
      <c r="J183" s="147"/>
      <c r="K183" s="147"/>
      <c r="L183" s="148"/>
      <c r="M183" s="146"/>
      <c r="N183" s="147"/>
      <c r="O183" s="147"/>
      <c r="P183" s="148"/>
      <c r="Q183" s="146"/>
      <c r="R183" s="147"/>
      <c r="S183" s="148"/>
      <c r="T183" s="146"/>
      <c r="U183" s="148"/>
      <c r="V183" s="159"/>
      <c r="W183" s="148"/>
      <c r="X183" s="159"/>
    </row>
    <row r="184" spans="1:24">
      <c r="A184" s="4" t="s">
        <v>25</v>
      </c>
      <c r="B184" s="144" t="e">
        <f ca="1">AVERAGE(OFFSET(B$2,0,0,150,1))</f>
        <v>#DIV/0!</v>
      </c>
      <c r="C184" s="8" t="e">
        <f t="shared" ref="C184:U184" ca="1" si="0">AVERAGE(OFFSET(C$2,0,0,150,1))</f>
        <v>#DIV/0!</v>
      </c>
      <c r="D184" s="8" t="e">
        <f t="shared" ca="1" si="0"/>
        <v>#DIV/0!</v>
      </c>
      <c r="E184" s="8" t="e">
        <f t="shared" ca="1" si="0"/>
        <v>#DIV/0!</v>
      </c>
      <c r="F184" s="8" t="e">
        <f t="shared" ca="1" si="0"/>
        <v>#DIV/0!</v>
      </c>
      <c r="G184" s="145" t="e">
        <f t="shared" ca="1" si="0"/>
        <v>#DIV/0!</v>
      </c>
      <c r="H184" s="8" t="e">
        <f t="shared" ca="1" si="0"/>
        <v>#DIV/0!</v>
      </c>
      <c r="I184" s="8" t="e">
        <f t="shared" ca="1" si="0"/>
        <v>#DIV/0!</v>
      </c>
      <c r="J184" s="8" t="e">
        <f t="shared" ca="1" si="0"/>
        <v>#DIV/0!</v>
      </c>
      <c r="K184" s="8" t="e">
        <f t="shared" ca="1" si="0"/>
        <v>#DIV/0!</v>
      </c>
      <c r="L184" s="145" t="e">
        <f t="shared" ca="1" si="0"/>
        <v>#DIV/0!</v>
      </c>
      <c r="M184" s="144" t="e">
        <f t="shared" ca="1" si="0"/>
        <v>#DIV/0!</v>
      </c>
      <c r="N184" s="8" t="e">
        <f t="shared" ca="1" si="0"/>
        <v>#DIV/0!</v>
      </c>
      <c r="O184" s="8" t="e">
        <f t="shared" ca="1" si="0"/>
        <v>#DIV/0!</v>
      </c>
      <c r="P184" s="145" t="e">
        <f t="shared" ca="1" si="0"/>
        <v>#DIV/0!</v>
      </c>
      <c r="Q184" s="144" t="e">
        <f t="shared" ca="1" si="0"/>
        <v>#DIV/0!</v>
      </c>
      <c r="R184" s="8" t="e">
        <f t="shared" ca="1" si="0"/>
        <v>#DIV/0!</v>
      </c>
      <c r="S184" s="145" t="e">
        <f t="shared" ca="1" si="0"/>
        <v>#DIV/0!</v>
      </c>
      <c r="T184" s="144" t="e">
        <f t="shared" ca="1" si="0"/>
        <v>#DIV/0!</v>
      </c>
      <c r="U184" s="145" t="e">
        <f t="shared" ca="1" si="0"/>
        <v>#DIV/0!</v>
      </c>
      <c r="V184" s="158" t="e">
        <f ca="1">AVERAGE(OFFSET(V$2,0,0,150,1))</f>
        <v>#DIV/0!</v>
      </c>
      <c r="W184" s="203" t="e">
        <f ca="1">AVERAGE(OFFSET(W$2,0,0,150,1))</f>
        <v>#DIV/0!</v>
      </c>
      <c r="X184" s="158" t="e">
        <f ca="1">AVERAGE(OFFSET(X$2,0,0,150,1))</f>
        <v>#DIV/0!</v>
      </c>
    </row>
    <row r="185" spans="1:24">
      <c r="A185" s="4" t="s">
        <v>40</v>
      </c>
      <c r="B185" s="144" t="e">
        <f ca="1">STDEV(OFFSET(B$2,0,0,150,1))</f>
        <v>#DIV/0!</v>
      </c>
      <c r="C185" s="8" t="e">
        <f t="shared" ref="C185:X185" ca="1" si="1">STDEV(OFFSET(C$2,0,0,150,1))</f>
        <v>#DIV/0!</v>
      </c>
      <c r="D185" s="8" t="e">
        <f t="shared" ca="1" si="1"/>
        <v>#DIV/0!</v>
      </c>
      <c r="E185" s="8" t="e">
        <f t="shared" ca="1" si="1"/>
        <v>#DIV/0!</v>
      </c>
      <c r="F185" s="8" t="e">
        <f t="shared" ca="1" si="1"/>
        <v>#DIV/0!</v>
      </c>
      <c r="G185" s="145" t="e">
        <f t="shared" ca="1" si="1"/>
        <v>#DIV/0!</v>
      </c>
      <c r="H185" s="8" t="e">
        <f t="shared" ca="1" si="1"/>
        <v>#DIV/0!</v>
      </c>
      <c r="I185" s="8" t="e">
        <f t="shared" ca="1" si="1"/>
        <v>#DIV/0!</v>
      </c>
      <c r="J185" s="8" t="e">
        <f t="shared" ca="1" si="1"/>
        <v>#DIV/0!</v>
      </c>
      <c r="K185" s="8" t="e">
        <f t="shared" ca="1" si="1"/>
        <v>#DIV/0!</v>
      </c>
      <c r="L185" s="145" t="e">
        <f t="shared" ca="1" si="1"/>
        <v>#DIV/0!</v>
      </c>
      <c r="M185" s="144" t="e">
        <f t="shared" ca="1" si="1"/>
        <v>#DIV/0!</v>
      </c>
      <c r="N185" s="8" t="e">
        <f t="shared" ca="1" si="1"/>
        <v>#DIV/0!</v>
      </c>
      <c r="O185" s="8" t="e">
        <f t="shared" ca="1" si="1"/>
        <v>#DIV/0!</v>
      </c>
      <c r="P185" s="145" t="e">
        <f t="shared" ca="1" si="1"/>
        <v>#DIV/0!</v>
      </c>
      <c r="Q185" s="144" t="e">
        <f t="shared" ca="1" si="1"/>
        <v>#DIV/0!</v>
      </c>
      <c r="R185" s="8" t="e">
        <f t="shared" ca="1" si="1"/>
        <v>#DIV/0!</v>
      </c>
      <c r="S185" s="145" t="e">
        <f t="shared" ca="1" si="1"/>
        <v>#DIV/0!</v>
      </c>
      <c r="T185" s="144" t="e">
        <f t="shared" ca="1" si="1"/>
        <v>#DIV/0!</v>
      </c>
      <c r="U185" s="145" t="e">
        <f t="shared" ca="1" si="1"/>
        <v>#DIV/0!</v>
      </c>
      <c r="V185" s="158" t="e">
        <f t="shared" ca="1" si="1"/>
        <v>#DIV/0!</v>
      </c>
      <c r="W185" s="203" t="e">
        <f t="shared" ca="1" si="1"/>
        <v>#DIV/0!</v>
      </c>
      <c r="X185" s="158" t="e">
        <f t="shared" ca="1" si="1"/>
        <v>#DIV/0!</v>
      </c>
    </row>
    <row r="186" spans="1:24">
      <c r="A186" s="4" t="s">
        <v>42</v>
      </c>
      <c r="B186" s="149" t="e">
        <f ca="1">IF(B184&gt;0,B184+B185*$B$183*(1+1/150)^0.5,ABS(B184-B185*$B$183*(1+1/150)^0.5))</f>
        <v>#DIV/0!</v>
      </c>
      <c r="C186" s="9" t="e">
        <f t="shared" ref="C186:J186" ca="1" si="2">IF(C184&gt;0,C184+C185*$B$183*(1+1/150)^0.5,ABS(C184-C185*$B$183*(1+1/150)^0.5))</f>
        <v>#DIV/0!</v>
      </c>
      <c r="D186" s="9" t="e">
        <f t="shared" ca="1" si="2"/>
        <v>#DIV/0!</v>
      </c>
      <c r="E186" s="9" t="e">
        <f t="shared" ca="1" si="2"/>
        <v>#DIV/0!</v>
      </c>
      <c r="F186" s="9" t="e">
        <f t="shared" ca="1" si="2"/>
        <v>#DIV/0!</v>
      </c>
      <c r="G186" s="150" t="e">
        <f t="shared" ca="1" si="2"/>
        <v>#DIV/0!</v>
      </c>
      <c r="H186" s="9" t="e">
        <f t="shared" ca="1" si="2"/>
        <v>#DIV/0!</v>
      </c>
      <c r="I186" s="9" t="e">
        <f t="shared" ca="1" si="2"/>
        <v>#DIV/0!</v>
      </c>
      <c r="J186" s="9" t="e">
        <f t="shared" ca="1" si="2"/>
        <v>#DIV/0!</v>
      </c>
      <c r="K186" s="9" t="e">
        <f t="shared" ref="K186:V186" ca="1" si="3">IF(K184&gt;0,K184+K185*$B$183*(1+1/150)^0.5,ABS(K184-K185*$B$183*(1+1/150)^0.5))</f>
        <v>#DIV/0!</v>
      </c>
      <c r="L186" s="150" t="e">
        <f t="shared" ca="1" si="3"/>
        <v>#DIV/0!</v>
      </c>
      <c r="M186" s="149" t="e">
        <f t="shared" ca="1" si="3"/>
        <v>#DIV/0!</v>
      </c>
      <c r="N186" s="9" t="e">
        <f t="shared" ca="1" si="3"/>
        <v>#DIV/0!</v>
      </c>
      <c r="O186" s="9" t="e">
        <f t="shared" ca="1" si="3"/>
        <v>#DIV/0!</v>
      </c>
      <c r="P186" s="150" t="e">
        <f t="shared" ca="1" si="3"/>
        <v>#DIV/0!</v>
      </c>
      <c r="Q186" s="149" t="e">
        <f t="shared" ca="1" si="3"/>
        <v>#DIV/0!</v>
      </c>
      <c r="R186" s="9" t="e">
        <f t="shared" ca="1" si="3"/>
        <v>#DIV/0!</v>
      </c>
      <c r="S186" s="150" t="e">
        <f t="shared" ca="1" si="3"/>
        <v>#DIV/0!</v>
      </c>
      <c r="T186" s="149" t="e">
        <f t="shared" ca="1" si="3"/>
        <v>#DIV/0!</v>
      </c>
      <c r="U186" s="150" t="e">
        <f t="shared" ca="1" si="3"/>
        <v>#DIV/0!</v>
      </c>
      <c r="V186" s="160" t="e">
        <f t="shared" ca="1" si="3"/>
        <v>#DIV/0!</v>
      </c>
      <c r="W186" s="160" t="e">
        <f ca="1">IF(W184&gt;0,W184+W185*$B$183*(1+1/150)^0.5,ABS(W184-W185*$B$183*(1+1/150)^0.5))</f>
        <v>#DIV/0!</v>
      </c>
      <c r="X186" s="160" t="e">
        <f ca="1">IF(X184&gt;0,X184+X185*$B$183*(1+1/150)^0.5,ABS(X184-X185*$B$183*(1+1/150)^0.5))</f>
        <v>#DIV/0!</v>
      </c>
    </row>
    <row r="187" spans="1:24">
      <c r="A187" s="4" t="s">
        <v>61</v>
      </c>
      <c r="B187" s="162">
        <f>TINV(0.0015,179)</f>
        <v>3.2245063947702954</v>
      </c>
      <c r="C187" s="147"/>
      <c r="D187" s="147"/>
      <c r="E187" s="147"/>
      <c r="F187" s="147"/>
      <c r="G187" s="148"/>
      <c r="H187" s="147"/>
      <c r="I187" s="147"/>
      <c r="J187" s="147"/>
      <c r="K187" s="147"/>
      <c r="L187" s="148"/>
      <c r="M187" s="146"/>
      <c r="N187" s="147"/>
      <c r="O187" s="147"/>
      <c r="P187" s="148"/>
      <c r="Q187" s="146"/>
      <c r="R187" s="147"/>
      <c r="S187" s="148"/>
      <c r="T187" s="146"/>
      <c r="U187" s="148"/>
      <c r="V187" s="159"/>
      <c r="W187" s="148"/>
      <c r="X187" s="159"/>
    </row>
    <row r="188" spans="1:24">
      <c r="A188" s="4" t="s">
        <v>26</v>
      </c>
      <c r="B188" s="144" t="e">
        <f ca="1">AVERAGE(OFFSET(B$2,0,0,180,1))</f>
        <v>#DIV/0!</v>
      </c>
      <c r="C188" s="8" t="e">
        <f t="shared" ref="C188:X188" ca="1" si="4">AVERAGE(OFFSET(C$2,0,0,180,1))</f>
        <v>#DIV/0!</v>
      </c>
      <c r="D188" s="8" t="e">
        <f t="shared" ca="1" si="4"/>
        <v>#DIV/0!</v>
      </c>
      <c r="E188" s="8" t="e">
        <f t="shared" ca="1" si="4"/>
        <v>#DIV/0!</v>
      </c>
      <c r="F188" s="8" t="e">
        <f t="shared" ca="1" si="4"/>
        <v>#DIV/0!</v>
      </c>
      <c r="G188" s="145" t="e">
        <f t="shared" ca="1" si="4"/>
        <v>#DIV/0!</v>
      </c>
      <c r="H188" s="8" t="e">
        <f t="shared" ca="1" si="4"/>
        <v>#DIV/0!</v>
      </c>
      <c r="I188" s="8" t="e">
        <f t="shared" ca="1" si="4"/>
        <v>#DIV/0!</v>
      </c>
      <c r="J188" s="8" t="e">
        <f t="shared" ca="1" si="4"/>
        <v>#DIV/0!</v>
      </c>
      <c r="K188" s="8" t="e">
        <f t="shared" ca="1" si="4"/>
        <v>#DIV/0!</v>
      </c>
      <c r="L188" s="145" t="e">
        <f t="shared" ca="1" si="4"/>
        <v>#DIV/0!</v>
      </c>
      <c r="M188" s="144" t="e">
        <f t="shared" ca="1" si="4"/>
        <v>#DIV/0!</v>
      </c>
      <c r="N188" s="8" t="e">
        <f t="shared" ca="1" si="4"/>
        <v>#DIV/0!</v>
      </c>
      <c r="O188" s="8" t="e">
        <f t="shared" ca="1" si="4"/>
        <v>#DIV/0!</v>
      </c>
      <c r="P188" s="145" t="e">
        <f t="shared" ca="1" si="4"/>
        <v>#DIV/0!</v>
      </c>
      <c r="Q188" s="144" t="e">
        <f t="shared" ca="1" si="4"/>
        <v>#DIV/0!</v>
      </c>
      <c r="R188" s="8" t="e">
        <f t="shared" ca="1" si="4"/>
        <v>#DIV/0!</v>
      </c>
      <c r="S188" s="145" t="e">
        <f t="shared" ca="1" si="4"/>
        <v>#DIV/0!</v>
      </c>
      <c r="T188" s="144" t="e">
        <f t="shared" ca="1" si="4"/>
        <v>#DIV/0!</v>
      </c>
      <c r="U188" s="145" t="e">
        <f t="shared" ca="1" si="4"/>
        <v>#DIV/0!</v>
      </c>
      <c r="V188" s="158" t="e">
        <f t="shared" ca="1" si="4"/>
        <v>#DIV/0!</v>
      </c>
      <c r="W188" s="203" t="e">
        <f t="shared" ca="1" si="4"/>
        <v>#DIV/0!</v>
      </c>
      <c r="X188" s="158" t="e">
        <f t="shared" ca="1" si="4"/>
        <v>#DIV/0!</v>
      </c>
    </row>
    <row r="189" spans="1:24">
      <c r="A189" s="4" t="s">
        <v>41</v>
      </c>
      <c r="B189" s="144" t="e">
        <f ca="1">STDEV(OFFSET(B$2,0,0,180,1))</f>
        <v>#DIV/0!</v>
      </c>
      <c r="C189" s="8" t="e">
        <f t="shared" ref="C189:X189" ca="1" si="5">STDEV(OFFSET(C$2,0,0,180,1))</f>
        <v>#DIV/0!</v>
      </c>
      <c r="D189" s="8" t="e">
        <f t="shared" ca="1" si="5"/>
        <v>#DIV/0!</v>
      </c>
      <c r="E189" s="8" t="e">
        <f t="shared" ca="1" si="5"/>
        <v>#DIV/0!</v>
      </c>
      <c r="F189" s="8" t="e">
        <f t="shared" ca="1" si="5"/>
        <v>#DIV/0!</v>
      </c>
      <c r="G189" s="145" t="e">
        <f t="shared" ca="1" si="5"/>
        <v>#DIV/0!</v>
      </c>
      <c r="H189" s="8" t="e">
        <f t="shared" ca="1" si="5"/>
        <v>#DIV/0!</v>
      </c>
      <c r="I189" s="8" t="e">
        <f t="shared" ca="1" si="5"/>
        <v>#DIV/0!</v>
      </c>
      <c r="J189" s="8" t="e">
        <f t="shared" ca="1" si="5"/>
        <v>#DIV/0!</v>
      </c>
      <c r="K189" s="8" t="e">
        <f t="shared" ca="1" si="5"/>
        <v>#DIV/0!</v>
      </c>
      <c r="L189" s="145" t="e">
        <f t="shared" ca="1" si="5"/>
        <v>#DIV/0!</v>
      </c>
      <c r="M189" s="144" t="e">
        <f t="shared" ca="1" si="5"/>
        <v>#DIV/0!</v>
      </c>
      <c r="N189" s="8" t="e">
        <f t="shared" ca="1" si="5"/>
        <v>#DIV/0!</v>
      </c>
      <c r="O189" s="8" t="e">
        <f t="shared" ca="1" si="5"/>
        <v>#DIV/0!</v>
      </c>
      <c r="P189" s="145" t="e">
        <f t="shared" ca="1" si="5"/>
        <v>#DIV/0!</v>
      </c>
      <c r="Q189" s="144" t="e">
        <f t="shared" ca="1" si="5"/>
        <v>#DIV/0!</v>
      </c>
      <c r="R189" s="8" t="e">
        <f t="shared" ca="1" si="5"/>
        <v>#DIV/0!</v>
      </c>
      <c r="S189" s="145" t="e">
        <f t="shared" ca="1" si="5"/>
        <v>#DIV/0!</v>
      </c>
      <c r="T189" s="144" t="e">
        <f t="shared" ca="1" si="5"/>
        <v>#DIV/0!</v>
      </c>
      <c r="U189" s="145" t="e">
        <f t="shared" ca="1" si="5"/>
        <v>#DIV/0!</v>
      </c>
      <c r="V189" s="158" t="e">
        <f t="shared" ca="1" si="5"/>
        <v>#DIV/0!</v>
      </c>
      <c r="W189" s="203" t="e">
        <f t="shared" ca="1" si="5"/>
        <v>#DIV/0!</v>
      </c>
      <c r="X189" s="158" t="e">
        <f t="shared" ca="1" si="5"/>
        <v>#DIV/0!</v>
      </c>
    </row>
    <row r="190" spans="1:24">
      <c r="A190" s="4" t="s">
        <v>42</v>
      </c>
      <c r="B190" s="149" t="e">
        <f t="shared" ref="B190:V190" ca="1" si="6">IF(B188&gt;0,B188+B189*$B$187*(1+1/180)^0.5,ABS(B188-B189*$B$187*(1+1/180)^0.5))</f>
        <v>#DIV/0!</v>
      </c>
      <c r="C190" s="9" t="e">
        <f t="shared" ca="1" si="6"/>
        <v>#DIV/0!</v>
      </c>
      <c r="D190" s="9" t="e">
        <f t="shared" ca="1" si="6"/>
        <v>#DIV/0!</v>
      </c>
      <c r="E190" s="9" t="e">
        <f t="shared" ca="1" si="6"/>
        <v>#DIV/0!</v>
      </c>
      <c r="F190" s="9" t="e">
        <f t="shared" ca="1" si="6"/>
        <v>#DIV/0!</v>
      </c>
      <c r="G190" s="150" t="e">
        <f t="shared" ca="1" si="6"/>
        <v>#DIV/0!</v>
      </c>
      <c r="H190" s="9" t="e">
        <f t="shared" ca="1" si="6"/>
        <v>#DIV/0!</v>
      </c>
      <c r="I190" s="9" t="e">
        <f t="shared" ca="1" si="6"/>
        <v>#DIV/0!</v>
      </c>
      <c r="J190" s="9" t="e">
        <f t="shared" ca="1" si="6"/>
        <v>#DIV/0!</v>
      </c>
      <c r="K190" s="9" t="e">
        <f t="shared" ca="1" si="6"/>
        <v>#DIV/0!</v>
      </c>
      <c r="L190" s="150" t="e">
        <f t="shared" ca="1" si="6"/>
        <v>#DIV/0!</v>
      </c>
      <c r="M190" s="149" t="e">
        <f t="shared" ca="1" si="6"/>
        <v>#DIV/0!</v>
      </c>
      <c r="N190" s="9" t="e">
        <f t="shared" ca="1" si="6"/>
        <v>#DIV/0!</v>
      </c>
      <c r="O190" s="9" t="e">
        <f t="shared" ca="1" si="6"/>
        <v>#DIV/0!</v>
      </c>
      <c r="P190" s="150" t="e">
        <f t="shared" ca="1" si="6"/>
        <v>#DIV/0!</v>
      </c>
      <c r="Q190" s="149" t="e">
        <f t="shared" ca="1" si="6"/>
        <v>#DIV/0!</v>
      </c>
      <c r="R190" s="9" t="e">
        <f t="shared" ca="1" si="6"/>
        <v>#DIV/0!</v>
      </c>
      <c r="S190" s="150" t="e">
        <f t="shared" ca="1" si="6"/>
        <v>#DIV/0!</v>
      </c>
      <c r="T190" s="149" t="e">
        <f t="shared" ca="1" si="6"/>
        <v>#DIV/0!</v>
      </c>
      <c r="U190" s="150" t="e">
        <f t="shared" ca="1" si="6"/>
        <v>#DIV/0!</v>
      </c>
      <c r="V190" s="160" t="e">
        <f t="shared" ca="1" si="6"/>
        <v>#DIV/0!</v>
      </c>
      <c r="W190" s="160" t="e">
        <f ca="1">IF(W188&gt;0,W188+W189*$B$187*(1+1/180)^0.5,ABS(W188-W189*$B$187*(1+1/180)^0.5))</f>
        <v>#DIV/0!</v>
      </c>
      <c r="X190" s="160" t="e">
        <f ca="1">IF(X188&gt;0,X188+X189*$B$187*(1+1/180)^0.5,ABS(X188-X189*$B$187*(1+1/180)^0.5))</f>
        <v>#DIV/0!</v>
      </c>
    </row>
    <row r="191" spans="1:24">
      <c r="A191" s="4" t="s">
        <v>43</v>
      </c>
      <c r="B191" s="149" t="e">
        <f ca="1">MAX(B186,B190)</f>
        <v>#DIV/0!</v>
      </c>
      <c r="C191" s="9" t="e">
        <f t="shared" ref="C191:V191" ca="1" si="7">MAX(C186,C190)</f>
        <v>#DIV/0!</v>
      </c>
      <c r="D191" s="9" t="e">
        <f t="shared" ca="1" si="7"/>
        <v>#DIV/0!</v>
      </c>
      <c r="E191" s="9" t="e">
        <f t="shared" ca="1" si="7"/>
        <v>#DIV/0!</v>
      </c>
      <c r="F191" s="9" t="e">
        <f t="shared" ca="1" si="7"/>
        <v>#DIV/0!</v>
      </c>
      <c r="G191" s="150" t="e">
        <f t="shared" ca="1" si="7"/>
        <v>#DIV/0!</v>
      </c>
      <c r="H191" s="9" t="e">
        <f t="shared" ca="1" si="7"/>
        <v>#DIV/0!</v>
      </c>
      <c r="I191" s="9" t="e">
        <f t="shared" ca="1" si="7"/>
        <v>#DIV/0!</v>
      </c>
      <c r="J191" s="9" t="e">
        <f t="shared" ca="1" si="7"/>
        <v>#DIV/0!</v>
      </c>
      <c r="K191" s="9" t="e">
        <f t="shared" ca="1" si="7"/>
        <v>#DIV/0!</v>
      </c>
      <c r="L191" s="150" t="e">
        <f t="shared" ca="1" si="7"/>
        <v>#DIV/0!</v>
      </c>
      <c r="M191" s="149" t="e">
        <f t="shared" ca="1" si="7"/>
        <v>#DIV/0!</v>
      </c>
      <c r="N191" s="9" t="e">
        <f t="shared" ca="1" si="7"/>
        <v>#DIV/0!</v>
      </c>
      <c r="O191" s="9" t="e">
        <f t="shared" ca="1" si="7"/>
        <v>#DIV/0!</v>
      </c>
      <c r="P191" s="150" t="e">
        <f t="shared" ca="1" si="7"/>
        <v>#DIV/0!</v>
      </c>
      <c r="Q191" s="149" t="e">
        <f t="shared" ca="1" si="7"/>
        <v>#DIV/0!</v>
      </c>
      <c r="R191" s="9" t="e">
        <f t="shared" ca="1" si="7"/>
        <v>#DIV/0!</v>
      </c>
      <c r="S191" s="150" t="e">
        <f t="shared" ca="1" si="7"/>
        <v>#DIV/0!</v>
      </c>
      <c r="T191" s="149" t="e">
        <f t="shared" ca="1" si="7"/>
        <v>#DIV/0!</v>
      </c>
      <c r="U191" s="150" t="e">
        <f t="shared" ca="1" si="7"/>
        <v>#DIV/0!</v>
      </c>
      <c r="V191" s="160" t="e">
        <f t="shared" ca="1" si="7"/>
        <v>#DIV/0!</v>
      </c>
      <c r="W191" s="160" t="e">
        <f ca="1">MAX(W186,W190)</f>
        <v>#DIV/0!</v>
      </c>
      <c r="X191" s="160" t="e">
        <f ca="1">MAX(X186,X190)</f>
        <v>#DIV/0!</v>
      </c>
    </row>
    <row r="192" spans="1:24" ht="15" thickBot="1">
      <c r="A192" s="4" t="s">
        <v>16</v>
      </c>
      <c r="B192" s="151" t="e">
        <f ca="1">1-B191/(期貨契約PSR!B3+期貨契約PSR!C3*Delta折耗比率!$Z$4)</f>
        <v>#DIV/0!</v>
      </c>
      <c r="C192" s="152" t="e">
        <f ca="1">1-C191/(期貨契約PSR!B3+期貨契約PSR!D3*Delta折耗比率!$Z$5)</f>
        <v>#DIV/0!</v>
      </c>
      <c r="D192" s="152" t="e">
        <f ca="1">1-D191/(期貨契約PSR!B3+期貨契約PSR!#REF!*Delta折耗比率!$Z$6*期貨data!$B$1)</f>
        <v>#DIV/0!</v>
      </c>
      <c r="E192" s="152" t="e">
        <f ca="1">1-E191/(期貨契約PSR!B3+期貨契約PSR!E3*Delta折耗比率!$Z$7)</f>
        <v>#DIV/0!</v>
      </c>
      <c r="F192" s="152" t="e">
        <f ca="1">1-F191/(期貨契約PSR!B3+期貨契約PSR!F3*Delta折耗比率!$Z$8)</f>
        <v>#DIV/0!</v>
      </c>
      <c r="G192" s="153" t="e">
        <f ca="1">1-G191/(期貨契約PSR!B3+期貨契約PSR!G3*Delta折耗比率!$Z$9)</f>
        <v>#DIV/0!</v>
      </c>
      <c r="H192" s="152" t="e">
        <f ca="1">1-H191/(期貨契約PSR!C3+期貨契約PSR!D3*Delta折耗比率!$AA$5)</f>
        <v>#DIV/0!</v>
      </c>
      <c r="I192" s="152" t="e">
        <f ca="1">1-I191/(期貨契約PSR!C3+期貨契約PSR!#REF!*Delta折耗比率!$AA$6*期貨data!$B$1)</f>
        <v>#DIV/0!</v>
      </c>
      <c r="J192" s="152" t="e">
        <f ca="1">1-J191/(期貨契約PSR!C3+期貨契約PSR!E3*Delta折耗比率!$AA$7)</f>
        <v>#DIV/0!</v>
      </c>
      <c r="K192" s="152" t="e">
        <f ca="1">1-K191/(期貨契約PSR!C3+期貨契約PSR!F3*Delta折耗比率!$AA$8)</f>
        <v>#DIV/0!</v>
      </c>
      <c r="L192" s="153" t="e">
        <f ca="1">1-L191/(期貨契約PSR!C3+期貨契約PSR!G3*Delta折耗比率!$AA$9)</f>
        <v>#DIV/0!</v>
      </c>
      <c r="M192" s="151" t="e">
        <f ca="1">1-M191/(期貨契約PSR!D3+期貨契約PSR!#REF!*Delta折耗比率!$AB$6*期貨data!$B$1)</f>
        <v>#DIV/0!</v>
      </c>
      <c r="N192" s="152" t="e">
        <f ca="1">1-N191/(期貨契約PSR!D3+期貨契約PSR!E3*Delta折耗比率!$AB$7)</f>
        <v>#DIV/0!</v>
      </c>
      <c r="O192" s="152" t="e">
        <f ca="1">1-O191/(期貨契約PSR!D3+期貨契約PSR!F3*Delta折耗比率!$AB$8)</f>
        <v>#DIV/0!</v>
      </c>
      <c r="P192" s="153" t="e">
        <f ca="1">1-P191/(期貨契約PSR!D3+期貨契約PSR!G3*Delta折耗比率!$AB$9)</f>
        <v>#DIV/0!</v>
      </c>
      <c r="Q192" s="151" t="e">
        <f ca="1">1-Q191/(期貨契約PSR!#REF!+期貨契約PSR!E3*Delta折耗比率!$AC$7*期貨data!$B$1)</f>
        <v>#DIV/0!</v>
      </c>
      <c r="R192" s="152" t="e">
        <f ca="1">1-R191/(期貨契約PSR!#REF!+期貨契約PSR!F3*Delta折耗比率!$AC$8*期貨data!$B$1)</f>
        <v>#DIV/0!</v>
      </c>
      <c r="S192" s="153" t="e">
        <f ca="1">1-S191/(期貨契約PSR!#REF!+期貨契約PSR!G3*Delta折耗比率!$AC$9*期貨data!$B$1)</f>
        <v>#DIV/0!</v>
      </c>
      <c r="T192" s="151" t="e">
        <f ca="1">1-T191/(期貨契約PSR!E3+期貨契約PSR!F3*Delta折耗比率!$AD$8)</f>
        <v>#DIV/0!</v>
      </c>
      <c r="U192" s="153" t="e">
        <f ca="1">1-U191/(期貨契約PSR!E3+期貨契約PSR!G3*Delta折耗比率!$AD$9)</f>
        <v>#DIV/0!</v>
      </c>
      <c r="V192" s="161" t="e">
        <f ca="1">1-V191/(期貨契約PSR!F3+期貨契約PSR!G3*Delta折耗比率!$AE$9)</f>
        <v>#DIV/0!</v>
      </c>
      <c r="W192" s="204" t="e">
        <f ca="1">1-W191/(期貨契約PSR!G3+期貨契約PSR!I3*Delta折耗比率!$AG$9)</f>
        <v>#DIV/0!</v>
      </c>
      <c r="X192" s="161" t="e">
        <f ca="1">1-X191/(期貨契約PSR!I3+期貨契約PSR!J3*Delta折耗比率!$Z$13)</f>
        <v>#DIV/0!</v>
      </c>
    </row>
    <row r="193" spans="2:14">
      <c r="B193" s="8" t="s">
        <v>44</v>
      </c>
      <c r="C193" s="8" t="s">
        <v>46</v>
      </c>
    </row>
    <row r="194" spans="2:14" ht="16.5">
      <c r="B194" s="18" t="s">
        <v>15</v>
      </c>
      <c r="C194" s="17" t="s">
        <v>0</v>
      </c>
      <c r="D194" s="19" t="s">
        <v>1</v>
      </c>
      <c r="E194" s="19" t="s">
        <v>2</v>
      </c>
      <c r="F194" s="19" t="s">
        <v>3</v>
      </c>
      <c r="G194" s="19" t="s">
        <v>4</v>
      </c>
      <c r="H194" s="19" t="s">
        <v>27</v>
      </c>
      <c r="I194" s="19" t="s">
        <v>28</v>
      </c>
      <c r="J194" s="19" t="s">
        <v>169</v>
      </c>
      <c r="L194" s="212" t="s">
        <v>15</v>
      </c>
      <c r="M194" s="213" t="s">
        <v>221</v>
      </c>
      <c r="N194" s="214" t="s">
        <v>222</v>
      </c>
    </row>
    <row r="195" spans="2:14" ht="16.5">
      <c r="B195" s="17" t="s">
        <v>0</v>
      </c>
      <c r="C195" s="20">
        <v>1</v>
      </c>
      <c r="D195" s="30"/>
      <c r="E195" s="30"/>
      <c r="F195" s="30"/>
      <c r="G195" s="30"/>
      <c r="H195" s="23"/>
      <c r="I195" s="23"/>
      <c r="J195" s="23"/>
      <c r="L195" s="213" t="s">
        <v>221</v>
      </c>
      <c r="M195" s="215">
        <v>1</v>
      </c>
      <c r="N195" s="216"/>
    </row>
    <row r="196" spans="2:14" ht="16.5">
      <c r="B196" s="19" t="s">
        <v>1</v>
      </c>
      <c r="C196" s="20" t="e">
        <f ca="1">ROUNDDOWN(B192,2)</f>
        <v>#DIV/0!</v>
      </c>
      <c r="D196" s="20">
        <v>1</v>
      </c>
      <c r="E196" s="21"/>
      <c r="F196" s="21"/>
      <c r="G196" s="21"/>
      <c r="H196" s="23"/>
      <c r="I196" s="23"/>
      <c r="J196" s="23"/>
      <c r="L196" s="214" t="s">
        <v>222</v>
      </c>
      <c r="M196" s="215" t="e">
        <f ca="1">ROUNDDOWN(X192,2)</f>
        <v>#DIV/0!</v>
      </c>
      <c r="N196" s="215">
        <v>1</v>
      </c>
    </row>
    <row r="197" spans="2:14" ht="16.5">
      <c r="B197" s="19" t="s">
        <v>2</v>
      </c>
      <c r="C197" s="20" t="e">
        <f ca="1">ROUNDDOWN(C192,2)</f>
        <v>#DIV/0!</v>
      </c>
      <c r="D197" s="20" t="e">
        <f ca="1">ROUNDDOWN(H192,2)</f>
        <v>#DIV/0!</v>
      </c>
      <c r="E197" s="20">
        <v>1</v>
      </c>
      <c r="F197" s="21"/>
      <c r="G197" s="21"/>
      <c r="H197" s="23"/>
      <c r="I197" s="23"/>
      <c r="J197" s="23"/>
    </row>
    <row r="198" spans="2:14" ht="16.5">
      <c r="B198" s="19" t="s">
        <v>3</v>
      </c>
      <c r="C198" s="20" t="e">
        <f ca="1">ROUNDDOWN(D192,2)</f>
        <v>#DIV/0!</v>
      </c>
      <c r="D198" s="20" t="e">
        <f ca="1">ROUNDDOWN(I192,2)</f>
        <v>#DIV/0!</v>
      </c>
      <c r="E198" s="20" t="e">
        <f ca="1">ROUNDDOWN(M192,2)</f>
        <v>#DIV/0!</v>
      </c>
      <c r="F198" s="20">
        <v>1</v>
      </c>
      <c r="G198" s="21"/>
      <c r="H198" s="23"/>
      <c r="I198" s="23"/>
      <c r="J198" s="23"/>
    </row>
    <row r="199" spans="2:14" ht="16.5">
      <c r="B199" s="19" t="s">
        <v>4</v>
      </c>
      <c r="C199" s="20" t="e">
        <f ca="1">ROUNDDOWN(E192,2)</f>
        <v>#DIV/0!</v>
      </c>
      <c r="D199" s="20" t="e">
        <f ca="1">ROUNDDOWN(J192,2)</f>
        <v>#DIV/0!</v>
      </c>
      <c r="E199" s="20" t="e">
        <f ca="1">ROUNDDOWN(N192,2)</f>
        <v>#DIV/0!</v>
      </c>
      <c r="F199" s="20" t="e">
        <f ca="1">ROUNDDOWN(Q192,2)</f>
        <v>#DIV/0!</v>
      </c>
      <c r="G199" s="20">
        <v>1</v>
      </c>
      <c r="H199" s="23"/>
      <c r="I199" s="23"/>
      <c r="J199" s="23"/>
    </row>
    <row r="200" spans="2:14" ht="16.5">
      <c r="B200" s="22" t="s">
        <v>27</v>
      </c>
      <c r="C200" s="20" t="e">
        <f ca="1">ROUNDDOWN(F192,2)</f>
        <v>#DIV/0!</v>
      </c>
      <c r="D200" s="20" t="e">
        <f ca="1">ROUNDDOWN(K192,2)</f>
        <v>#DIV/0!</v>
      </c>
      <c r="E200" s="20" t="e">
        <f ca="1">ROUNDDOWN(O192,2)</f>
        <v>#DIV/0!</v>
      </c>
      <c r="F200" s="20" t="e">
        <f ca="1">ROUNDDOWN(R192,2)</f>
        <v>#DIV/0!</v>
      </c>
      <c r="G200" s="20" t="e">
        <f ca="1">ROUNDDOWN(T192,2)</f>
        <v>#DIV/0!</v>
      </c>
      <c r="H200" s="23">
        <v>1</v>
      </c>
      <c r="I200" s="23"/>
      <c r="J200" s="23"/>
    </row>
    <row r="201" spans="2:14" ht="16.5">
      <c r="B201" s="22" t="s">
        <v>28</v>
      </c>
      <c r="C201" s="20" t="e">
        <f ca="1">ROUNDDOWN(G192,2)</f>
        <v>#DIV/0!</v>
      </c>
      <c r="D201" s="20" t="e">
        <f ca="1">ROUNDDOWN(L192,2)</f>
        <v>#DIV/0!</v>
      </c>
      <c r="E201" s="20" t="e">
        <f ca="1">ROUNDDOWN(P192,2)</f>
        <v>#DIV/0!</v>
      </c>
      <c r="F201" s="20" t="e">
        <f ca="1">ROUNDDOWN(S192,2)</f>
        <v>#DIV/0!</v>
      </c>
      <c r="G201" s="20" t="e">
        <f ca="1">ROUNDDOWN(U192,2)</f>
        <v>#DIV/0!</v>
      </c>
      <c r="H201" s="20" t="e">
        <f ca="1">ROUNDDOWN(V192,2)</f>
        <v>#DIV/0!</v>
      </c>
      <c r="I201" s="23">
        <v>1</v>
      </c>
      <c r="J201" s="20" t="e">
        <f ca="1">ROUNDDOWN(W192,2)</f>
        <v>#DIV/0!</v>
      </c>
    </row>
    <row r="203" spans="2:14" ht="16.5">
      <c r="B203" s="18" t="s">
        <v>15</v>
      </c>
      <c r="C203" s="17" t="s">
        <v>0</v>
      </c>
      <c r="D203" s="19" t="s">
        <v>1</v>
      </c>
      <c r="E203" s="19" t="s">
        <v>2</v>
      </c>
      <c r="F203" s="19" t="s">
        <v>3</v>
      </c>
      <c r="G203" s="19" t="s">
        <v>4</v>
      </c>
      <c r="H203" s="19" t="s">
        <v>27</v>
      </c>
      <c r="I203" s="19" t="s">
        <v>28</v>
      </c>
      <c r="J203" s="19" t="s">
        <v>169</v>
      </c>
      <c r="L203" s="212" t="s">
        <v>15</v>
      </c>
      <c r="M203" s="213" t="s">
        <v>221</v>
      </c>
      <c r="N203" s="214" t="s">
        <v>222</v>
      </c>
    </row>
    <row r="204" spans="2:14" ht="16.5">
      <c r="B204" s="17" t="s">
        <v>0</v>
      </c>
      <c r="C204" s="20">
        <v>1</v>
      </c>
      <c r="D204" s="30"/>
      <c r="E204" s="30"/>
      <c r="F204" s="30"/>
      <c r="G204" s="30"/>
      <c r="H204" s="23"/>
      <c r="I204" s="23"/>
      <c r="J204" s="23"/>
      <c r="L204" s="213" t="s">
        <v>221</v>
      </c>
      <c r="M204" s="215">
        <v>1</v>
      </c>
      <c r="N204" s="216"/>
    </row>
    <row r="205" spans="2:14" ht="16.5">
      <c r="B205" s="19" t="s">
        <v>1</v>
      </c>
      <c r="C205" s="20" t="e">
        <f ca="1">IF(C196&lt;0.5,C196,0.5)</f>
        <v>#DIV/0!</v>
      </c>
      <c r="D205" s="20">
        <v>1</v>
      </c>
      <c r="E205" s="21"/>
      <c r="F205" s="21"/>
      <c r="G205" s="21"/>
      <c r="H205" s="23"/>
      <c r="I205" s="23"/>
      <c r="J205" s="23"/>
      <c r="L205" s="214" t="s">
        <v>222</v>
      </c>
      <c r="M205" s="215" t="e">
        <f ca="1">IF(M196&lt;0.5,M196,0.5)</f>
        <v>#DIV/0!</v>
      </c>
      <c r="N205" s="215">
        <v>1</v>
      </c>
    </row>
    <row r="206" spans="2:14" ht="16.5">
      <c r="B206" s="19" t="s">
        <v>2</v>
      </c>
      <c r="C206" s="20" t="e">
        <f t="shared" ref="C206:G210" ca="1" si="8">IF(C197&lt;0.5,C197,0.5)</f>
        <v>#DIV/0!</v>
      </c>
      <c r="D206" s="20" t="e">
        <f t="shared" ca="1" si="8"/>
        <v>#DIV/0!</v>
      </c>
      <c r="E206" s="20">
        <v>1</v>
      </c>
      <c r="F206" s="21"/>
      <c r="G206" s="21"/>
      <c r="H206" s="23"/>
      <c r="I206" s="23"/>
      <c r="J206" s="23"/>
    </row>
    <row r="207" spans="2:14" ht="16.5">
      <c r="B207" s="19" t="s">
        <v>3</v>
      </c>
      <c r="C207" s="20" t="e">
        <f t="shared" ca="1" si="8"/>
        <v>#DIV/0!</v>
      </c>
      <c r="D207" s="20" t="e">
        <f t="shared" ca="1" si="8"/>
        <v>#DIV/0!</v>
      </c>
      <c r="E207" s="20" t="e">
        <f t="shared" ca="1" si="8"/>
        <v>#DIV/0!</v>
      </c>
      <c r="F207" s="20">
        <v>1</v>
      </c>
      <c r="G207" s="21"/>
      <c r="H207" s="23"/>
      <c r="I207" s="23"/>
      <c r="J207" s="23"/>
    </row>
    <row r="208" spans="2:14" ht="16.5">
      <c r="B208" s="19" t="s">
        <v>4</v>
      </c>
      <c r="C208" s="20" t="e">
        <f t="shared" ca="1" si="8"/>
        <v>#DIV/0!</v>
      </c>
      <c r="D208" s="20" t="e">
        <f t="shared" ca="1" si="8"/>
        <v>#DIV/0!</v>
      </c>
      <c r="E208" s="20" t="e">
        <f t="shared" ca="1" si="8"/>
        <v>#DIV/0!</v>
      </c>
      <c r="F208" s="20" t="e">
        <f t="shared" ca="1" si="8"/>
        <v>#DIV/0!</v>
      </c>
      <c r="G208" s="20">
        <v>1</v>
      </c>
      <c r="H208" s="23"/>
      <c r="I208" s="23"/>
      <c r="J208" s="23"/>
    </row>
    <row r="209" spans="2:10" ht="16.5">
      <c r="B209" s="22" t="s">
        <v>27</v>
      </c>
      <c r="C209" s="20" t="e">
        <f t="shared" ca="1" si="8"/>
        <v>#DIV/0!</v>
      </c>
      <c r="D209" s="20" t="e">
        <f t="shared" ca="1" si="8"/>
        <v>#DIV/0!</v>
      </c>
      <c r="E209" s="20" t="e">
        <f t="shared" ca="1" si="8"/>
        <v>#DIV/0!</v>
      </c>
      <c r="F209" s="20" t="e">
        <f t="shared" ca="1" si="8"/>
        <v>#DIV/0!</v>
      </c>
      <c r="G209" s="20" t="e">
        <f t="shared" ca="1" si="8"/>
        <v>#DIV/0!</v>
      </c>
      <c r="H209" s="23">
        <v>1</v>
      </c>
      <c r="I209" s="23"/>
      <c r="J209" s="23"/>
    </row>
    <row r="210" spans="2:10" ht="16.5">
      <c r="B210" s="22" t="s">
        <v>28</v>
      </c>
      <c r="C210" s="20" t="e">
        <f t="shared" ca="1" si="8"/>
        <v>#DIV/0!</v>
      </c>
      <c r="D210" s="20" t="e">
        <f t="shared" ca="1" si="8"/>
        <v>#DIV/0!</v>
      </c>
      <c r="E210" s="20" t="e">
        <f t="shared" ca="1" si="8"/>
        <v>#DIV/0!</v>
      </c>
      <c r="F210" s="20" t="e">
        <f t="shared" ca="1" si="8"/>
        <v>#DIV/0!</v>
      </c>
      <c r="G210" s="20" t="e">
        <f t="shared" ca="1" si="8"/>
        <v>#DIV/0!</v>
      </c>
      <c r="H210" s="20" t="e">
        <f ca="1">IF(H201&lt;0.5,H201,0.5)</f>
        <v>#DIV/0!</v>
      </c>
      <c r="I210" s="23">
        <v>1</v>
      </c>
      <c r="J210" s="20" t="e">
        <f ca="1">IF(J201&lt;0.5,J201,0.5)</f>
        <v>#DIV/0!</v>
      </c>
    </row>
    <row r="211" spans="2:10">
      <c r="B211" s="169" t="s">
        <v>124</v>
      </c>
      <c r="C211" s="169"/>
      <c r="D211" s="169"/>
      <c r="E211" s="169"/>
      <c r="F211" s="169"/>
      <c r="G211" s="169"/>
      <c r="H211" s="169"/>
      <c r="I211" s="169"/>
    </row>
  </sheetData>
  <phoneticPr fontId="2" type="noConversion"/>
  <pageMargins left="0.7" right="0.7" top="0.75" bottom="0.75" header="0.3" footer="0.3"/>
  <pageSetup paperSize="9" orientation="portrait" r:id="rId1"/>
  <ignoredErrors>
    <ignoredError sqref="B2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G34"/>
  <sheetViews>
    <sheetView zoomScale="80" workbookViewId="0">
      <pane xSplit="1" ySplit="2" topLeftCell="B3" activePane="bottomRight" state="frozen"/>
      <selection pane="topRight"/>
      <selection pane="bottomLeft"/>
      <selection pane="bottomRight" activeCell="Z13" sqref="Z13"/>
    </sheetView>
  </sheetViews>
  <sheetFormatPr defaultRowHeight="16.5"/>
  <cols>
    <col min="1" max="1" width="10.25" bestFit="1" customWidth="1"/>
    <col min="2" max="5" width="7.125" bestFit="1" customWidth="1"/>
    <col min="6" max="7" width="6.375" customWidth="1"/>
    <col min="8" max="10" width="7.125" bestFit="1" customWidth="1"/>
    <col min="11" max="12" width="6.375" customWidth="1"/>
    <col min="13" max="14" width="7.125" bestFit="1" customWidth="1"/>
    <col min="15" max="16" width="6.375" customWidth="1"/>
    <col min="17" max="17" width="7" bestFit="1" customWidth="1"/>
    <col min="18" max="24" width="6.125" customWidth="1"/>
    <col min="25" max="25" width="14.625" bestFit="1" customWidth="1"/>
    <col min="26" max="29" width="9.125" bestFit="1" customWidth="1"/>
  </cols>
  <sheetData>
    <row r="1" spans="1:59" s="3" customFormat="1" ht="42.75">
      <c r="A1" s="14" t="str">
        <f>期貨data!A2</f>
        <v>日期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29</v>
      </c>
      <c r="G1" s="15" t="s">
        <v>30</v>
      </c>
      <c r="H1" s="15" t="s">
        <v>14</v>
      </c>
      <c r="I1" s="15" t="s">
        <v>9</v>
      </c>
      <c r="J1" s="15" t="s">
        <v>10</v>
      </c>
      <c r="K1" s="15" t="s">
        <v>31</v>
      </c>
      <c r="L1" s="15" t="s">
        <v>32</v>
      </c>
      <c r="M1" s="15" t="s">
        <v>11</v>
      </c>
      <c r="N1" s="15" t="s">
        <v>12</v>
      </c>
      <c r="O1" s="15" t="s">
        <v>33</v>
      </c>
      <c r="P1" s="15" t="s">
        <v>34</v>
      </c>
      <c r="Q1" s="15" t="s">
        <v>13</v>
      </c>
      <c r="R1" s="15" t="s">
        <v>35</v>
      </c>
      <c r="S1" s="15" t="s">
        <v>36</v>
      </c>
      <c r="T1" s="15" t="s">
        <v>37</v>
      </c>
      <c r="U1" s="15" t="s">
        <v>38</v>
      </c>
      <c r="V1" s="15" t="s">
        <v>39</v>
      </c>
      <c r="W1" s="15" t="s">
        <v>164</v>
      </c>
      <c r="X1" s="211" t="s">
        <v>219</v>
      </c>
      <c r="Y1" s="2" t="s">
        <v>44</v>
      </c>
      <c r="Z1" s="6" t="s">
        <v>45</v>
      </c>
      <c r="AA1" s="2"/>
      <c r="AB1" s="2"/>
      <c r="AC1" s="6"/>
      <c r="AD1" s="2"/>
      <c r="AE1" s="2"/>
      <c r="AF1" s="6"/>
      <c r="AG1" s="2"/>
      <c r="AH1" s="2"/>
      <c r="AI1" s="6"/>
      <c r="AJ1" s="2"/>
      <c r="AK1" s="2"/>
      <c r="AL1" s="6"/>
      <c r="AM1" s="2"/>
      <c r="AN1" s="2"/>
      <c r="AO1" s="6"/>
      <c r="AP1" s="2"/>
      <c r="AQ1" s="2"/>
      <c r="AR1" s="6"/>
      <c r="AS1" s="2"/>
      <c r="AT1" s="2"/>
      <c r="AU1" s="6"/>
      <c r="AV1" s="2"/>
      <c r="AW1" s="2"/>
      <c r="AX1" s="6"/>
      <c r="AY1" s="2"/>
      <c r="AZ1" s="2"/>
      <c r="BA1" s="6"/>
      <c r="BB1" s="2"/>
      <c r="BC1" s="2"/>
      <c r="BD1" s="2"/>
      <c r="BE1" s="2"/>
      <c r="BF1" s="2"/>
      <c r="BG1" s="2"/>
    </row>
    <row r="2" spans="1:59" s="3" customFormat="1">
      <c r="A2" s="14">
        <f>期貨data!A3</f>
        <v>0</v>
      </c>
      <c r="B2" s="1" t="e">
        <f>期貨data!B3*50/(期貨data!C3*1000)</f>
        <v>#DIV/0!</v>
      </c>
      <c r="C2" s="1" t="e">
        <f>期貨data!B3*50/(期貨data!D3*250)</f>
        <v>#DIV/0!</v>
      </c>
      <c r="D2" s="1" t="e">
        <f>期貨data!B3*50/(期貨data!E3*20*期貨data!$B$1)</f>
        <v>#DIV/0!</v>
      </c>
      <c r="E2" s="1" t="e">
        <f>期貨data!B3*50/(期貨data!F3*100)</f>
        <v>#DIV/0!</v>
      </c>
      <c r="F2" s="1" t="e">
        <f>期貨data!B3*50/(期貨data!G3*25)</f>
        <v>#DIV/0!</v>
      </c>
      <c r="G2" s="1" t="e">
        <f>期貨data!B3*50/(期貨data!H3*1000)</f>
        <v>#DIV/0!</v>
      </c>
      <c r="H2" s="1" t="e">
        <f>期貨data!C3*1000/(期貨data!D3*250)</f>
        <v>#DIV/0!</v>
      </c>
      <c r="I2" s="1" t="e">
        <f>期貨data!C3*1000/(期貨data!E3*20*期貨data!$B$1)</f>
        <v>#DIV/0!</v>
      </c>
      <c r="J2" s="1" t="e">
        <f>期貨data!C3*1000/(期貨data!F3*100)</f>
        <v>#DIV/0!</v>
      </c>
      <c r="K2" s="1" t="e">
        <f>期貨data!C3*1000/(期貨data!G3*25)</f>
        <v>#DIV/0!</v>
      </c>
      <c r="L2" s="1" t="e">
        <f>期貨data!C3*1000/(期貨data!H3*1000)</f>
        <v>#DIV/0!</v>
      </c>
      <c r="M2" s="1" t="e">
        <f>期貨data!D3*250/(期貨data!E3*20*期貨data!$B$1)</f>
        <v>#DIV/0!</v>
      </c>
      <c r="N2" s="1" t="e">
        <f>期貨data!D3*250/(期貨data!F3*100)</f>
        <v>#DIV/0!</v>
      </c>
      <c r="O2" s="1" t="e">
        <f>期貨data!D3*250/(期貨data!G3*25)</f>
        <v>#DIV/0!</v>
      </c>
      <c r="P2" s="1" t="e">
        <f>期貨data!D3*250/(期貨data!H3*1000)</f>
        <v>#DIV/0!</v>
      </c>
      <c r="Q2" s="7" t="e">
        <f>期貨data!E3*20*期貨data!$B$1/(期貨data!F3*100)</f>
        <v>#DIV/0!</v>
      </c>
      <c r="R2" s="7" t="e">
        <f>期貨data!E3*20*期貨data!$B$1/(期貨data!G3*25)</f>
        <v>#DIV/0!</v>
      </c>
      <c r="S2" s="7" t="e">
        <f>期貨data!E3*20*期貨data!$B$1/(期貨data!H3*1000)</f>
        <v>#DIV/0!</v>
      </c>
      <c r="T2" s="7" t="e">
        <f>期貨data!F3*100/(期貨data!G3*25)</f>
        <v>#DIV/0!</v>
      </c>
      <c r="U2" s="7" t="e">
        <f>期貨data!F3*100/(期貨data!H3*1000)</f>
        <v>#DIV/0!</v>
      </c>
      <c r="V2" s="7" t="e">
        <f>期貨data!G3*25/(期貨data!H3*1000)</f>
        <v>#DIV/0!</v>
      </c>
      <c r="W2" s="205" t="e">
        <f>期貨data!I3*2000/(期貨data!H3*1000)</f>
        <v>#DIV/0!</v>
      </c>
      <c r="X2" s="1" t="e">
        <f>期貨data!J3*20/(期貨data!K3*200)</f>
        <v>#DIV/0!</v>
      </c>
      <c r="Y2" s="18" t="s">
        <v>15</v>
      </c>
      <c r="Z2" s="17" t="s">
        <v>0</v>
      </c>
      <c r="AA2" s="19" t="s">
        <v>1</v>
      </c>
      <c r="AB2" s="19" t="s">
        <v>2</v>
      </c>
      <c r="AC2" s="19" t="s">
        <v>3</v>
      </c>
      <c r="AD2" s="19" t="s">
        <v>4</v>
      </c>
      <c r="AE2" s="19" t="s">
        <v>27</v>
      </c>
      <c r="AF2" s="19" t="s">
        <v>28</v>
      </c>
      <c r="AG2" s="19" t="s">
        <v>168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2"/>
      <c r="BC2" s="2"/>
      <c r="BD2" s="2"/>
      <c r="BE2" s="2"/>
      <c r="BF2" s="2"/>
      <c r="BG2" s="2"/>
    </row>
    <row r="3" spans="1:59">
      <c r="A3" s="14">
        <f>期貨data!A4</f>
        <v>0</v>
      </c>
      <c r="B3" s="1" t="e">
        <f>期貨data!B4*50/(期貨data!C4*1000)</f>
        <v>#DIV/0!</v>
      </c>
      <c r="C3" s="1" t="e">
        <f>期貨data!B4*50/(期貨data!D4*250)</f>
        <v>#DIV/0!</v>
      </c>
      <c r="D3" s="1" t="e">
        <f>期貨data!B4*50/(期貨data!E4*20*期貨data!$B$1)</f>
        <v>#DIV/0!</v>
      </c>
      <c r="E3" s="1" t="e">
        <f>期貨data!B4*50/(期貨data!F4*100)</f>
        <v>#DIV/0!</v>
      </c>
      <c r="F3" s="1" t="e">
        <f>期貨data!B4*50/(期貨data!G4*25)</f>
        <v>#DIV/0!</v>
      </c>
      <c r="G3" s="1" t="e">
        <f>期貨data!B4*50/(期貨data!H4*1000)</f>
        <v>#DIV/0!</v>
      </c>
      <c r="H3" s="1" t="e">
        <f>期貨data!C4*1000/(期貨data!D4*250)</f>
        <v>#DIV/0!</v>
      </c>
      <c r="I3" s="1" t="e">
        <f>期貨data!C4*1000/(期貨data!E4*20*期貨data!$B$1)</f>
        <v>#DIV/0!</v>
      </c>
      <c r="J3" s="1" t="e">
        <f>期貨data!C4*1000/(期貨data!F4*100)</f>
        <v>#DIV/0!</v>
      </c>
      <c r="K3" s="1" t="e">
        <f>期貨data!C4*1000/(期貨data!G4*25)</f>
        <v>#DIV/0!</v>
      </c>
      <c r="L3" s="1" t="e">
        <f>期貨data!C4*1000/(期貨data!H4*1000)</f>
        <v>#DIV/0!</v>
      </c>
      <c r="M3" s="1" t="e">
        <f>期貨data!D4*250/(期貨data!E4*20*期貨data!$B$1)</f>
        <v>#DIV/0!</v>
      </c>
      <c r="N3" s="1" t="e">
        <f>期貨data!D4*250/(期貨data!F4*100)</f>
        <v>#DIV/0!</v>
      </c>
      <c r="O3" s="1" t="e">
        <f>期貨data!D4*250/(期貨data!G4*25)</f>
        <v>#DIV/0!</v>
      </c>
      <c r="P3" s="1" t="e">
        <f>期貨data!D4*250/(期貨data!H4*1000)</f>
        <v>#DIV/0!</v>
      </c>
      <c r="Q3" s="7" t="e">
        <f>期貨data!E4*20*期貨data!$B$1/(期貨data!F4*100)</f>
        <v>#DIV/0!</v>
      </c>
      <c r="R3" s="7" t="e">
        <f>期貨data!E4*20*期貨data!$B$1/(期貨data!G4*25)</f>
        <v>#DIV/0!</v>
      </c>
      <c r="S3" s="7" t="e">
        <f>期貨data!E4*20*期貨data!$B$1/(期貨data!H4*1000)</f>
        <v>#DIV/0!</v>
      </c>
      <c r="T3" s="7" t="e">
        <f>期貨data!F4*100/(期貨data!G4*25)</f>
        <v>#DIV/0!</v>
      </c>
      <c r="U3" s="7" t="e">
        <f>期貨data!F4*100/(期貨data!H4*1000)</f>
        <v>#DIV/0!</v>
      </c>
      <c r="V3" s="7" t="e">
        <f>期貨data!G4*25/(期貨data!H4*1000)</f>
        <v>#DIV/0!</v>
      </c>
      <c r="W3" s="205" t="e">
        <f>期貨data!I4*2000/(期貨data!H4*1000)</f>
        <v>#DIV/0!</v>
      </c>
      <c r="X3" s="1" t="e">
        <f>期貨data!J4*20/(期貨data!K4*200)</f>
        <v>#DIV/0!</v>
      </c>
      <c r="Y3" s="17" t="s">
        <v>0</v>
      </c>
      <c r="Z3" s="20">
        <v>1</v>
      </c>
      <c r="AA3" s="30"/>
      <c r="AB3" s="30"/>
      <c r="AC3" s="30"/>
      <c r="AD3" s="30"/>
      <c r="AE3" s="23"/>
      <c r="AF3" s="23"/>
      <c r="AG3" s="199"/>
    </row>
    <row r="4" spans="1:59">
      <c r="A4" s="14">
        <f>期貨data!A5</f>
        <v>0</v>
      </c>
      <c r="B4" s="1" t="e">
        <f>期貨data!B5*50/(期貨data!C5*1000)</f>
        <v>#DIV/0!</v>
      </c>
      <c r="C4" s="1" t="e">
        <f>期貨data!B5*50/(期貨data!D5*250)</f>
        <v>#DIV/0!</v>
      </c>
      <c r="D4" s="1" t="e">
        <f>期貨data!B5*50/(期貨data!E5*20*期貨data!$B$1)</f>
        <v>#DIV/0!</v>
      </c>
      <c r="E4" s="1" t="e">
        <f>期貨data!B5*50/(期貨data!F5*100)</f>
        <v>#DIV/0!</v>
      </c>
      <c r="F4" s="1" t="e">
        <f>期貨data!B5*50/(期貨data!G5*25)</f>
        <v>#DIV/0!</v>
      </c>
      <c r="G4" s="1" t="e">
        <f>期貨data!B5*50/(期貨data!H5*1000)</f>
        <v>#DIV/0!</v>
      </c>
      <c r="H4" s="1" t="e">
        <f>期貨data!C5*1000/(期貨data!D5*250)</f>
        <v>#DIV/0!</v>
      </c>
      <c r="I4" s="1" t="e">
        <f>期貨data!C5*1000/(期貨data!E5*20*期貨data!$B$1)</f>
        <v>#DIV/0!</v>
      </c>
      <c r="J4" s="1" t="e">
        <f>期貨data!C5*1000/(期貨data!F5*100)</f>
        <v>#DIV/0!</v>
      </c>
      <c r="K4" s="1" t="e">
        <f>期貨data!C5*1000/(期貨data!G5*25)</f>
        <v>#DIV/0!</v>
      </c>
      <c r="L4" s="1" t="e">
        <f>期貨data!C5*1000/(期貨data!H5*1000)</f>
        <v>#DIV/0!</v>
      </c>
      <c r="M4" s="1" t="e">
        <f>期貨data!D5*250/(期貨data!E5*20*期貨data!$B$1)</f>
        <v>#DIV/0!</v>
      </c>
      <c r="N4" s="1" t="e">
        <f>期貨data!D5*250/(期貨data!F5*100)</f>
        <v>#DIV/0!</v>
      </c>
      <c r="O4" s="1" t="e">
        <f>期貨data!D5*250/(期貨data!G5*25)</f>
        <v>#DIV/0!</v>
      </c>
      <c r="P4" s="1" t="e">
        <f>期貨data!D5*250/(期貨data!H5*1000)</f>
        <v>#DIV/0!</v>
      </c>
      <c r="Q4" s="7" t="e">
        <f>期貨data!E5*20*期貨data!$B$1/(期貨data!F5*100)</f>
        <v>#DIV/0!</v>
      </c>
      <c r="R4" s="7" t="e">
        <f>期貨data!E5*20*期貨data!$B$1/(期貨data!G5*25)</f>
        <v>#DIV/0!</v>
      </c>
      <c r="S4" s="7" t="e">
        <f>期貨data!E5*20*期貨data!$B$1/(期貨data!H5*1000)</f>
        <v>#DIV/0!</v>
      </c>
      <c r="T4" s="7" t="e">
        <f>期貨data!F5*100/(期貨data!G5*25)</f>
        <v>#DIV/0!</v>
      </c>
      <c r="U4" s="7" t="e">
        <f>期貨data!F5*100/(期貨data!H5*1000)</f>
        <v>#DIV/0!</v>
      </c>
      <c r="V4" s="7" t="e">
        <f>期貨data!G5*25/(期貨data!H5*1000)</f>
        <v>#DIV/0!</v>
      </c>
      <c r="W4" s="205" t="e">
        <f>期貨data!I5*2000/(期貨data!H5*1000)</f>
        <v>#DIV/0!</v>
      </c>
      <c r="X4" s="1" t="e">
        <f>期貨data!J5*20/(期貨data!K5*200)</f>
        <v>#DIV/0!</v>
      </c>
      <c r="Y4" s="19" t="s">
        <v>1</v>
      </c>
      <c r="Z4" s="20" t="e">
        <f ca="1">ROUND(AVERAGE(OFFSET(B$2,0,0,30,1)),2)</f>
        <v>#DIV/0!</v>
      </c>
      <c r="AA4" s="20">
        <v>1</v>
      </c>
      <c r="AB4" s="21"/>
      <c r="AC4" s="21"/>
      <c r="AD4" s="21"/>
      <c r="AE4" s="23"/>
      <c r="AF4" s="23"/>
      <c r="AG4" s="199"/>
    </row>
    <row r="5" spans="1:59">
      <c r="A5" s="14">
        <f>期貨data!A6</f>
        <v>0</v>
      </c>
      <c r="B5" s="1" t="e">
        <f>期貨data!B6*50/(期貨data!C6*1000)</f>
        <v>#DIV/0!</v>
      </c>
      <c r="C5" s="1" t="e">
        <f>期貨data!B6*50/(期貨data!D6*250)</f>
        <v>#DIV/0!</v>
      </c>
      <c r="D5" s="1" t="e">
        <f>期貨data!B6*50/(期貨data!E6*20*期貨data!$B$1)</f>
        <v>#DIV/0!</v>
      </c>
      <c r="E5" s="1" t="e">
        <f>期貨data!B6*50/(期貨data!F6*100)</f>
        <v>#DIV/0!</v>
      </c>
      <c r="F5" s="1" t="e">
        <f>期貨data!B6*50/(期貨data!G6*25)</f>
        <v>#DIV/0!</v>
      </c>
      <c r="G5" s="1" t="e">
        <f>期貨data!B6*50/(期貨data!H6*1000)</f>
        <v>#DIV/0!</v>
      </c>
      <c r="H5" s="1" t="e">
        <f>期貨data!C6*1000/(期貨data!D6*250)</f>
        <v>#DIV/0!</v>
      </c>
      <c r="I5" s="1" t="e">
        <f>期貨data!C6*1000/(期貨data!E6*20*期貨data!$B$1)</f>
        <v>#DIV/0!</v>
      </c>
      <c r="J5" s="1" t="e">
        <f>期貨data!C6*1000/(期貨data!F6*100)</f>
        <v>#DIV/0!</v>
      </c>
      <c r="K5" s="1" t="e">
        <f>期貨data!C6*1000/(期貨data!G6*25)</f>
        <v>#DIV/0!</v>
      </c>
      <c r="L5" s="1" t="e">
        <f>期貨data!C6*1000/(期貨data!H6*1000)</f>
        <v>#DIV/0!</v>
      </c>
      <c r="M5" s="1" t="e">
        <f>期貨data!D6*250/(期貨data!E6*20*期貨data!$B$1)</f>
        <v>#DIV/0!</v>
      </c>
      <c r="N5" s="1" t="e">
        <f>期貨data!D6*250/(期貨data!F6*100)</f>
        <v>#DIV/0!</v>
      </c>
      <c r="O5" s="1" t="e">
        <f>期貨data!D6*250/(期貨data!G6*25)</f>
        <v>#DIV/0!</v>
      </c>
      <c r="P5" s="1" t="e">
        <f>期貨data!D6*250/(期貨data!H6*1000)</f>
        <v>#DIV/0!</v>
      </c>
      <c r="Q5" s="7" t="e">
        <f>期貨data!E6*20*期貨data!$B$1/(期貨data!F6*100)</f>
        <v>#DIV/0!</v>
      </c>
      <c r="R5" s="7" t="e">
        <f>期貨data!E6*20*期貨data!$B$1/(期貨data!G6*25)</f>
        <v>#DIV/0!</v>
      </c>
      <c r="S5" s="7" t="e">
        <f>期貨data!E6*20*期貨data!$B$1/(期貨data!H6*1000)</f>
        <v>#DIV/0!</v>
      </c>
      <c r="T5" s="7" t="e">
        <f>期貨data!F6*100/(期貨data!G6*25)</f>
        <v>#DIV/0!</v>
      </c>
      <c r="U5" s="7" t="e">
        <f>期貨data!F6*100/(期貨data!H6*1000)</f>
        <v>#DIV/0!</v>
      </c>
      <c r="V5" s="7" t="e">
        <f>期貨data!G6*25/(期貨data!H6*1000)</f>
        <v>#DIV/0!</v>
      </c>
      <c r="W5" s="205" t="e">
        <f>期貨data!I6*2000/(期貨data!H6*1000)</f>
        <v>#DIV/0!</v>
      </c>
      <c r="X5" s="1" t="e">
        <f>期貨data!J6*20/(期貨data!K6*200)</f>
        <v>#DIV/0!</v>
      </c>
      <c r="Y5" s="19" t="s">
        <v>2</v>
      </c>
      <c r="Z5" s="20" t="e">
        <f ca="1">ROUND(AVERAGE(OFFSET(C$2,0,0,30,1)),2)</f>
        <v>#DIV/0!</v>
      </c>
      <c r="AA5" s="20" t="e">
        <f ca="1">ROUND(AVERAGE(OFFSET(H$2,0,0,30,1)),2)</f>
        <v>#DIV/0!</v>
      </c>
      <c r="AB5" s="20">
        <v>1</v>
      </c>
      <c r="AC5" s="21"/>
      <c r="AD5" s="21"/>
      <c r="AE5" s="23"/>
      <c r="AF5" s="23"/>
      <c r="AG5" s="199"/>
    </row>
    <row r="6" spans="1:59">
      <c r="A6" s="14">
        <f>期貨data!A7</f>
        <v>0</v>
      </c>
      <c r="B6" s="1" t="e">
        <f>期貨data!B7*50/(期貨data!C7*1000)</f>
        <v>#DIV/0!</v>
      </c>
      <c r="C6" s="1" t="e">
        <f>期貨data!B7*50/(期貨data!D7*250)</f>
        <v>#DIV/0!</v>
      </c>
      <c r="D6" s="1" t="e">
        <f>期貨data!B7*50/(期貨data!E7*20*期貨data!$B$1)</f>
        <v>#DIV/0!</v>
      </c>
      <c r="E6" s="1" t="e">
        <f>期貨data!B7*50/(期貨data!F7*100)</f>
        <v>#DIV/0!</v>
      </c>
      <c r="F6" s="1" t="e">
        <f>期貨data!B7*50/(期貨data!G7*25)</f>
        <v>#DIV/0!</v>
      </c>
      <c r="G6" s="1" t="e">
        <f>期貨data!B7*50/(期貨data!H7*1000)</f>
        <v>#DIV/0!</v>
      </c>
      <c r="H6" s="1" t="e">
        <f>期貨data!C7*1000/(期貨data!D7*250)</f>
        <v>#DIV/0!</v>
      </c>
      <c r="I6" s="1" t="e">
        <f>期貨data!C7*1000/(期貨data!E7*20*期貨data!$B$1)</f>
        <v>#DIV/0!</v>
      </c>
      <c r="J6" s="1" t="e">
        <f>期貨data!C7*1000/(期貨data!F7*100)</f>
        <v>#DIV/0!</v>
      </c>
      <c r="K6" s="1" t="e">
        <f>期貨data!C7*1000/(期貨data!G7*25)</f>
        <v>#DIV/0!</v>
      </c>
      <c r="L6" s="1" t="e">
        <f>期貨data!C7*1000/(期貨data!H7*1000)</f>
        <v>#DIV/0!</v>
      </c>
      <c r="M6" s="1" t="e">
        <f>期貨data!D7*250/(期貨data!E7*20*期貨data!$B$1)</f>
        <v>#DIV/0!</v>
      </c>
      <c r="N6" s="1" t="e">
        <f>期貨data!D7*250/(期貨data!F7*100)</f>
        <v>#DIV/0!</v>
      </c>
      <c r="O6" s="1" t="e">
        <f>期貨data!D7*250/(期貨data!G7*25)</f>
        <v>#DIV/0!</v>
      </c>
      <c r="P6" s="1" t="e">
        <f>期貨data!D7*250/(期貨data!H7*1000)</f>
        <v>#DIV/0!</v>
      </c>
      <c r="Q6" s="7" t="e">
        <f>期貨data!E7*20*期貨data!$B$1/(期貨data!F7*100)</f>
        <v>#DIV/0!</v>
      </c>
      <c r="R6" s="7" t="e">
        <f>期貨data!E7*20*期貨data!$B$1/(期貨data!G7*25)</f>
        <v>#DIV/0!</v>
      </c>
      <c r="S6" s="7" t="e">
        <f>期貨data!E7*20*期貨data!$B$1/(期貨data!H7*1000)</f>
        <v>#DIV/0!</v>
      </c>
      <c r="T6" s="7" t="e">
        <f>期貨data!F7*100/(期貨data!G7*25)</f>
        <v>#DIV/0!</v>
      </c>
      <c r="U6" s="7" t="e">
        <f>期貨data!F7*100/(期貨data!H7*1000)</f>
        <v>#DIV/0!</v>
      </c>
      <c r="V6" s="7" t="e">
        <f>期貨data!G7*25/(期貨data!H7*1000)</f>
        <v>#DIV/0!</v>
      </c>
      <c r="W6" s="205" t="e">
        <f>期貨data!I7*2000/(期貨data!H7*1000)</f>
        <v>#DIV/0!</v>
      </c>
      <c r="X6" s="1" t="e">
        <f>期貨data!J7*20/(期貨data!K7*200)</f>
        <v>#DIV/0!</v>
      </c>
      <c r="Y6" s="19" t="s">
        <v>3</v>
      </c>
      <c r="Z6" s="20" t="e">
        <f ca="1">ROUND(AVERAGE(OFFSET(D$2,0,0,30,1)),2)</f>
        <v>#DIV/0!</v>
      </c>
      <c r="AA6" s="20" t="e">
        <f ca="1">ROUND(AVERAGE(OFFSET(I$2,0,0,30,1)),2)</f>
        <v>#DIV/0!</v>
      </c>
      <c r="AB6" s="20" t="e">
        <f ca="1">ROUND(AVERAGE(OFFSET(M$2,0,0,30,1)),2)</f>
        <v>#DIV/0!</v>
      </c>
      <c r="AC6" s="20">
        <v>1</v>
      </c>
      <c r="AD6" s="21"/>
      <c r="AE6" s="23"/>
      <c r="AF6" s="23"/>
      <c r="AG6" s="199"/>
    </row>
    <row r="7" spans="1:59">
      <c r="A7" s="14">
        <f>期貨data!A8</f>
        <v>0</v>
      </c>
      <c r="B7" s="1" t="e">
        <f>期貨data!B8*50/(期貨data!C8*1000)</f>
        <v>#DIV/0!</v>
      </c>
      <c r="C7" s="1" t="e">
        <f>期貨data!B8*50/(期貨data!D8*250)</f>
        <v>#DIV/0!</v>
      </c>
      <c r="D7" s="1" t="e">
        <f>期貨data!B8*50/(期貨data!E8*20*期貨data!$B$1)</f>
        <v>#DIV/0!</v>
      </c>
      <c r="E7" s="1" t="e">
        <f>期貨data!B8*50/(期貨data!F8*100)</f>
        <v>#DIV/0!</v>
      </c>
      <c r="F7" s="1" t="e">
        <f>期貨data!B8*50/(期貨data!G8*25)</f>
        <v>#DIV/0!</v>
      </c>
      <c r="G7" s="1" t="e">
        <f>期貨data!B8*50/(期貨data!H8*1000)</f>
        <v>#DIV/0!</v>
      </c>
      <c r="H7" s="1" t="e">
        <f>期貨data!C8*1000/(期貨data!D8*250)</f>
        <v>#DIV/0!</v>
      </c>
      <c r="I7" s="1" t="e">
        <f>期貨data!C8*1000/(期貨data!E8*20*期貨data!$B$1)</f>
        <v>#DIV/0!</v>
      </c>
      <c r="J7" s="1" t="e">
        <f>期貨data!C8*1000/(期貨data!F8*100)</f>
        <v>#DIV/0!</v>
      </c>
      <c r="K7" s="1" t="e">
        <f>期貨data!C8*1000/(期貨data!G8*25)</f>
        <v>#DIV/0!</v>
      </c>
      <c r="L7" s="1" t="e">
        <f>期貨data!C8*1000/(期貨data!H8*1000)</f>
        <v>#DIV/0!</v>
      </c>
      <c r="M7" s="1" t="e">
        <f>期貨data!D8*250/(期貨data!E8*20*期貨data!$B$1)</f>
        <v>#DIV/0!</v>
      </c>
      <c r="N7" s="1" t="e">
        <f>期貨data!D8*250/(期貨data!F8*100)</f>
        <v>#DIV/0!</v>
      </c>
      <c r="O7" s="1" t="e">
        <f>期貨data!D8*250/(期貨data!G8*25)</f>
        <v>#DIV/0!</v>
      </c>
      <c r="P7" s="1" t="e">
        <f>期貨data!D8*250/(期貨data!H8*1000)</f>
        <v>#DIV/0!</v>
      </c>
      <c r="Q7" s="7" t="e">
        <f>期貨data!E8*20*期貨data!$B$1/(期貨data!F8*100)</f>
        <v>#DIV/0!</v>
      </c>
      <c r="R7" s="7" t="e">
        <f>期貨data!E8*20*期貨data!$B$1/(期貨data!G8*25)</f>
        <v>#DIV/0!</v>
      </c>
      <c r="S7" s="7" t="e">
        <f>期貨data!E8*20*期貨data!$B$1/(期貨data!H8*1000)</f>
        <v>#DIV/0!</v>
      </c>
      <c r="T7" s="7" t="e">
        <f>期貨data!F8*100/(期貨data!G8*25)</f>
        <v>#DIV/0!</v>
      </c>
      <c r="U7" s="7" t="e">
        <f>期貨data!F8*100/(期貨data!H8*1000)</f>
        <v>#DIV/0!</v>
      </c>
      <c r="V7" s="7" t="e">
        <f>期貨data!G8*25/(期貨data!H8*1000)</f>
        <v>#DIV/0!</v>
      </c>
      <c r="W7" s="205" t="e">
        <f>期貨data!I8*2000/(期貨data!H8*1000)</f>
        <v>#DIV/0!</v>
      </c>
      <c r="X7" s="1" t="e">
        <f>期貨data!J8*20/(期貨data!K8*200)</f>
        <v>#DIV/0!</v>
      </c>
      <c r="Y7" s="19" t="s">
        <v>4</v>
      </c>
      <c r="Z7" s="20" t="e">
        <f ca="1">ROUND(AVERAGE(OFFSET(E$2,0,0,30,1)),2)</f>
        <v>#DIV/0!</v>
      </c>
      <c r="AA7" s="20" t="e">
        <f ca="1">ROUND(AVERAGE(OFFSET(J$2,0,0,30,1)),2)</f>
        <v>#DIV/0!</v>
      </c>
      <c r="AB7" s="20" t="e">
        <f ca="1">ROUND(AVERAGE(OFFSET(N$2,0,0,30,1)),2)</f>
        <v>#DIV/0!</v>
      </c>
      <c r="AC7" s="20" t="e">
        <f ca="1">ROUND(AVERAGE(OFFSET(Q$2,0,0,30,1)),2)</f>
        <v>#DIV/0!</v>
      </c>
      <c r="AD7" s="20">
        <v>1</v>
      </c>
      <c r="AE7" s="23"/>
      <c r="AF7" s="23"/>
      <c r="AG7" s="199"/>
    </row>
    <row r="8" spans="1:59">
      <c r="A8" s="14">
        <f>期貨data!A9</f>
        <v>0</v>
      </c>
      <c r="B8" s="1" t="e">
        <f>期貨data!B9*50/(期貨data!C9*1000)</f>
        <v>#DIV/0!</v>
      </c>
      <c r="C8" s="1" t="e">
        <f>期貨data!B9*50/(期貨data!D9*250)</f>
        <v>#DIV/0!</v>
      </c>
      <c r="D8" s="1" t="e">
        <f>期貨data!B9*50/(期貨data!E9*20*期貨data!$B$1)</f>
        <v>#DIV/0!</v>
      </c>
      <c r="E8" s="1" t="e">
        <f>期貨data!B9*50/(期貨data!F9*100)</f>
        <v>#DIV/0!</v>
      </c>
      <c r="F8" s="1" t="e">
        <f>期貨data!B9*50/(期貨data!G9*25)</f>
        <v>#DIV/0!</v>
      </c>
      <c r="G8" s="1" t="e">
        <f>期貨data!B9*50/(期貨data!H9*1000)</f>
        <v>#DIV/0!</v>
      </c>
      <c r="H8" s="1" t="e">
        <f>期貨data!C9*1000/(期貨data!D9*250)</f>
        <v>#DIV/0!</v>
      </c>
      <c r="I8" s="1" t="e">
        <f>期貨data!C9*1000/(期貨data!E9*20*期貨data!$B$1)</f>
        <v>#DIV/0!</v>
      </c>
      <c r="J8" s="1" t="e">
        <f>期貨data!C9*1000/(期貨data!F9*100)</f>
        <v>#DIV/0!</v>
      </c>
      <c r="K8" s="1" t="e">
        <f>期貨data!C9*1000/(期貨data!G9*25)</f>
        <v>#DIV/0!</v>
      </c>
      <c r="L8" s="1" t="e">
        <f>期貨data!C9*1000/(期貨data!H9*1000)</f>
        <v>#DIV/0!</v>
      </c>
      <c r="M8" s="1" t="e">
        <f>期貨data!D9*250/(期貨data!E9*20*期貨data!$B$1)</f>
        <v>#DIV/0!</v>
      </c>
      <c r="N8" s="1" t="e">
        <f>期貨data!D9*250/(期貨data!F9*100)</f>
        <v>#DIV/0!</v>
      </c>
      <c r="O8" s="1" t="e">
        <f>期貨data!D9*250/(期貨data!G9*25)</f>
        <v>#DIV/0!</v>
      </c>
      <c r="P8" s="1" t="e">
        <f>期貨data!D9*250/(期貨data!H9*1000)</f>
        <v>#DIV/0!</v>
      </c>
      <c r="Q8" s="7" t="e">
        <f>期貨data!E9*20*期貨data!$B$1/(期貨data!F9*100)</f>
        <v>#DIV/0!</v>
      </c>
      <c r="R8" s="7" t="e">
        <f>期貨data!E9*20*期貨data!$B$1/(期貨data!G9*25)</f>
        <v>#DIV/0!</v>
      </c>
      <c r="S8" s="7" t="e">
        <f>期貨data!E9*20*期貨data!$B$1/(期貨data!H9*1000)</f>
        <v>#DIV/0!</v>
      </c>
      <c r="T8" s="7" t="e">
        <f>期貨data!F9*100/(期貨data!G9*25)</f>
        <v>#DIV/0!</v>
      </c>
      <c r="U8" s="7" t="e">
        <f>期貨data!F9*100/(期貨data!H9*1000)</f>
        <v>#DIV/0!</v>
      </c>
      <c r="V8" s="7" t="e">
        <f>期貨data!G9*25/(期貨data!H9*1000)</f>
        <v>#DIV/0!</v>
      </c>
      <c r="W8" s="205" t="e">
        <f>期貨data!I9*2000/(期貨data!H9*1000)</f>
        <v>#DIV/0!</v>
      </c>
      <c r="X8" s="1" t="e">
        <f>期貨data!J9*20/(期貨data!K9*200)</f>
        <v>#DIV/0!</v>
      </c>
      <c r="Y8" s="22" t="s">
        <v>27</v>
      </c>
      <c r="Z8" s="20" t="e">
        <f ca="1">ROUND(AVERAGE(OFFSET(F$2,0,0,30,1)),2)</f>
        <v>#DIV/0!</v>
      </c>
      <c r="AA8" s="20" t="e">
        <f ca="1">ROUND(AVERAGE(OFFSET(K$2,0,0,30,1)),2)</f>
        <v>#DIV/0!</v>
      </c>
      <c r="AB8" s="20" t="e">
        <f ca="1">ROUND(AVERAGE(OFFSET(O$2,0,0,30,1)),2)</f>
        <v>#DIV/0!</v>
      </c>
      <c r="AC8" s="20" t="e">
        <f ca="1">ROUND(AVERAGE(OFFSET(R$2,0,0,30,1)),2)</f>
        <v>#DIV/0!</v>
      </c>
      <c r="AD8" s="20" t="e">
        <f ca="1">ROUND(AVERAGE(OFFSET(T$2,0,0,30,1)),2)</f>
        <v>#DIV/0!</v>
      </c>
      <c r="AE8" s="23">
        <v>1</v>
      </c>
      <c r="AF8" s="23"/>
      <c r="AG8" s="199"/>
    </row>
    <row r="9" spans="1:59">
      <c r="A9" s="14">
        <f>期貨data!A10</f>
        <v>0</v>
      </c>
      <c r="B9" s="1" t="e">
        <f>期貨data!B10*50/(期貨data!C10*1000)</f>
        <v>#DIV/0!</v>
      </c>
      <c r="C9" s="1" t="e">
        <f>期貨data!B10*50/(期貨data!D10*250)</f>
        <v>#DIV/0!</v>
      </c>
      <c r="D9" s="1" t="e">
        <f>期貨data!B10*50/(期貨data!E10*20*期貨data!$B$1)</f>
        <v>#DIV/0!</v>
      </c>
      <c r="E9" s="1" t="e">
        <f>期貨data!B10*50/(期貨data!F10*100)</f>
        <v>#DIV/0!</v>
      </c>
      <c r="F9" s="1" t="e">
        <f>期貨data!B10*50/(期貨data!G10*25)</f>
        <v>#DIV/0!</v>
      </c>
      <c r="G9" s="1" t="e">
        <f>期貨data!B10*50/(期貨data!H10*1000)</f>
        <v>#DIV/0!</v>
      </c>
      <c r="H9" s="1" t="e">
        <f>期貨data!C10*1000/(期貨data!D10*250)</f>
        <v>#DIV/0!</v>
      </c>
      <c r="I9" s="1" t="e">
        <f>期貨data!C10*1000/(期貨data!E10*20*期貨data!$B$1)</f>
        <v>#DIV/0!</v>
      </c>
      <c r="J9" s="1" t="e">
        <f>期貨data!C10*1000/(期貨data!F10*100)</f>
        <v>#DIV/0!</v>
      </c>
      <c r="K9" s="1" t="e">
        <f>期貨data!C10*1000/(期貨data!G10*25)</f>
        <v>#DIV/0!</v>
      </c>
      <c r="L9" s="1" t="e">
        <f>期貨data!C10*1000/(期貨data!H10*1000)</f>
        <v>#DIV/0!</v>
      </c>
      <c r="M9" s="1" t="e">
        <f>期貨data!D10*250/(期貨data!E10*20*期貨data!$B$1)</f>
        <v>#DIV/0!</v>
      </c>
      <c r="N9" s="1" t="e">
        <f>期貨data!D10*250/(期貨data!F10*100)</f>
        <v>#DIV/0!</v>
      </c>
      <c r="O9" s="1" t="e">
        <f>期貨data!D10*250/(期貨data!G10*25)</f>
        <v>#DIV/0!</v>
      </c>
      <c r="P9" s="1" t="e">
        <f>期貨data!D10*250/(期貨data!H10*1000)</f>
        <v>#DIV/0!</v>
      </c>
      <c r="Q9" s="7" t="e">
        <f>期貨data!E10*20*期貨data!$B$1/(期貨data!F10*100)</f>
        <v>#DIV/0!</v>
      </c>
      <c r="R9" s="7" t="e">
        <f>期貨data!E10*20*期貨data!$B$1/(期貨data!G10*25)</f>
        <v>#DIV/0!</v>
      </c>
      <c r="S9" s="7" t="e">
        <f>期貨data!E10*20*期貨data!$B$1/(期貨data!H10*1000)</f>
        <v>#DIV/0!</v>
      </c>
      <c r="T9" s="7" t="e">
        <f>期貨data!F10*100/(期貨data!G10*25)</f>
        <v>#DIV/0!</v>
      </c>
      <c r="U9" s="7" t="e">
        <f>期貨data!F10*100/(期貨data!H10*1000)</f>
        <v>#DIV/0!</v>
      </c>
      <c r="V9" s="7" t="e">
        <f>期貨data!G10*25/(期貨data!H10*1000)</f>
        <v>#DIV/0!</v>
      </c>
      <c r="W9" s="205" t="e">
        <f>期貨data!I10*2000/(期貨data!H10*1000)</f>
        <v>#DIV/0!</v>
      </c>
      <c r="X9" s="1" t="e">
        <f>期貨data!J10*20/(期貨data!K10*200)</f>
        <v>#DIV/0!</v>
      </c>
      <c r="Y9" s="22" t="s">
        <v>28</v>
      </c>
      <c r="Z9" s="20" t="e">
        <f ca="1">ROUND(AVERAGE(OFFSET(G$2,0,0,30,1)),2)</f>
        <v>#DIV/0!</v>
      </c>
      <c r="AA9" s="20" t="e">
        <f ca="1">ROUND(AVERAGE(OFFSET(L$2,0,0,30,1)),2)</f>
        <v>#DIV/0!</v>
      </c>
      <c r="AB9" s="20" t="e">
        <f ca="1">ROUND(AVERAGE(OFFSET(P$2,0,0,30,1)),2)</f>
        <v>#DIV/0!</v>
      </c>
      <c r="AC9" s="20" t="e">
        <f ca="1">ROUND(AVERAGE(OFFSET(S$2,0,0,30,1)),2)</f>
        <v>#DIV/0!</v>
      </c>
      <c r="AD9" s="20" t="e">
        <f ca="1">ROUND(AVERAGE(OFFSET(U$2,0,0,30,1)),2)</f>
        <v>#DIV/0!</v>
      </c>
      <c r="AE9" s="20" t="e">
        <f ca="1">ROUND(AVERAGE(OFFSET(V$2,0,0,30,1)),2)</f>
        <v>#DIV/0!</v>
      </c>
      <c r="AF9" s="23">
        <v>1</v>
      </c>
      <c r="AG9" s="199" t="e">
        <f ca="1">ROUND(AVERAGE(OFFSET(W$2,0,0,30,1)),2)</f>
        <v>#DIV/0!</v>
      </c>
    </row>
    <row r="10" spans="1:59">
      <c r="A10" s="14">
        <f>期貨data!A11</f>
        <v>0</v>
      </c>
      <c r="B10" s="1" t="e">
        <f>期貨data!B11*50/(期貨data!C11*1000)</f>
        <v>#DIV/0!</v>
      </c>
      <c r="C10" s="1" t="e">
        <f>期貨data!B11*50/(期貨data!D11*250)</f>
        <v>#DIV/0!</v>
      </c>
      <c r="D10" s="1" t="e">
        <f>期貨data!B11*50/(期貨data!E11*20*期貨data!$B$1)</f>
        <v>#DIV/0!</v>
      </c>
      <c r="E10" s="1" t="e">
        <f>期貨data!B11*50/(期貨data!F11*100)</f>
        <v>#DIV/0!</v>
      </c>
      <c r="F10" s="1" t="e">
        <f>期貨data!B11*50/(期貨data!G11*25)</f>
        <v>#DIV/0!</v>
      </c>
      <c r="G10" s="1" t="e">
        <f>期貨data!B11*50/(期貨data!H11*1000)</f>
        <v>#DIV/0!</v>
      </c>
      <c r="H10" s="1" t="e">
        <f>期貨data!C11*1000/(期貨data!D11*250)</f>
        <v>#DIV/0!</v>
      </c>
      <c r="I10" s="1" t="e">
        <f>期貨data!C11*1000/(期貨data!E11*20*期貨data!$B$1)</f>
        <v>#DIV/0!</v>
      </c>
      <c r="J10" s="1" t="e">
        <f>期貨data!C11*1000/(期貨data!F11*100)</f>
        <v>#DIV/0!</v>
      </c>
      <c r="K10" s="1" t="e">
        <f>期貨data!C11*1000/(期貨data!G11*25)</f>
        <v>#DIV/0!</v>
      </c>
      <c r="L10" s="1" t="e">
        <f>期貨data!C11*1000/(期貨data!H11*1000)</f>
        <v>#DIV/0!</v>
      </c>
      <c r="M10" s="1" t="e">
        <f>期貨data!D11*250/(期貨data!E11*20*期貨data!$B$1)</f>
        <v>#DIV/0!</v>
      </c>
      <c r="N10" s="1" t="e">
        <f>期貨data!D11*250/(期貨data!F11*100)</f>
        <v>#DIV/0!</v>
      </c>
      <c r="O10" s="1" t="e">
        <f>期貨data!D11*250/(期貨data!G11*25)</f>
        <v>#DIV/0!</v>
      </c>
      <c r="P10" s="1" t="e">
        <f>期貨data!D11*250/(期貨data!H11*1000)</f>
        <v>#DIV/0!</v>
      </c>
      <c r="Q10" s="7" t="e">
        <f>期貨data!E11*20*期貨data!$B$1/(期貨data!F11*100)</f>
        <v>#DIV/0!</v>
      </c>
      <c r="R10" s="7" t="e">
        <f>期貨data!E11*20*期貨data!$B$1/(期貨data!G11*25)</f>
        <v>#DIV/0!</v>
      </c>
      <c r="S10" s="7" t="e">
        <f>期貨data!E11*20*期貨data!$B$1/(期貨data!H11*1000)</f>
        <v>#DIV/0!</v>
      </c>
      <c r="T10" s="7" t="e">
        <f>期貨data!F11*100/(期貨data!G11*25)</f>
        <v>#DIV/0!</v>
      </c>
      <c r="U10" s="7" t="e">
        <f>期貨data!F11*100/(期貨data!H11*1000)</f>
        <v>#DIV/0!</v>
      </c>
      <c r="V10" s="7" t="e">
        <f>期貨data!G11*25/(期貨data!H11*1000)</f>
        <v>#DIV/0!</v>
      </c>
      <c r="W10" s="205" t="e">
        <f>期貨data!I11*2000/(期貨data!H11*1000)</f>
        <v>#DIV/0!</v>
      </c>
      <c r="X10" s="1" t="e">
        <f>期貨data!J11*20/(期貨data!K11*200)</f>
        <v>#DIV/0!</v>
      </c>
    </row>
    <row r="11" spans="1:59" ht="19.5">
      <c r="A11" s="14">
        <f>期貨data!A12</f>
        <v>0</v>
      </c>
      <c r="B11" s="1" t="e">
        <f>期貨data!B12*50/(期貨data!C12*1000)</f>
        <v>#DIV/0!</v>
      </c>
      <c r="C11" s="1" t="e">
        <f>期貨data!B12*50/(期貨data!D12*250)</f>
        <v>#DIV/0!</v>
      </c>
      <c r="D11" s="1" t="e">
        <f>期貨data!B12*50/(期貨data!E12*20*期貨data!$B$1)</f>
        <v>#DIV/0!</v>
      </c>
      <c r="E11" s="1" t="e">
        <f>期貨data!B12*50/(期貨data!F12*100)</f>
        <v>#DIV/0!</v>
      </c>
      <c r="F11" s="1" t="e">
        <f>期貨data!B12*50/(期貨data!G12*25)</f>
        <v>#DIV/0!</v>
      </c>
      <c r="G11" s="1" t="e">
        <f>期貨data!B12*50/(期貨data!H12*1000)</f>
        <v>#DIV/0!</v>
      </c>
      <c r="H11" s="1" t="e">
        <f>期貨data!C12*1000/(期貨data!D12*250)</f>
        <v>#DIV/0!</v>
      </c>
      <c r="I11" s="1" t="e">
        <f>期貨data!C12*1000/(期貨data!E12*20*期貨data!$B$1)</f>
        <v>#DIV/0!</v>
      </c>
      <c r="J11" s="1" t="e">
        <f>期貨data!C12*1000/(期貨data!F12*100)</f>
        <v>#DIV/0!</v>
      </c>
      <c r="K11" s="1" t="e">
        <f>期貨data!C12*1000/(期貨data!G12*25)</f>
        <v>#DIV/0!</v>
      </c>
      <c r="L11" s="1" t="e">
        <f>期貨data!C12*1000/(期貨data!H12*1000)</f>
        <v>#DIV/0!</v>
      </c>
      <c r="M11" s="1" t="e">
        <f>期貨data!D12*250/(期貨data!E12*20*期貨data!$B$1)</f>
        <v>#DIV/0!</v>
      </c>
      <c r="N11" s="1" t="e">
        <f>期貨data!D12*250/(期貨data!F12*100)</f>
        <v>#DIV/0!</v>
      </c>
      <c r="O11" s="1" t="e">
        <f>期貨data!D12*250/(期貨data!G12*25)</f>
        <v>#DIV/0!</v>
      </c>
      <c r="P11" s="1" t="e">
        <f>期貨data!D12*250/(期貨data!H12*1000)</f>
        <v>#DIV/0!</v>
      </c>
      <c r="Q11" s="7" t="e">
        <f>期貨data!E12*20*期貨data!$B$1/(期貨data!F12*100)</f>
        <v>#DIV/0!</v>
      </c>
      <c r="R11" s="7" t="e">
        <f>期貨data!E12*20*期貨data!$B$1/(期貨data!G12*25)</f>
        <v>#DIV/0!</v>
      </c>
      <c r="S11" s="7" t="e">
        <f>期貨data!E12*20*期貨data!$B$1/(期貨data!H12*1000)</f>
        <v>#DIV/0!</v>
      </c>
      <c r="T11" s="7" t="e">
        <f>期貨data!F12*100/(期貨data!G12*25)</f>
        <v>#DIV/0!</v>
      </c>
      <c r="U11" s="7" t="e">
        <f>期貨data!F12*100/(期貨data!H12*1000)</f>
        <v>#DIV/0!</v>
      </c>
      <c r="V11" s="7" t="e">
        <f>期貨data!G12*25/(期貨data!H12*1000)</f>
        <v>#DIV/0!</v>
      </c>
      <c r="W11" s="205" t="e">
        <f>期貨data!I12*2000/(期貨data!H12*1000)</f>
        <v>#DIV/0!</v>
      </c>
      <c r="X11" s="1" t="e">
        <f>期貨data!J12*20/(期貨data!K12*200)</f>
        <v>#DIV/0!</v>
      </c>
      <c r="Y11" s="212" t="s">
        <v>15</v>
      </c>
      <c r="Z11" s="213" t="s">
        <v>221</v>
      </c>
      <c r="AA11" s="214" t="s">
        <v>222</v>
      </c>
      <c r="AB11" s="16"/>
    </row>
    <row r="12" spans="1:59">
      <c r="A12" s="14">
        <f>期貨data!A13</f>
        <v>0</v>
      </c>
      <c r="B12" s="1" t="e">
        <f>期貨data!B13*50/(期貨data!C13*1000)</f>
        <v>#DIV/0!</v>
      </c>
      <c r="C12" s="1" t="e">
        <f>期貨data!B13*50/(期貨data!D13*250)</f>
        <v>#DIV/0!</v>
      </c>
      <c r="D12" s="1" t="e">
        <f>期貨data!B13*50/(期貨data!E13*20*期貨data!$B$1)</f>
        <v>#DIV/0!</v>
      </c>
      <c r="E12" s="1" t="e">
        <f>期貨data!B13*50/(期貨data!F13*100)</f>
        <v>#DIV/0!</v>
      </c>
      <c r="F12" s="1" t="e">
        <f>期貨data!B13*50/(期貨data!G13*25)</f>
        <v>#DIV/0!</v>
      </c>
      <c r="G12" s="1" t="e">
        <f>期貨data!B13*50/(期貨data!H13*1000)</f>
        <v>#DIV/0!</v>
      </c>
      <c r="H12" s="1" t="e">
        <f>期貨data!C13*1000/(期貨data!D13*250)</f>
        <v>#DIV/0!</v>
      </c>
      <c r="I12" s="1" t="e">
        <f>期貨data!C13*1000/(期貨data!E13*20*期貨data!$B$1)</f>
        <v>#DIV/0!</v>
      </c>
      <c r="J12" s="1" t="e">
        <f>期貨data!C13*1000/(期貨data!F13*100)</f>
        <v>#DIV/0!</v>
      </c>
      <c r="K12" s="1" t="e">
        <f>期貨data!C13*1000/(期貨data!G13*25)</f>
        <v>#DIV/0!</v>
      </c>
      <c r="L12" s="1" t="e">
        <f>期貨data!C13*1000/(期貨data!H13*1000)</f>
        <v>#DIV/0!</v>
      </c>
      <c r="M12" s="1" t="e">
        <f>期貨data!D13*250/(期貨data!E13*20*期貨data!$B$1)</f>
        <v>#DIV/0!</v>
      </c>
      <c r="N12" s="1" t="e">
        <f>期貨data!D13*250/(期貨data!F13*100)</f>
        <v>#DIV/0!</v>
      </c>
      <c r="O12" s="1" t="e">
        <f>期貨data!D13*250/(期貨data!G13*25)</f>
        <v>#DIV/0!</v>
      </c>
      <c r="P12" s="1" t="e">
        <f>期貨data!D13*250/(期貨data!H13*1000)</f>
        <v>#DIV/0!</v>
      </c>
      <c r="Q12" s="7" t="e">
        <f>期貨data!E13*20*期貨data!$B$1/(期貨data!F13*100)</f>
        <v>#DIV/0!</v>
      </c>
      <c r="R12" s="7" t="e">
        <f>期貨data!E13*20*期貨data!$B$1/(期貨data!G13*25)</f>
        <v>#DIV/0!</v>
      </c>
      <c r="S12" s="7" t="e">
        <f>期貨data!E13*20*期貨data!$B$1/(期貨data!H13*1000)</f>
        <v>#DIV/0!</v>
      </c>
      <c r="T12" s="7" t="e">
        <f>期貨data!F13*100/(期貨data!G13*25)</f>
        <v>#DIV/0!</v>
      </c>
      <c r="U12" s="7" t="e">
        <f>期貨data!F13*100/(期貨data!H13*1000)</f>
        <v>#DIV/0!</v>
      </c>
      <c r="V12" s="7" t="e">
        <f>期貨data!G13*25/(期貨data!H13*1000)</f>
        <v>#DIV/0!</v>
      </c>
      <c r="W12" s="205" t="e">
        <f>期貨data!I13*2000/(期貨data!H13*1000)</f>
        <v>#DIV/0!</v>
      </c>
      <c r="X12" s="1" t="e">
        <f>期貨data!J13*20/(期貨data!K13*200)</f>
        <v>#DIV/0!</v>
      </c>
      <c r="Y12" s="213" t="s">
        <v>221</v>
      </c>
      <c r="Z12" s="215">
        <v>1</v>
      </c>
      <c r="AA12" s="216"/>
    </row>
    <row r="13" spans="1:59">
      <c r="A13" s="14">
        <f>期貨data!A14</f>
        <v>0</v>
      </c>
      <c r="B13" s="1" t="e">
        <f>期貨data!B14*50/(期貨data!C14*1000)</f>
        <v>#DIV/0!</v>
      </c>
      <c r="C13" s="1" t="e">
        <f>期貨data!B14*50/(期貨data!D14*250)</f>
        <v>#DIV/0!</v>
      </c>
      <c r="D13" s="1" t="e">
        <f>期貨data!B14*50/(期貨data!E14*20*期貨data!$B$1)</f>
        <v>#DIV/0!</v>
      </c>
      <c r="E13" s="1" t="e">
        <f>期貨data!B14*50/(期貨data!F14*100)</f>
        <v>#DIV/0!</v>
      </c>
      <c r="F13" s="1" t="e">
        <f>期貨data!B14*50/(期貨data!G14*25)</f>
        <v>#DIV/0!</v>
      </c>
      <c r="G13" s="1" t="e">
        <f>期貨data!B14*50/(期貨data!H14*1000)</f>
        <v>#DIV/0!</v>
      </c>
      <c r="H13" s="1" t="e">
        <f>期貨data!C14*1000/(期貨data!D14*250)</f>
        <v>#DIV/0!</v>
      </c>
      <c r="I13" s="1" t="e">
        <f>期貨data!C14*1000/(期貨data!E14*20*期貨data!$B$1)</f>
        <v>#DIV/0!</v>
      </c>
      <c r="J13" s="1" t="e">
        <f>期貨data!C14*1000/(期貨data!F14*100)</f>
        <v>#DIV/0!</v>
      </c>
      <c r="K13" s="1" t="e">
        <f>期貨data!C14*1000/(期貨data!G14*25)</f>
        <v>#DIV/0!</v>
      </c>
      <c r="L13" s="1" t="e">
        <f>期貨data!C14*1000/(期貨data!H14*1000)</f>
        <v>#DIV/0!</v>
      </c>
      <c r="M13" s="1" t="e">
        <f>期貨data!D14*250/(期貨data!E14*20*期貨data!$B$1)</f>
        <v>#DIV/0!</v>
      </c>
      <c r="N13" s="1" t="e">
        <f>期貨data!D14*250/(期貨data!F14*100)</f>
        <v>#DIV/0!</v>
      </c>
      <c r="O13" s="1" t="e">
        <f>期貨data!D14*250/(期貨data!G14*25)</f>
        <v>#DIV/0!</v>
      </c>
      <c r="P13" s="1" t="e">
        <f>期貨data!D14*250/(期貨data!H14*1000)</f>
        <v>#DIV/0!</v>
      </c>
      <c r="Q13" s="7" t="e">
        <f>期貨data!E14*20*期貨data!$B$1/(期貨data!F14*100)</f>
        <v>#DIV/0!</v>
      </c>
      <c r="R13" s="7" t="e">
        <f>期貨data!E14*20*期貨data!$B$1/(期貨data!G14*25)</f>
        <v>#DIV/0!</v>
      </c>
      <c r="S13" s="7" t="e">
        <f>期貨data!E14*20*期貨data!$B$1/(期貨data!H14*1000)</f>
        <v>#DIV/0!</v>
      </c>
      <c r="T13" s="7" t="e">
        <f>期貨data!F14*100/(期貨data!G14*25)</f>
        <v>#DIV/0!</v>
      </c>
      <c r="U13" s="7" t="e">
        <f>期貨data!F14*100/(期貨data!H14*1000)</f>
        <v>#DIV/0!</v>
      </c>
      <c r="V13" s="7" t="e">
        <f>期貨data!G14*25/(期貨data!H14*1000)</f>
        <v>#DIV/0!</v>
      </c>
      <c r="W13" s="205" t="e">
        <f>期貨data!I14*2000/(期貨data!H14*1000)</f>
        <v>#DIV/0!</v>
      </c>
      <c r="X13" s="1" t="e">
        <f>期貨data!J14*20/(期貨data!K14*200)</f>
        <v>#DIV/0!</v>
      </c>
      <c r="Y13" s="214" t="s">
        <v>222</v>
      </c>
      <c r="Z13" s="215" t="e">
        <f ca="1">ROUND(AVERAGE(OFFSET(X$2,0,0,30,1)),2)</f>
        <v>#DIV/0!</v>
      </c>
      <c r="AA13" s="215">
        <v>1</v>
      </c>
    </row>
    <row r="14" spans="1:59">
      <c r="A14" s="14">
        <f>期貨data!A15</f>
        <v>0</v>
      </c>
      <c r="B14" s="1" t="e">
        <f>期貨data!B15*50/(期貨data!C15*1000)</f>
        <v>#DIV/0!</v>
      </c>
      <c r="C14" s="1" t="e">
        <f>期貨data!B15*50/(期貨data!D15*250)</f>
        <v>#DIV/0!</v>
      </c>
      <c r="D14" s="1" t="e">
        <f>期貨data!B15*50/(期貨data!E15*20*期貨data!$B$1)</f>
        <v>#DIV/0!</v>
      </c>
      <c r="E14" s="1" t="e">
        <f>期貨data!B15*50/(期貨data!F15*100)</f>
        <v>#DIV/0!</v>
      </c>
      <c r="F14" s="1" t="e">
        <f>期貨data!B15*50/(期貨data!G15*25)</f>
        <v>#DIV/0!</v>
      </c>
      <c r="G14" s="1" t="e">
        <f>期貨data!B15*50/(期貨data!H15*1000)</f>
        <v>#DIV/0!</v>
      </c>
      <c r="H14" s="1" t="e">
        <f>期貨data!C15*1000/(期貨data!D15*250)</f>
        <v>#DIV/0!</v>
      </c>
      <c r="I14" s="1" t="e">
        <f>期貨data!C15*1000/(期貨data!E15*20*期貨data!$B$1)</f>
        <v>#DIV/0!</v>
      </c>
      <c r="J14" s="1" t="e">
        <f>期貨data!C15*1000/(期貨data!F15*100)</f>
        <v>#DIV/0!</v>
      </c>
      <c r="K14" s="1" t="e">
        <f>期貨data!C15*1000/(期貨data!G15*25)</f>
        <v>#DIV/0!</v>
      </c>
      <c r="L14" s="1" t="e">
        <f>期貨data!C15*1000/(期貨data!H15*1000)</f>
        <v>#DIV/0!</v>
      </c>
      <c r="M14" s="1" t="e">
        <f>期貨data!D15*250/(期貨data!E15*20*期貨data!$B$1)</f>
        <v>#DIV/0!</v>
      </c>
      <c r="N14" s="1" t="e">
        <f>期貨data!D15*250/(期貨data!F15*100)</f>
        <v>#DIV/0!</v>
      </c>
      <c r="O14" s="1" t="e">
        <f>期貨data!D15*250/(期貨data!G15*25)</f>
        <v>#DIV/0!</v>
      </c>
      <c r="P14" s="1" t="e">
        <f>期貨data!D15*250/(期貨data!H15*1000)</f>
        <v>#DIV/0!</v>
      </c>
      <c r="Q14" s="7" t="e">
        <f>期貨data!E15*20*期貨data!$B$1/(期貨data!F15*100)</f>
        <v>#DIV/0!</v>
      </c>
      <c r="R14" s="7" t="e">
        <f>期貨data!E15*20*期貨data!$B$1/(期貨data!G15*25)</f>
        <v>#DIV/0!</v>
      </c>
      <c r="S14" s="7" t="e">
        <f>期貨data!E15*20*期貨data!$B$1/(期貨data!H15*1000)</f>
        <v>#DIV/0!</v>
      </c>
      <c r="T14" s="7" t="e">
        <f>期貨data!F15*100/(期貨data!G15*25)</f>
        <v>#DIV/0!</v>
      </c>
      <c r="U14" s="7" t="e">
        <f>期貨data!F15*100/(期貨data!H15*1000)</f>
        <v>#DIV/0!</v>
      </c>
      <c r="V14" s="7" t="e">
        <f>期貨data!G15*25/(期貨data!H15*1000)</f>
        <v>#DIV/0!</v>
      </c>
      <c r="W14" s="205" t="e">
        <f>期貨data!I15*2000/(期貨data!H15*1000)</f>
        <v>#DIV/0!</v>
      </c>
      <c r="X14" s="1" t="e">
        <f>期貨data!J15*20/(期貨data!K15*200)</f>
        <v>#DIV/0!</v>
      </c>
    </row>
    <row r="15" spans="1:59">
      <c r="A15" s="14">
        <f>期貨data!A16</f>
        <v>0</v>
      </c>
      <c r="B15" s="1" t="e">
        <f>期貨data!B16*50/(期貨data!C16*1000)</f>
        <v>#DIV/0!</v>
      </c>
      <c r="C15" s="1" t="e">
        <f>期貨data!B16*50/(期貨data!D16*250)</f>
        <v>#DIV/0!</v>
      </c>
      <c r="D15" s="1" t="e">
        <f>期貨data!B16*50/(期貨data!E16*20*期貨data!$B$1)</f>
        <v>#DIV/0!</v>
      </c>
      <c r="E15" s="1" t="e">
        <f>期貨data!B16*50/(期貨data!F16*100)</f>
        <v>#DIV/0!</v>
      </c>
      <c r="F15" s="1" t="e">
        <f>期貨data!B16*50/(期貨data!G16*25)</f>
        <v>#DIV/0!</v>
      </c>
      <c r="G15" s="1" t="e">
        <f>期貨data!B16*50/(期貨data!H16*1000)</f>
        <v>#DIV/0!</v>
      </c>
      <c r="H15" s="1" t="e">
        <f>期貨data!C16*1000/(期貨data!D16*250)</f>
        <v>#DIV/0!</v>
      </c>
      <c r="I15" s="1" t="e">
        <f>期貨data!C16*1000/(期貨data!E16*20*期貨data!$B$1)</f>
        <v>#DIV/0!</v>
      </c>
      <c r="J15" s="1" t="e">
        <f>期貨data!C16*1000/(期貨data!F16*100)</f>
        <v>#DIV/0!</v>
      </c>
      <c r="K15" s="1" t="e">
        <f>期貨data!C16*1000/(期貨data!G16*25)</f>
        <v>#DIV/0!</v>
      </c>
      <c r="L15" s="1" t="e">
        <f>期貨data!C16*1000/(期貨data!H16*1000)</f>
        <v>#DIV/0!</v>
      </c>
      <c r="M15" s="1" t="e">
        <f>期貨data!D16*250/(期貨data!E16*20*期貨data!$B$1)</f>
        <v>#DIV/0!</v>
      </c>
      <c r="N15" s="1" t="e">
        <f>期貨data!D16*250/(期貨data!F16*100)</f>
        <v>#DIV/0!</v>
      </c>
      <c r="O15" s="1" t="e">
        <f>期貨data!D16*250/(期貨data!G16*25)</f>
        <v>#DIV/0!</v>
      </c>
      <c r="P15" s="1" t="e">
        <f>期貨data!D16*250/(期貨data!H16*1000)</f>
        <v>#DIV/0!</v>
      </c>
      <c r="Q15" s="7" t="e">
        <f>期貨data!E16*20*期貨data!$B$1/(期貨data!F16*100)</f>
        <v>#DIV/0!</v>
      </c>
      <c r="R15" s="7" t="e">
        <f>期貨data!E16*20*期貨data!$B$1/(期貨data!G16*25)</f>
        <v>#DIV/0!</v>
      </c>
      <c r="S15" s="7" t="e">
        <f>期貨data!E16*20*期貨data!$B$1/(期貨data!H16*1000)</f>
        <v>#DIV/0!</v>
      </c>
      <c r="T15" s="7" t="e">
        <f>期貨data!F16*100/(期貨data!G16*25)</f>
        <v>#DIV/0!</v>
      </c>
      <c r="U15" s="7" t="e">
        <f>期貨data!F16*100/(期貨data!H16*1000)</f>
        <v>#DIV/0!</v>
      </c>
      <c r="V15" s="7" t="e">
        <f>期貨data!G16*25/(期貨data!H16*1000)</f>
        <v>#DIV/0!</v>
      </c>
      <c r="W15" s="205" t="e">
        <f>期貨data!I16*2000/(期貨data!H16*1000)</f>
        <v>#DIV/0!</v>
      </c>
      <c r="X15" s="1" t="e">
        <f>期貨data!J16*20/(期貨data!K16*200)</f>
        <v>#DIV/0!</v>
      </c>
    </row>
    <row r="16" spans="1:59">
      <c r="A16" s="14">
        <f>期貨data!A17</f>
        <v>0</v>
      </c>
      <c r="B16" s="1" t="e">
        <f>期貨data!B17*50/(期貨data!C17*1000)</f>
        <v>#DIV/0!</v>
      </c>
      <c r="C16" s="1" t="e">
        <f>期貨data!B17*50/(期貨data!D17*250)</f>
        <v>#DIV/0!</v>
      </c>
      <c r="D16" s="1" t="e">
        <f>期貨data!B17*50/(期貨data!E17*20*期貨data!$B$1)</f>
        <v>#DIV/0!</v>
      </c>
      <c r="E16" s="1" t="e">
        <f>期貨data!B17*50/(期貨data!F17*100)</f>
        <v>#DIV/0!</v>
      </c>
      <c r="F16" s="1" t="e">
        <f>期貨data!B17*50/(期貨data!G17*25)</f>
        <v>#DIV/0!</v>
      </c>
      <c r="G16" s="1" t="e">
        <f>期貨data!B17*50/(期貨data!H17*1000)</f>
        <v>#DIV/0!</v>
      </c>
      <c r="H16" s="1" t="e">
        <f>期貨data!C17*1000/(期貨data!D17*250)</f>
        <v>#DIV/0!</v>
      </c>
      <c r="I16" s="1" t="e">
        <f>期貨data!C17*1000/(期貨data!E17*20*期貨data!$B$1)</f>
        <v>#DIV/0!</v>
      </c>
      <c r="J16" s="1" t="e">
        <f>期貨data!C17*1000/(期貨data!F17*100)</f>
        <v>#DIV/0!</v>
      </c>
      <c r="K16" s="1" t="e">
        <f>期貨data!C17*1000/(期貨data!G17*25)</f>
        <v>#DIV/0!</v>
      </c>
      <c r="L16" s="1" t="e">
        <f>期貨data!C17*1000/(期貨data!H17*1000)</f>
        <v>#DIV/0!</v>
      </c>
      <c r="M16" s="1" t="e">
        <f>期貨data!D17*250/(期貨data!E17*20*期貨data!$B$1)</f>
        <v>#DIV/0!</v>
      </c>
      <c r="N16" s="1" t="e">
        <f>期貨data!D17*250/(期貨data!F17*100)</f>
        <v>#DIV/0!</v>
      </c>
      <c r="O16" s="1" t="e">
        <f>期貨data!D17*250/(期貨data!G17*25)</f>
        <v>#DIV/0!</v>
      </c>
      <c r="P16" s="1" t="e">
        <f>期貨data!D17*250/(期貨data!H17*1000)</f>
        <v>#DIV/0!</v>
      </c>
      <c r="Q16" s="7" t="e">
        <f>期貨data!E17*20*期貨data!$B$1/(期貨data!F17*100)</f>
        <v>#DIV/0!</v>
      </c>
      <c r="R16" s="7" t="e">
        <f>期貨data!E17*20*期貨data!$B$1/(期貨data!G17*25)</f>
        <v>#DIV/0!</v>
      </c>
      <c r="S16" s="7" t="e">
        <f>期貨data!E17*20*期貨data!$B$1/(期貨data!H17*1000)</f>
        <v>#DIV/0!</v>
      </c>
      <c r="T16" s="7" t="e">
        <f>期貨data!F17*100/(期貨data!G17*25)</f>
        <v>#DIV/0!</v>
      </c>
      <c r="U16" s="7" t="e">
        <f>期貨data!F17*100/(期貨data!H17*1000)</f>
        <v>#DIV/0!</v>
      </c>
      <c r="V16" s="7" t="e">
        <f>期貨data!G17*25/(期貨data!H17*1000)</f>
        <v>#DIV/0!</v>
      </c>
      <c r="W16" s="205" t="e">
        <f>期貨data!I17*2000/(期貨data!H17*1000)</f>
        <v>#DIV/0!</v>
      </c>
      <c r="X16" s="1" t="e">
        <f>期貨data!J17*20/(期貨data!K17*200)</f>
        <v>#DIV/0!</v>
      </c>
    </row>
    <row r="17" spans="1:24">
      <c r="A17" s="14">
        <f>期貨data!A18</f>
        <v>0</v>
      </c>
      <c r="B17" s="1" t="e">
        <f>期貨data!B18*50/(期貨data!C18*1000)</f>
        <v>#DIV/0!</v>
      </c>
      <c r="C17" s="1" t="e">
        <f>期貨data!B18*50/(期貨data!D18*250)</f>
        <v>#DIV/0!</v>
      </c>
      <c r="D17" s="1" t="e">
        <f>期貨data!B18*50/(期貨data!E18*20*期貨data!$B$1)</f>
        <v>#DIV/0!</v>
      </c>
      <c r="E17" s="1" t="e">
        <f>期貨data!B18*50/(期貨data!F18*100)</f>
        <v>#DIV/0!</v>
      </c>
      <c r="F17" s="1" t="e">
        <f>期貨data!B18*50/(期貨data!G18*25)</f>
        <v>#DIV/0!</v>
      </c>
      <c r="G17" s="1" t="e">
        <f>期貨data!B18*50/(期貨data!H18*1000)</f>
        <v>#DIV/0!</v>
      </c>
      <c r="H17" s="1" t="e">
        <f>期貨data!C18*1000/(期貨data!D18*250)</f>
        <v>#DIV/0!</v>
      </c>
      <c r="I17" s="1" t="e">
        <f>期貨data!C18*1000/(期貨data!E18*20*期貨data!$B$1)</f>
        <v>#DIV/0!</v>
      </c>
      <c r="J17" s="1" t="e">
        <f>期貨data!C18*1000/(期貨data!F18*100)</f>
        <v>#DIV/0!</v>
      </c>
      <c r="K17" s="1" t="e">
        <f>期貨data!C18*1000/(期貨data!G18*25)</f>
        <v>#DIV/0!</v>
      </c>
      <c r="L17" s="1" t="e">
        <f>期貨data!C18*1000/(期貨data!H18*1000)</f>
        <v>#DIV/0!</v>
      </c>
      <c r="M17" s="1" t="e">
        <f>期貨data!D18*250/(期貨data!E18*20*期貨data!$B$1)</f>
        <v>#DIV/0!</v>
      </c>
      <c r="N17" s="1" t="e">
        <f>期貨data!D18*250/(期貨data!F18*100)</f>
        <v>#DIV/0!</v>
      </c>
      <c r="O17" s="1" t="e">
        <f>期貨data!D18*250/(期貨data!G18*25)</f>
        <v>#DIV/0!</v>
      </c>
      <c r="P17" s="1" t="e">
        <f>期貨data!D18*250/(期貨data!H18*1000)</f>
        <v>#DIV/0!</v>
      </c>
      <c r="Q17" s="7" t="e">
        <f>期貨data!E18*20*期貨data!$B$1/(期貨data!F18*100)</f>
        <v>#DIV/0!</v>
      </c>
      <c r="R17" s="7" t="e">
        <f>期貨data!E18*20*期貨data!$B$1/(期貨data!G18*25)</f>
        <v>#DIV/0!</v>
      </c>
      <c r="S17" s="7" t="e">
        <f>期貨data!E18*20*期貨data!$B$1/(期貨data!H18*1000)</f>
        <v>#DIV/0!</v>
      </c>
      <c r="T17" s="7" t="e">
        <f>期貨data!F18*100/(期貨data!G18*25)</f>
        <v>#DIV/0!</v>
      </c>
      <c r="U17" s="7" t="e">
        <f>期貨data!F18*100/(期貨data!H18*1000)</f>
        <v>#DIV/0!</v>
      </c>
      <c r="V17" s="7" t="e">
        <f>期貨data!G18*25/(期貨data!H18*1000)</f>
        <v>#DIV/0!</v>
      </c>
      <c r="W17" s="205" t="e">
        <f>期貨data!I18*2000/(期貨data!H18*1000)</f>
        <v>#DIV/0!</v>
      </c>
      <c r="X17" s="1" t="e">
        <f>期貨data!J18*20/(期貨data!K18*200)</f>
        <v>#DIV/0!</v>
      </c>
    </row>
    <row r="18" spans="1:24">
      <c r="A18" s="14">
        <f>期貨data!A19</f>
        <v>0</v>
      </c>
      <c r="B18" s="1" t="e">
        <f>期貨data!B19*50/(期貨data!C19*1000)</f>
        <v>#DIV/0!</v>
      </c>
      <c r="C18" s="1" t="e">
        <f>期貨data!B19*50/(期貨data!D19*250)</f>
        <v>#DIV/0!</v>
      </c>
      <c r="D18" s="1" t="e">
        <f>期貨data!B19*50/(期貨data!E19*20*期貨data!$B$1)</f>
        <v>#DIV/0!</v>
      </c>
      <c r="E18" s="1" t="e">
        <f>期貨data!B19*50/(期貨data!F19*100)</f>
        <v>#DIV/0!</v>
      </c>
      <c r="F18" s="1" t="e">
        <f>期貨data!B19*50/(期貨data!G19*25)</f>
        <v>#DIV/0!</v>
      </c>
      <c r="G18" s="1" t="e">
        <f>期貨data!B19*50/(期貨data!H19*1000)</f>
        <v>#DIV/0!</v>
      </c>
      <c r="H18" s="1" t="e">
        <f>期貨data!C19*1000/(期貨data!D19*250)</f>
        <v>#DIV/0!</v>
      </c>
      <c r="I18" s="1" t="e">
        <f>期貨data!C19*1000/(期貨data!E19*20*期貨data!$B$1)</f>
        <v>#DIV/0!</v>
      </c>
      <c r="J18" s="1" t="e">
        <f>期貨data!C19*1000/(期貨data!F19*100)</f>
        <v>#DIV/0!</v>
      </c>
      <c r="K18" s="1" t="e">
        <f>期貨data!C19*1000/(期貨data!G19*25)</f>
        <v>#DIV/0!</v>
      </c>
      <c r="L18" s="1" t="e">
        <f>期貨data!C19*1000/(期貨data!H19*1000)</f>
        <v>#DIV/0!</v>
      </c>
      <c r="M18" s="1" t="e">
        <f>期貨data!D19*250/(期貨data!E19*20*期貨data!$B$1)</f>
        <v>#DIV/0!</v>
      </c>
      <c r="N18" s="1" t="e">
        <f>期貨data!D19*250/(期貨data!F19*100)</f>
        <v>#DIV/0!</v>
      </c>
      <c r="O18" s="1" t="e">
        <f>期貨data!D19*250/(期貨data!G19*25)</f>
        <v>#DIV/0!</v>
      </c>
      <c r="P18" s="1" t="e">
        <f>期貨data!D19*250/(期貨data!H19*1000)</f>
        <v>#DIV/0!</v>
      </c>
      <c r="Q18" s="7" t="e">
        <f>期貨data!E19*20*期貨data!$B$1/(期貨data!F19*100)</f>
        <v>#DIV/0!</v>
      </c>
      <c r="R18" s="7" t="e">
        <f>期貨data!E19*20*期貨data!$B$1/(期貨data!G19*25)</f>
        <v>#DIV/0!</v>
      </c>
      <c r="S18" s="7" t="e">
        <f>期貨data!E19*20*期貨data!$B$1/(期貨data!H19*1000)</f>
        <v>#DIV/0!</v>
      </c>
      <c r="T18" s="7" t="e">
        <f>期貨data!F19*100/(期貨data!G19*25)</f>
        <v>#DIV/0!</v>
      </c>
      <c r="U18" s="7" t="e">
        <f>期貨data!F19*100/(期貨data!H19*1000)</f>
        <v>#DIV/0!</v>
      </c>
      <c r="V18" s="7" t="e">
        <f>期貨data!G19*25/(期貨data!H19*1000)</f>
        <v>#DIV/0!</v>
      </c>
      <c r="W18" s="205" t="e">
        <f>期貨data!I19*2000/(期貨data!H19*1000)</f>
        <v>#DIV/0!</v>
      </c>
      <c r="X18" s="1" t="e">
        <f>期貨data!J19*20/(期貨data!K19*200)</f>
        <v>#DIV/0!</v>
      </c>
    </row>
    <row r="19" spans="1:24">
      <c r="A19" s="14">
        <f>期貨data!A20</f>
        <v>0</v>
      </c>
      <c r="B19" s="1" t="e">
        <f>期貨data!B20*50/(期貨data!C20*1000)</f>
        <v>#DIV/0!</v>
      </c>
      <c r="C19" s="1" t="e">
        <f>期貨data!B20*50/(期貨data!D20*250)</f>
        <v>#DIV/0!</v>
      </c>
      <c r="D19" s="1" t="e">
        <f>期貨data!B20*50/(期貨data!E20*20*期貨data!$B$1)</f>
        <v>#DIV/0!</v>
      </c>
      <c r="E19" s="1" t="e">
        <f>期貨data!B20*50/(期貨data!F20*100)</f>
        <v>#DIV/0!</v>
      </c>
      <c r="F19" s="1" t="e">
        <f>期貨data!B20*50/(期貨data!G20*25)</f>
        <v>#DIV/0!</v>
      </c>
      <c r="G19" s="1" t="e">
        <f>期貨data!B20*50/(期貨data!H20*1000)</f>
        <v>#DIV/0!</v>
      </c>
      <c r="H19" s="1" t="e">
        <f>期貨data!C20*1000/(期貨data!D20*250)</f>
        <v>#DIV/0!</v>
      </c>
      <c r="I19" s="1" t="e">
        <f>期貨data!C20*1000/(期貨data!E20*20*期貨data!$B$1)</f>
        <v>#DIV/0!</v>
      </c>
      <c r="J19" s="1" t="e">
        <f>期貨data!C20*1000/(期貨data!F20*100)</f>
        <v>#DIV/0!</v>
      </c>
      <c r="K19" s="1" t="e">
        <f>期貨data!C20*1000/(期貨data!G20*25)</f>
        <v>#DIV/0!</v>
      </c>
      <c r="L19" s="1" t="e">
        <f>期貨data!C20*1000/(期貨data!H20*1000)</f>
        <v>#DIV/0!</v>
      </c>
      <c r="M19" s="1" t="e">
        <f>期貨data!D20*250/(期貨data!E20*20*期貨data!$B$1)</f>
        <v>#DIV/0!</v>
      </c>
      <c r="N19" s="1" t="e">
        <f>期貨data!D20*250/(期貨data!F20*100)</f>
        <v>#DIV/0!</v>
      </c>
      <c r="O19" s="1" t="e">
        <f>期貨data!D20*250/(期貨data!G20*25)</f>
        <v>#DIV/0!</v>
      </c>
      <c r="P19" s="1" t="e">
        <f>期貨data!D20*250/(期貨data!H20*1000)</f>
        <v>#DIV/0!</v>
      </c>
      <c r="Q19" s="7" t="e">
        <f>期貨data!E20*20*期貨data!$B$1/(期貨data!F20*100)</f>
        <v>#DIV/0!</v>
      </c>
      <c r="R19" s="7" t="e">
        <f>期貨data!E20*20*期貨data!$B$1/(期貨data!G20*25)</f>
        <v>#DIV/0!</v>
      </c>
      <c r="S19" s="7" t="e">
        <f>期貨data!E20*20*期貨data!$B$1/(期貨data!H20*1000)</f>
        <v>#DIV/0!</v>
      </c>
      <c r="T19" s="7" t="e">
        <f>期貨data!F20*100/(期貨data!G20*25)</f>
        <v>#DIV/0!</v>
      </c>
      <c r="U19" s="7" t="e">
        <f>期貨data!F20*100/(期貨data!H20*1000)</f>
        <v>#DIV/0!</v>
      </c>
      <c r="V19" s="7" t="e">
        <f>期貨data!G20*25/(期貨data!H20*1000)</f>
        <v>#DIV/0!</v>
      </c>
      <c r="W19" s="205" t="e">
        <f>期貨data!I20*2000/(期貨data!H20*1000)</f>
        <v>#DIV/0!</v>
      </c>
      <c r="X19" s="1" t="e">
        <f>期貨data!J20*20/(期貨data!K20*200)</f>
        <v>#DIV/0!</v>
      </c>
    </row>
    <row r="20" spans="1:24">
      <c r="A20" s="14">
        <f>期貨data!A21</f>
        <v>0</v>
      </c>
      <c r="B20" s="1" t="e">
        <f>期貨data!B21*50/(期貨data!C21*1000)</f>
        <v>#DIV/0!</v>
      </c>
      <c r="C20" s="1" t="e">
        <f>期貨data!B21*50/(期貨data!D21*250)</f>
        <v>#DIV/0!</v>
      </c>
      <c r="D20" s="1" t="e">
        <f>期貨data!B21*50/(期貨data!E21*20*期貨data!$B$1)</f>
        <v>#DIV/0!</v>
      </c>
      <c r="E20" s="1" t="e">
        <f>期貨data!B21*50/(期貨data!F21*100)</f>
        <v>#DIV/0!</v>
      </c>
      <c r="F20" s="1" t="e">
        <f>期貨data!B21*50/(期貨data!G21*25)</f>
        <v>#DIV/0!</v>
      </c>
      <c r="G20" s="1" t="e">
        <f>期貨data!B21*50/(期貨data!H21*1000)</f>
        <v>#DIV/0!</v>
      </c>
      <c r="H20" s="1" t="e">
        <f>期貨data!C21*1000/(期貨data!D21*250)</f>
        <v>#DIV/0!</v>
      </c>
      <c r="I20" s="1" t="e">
        <f>期貨data!C21*1000/(期貨data!E21*20*期貨data!$B$1)</f>
        <v>#DIV/0!</v>
      </c>
      <c r="J20" s="1" t="e">
        <f>期貨data!C21*1000/(期貨data!F21*100)</f>
        <v>#DIV/0!</v>
      </c>
      <c r="K20" s="1" t="e">
        <f>期貨data!C21*1000/(期貨data!G21*25)</f>
        <v>#DIV/0!</v>
      </c>
      <c r="L20" s="1" t="e">
        <f>期貨data!C21*1000/(期貨data!H21*1000)</f>
        <v>#DIV/0!</v>
      </c>
      <c r="M20" s="1" t="e">
        <f>期貨data!D21*250/(期貨data!E21*20*期貨data!$B$1)</f>
        <v>#DIV/0!</v>
      </c>
      <c r="N20" s="1" t="e">
        <f>期貨data!D21*250/(期貨data!F21*100)</f>
        <v>#DIV/0!</v>
      </c>
      <c r="O20" s="1" t="e">
        <f>期貨data!D21*250/(期貨data!G21*25)</f>
        <v>#DIV/0!</v>
      </c>
      <c r="P20" s="1" t="e">
        <f>期貨data!D21*250/(期貨data!H21*1000)</f>
        <v>#DIV/0!</v>
      </c>
      <c r="Q20" s="7" t="e">
        <f>期貨data!E21*20*期貨data!$B$1/(期貨data!F21*100)</f>
        <v>#DIV/0!</v>
      </c>
      <c r="R20" s="7" t="e">
        <f>期貨data!E21*20*期貨data!$B$1/(期貨data!G21*25)</f>
        <v>#DIV/0!</v>
      </c>
      <c r="S20" s="7" t="e">
        <f>期貨data!E21*20*期貨data!$B$1/(期貨data!H21*1000)</f>
        <v>#DIV/0!</v>
      </c>
      <c r="T20" s="7" t="e">
        <f>期貨data!F21*100/(期貨data!G21*25)</f>
        <v>#DIV/0!</v>
      </c>
      <c r="U20" s="7" t="e">
        <f>期貨data!F21*100/(期貨data!H21*1000)</f>
        <v>#DIV/0!</v>
      </c>
      <c r="V20" s="7" t="e">
        <f>期貨data!G21*25/(期貨data!H21*1000)</f>
        <v>#DIV/0!</v>
      </c>
      <c r="W20" s="205" t="e">
        <f>期貨data!I21*2000/(期貨data!H21*1000)</f>
        <v>#DIV/0!</v>
      </c>
      <c r="X20" s="1" t="e">
        <f>期貨data!J21*20/(期貨data!K21*200)</f>
        <v>#DIV/0!</v>
      </c>
    </row>
    <row r="21" spans="1:24">
      <c r="A21" s="14">
        <f>期貨data!A22</f>
        <v>0</v>
      </c>
      <c r="B21" s="1" t="e">
        <f>期貨data!B22*50/(期貨data!C22*1000)</f>
        <v>#DIV/0!</v>
      </c>
      <c r="C21" s="1" t="e">
        <f>期貨data!B22*50/(期貨data!D22*250)</f>
        <v>#DIV/0!</v>
      </c>
      <c r="D21" s="1" t="e">
        <f>期貨data!B22*50/(期貨data!E22*20*期貨data!$B$1)</f>
        <v>#DIV/0!</v>
      </c>
      <c r="E21" s="1" t="e">
        <f>期貨data!B22*50/(期貨data!F22*100)</f>
        <v>#DIV/0!</v>
      </c>
      <c r="F21" s="1" t="e">
        <f>期貨data!B22*50/(期貨data!G22*25)</f>
        <v>#DIV/0!</v>
      </c>
      <c r="G21" s="1" t="e">
        <f>期貨data!B22*50/(期貨data!H22*1000)</f>
        <v>#DIV/0!</v>
      </c>
      <c r="H21" s="1" t="e">
        <f>期貨data!C22*1000/(期貨data!D22*250)</f>
        <v>#DIV/0!</v>
      </c>
      <c r="I21" s="1" t="e">
        <f>期貨data!C22*1000/(期貨data!E22*20*期貨data!$B$1)</f>
        <v>#DIV/0!</v>
      </c>
      <c r="J21" s="1" t="e">
        <f>期貨data!C22*1000/(期貨data!F22*100)</f>
        <v>#DIV/0!</v>
      </c>
      <c r="K21" s="1" t="e">
        <f>期貨data!C22*1000/(期貨data!G22*25)</f>
        <v>#DIV/0!</v>
      </c>
      <c r="L21" s="1" t="e">
        <f>期貨data!C22*1000/(期貨data!H22*1000)</f>
        <v>#DIV/0!</v>
      </c>
      <c r="M21" s="1" t="e">
        <f>期貨data!D22*250/(期貨data!E22*20*期貨data!$B$1)</f>
        <v>#DIV/0!</v>
      </c>
      <c r="N21" s="1" t="e">
        <f>期貨data!D22*250/(期貨data!F22*100)</f>
        <v>#DIV/0!</v>
      </c>
      <c r="O21" s="1" t="e">
        <f>期貨data!D22*250/(期貨data!G22*25)</f>
        <v>#DIV/0!</v>
      </c>
      <c r="P21" s="1" t="e">
        <f>期貨data!D22*250/(期貨data!H22*1000)</f>
        <v>#DIV/0!</v>
      </c>
      <c r="Q21" s="7" t="e">
        <f>期貨data!E22*20*期貨data!$B$1/(期貨data!F22*100)</f>
        <v>#DIV/0!</v>
      </c>
      <c r="R21" s="7" t="e">
        <f>期貨data!E22*20*期貨data!$B$1/(期貨data!G22*25)</f>
        <v>#DIV/0!</v>
      </c>
      <c r="S21" s="7" t="e">
        <f>期貨data!E22*20*期貨data!$B$1/(期貨data!H22*1000)</f>
        <v>#DIV/0!</v>
      </c>
      <c r="T21" s="7" t="e">
        <f>期貨data!F22*100/(期貨data!G22*25)</f>
        <v>#DIV/0!</v>
      </c>
      <c r="U21" s="7" t="e">
        <f>期貨data!F22*100/(期貨data!H22*1000)</f>
        <v>#DIV/0!</v>
      </c>
      <c r="V21" s="7" t="e">
        <f>期貨data!G22*25/(期貨data!H22*1000)</f>
        <v>#DIV/0!</v>
      </c>
      <c r="W21" s="205" t="e">
        <f>期貨data!I22*2000/(期貨data!H22*1000)</f>
        <v>#DIV/0!</v>
      </c>
      <c r="X21" s="1" t="e">
        <f>期貨data!J22*20/(期貨data!K22*200)</f>
        <v>#DIV/0!</v>
      </c>
    </row>
    <row r="22" spans="1:24">
      <c r="A22" s="14">
        <f>期貨data!A23</f>
        <v>0</v>
      </c>
      <c r="B22" s="1" t="e">
        <f>期貨data!B23*50/(期貨data!C23*1000)</f>
        <v>#DIV/0!</v>
      </c>
      <c r="C22" s="1" t="e">
        <f>期貨data!B23*50/(期貨data!D23*250)</f>
        <v>#DIV/0!</v>
      </c>
      <c r="D22" s="1" t="e">
        <f>期貨data!B23*50/(期貨data!E23*20*期貨data!$B$1)</f>
        <v>#DIV/0!</v>
      </c>
      <c r="E22" s="1" t="e">
        <f>期貨data!B23*50/(期貨data!F23*100)</f>
        <v>#DIV/0!</v>
      </c>
      <c r="F22" s="1" t="e">
        <f>期貨data!B23*50/(期貨data!G23*25)</f>
        <v>#DIV/0!</v>
      </c>
      <c r="G22" s="1" t="e">
        <f>期貨data!B23*50/(期貨data!H23*1000)</f>
        <v>#DIV/0!</v>
      </c>
      <c r="H22" s="1" t="e">
        <f>期貨data!C23*1000/(期貨data!D23*250)</f>
        <v>#DIV/0!</v>
      </c>
      <c r="I22" s="1" t="e">
        <f>期貨data!C23*1000/(期貨data!E23*20*期貨data!$B$1)</f>
        <v>#DIV/0!</v>
      </c>
      <c r="J22" s="1" t="e">
        <f>期貨data!C23*1000/(期貨data!F23*100)</f>
        <v>#DIV/0!</v>
      </c>
      <c r="K22" s="1" t="e">
        <f>期貨data!C23*1000/(期貨data!G23*25)</f>
        <v>#DIV/0!</v>
      </c>
      <c r="L22" s="1" t="e">
        <f>期貨data!C23*1000/(期貨data!H23*1000)</f>
        <v>#DIV/0!</v>
      </c>
      <c r="M22" s="1" t="e">
        <f>期貨data!D23*250/(期貨data!E23*20*期貨data!$B$1)</f>
        <v>#DIV/0!</v>
      </c>
      <c r="N22" s="1" t="e">
        <f>期貨data!D23*250/(期貨data!F23*100)</f>
        <v>#DIV/0!</v>
      </c>
      <c r="O22" s="1" t="e">
        <f>期貨data!D23*250/(期貨data!G23*25)</f>
        <v>#DIV/0!</v>
      </c>
      <c r="P22" s="1" t="e">
        <f>期貨data!D23*250/(期貨data!H23*1000)</f>
        <v>#DIV/0!</v>
      </c>
      <c r="Q22" s="7" t="e">
        <f>期貨data!E23*20*期貨data!$B$1/(期貨data!F23*100)</f>
        <v>#DIV/0!</v>
      </c>
      <c r="R22" s="7" t="e">
        <f>期貨data!E23*20*期貨data!$B$1/(期貨data!G23*25)</f>
        <v>#DIV/0!</v>
      </c>
      <c r="S22" s="7" t="e">
        <f>期貨data!E23*20*期貨data!$B$1/(期貨data!H23*1000)</f>
        <v>#DIV/0!</v>
      </c>
      <c r="T22" s="7" t="e">
        <f>期貨data!F23*100/(期貨data!G23*25)</f>
        <v>#DIV/0!</v>
      </c>
      <c r="U22" s="7" t="e">
        <f>期貨data!F23*100/(期貨data!H23*1000)</f>
        <v>#DIV/0!</v>
      </c>
      <c r="V22" s="7" t="e">
        <f>期貨data!G23*25/(期貨data!H23*1000)</f>
        <v>#DIV/0!</v>
      </c>
      <c r="W22" s="205" t="e">
        <f>期貨data!I23*2000/(期貨data!H23*1000)</f>
        <v>#DIV/0!</v>
      </c>
      <c r="X22" s="1" t="e">
        <f>期貨data!J23*20/(期貨data!K23*200)</f>
        <v>#DIV/0!</v>
      </c>
    </row>
    <row r="23" spans="1:24">
      <c r="A23" s="14">
        <f>期貨data!A24</f>
        <v>0</v>
      </c>
      <c r="B23" s="1" t="e">
        <f>期貨data!B24*50/(期貨data!C24*1000)</f>
        <v>#DIV/0!</v>
      </c>
      <c r="C23" s="1" t="e">
        <f>期貨data!B24*50/(期貨data!D24*250)</f>
        <v>#DIV/0!</v>
      </c>
      <c r="D23" s="1" t="e">
        <f>期貨data!B24*50/(期貨data!E24*20*期貨data!$B$1)</f>
        <v>#DIV/0!</v>
      </c>
      <c r="E23" s="1" t="e">
        <f>期貨data!B24*50/(期貨data!F24*100)</f>
        <v>#DIV/0!</v>
      </c>
      <c r="F23" s="1" t="e">
        <f>期貨data!B24*50/(期貨data!G24*25)</f>
        <v>#DIV/0!</v>
      </c>
      <c r="G23" s="1" t="e">
        <f>期貨data!B24*50/(期貨data!H24*1000)</f>
        <v>#DIV/0!</v>
      </c>
      <c r="H23" s="1" t="e">
        <f>期貨data!C24*1000/(期貨data!D24*250)</f>
        <v>#DIV/0!</v>
      </c>
      <c r="I23" s="1" t="e">
        <f>期貨data!C24*1000/(期貨data!E24*20*期貨data!$B$1)</f>
        <v>#DIV/0!</v>
      </c>
      <c r="J23" s="1" t="e">
        <f>期貨data!C24*1000/(期貨data!F24*100)</f>
        <v>#DIV/0!</v>
      </c>
      <c r="K23" s="1" t="e">
        <f>期貨data!C24*1000/(期貨data!G24*25)</f>
        <v>#DIV/0!</v>
      </c>
      <c r="L23" s="1" t="e">
        <f>期貨data!C24*1000/(期貨data!H24*1000)</f>
        <v>#DIV/0!</v>
      </c>
      <c r="M23" s="1" t="e">
        <f>期貨data!D24*250/(期貨data!E24*20*期貨data!$B$1)</f>
        <v>#DIV/0!</v>
      </c>
      <c r="N23" s="1" t="e">
        <f>期貨data!D24*250/(期貨data!F24*100)</f>
        <v>#DIV/0!</v>
      </c>
      <c r="O23" s="1" t="e">
        <f>期貨data!D24*250/(期貨data!G24*25)</f>
        <v>#DIV/0!</v>
      </c>
      <c r="P23" s="1" t="e">
        <f>期貨data!D24*250/(期貨data!H24*1000)</f>
        <v>#DIV/0!</v>
      </c>
      <c r="Q23" s="7" t="e">
        <f>期貨data!E24*20*期貨data!$B$1/(期貨data!F24*100)</f>
        <v>#DIV/0!</v>
      </c>
      <c r="R23" s="7" t="e">
        <f>期貨data!E24*20*期貨data!$B$1/(期貨data!G24*25)</f>
        <v>#DIV/0!</v>
      </c>
      <c r="S23" s="7" t="e">
        <f>期貨data!E24*20*期貨data!$B$1/(期貨data!H24*1000)</f>
        <v>#DIV/0!</v>
      </c>
      <c r="T23" s="7" t="e">
        <f>期貨data!F24*100/(期貨data!G24*25)</f>
        <v>#DIV/0!</v>
      </c>
      <c r="U23" s="7" t="e">
        <f>期貨data!F24*100/(期貨data!H24*1000)</f>
        <v>#DIV/0!</v>
      </c>
      <c r="V23" s="7" t="e">
        <f>期貨data!G24*25/(期貨data!H24*1000)</f>
        <v>#DIV/0!</v>
      </c>
      <c r="W23" s="205" t="e">
        <f>期貨data!I24*2000/(期貨data!H24*1000)</f>
        <v>#DIV/0!</v>
      </c>
      <c r="X23" s="1" t="e">
        <f>期貨data!J24*20/(期貨data!K24*200)</f>
        <v>#DIV/0!</v>
      </c>
    </row>
    <row r="24" spans="1:24">
      <c r="A24" s="14">
        <f>期貨data!A25</f>
        <v>0</v>
      </c>
      <c r="B24" s="1" t="e">
        <f>期貨data!B25*50/(期貨data!C25*1000)</f>
        <v>#DIV/0!</v>
      </c>
      <c r="C24" s="1" t="e">
        <f>期貨data!B25*50/(期貨data!D25*250)</f>
        <v>#DIV/0!</v>
      </c>
      <c r="D24" s="1" t="e">
        <f>期貨data!B25*50/(期貨data!E25*20*期貨data!$B$1)</f>
        <v>#DIV/0!</v>
      </c>
      <c r="E24" s="1" t="e">
        <f>期貨data!B25*50/(期貨data!F25*100)</f>
        <v>#DIV/0!</v>
      </c>
      <c r="F24" s="1" t="e">
        <f>期貨data!B25*50/(期貨data!G25*25)</f>
        <v>#DIV/0!</v>
      </c>
      <c r="G24" s="1" t="e">
        <f>期貨data!B25*50/(期貨data!H25*1000)</f>
        <v>#DIV/0!</v>
      </c>
      <c r="H24" s="1" t="e">
        <f>期貨data!C25*1000/(期貨data!D25*250)</f>
        <v>#DIV/0!</v>
      </c>
      <c r="I24" s="1" t="e">
        <f>期貨data!C25*1000/(期貨data!E25*20*期貨data!$B$1)</f>
        <v>#DIV/0!</v>
      </c>
      <c r="J24" s="1" t="e">
        <f>期貨data!C25*1000/(期貨data!F25*100)</f>
        <v>#DIV/0!</v>
      </c>
      <c r="K24" s="1" t="e">
        <f>期貨data!C25*1000/(期貨data!G25*25)</f>
        <v>#DIV/0!</v>
      </c>
      <c r="L24" s="1" t="e">
        <f>期貨data!C25*1000/(期貨data!H25*1000)</f>
        <v>#DIV/0!</v>
      </c>
      <c r="M24" s="1" t="e">
        <f>期貨data!D25*250/(期貨data!E25*20*期貨data!$B$1)</f>
        <v>#DIV/0!</v>
      </c>
      <c r="N24" s="1" t="e">
        <f>期貨data!D25*250/(期貨data!F25*100)</f>
        <v>#DIV/0!</v>
      </c>
      <c r="O24" s="1" t="e">
        <f>期貨data!D25*250/(期貨data!G25*25)</f>
        <v>#DIV/0!</v>
      </c>
      <c r="P24" s="1" t="e">
        <f>期貨data!D25*250/(期貨data!H25*1000)</f>
        <v>#DIV/0!</v>
      </c>
      <c r="Q24" s="7" t="e">
        <f>期貨data!E25*20*期貨data!$B$1/(期貨data!F25*100)</f>
        <v>#DIV/0!</v>
      </c>
      <c r="R24" s="7" t="e">
        <f>期貨data!E25*20*期貨data!$B$1/(期貨data!G25*25)</f>
        <v>#DIV/0!</v>
      </c>
      <c r="S24" s="7" t="e">
        <f>期貨data!E25*20*期貨data!$B$1/(期貨data!H25*1000)</f>
        <v>#DIV/0!</v>
      </c>
      <c r="T24" s="7" t="e">
        <f>期貨data!F25*100/(期貨data!G25*25)</f>
        <v>#DIV/0!</v>
      </c>
      <c r="U24" s="7" t="e">
        <f>期貨data!F25*100/(期貨data!H25*1000)</f>
        <v>#DIV/0!</v>
      </c>
      <c r="V24" s="7" t="e">
        <f>期貨data!G25*25/(期貨data!H25*1000)</f>
        <v>#DIV/0!</v>
      </c>
      <c r="W24" s="205" t="e">
        <f>期貨data!I25*2000/(期貨data!H25*1000)</f>
        <v>#DIV/0!</v>
      </c>
      <c r="X24" s="1" t="e">
        <f>期貨data!J25*20/(期貨data!K25*200)</f>
        <v>#DIV/0!</v>
      </c>
    </row>
    <row r="25" spans="1:24">
      <c r="A25" s="14">
        <f>期貨data!A26</f>
        <v>0</v>
      </c>
      <c r="B25" s="1" t="e">
        <f>期貨data!B26*50/(期貨data!C26*1000)</f>
        <v>#DIV/0!</v>
      </c>
      <c r="C25" s="1" t="e">
        <f>期貨data!B26*50/(期貨data!D26*250)</f>
        <v>#DIV/0!</v>
      </c>
      <c r="D25" s="1" t="e">
        <f>期貨data!B26*50/(期貨data!E26*20*期貨data!$B$1)</f>
        <v>#DIV/0!</v>
      </c>
      <c r="E25" s="1" t="e">
        <f>期貨data!B26*50/(期貨data!F26*100)</f>
        <v>#DIV/0!</v>
      </c>
      <c r="F25" s="1" t="e">
        <f>期貨data!B26*50/(期貨data!G26*25)</f>
        <v>#DIV/0!</v>
      </c>
      <c r="G25" s="1" t="e">
        <f>期貨data!B26*50/(期貨data!H26*1000)</f>
        <v>#DIV/0!</v>
      </c>
      <c r="H25" s="1" t="e">
        <f>期貨data!C26*1000/(期貨data!D26*250)</f>
        <v>#DIV/0!</v>
      </c>
      <c r="I25" s="1" t="e">
        <f>期貨data!C26*1000/(期貨data!E26*20*期貨data!$B$1)</f>
        <v>#DIV/0!</v>
      </c>
      <c r="J25" s="1" t="e">
        <f>期貨data!C26*1000/(期貨data!F26*100)</f>
        <v>#DIV/0!</v>
      </c>
      <c r="K25" s="1" t="e">
        <f>期貨data!C26*1000/(期貨data!G26*25)</f>
        <v>#DIV/0!</v>
      </c>
      <c r="L25" s="1" t="e">
        <f>期貨data!C26*1000/(期貨data!H26*1000)</f>
        <v>#DIV/0!</v>
      </c>
      <c r="M25" s="1" t="e">
        <f>期貨data!D26*250/(期貨data!E26*20*期貨data!$B$1)</f>
        <v>#DIV/0!</v>
      </c>
      <c r="N25" s="1" t="e">
        <f>期貨data!D26*250/(期貨data!F26*100)</f>
        <v>#DIV/0!</v>
      </c>
      <c r="O25" s="1" t="e">
        <f>期貨data!D26*250/(期貨data!G26*25)</f>
        <v>#DIV/0!</v>
      </c>
      <c r="P25" s="1" t="e">
        <f>期貨data!D26*250/(期貨data!H26*1000)</f>
        <v>#DIV/0!</v>
      </c>
      <c r="Q25" s="7" t="e">
        <f>期貨data!E26*20*期貨data!$B$1/(期貨data!F26*100)</f>
        <v>#DIV/0!</v>
      </c>
      <c r="R25" s="7" t="e">
        <f>期貨data!E26*20*期貨data!$B$1/(期貨data!G26*25)</f>
        <v>#DIV/0!</v>
      </c>
      <c r="S25" s="7" t="e">
        <f>期貨data!E26*20*期貨data!$B$1/(期貨data!H26*1000)</f>
        <v>#DIV/0!</v>
      </c>
      <c r="T25" s="7" t="e">
        <f>期貨data!F26*100/(期貨data!G26*25)</f>
        <v>#DIV/0!</v>
      </c>
      <c r="U25" s="7" t="e">
        <f>期貨data!F26*100/(期貨data!H26*1000)</f>
        <v>#DIV/0!</v>
      </c>
      <c r="V25" s="7" t="e">
        <f>期貨data!G26*25/(期貨data!H26*1000)</f>
        <v>#DIV/0!</v>
      </c>
      <c r="W25" s="205" t="e">
        <f>期貨data!I26*2000/(期貨data!H26*1000)</f>
        <v>#DIV/0!</v>
      </c>
      <c r="X25" s="1" t="e">
        <f>期貨data!J26*20/(期貨data!K26*200)</f>
        <v>#DIV/0!</v>
      </c>
    </row>
    <row r="26" spans="1:24">
      <c r="A26" s="14">
        <f>期貨data!A27</f>
        <v>0</v>
      </c>
      <c r="B26" s="1" t="e">
        <f>期貨data!B27*50/(期貨data!C27*1000)</f>
        <v>#DIV/0!</v>
      </c>
      <c r="C26" s="1" t="e">
        <f>期貨data!B27*50/(期貨data!D27*250)</f>
        <v>#DIV/0!</v>
      </c>
      <c r="D26" s="1" t="e">
        <f>期貨data!B27*50/(期貨data!E27*20*期貨data!$B$1)</f>
        <v>#DIV/0!</v>
      </c>
      <c r="E26" s="1" t="e">
        <f>期貨data!B27*50/(期貨data!F27*100)</f>
        <v>#DIV/0!</v>
      </c>
      <c r="F26" s="1" t="e">
        <f>期貨data!B27*50/(期貨data!G27*25)</f>
        <v>#DIV/0!</v>
      </c>
      <c r="G26" s="1" t="e">
        <f>期貨data!B27*50/(期貨data!H27*1000)</f>
        <v>#DIV/0!</v>
      </c>
      <c r="H26" s="1" t="e">
        <f>期貨data!C27*1000/(期貨data!D27*250)</f>
        <v>#DIV/0!</v>
      </c>
      <c r="I26" s="1" t="e">
        <f>期貨data!C27*1000/(期貨data!E27*20*期貨data!$B$1)</f>
        <v>#DIV/0!</v>
      </c>
      <c r="J26" s="1" t="e">
        <f>期貨data!C27*1000/(期貨data!F27*100)</f>
        <v>#DIV/0!</v>
      </c>
      <c r="K26" s="1" t="e">
        <f>期貨data!C27*1000/(期貨data!G27*25)</f>
        <v>#DIV/0!</v>
      </c>
      <c r="L26" s="1" t="e">
        <f>期貨data!C27*1000/(期貨data!H27*1000)</f>
        <v>#DIV/0!</v>
      </c>
      <c r="M26" s="1" t="e">
        <f>期貨data!D27*250/(期貨data!E27*20*期貨data!$B$1)</f>
        <v>#DIV/0!</v>
      </c>
      <c r="N26" s="1" t="e">
        <f>期貨data!D27*250/(期貨data!F27*100)</f>
        <v>#DIV/0!</v>
      </c>
      <c r="O26" s="1" t="e">
        <f>期貨data!D27*250/(期貨data!G27*25)</f>
        <v>#DIV/0!</v>
      </c>
      <c r="P26" s="1" t="e">
        <f>期貨data!D27*250/(期貨data!H27*1000)</f>
        <v>#DIV/0!</v>
      </c>
      <c r="Q26" s="7" t="e">
        <f>期貨data!E27*20*期貨data!$B$1/(期貨data!F27*100)</f>
        <v>#DIV/0!</v>
      </c>
      <c r="R26" s="7" t="e">
        <f>期貨data!E27*20*期貨data!$B$1/(期貨data!G27*25)</f>
        <v>#DIV/0!</v>
      </c>
      <c r="S26" s="7" t="e">
        <f>期貨data!E27*20*期貨data!$B$1/(期貨data!H27*1000)</f>
        <v>#DIV/0!</v>
      </c>
      <c r="T26" s="7" t="e">
        <f>期貨data!F27*100/(期貨data!G27*25)</f>
        <v>#DIV/0!</v>
      </c>
      <c r="U26" s="7" t="e">
        <f>期貨data!F27*100/(期貨data!H27*1000)</f>
        <v>#DIV/0!</v>
      </c>
      <c r="V26" s="7" t="e">
        <f>期貨data!G27*25/(期貨data!H27*1000)</f>
        <v>#DIV/0!</v>
      </c>
      <c r="W26" s="205" t="e">
        <f>期貨data!I27*2000/(期貨data!H27*1000)</f>
        <v>#DIV/0!</v>
      </c>
      <c r="X26" s="1" t="e">
        <f>期貨data!J27*20/(期貨data!K27*200)</f>
        <v>#DIV/0!</v>
      </c>
    </row>
    <row r="27" spans="1:24">
      <c r="A27" s="14">
        <f>期貨data!A28</f>
        <v>0</v>
      </c>
      <c r="B27" s="1" t="e">
        <f>期貨data!B28*50/(期貨data!C28*1000)</f>
        <v>#DIV/0!</v>
      </c>
      <c r="C27" s="1" t="e">
        <f>期貨data!B28*50/(期貨data!D28*250)</f>
        <v>#DIV/0!</v>
      </c>
      <c r="D27" s="1" t="e">
        <f>期貨data!B28*50/(期貨data!E28*20*期貨data!$B$1)</f>
        <v>#DIV/0!</v>
      </c>
      <c r="E27" s="1" t="e">
        <f>期貨data!B28*50/(期貨data!F28*100)</f>
        <v>#DIV/0!</v>
      </c>
      <c r="F27" s="1" t="e">
        <f>期貨data!B28*50/(期貨data!G28*25)</f>
        <v>#DIV/0!</v>
      </c>
      <c r="G27" s="1" t="e">
        <f>期貨data!B28*50/(期貨data!H28*1000)</f>
        <v>#DIV/0!</v>
      </c>
      <c r="H27" s="1" t="e">
        <f>期貨data!C28*1000/(期貨data!D28*250)</f>
        <v>#DIV/0!</v>
      </c>
      <c r="I27" s="1" t="e">
        <f>期貨data!C28*1000/(期貨data!E28*20*期貨data!$B$1)</f>
        <v>#DIV/0!</v>
      </c>
      <c r="J27" s="1" t="e">
        <f>期貨data!C28*1000/(期貨data!F28*100)</f>
        <v>#DIV/0!</v>
      </c>
      <c r="K27" s="1" t="e">
        <f>期貨data!C28*1000/(期貨data!G28*25)</f>
        <v>#DIV/0!</v>
      </c>
      <c r="L27" s="1" t="e">
        <f>期貨data!C28*1000/(期貨data!H28*1000)</f>
        <v>#DIV/0!</v>
      </c>
      <c r="M27" s="1" t="e">
        <f>期貨data!D28*250/(期貨data!E28*20*期貨data!$B$1)</f>
        <v>#DIV/0!</v>
      </c>
      <c r="N27" s="1" t="e">
        <f>期貨data!D28*250/(期貨data!F28*100)</f>
        <v>#DIV/0!</v>
      </c>
      <c r="O27" s="1" t="e">
        <f>期貨data!D28*250/(期貨data!G28*25)</f>
        <v>#DIV/0!</v>
      </c>
      <c r="P27" s="1" t="e">
        <f>期貨data!D28*250/(期貨data!H28*1000)</f>
        <v>#DIV/0!</v>
      </c>
      <c r="Q27" s="7" t="e">
        <f>期貨data!E28*20*期貨data!$B$1/(期貨data!F28*100)</f>
        <v>#DIV/0!</v>
      </c>
      <c r="R27" s="7" t="e">
        <f>期貨data!E28*20*期貨data!$B$1/(期貨data!G28*25)</f>
        <v>#DIV/0!</v>
      </c>
      <c r="S27" s="7" t="e">
        <f>期貨data!E28*20*期貨data!$B$1/(期貨data!H28*1000)</f>
        <v>#DIV/0!</v>
      </c>
      <c r="T27" s="7" t="e">
        <f>期貨data!F28*100/(期貨data!G28*25)</f>
        <v>#DIV/0!</v>
      </c>
      <c r="U27" s="7" t="e">
        <f>期貨data!F28*100/(期貨data!H28*1000)</f>
        <v>#DIV/0!</v>
      </c>
      <c r="V27" s="7" t="e">
        <f>期貨data!G28*25/(期貨data!H28*1000)</f>
        <v>#DIV/0!</v>
      </c>
      <c r="W27" s="205" t="e">
        <f>期貨data!I28*2000/(期貨data!H28*1000)</f>
        <v>#DIV/0!</v>
      </c>
      <c r="X27" s="1" t="e">
        <f>期貨data!J28*20/(期貨data!K28*200)</f>
        <v>#DIV/0!</v>
      </c>
    </row>
    <row r="28" spans="1:24">
      <c r="A28" s="14">
        <f>期貨data!A29</f>
        <v>0</v>
      </c>
      <c r="B28" s="1" t="e">
        <f>期貨data!B29*50/(期貨data!C29*1000)</f>
        <v>#DIV/0!</v>
      </c>
      <c r="C28" s="1" t="e">
        <f>期貨data!B29*50/(期貨data!D29*250)</f>
        <v>#DIV/0!</v>
      </c>
      <c r="D28" s="1" t="e">
        <f>期貨data!B29*50/(期貨data!E29*20*期貨data!$B$1)</f>
        <v>#DIV/0!</v>
      </c>
      <c r="E28" s="1" t="e">
        <f>期貨data!B29*50/(期貨data!F29*100)</f>
        <v>#DIV/0!</v>
      </c>
      <c r="F28" s="1" t="e">
        <f>期貨data!B29*50/(期貨data!G29*25)</f>
        <v>#DIV/0!</v>
      </c>
      <c r="G28" s="1" t="e">
        <f>期貨data!B29*50/(期貨data!H29*1000)</f>
        <v>#DIV/0!</v>
      </c>
      <c r="H28" s="1" t="e">
        <f>期貨data!C29*1000/(期貨data!D29*250)</f>
        <v>#DIV/0!</v>
      </c>
      <c r="I28" s="1" t="e">
        <f>期貨data!C29*1000/(期貨data!E29*20*期貨data!$B$1)</f>
        <v>#DIV/0!</v>
      </c>
      <c r="J28" s="1" t="e">
        <f>期貨data!C29*1000/(期貨data!F29*100)</f>
        <v>#DIV/0!</v>
      </c>
      <c r="K28" s="1" t="e">
        <f>期貨data!C29*1000/(期貨data!G29*25)</f>
        <v>#DIV/0!</v>
      </c>
      <c r="L28" s="1" t="e">
        <f>期貨data!C29*1000/(期貨data!H29*1000)</f>
        <v>#DIV/0!</v>
      </c>
      <c r="M28" s="1" t="e">
        <f>期貨data!D29*250/(期貨data!E29*20*期貨data!$B$1)</f>
        <v>#DIV/0!</v>
      </c>
      <c r="N28" s="1" t="e">
        <f>期貨data!D29*250/(期貨data!F29*100)</f>
        <v>#DIV/0!</v>
      </c>
      <c r="O28" s="1" t="e">
        <f>期貨data!D29*250/(期貨data!G29*25)</f>
        <v>#DIV/0!</v>
      </c>
      <c r="P28" s="1" t="e">
        <f>期貨data!D29*250/(期貨data!H29*1000)</f>
        <v>#DIV/0!</v>
      </c>
      <c r="Q28" s="7" t="e">
        <f>期貨data!E29*20*期貨data!$B$1/(期貨data!F29*100)</f>
        <v>#DIV/0!</v>
      </c>
      <c r="R28" s="7" t="e">
        <f>期貨data!E29*20*期貨data!$B$1/(期貨data!G29*25)</f>
        <v>#DIV/0!</v>
      </c>
      <c r="S28" s="7" t="e">
        <f>期貨data!E29*20*期貨data!$B$1/(期貨data!H29*1000)</f>
        <v>#DIV/0!</v>
      </c>
      <c r="T28" s="7" t="e">
        <f>期貨data!F29*100/(期貨data!G29*25)</f>
        <v>#DIV/0!</v>
      </c>
      <c r="U28" s="7" t="e">
        <f>期貨data!F29*100/(期貨data!H29*1000)</f>
        <v>#DIV/0!</v>
      </c>
      <c r="V28" s="7" t="e">
        <f>期貨data!G29*25/(期貨data!H29*1000)</f>
        <v>#DIV/0!</v>
      </c>
      <c r="W28" s="205" t="e">
        <f>期貨data!I29*2000/(期貨data!H29*1000)</f>
        <v>#DIV/0!</v>
      </c>
      <c r="X28" s="1" t="e">
        <f>期貨data!J29*20/(期貨data!K29*200)</f>
        <v>#DIV/0!</v>
      </c>
    </row>
    <row r="29" spans="1:24">
      <c r="A29" s="14">
        <f>期貨data!A30</f>
        <v>0</v>
      </c>
      <c r="B29" s="1" t="e">
        <f>期貨data!B30*50/(期貨data!C30*1000)</f>
        <v>#DIV/0!</v>
      </c>
      <c r="C29" s="1" t="e">
        <f>期貨data!B30*50/(期貨data!D30*250)</f>
        <v>#DIV/0!</v>
      </c>
      <c r="D29" s="1" t="e">
        <f>期貨data!B30*50/(期貨data!E30*20*期貨data!$B$1)</f>
        <v>#DIV/0!</v>
      </c>
      <c r="E29" s="1" t="e">
        <f>期貨data!B30*50/(期貨data!F30*100)</f>
        <v>#DIV/0!</v>
      </c>
      <c r="F29" s="1" t="e">
        <f>期貨data!B30*50/(期貨data!G30*25)</f>
        <v>#DIV/0!</v>
      </c>
      <c r="G29" s="1" t="e">
        <f>期貨data!B30*50/(期貨data!H30*1000)</f>
        <v>#DIV/0!</v>
      </c>
      <c r="H29" s="1" t="e">
        <f>期貨data!C30*1000/(期貨data!D30*250)</f>
        <v>#DIV/0!</v>
      </c>
      <c r="I29" s="1" t="e">
        <f>期貨data!C30*1000/(期貨data!E30*20*期貨data!$B$1)</f>
        <v>#DIV/0!</v>
      </c>
      <c r="J29" s="1" t="e">
        <f>期貨data!C30*1000/(期貨data!F30*100)</f>
        <v>#DIV/0!</v>
      </c>
      <c r="K29" s="1" t="e">
        <f>期貨data!C30*1000/(期貨data!G30*25)</f>
        <v>#DIV/0!</v>
      </c>
      <c r="L29" s="1" t="e">
        <f>期貨data!C30*1000/(期貨data!H30*1000)</f>
        <v>#DIV/0!</v>
      </c>
      <c r="M29" s="1" t="e">
        <f>期貨data!D30*250/(期貨data!E30*20*期貨data!$B$1)</f>
        <v>#DIV/0!</v>
      </c>
      <c r="N29" s="1" t="e">
        <f>期貨data!D30*250/(期貨data!F30*100)</f>
        <v>#DIV/0!</v>
      </c>
      <c r="O29" s="1" t="e">
        <f>期貨data!D30*250/(期貨data!G30*25)</f>
        <v>#DIV/0!</v>
      </c>
      <c r="P29" s="1" t="e">
        <f>期貨data!D30*250/(期貨data!H30*1000)</f>
        <v>#DIV/0!</v>
      </c>
      <c r="Q29" s="7" t="e">
        <f>期貨data!E30*20*期貨data!$B$1/(期貨data!F30*100)</f>
        <v>#DIV/0!</v>
      </c>
      <c r="R29" s="7" t="e">
        <f>期貨data!E30*20*期貨data!$B$1/(期貨data!G30*25)</f>
        <v>#DIV/0!</v>
      </c>
      <c r="S29" s="7" t="e">
        <f>期貨data!E30*20*期貨data!$B$1/(期貨data!H30*1000)</f>
        <v>#DIV/0!</v>
      </c>
      <c r="T29" s="7" t="e">
        <f>期貨data!F30*100/(期貨data!G30*25)</f>
        <v>#DIV/0!</v>
      </c>
      <c r="U29" s="7" t="e">
        <f>期貨data!F30*100/(期貨data!H30*1000)</f>
        <v>#DIV/0!</v>
      </c>
      <c r="V29" s="7" t="e">
        <f>期貨data!G30*25/(期貨data!H30*1000)</f>
        <v>#DIV/0!</v>
      </c>
      <c r="W29" s="205" t="e">
        <f>期貨data!I30*2000/(期貨data!H30*1000)</f>
        <v>#DIV/0!</v>
      </c>
      <c r="X29" s="1" t="e">
        <f>期貨data!J30*20/(期貨data!K30*200)</f>
        <v>#DIV/0!</v>
      </c>
    </row>
    <row r="30" spans="1:24">
      <c r="A30" s="14">
        <f>期貨data!A31</f>
        <v>0</v>
      </c>
      <c r="B30" s="1" t="e">
        <f>期貨data!B31*50/(期貨data!C31*1000)</f>
        <v>#DIV/0!</v>
      </c>
      <c r="C30" s="1" t="e">
        <f>期貨data!B31*50/(期貨data!D31*250)</f>
        <v>#DIV/0!</v>
      </c>
      <c r="D30" s="1" t="e">
        <f>期貨data!B31*50/(期貨data!E31*20*期貨data!$B$1)</f>
        <v>#DIV/0!</v>
      </c>
      <c r="E30" s="1" t="e">
        <f>期貨data!B31*50/(期貨data!F31*100)</f>
        <v>#DIV/0!</v>
      </c>
      <c r="F30" s="1" t="e">
        <f>期貨data!B31*50/(期貨data!G31*25)</f>
        <v>#DIV/0!</v>
      </c>
      <c r="G30" s="1" t="e">
        <f>期貨data!B31*50/(期貨data!H31*1000)</f>
        <v>#DIV/0!</v>
      </c>
      <c r="H30" s="1" t="e">
        <f>期貨data!C31*1000/(期貨data!D31*250)</f>
        <v>#DIV/0!</v>
      </c>
      <c r="I30" s="1" t="e">
        <f>期貨data!C31*1000/(期貨data!E31*20*期貨data!$B$1)</f>
        <v>#DIV/0!</v>
      </c>
      <c r="J30" s="1" t="e">
        <f>期貨data!C31*1000/(期貨data!F31*100)</f>
        <v>#DIV/0!</v>
      </c>
      <c r="K30" s="1" t="e">
        <f>期貨data!C31*1000/(期貨data!G31*25)</f>
        <v>#DIV/0!</v>
      </c>
      <c r="L30" s="1" t="e">
        <f>期貨data!C31*1000/(期貨data!H31*1000)</f>
        <v>#DIV/0!</v>
      </c>
      <c r="M30" s="1" t="e">
        <f>期貨data!D31*250/(期貨data!E31*20*期貨data!$B$1)</f>
        <v>#DIV/0!</v>
      </c>
      <c r="N30" s="1" t="e">
        <f>期貨data!D31*250/(期貨data!F31*100)</f>
        <v>#DIV/0!</v>
      </c>
      <c r="O30" s="1" t="e">
        <f>期貨data!D31*250/(期貨data!G31*25)</f>
        <v>#DIV/0!</v>
      </c>
      <c r="P30" s="1" t="e">
        <f>期貨data!D31*250/(期貨data!H31*1000)</f>
        <v>#DIV/0!</v>
      </c>
      <c r="Q30" s="7" t="e">
        <f>期貨data!E31*20*期貨data!$B$1/(期貨data!F31*100)</f>
        <v>#DIV/0!</v>
      </c>
      <c r="R30" s="7" t="e">
        <f>期貨data!E31*20*期貨data!$B$1/(期貨data!G31*25)</f>
        <v>#DIV/0!</v>
      </c>
      <c r="S30" s="7" t="e">
        <f>期貨data!E31*20*期貨data!$B$1/(期貨data!H31*1000)</f>
        <v>#DIV/0!</v>
      </c>
      <c r="T30" s="7" t="e">
        <f>期貨data!F31*100/(期貨data!G31*25)</f>
        <v>#DIV/0!</v>
      </c>
      <c r="U30" s="7" t="e">
        <f>期貨data!F31*100/(期貨data!H31*1000)</f>
        <v>#DIV/0!</v>
      </c>
      <c r="V30" s="7" t="e">
        <f>期貨data!G31*25/(期貨data!H31*1000)</f>
        <v>#DIV/0!</v>
      </c>
      <c r="W30" s="205" t="e">
        <f>期貨data!I31*2000/(期貨data!H31*1000)</f>
        <v>#DIV/0!</v>
      </c>
      <c r="X30" s="1" t="e">
        <f>期貨data!J31*20/(期貨data!K31*200)</f>
        <v>#DIV/0!</v>
      </c>
    </row>
    <row r="31" spans="1:24">
      <c r="A31" s="14">
        <f>期貨data!A32</f>
        <v>0</v>
      </c>
      <c r="B31" s="1" t="e">
        <f>期貨data!B32*50/(期貨data!C32*1000)</f>
        <v>#DIV/0!</v>
      </c>
      <c r="C31" s="1" t="e">
        <f>期貨data!B32*50/(期貨data!D32*250)</f>
        <v>#DIV/0!</v>
      </c>
      <c r="D31" s="1" t="e">
        <f>期貨data!B32*50/(期貨data!E32*20*期貨data!$B$1)</f>
        <v>#DIV/0!</v>
      </c>
      <c r="E31" s="1" t="e">
        <f>期貨data!B32*50/(期貨data!F32*100)</f>
        <v>#DIV/0!</v>
      </c>
      <c r="F31" s="1" t="e">
        <f>期貨data!B32*50/(期貨data!G32*25)</f>
        <v>#DIV/0!</v>
      </c>
      <c r="G31" s="1" t="e">
        <f>期貨data!B32*50/(期貨data!H32*1000)</f>
        <v>#DIV/0!</v>
      </c>
      <c r="H31" s="1" t="e">
        <f>期貨data!C32*1000/(期貨data!D32*250)</f>
        <v>#DIV/0!</v>
      </c>
      <c r="I31" s="1" t="e">
        <f>期貨data!C32*1000/(期貨data!E32*20*期貨data!$B$1)</f>
        <v>#DIV/0!</v>
      </c>
      <c r="J31" s="1" t="e">
        <f>期貨data!C32*1000/(期貨data!F32*100)</f>
        <v>#DIV/0!</v>
      </c>
      <c r="K31" s="1" t="e">
        <f>期貨data!C32*1000/(期貨data!G32*25)</f>
        <v>#DIV/0!</v>
      </c>
      <c r="L31" s="1" t="e">
        <f>期貨data!C32*1000/(期貨data!H32*1000)</f>
        <v>#DIV/0!</v>
      </c>
      <c r="M31" s="1" t="e">
        <f>期貨data!D32*250/(期貨data!E32*20*期貨data!$B$1)</f>
        <v>#DIV/0!</v>
      </c>
      <c r="N31" s="1" t="e">
        <f>期貨data!D32*250/(期貨data!F32*100)</f>
        <v>#DIV/0!</v>
      </c>
      <c r="O31" s="1" t="e">
        <f>期貨data!D32*250/(期貨data!G32*25)</f>
        <v>#DIV/0!</v>
      </c>
      <c r="P31" s="1" t="e">
        <f>期貨data!D32*250/(期貨data!H32*1000)</f>
        <v>#DIV/0!</v>
      </c>
      <c r="Q31" s="7" t="e">
        <f>期貨data!E32*20*期貨data!$B$1/(期貨data!F32*100)</f>
        <v>#DIV/0!</v>
      </c>
      <c r="R31" s="7" t="e">
        <f>期貨data!E32*20*期貨data!$B$1/(期貨data!G32*25)</f>
        <v>#DIV/0!</v>
      </c>
      <c r="S31" s="7" t="e">
        <f>期貨data!E32*20*期貨data!$B$1/(期貨data!H32*1000)</f>
        <v>#DIV/0!</v>
      </c>
      <c r="T31" s="7" t="e">
        <f>期貨data!F32*100/(期貨data!G32*25)</f>
        <v>#DIV/0!</v>
      </c>
      <c r="U31" s="7" t="e">
        <f>期貨data!F32*100/(期貨data!H32*1000)</f>
        <v>#DIV/0!</v>
      </c>
      <c r="V31" s="7" t="e">
        <f>期貨data!G32*25/(期貨data!H32*1000)</f>
        <v>#DIV/0!</v>
      </c>
      <c r="W31" s="205" t="e">
        <f>期貨data!I32*2000/(期貨data!H32*1000)</f>
        <v>#DIV/0!</v>
      </c>
      <c r="X31" s="1" t="e">
        <f>期貨data!J32*20/(期貨data!K32*200)</f>
        <v>#DIV/0!</v>
      </c>
    </row>
    <row r="32" spans="1:24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honeticPr fontId="2" type="noConversion"/>
  <pageMargins left="0.7" right="0.7" top="0.75" bottom="0.75" header="0.3" footer="0.3"/>
  <pageSetup paperSize="9" orientation="portrait" r:id="rId1"/>
  <ignoredErrors>
    <ignoredError sqref="B2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54"/>
  <sheetViews>
    <sheetView tabSelected="1" workbookViewId="0">
      <selection activeCell="B2" sqref="B2"/>
    </sheetView>
  </sheetViews>
  <sheetFormatPr defaultRowHeight="16.5"/>
  <cols>
    <col min="1" max="1" width="5.125" style="206" customWidth="1"/>
    <col min="2" max="2" width="18" style="206" customWidth="1"/>
    <col min="3" max="3" width="22.875" style="206" customWidth="1"/>
    <col min="4" max="4" width="22.125" style="206" customWidth="1"/>
    <col min="5" max="5" width="25.875" style="206" customWidth="1"/>
    <col min="6" max="6" width="17.375" style="206" customWidth="1"/>
    <col min="7" max="7" width="8.25" style="206" bestFit="1" customWidth="1"/>
    <col min="8" max="16384" width="9" style="206"/>
  </cols>
  <sheetData>
    <row r="2" spans="1:6">
      <c r="D2" s="256" t="s">
        <v>171</v>
      </c>
      <c r="E2" s="257"/>
    </row>
    <row r="3" spans="1:6">
      <c r="E3" s="256"/>
      <c r="F3" s="257"/>
    </row>
    <row r="4" spans="1:6">
      <c r="A4" s="206" t="s">
        <v>53</v>
      </c>
      <c r="B4" s="207" t="s">
        <v>172</v>
      </c>
      <c r="C4" s="35"/>
      <c r="D4" s="208"/>
    </row>
    <row r="5" spans="1:6">
      <c r="B5" s="207" t="s">
        <v>173</v>
      </c>
    </row>
    <row r="6" spans="1:6">
      <c r="B6" s="207"/>
    </row>
    <row r="7" spans="1:6" ht="33">
      <c r="B7" s="31" t="s">
        <v>174</v>
      </c>
      <c r="C7" s="31" t="s">
        <v>175</v>
      </c>
      <c r="D7" s="31" t="s">
        <v>176</v>
      </c>
      <c r="E7" s="31" t="s">
        <v>177</v>
      </c>
    </row>
    <row r="8" spans="1:6" ht="25.5" customHeight="1">
      <c r="B8" s="34" t="s">
        <v>178</v>
      </c>
      <c r="C8" s="73" t="e">
        <f ca="1">指數選擇權VSR!B9</f>
        <v>#DIV/0!</v>
      </c>
      <c r="D8" s="36">
        <v>0.09</v>
      </c>
      <c r="E8" s="73" t="e">
        <f ca="1">ROUNDUP((C8-D8)/D8,3)</f>
        <v>#DIV/0!</v>
      </c>
    </row>
    <row r="9" spans="1:6" ht="25.5" customHeight="1">
      <c r="B9" s="34" t="s">
        <v>179</v>
      </c>
      <c r="C9" s="73" t="e">
        <f ca="1">指數選擇權VSR!C9</f>
        <v>#DIV/0!</v>
      </c>
      <c r="D9" s="36">
        <v>9.4E-2</v>
      </c>
      <c r="E9" s="73" t="e">
        <f ca="1">ROUNDUP((C9-D9)/D9,3)</f>
        <v>#DIV/0!</v>
      </c>
    </row>
    <row r="10" spans="1:6" ht="25.5" customHeight="1">
      <c r="B10" s="34" t="s">
        <v>180</v>
      </c>
      <c r="C10" s="73" t="e">
        <f ca="1">指數選擇權VSR!D9</f>
        <v>#DIV/0!</v>
      </c>
      <c r="D10" s="36">
        <v>0.12</v>
      </c>
      <c r="E10" s="73" t="e">
        <f ca="1">ROUNDUP((C10-D10)/D10,3)</f>
        <v>#DIV/0!</v>
      </c>
    </row>
    <row r="11" spans="1:6" ht="25.5" customHeight="1">
      <c r="B11" s="34" t="s">
        <v>181</v>
      </c>
      <c r="C11" s="73" t="e">
        <f ca="1">指數選擇權VSR!F9</f>
        <v>#DIV/0!</v>
      </c>
      <c r="D11" s="36">
        <v>8.4000000000000005E-2</v>
      </c>
      <c r="E11" s="73" t="e">
        <f ca="1">ROUNDUP((C11-D11)/D11,3)</f>
        <v>#DIV/0!</v>
      </c>
    </row>
    <row r="12" spans="1:6" ht="25.5" customHeight="1">
      <c r="B12" s="34" t="s">
        <v>182</v>
      </c>
      <c r="C12" s="73" t="e">
        <f ca="1">指數選擇權VSR!G9</f>
        <v>#DIV/0!</v>
      </c>
      <c r="D12" s="36">
        <v>9.9000000000000005E-2</v>
      </c>
      <c r="E12" s="73" t="e">
        <f ca="1">ROUNDUP((C12-D12)/D12,3)</f>
        <v>#DIV/0!</v>
      </c>
    </row>
    <row r="13" spans="1:6" ht="25.5" hidden="1" customHeight="1">
      <c r="B13" s="34"/>
      <c r="C13" s="73"/>
      <c r="D13" s="36"/>
      <c r="E13" s="73"/>
    </row>
    <row r="14" spans="1:6" ht="25.5" customHeight="1">
      <c r="B14" s="239" t="s">
        <v>224</v>
      </c>
      <c r="C14" s="74">
        <f>'STC VSR計算'!B13</f>
        <v>0</v>
      </c>
      <c r="D14" s="36">
        <v>0.16900000000000001</v>
      </c>
      <c r="E14" s="73">
        <f>ROUNDUP((C14-D14)/D14,3)</f>
        <v>-1</v>
      </c>
    </row>
    <row r="15" spans="1:6" ht="25.5" customHeight="1">
      <c r="B15" s="239" t="s">
        <v>225</v>
      </c>
      <c r="C15" s="74">
        <f>'ETC VSR計算'!B13</f>
        <v>0</v>
      </c>
      <c r="D15" s="36">
        <v>0.16900000000000001</v>
      </c>
      <c r="E15" s="73">
        <f>ROUNDUP((C15-D15)/D15,3)</f>
        <v>-1</v>
      </c>
    </row>
    <row r="17" spans="1:7">
      <c r="B17" s="40"/>
      <c r="C17" s="40"/>
      <c r="D17" s="40"/>
      <c r="E17" s="40"/>
    </row>
    <row r="18" spans="1:7">
      <c r="A18" s="37" t="s">
        <v>183</v>
      </c>
      <c r="B18" s="38" t="s">
        <v>184</v>
      </c>
      <c r="C18" s="40"/>
      <c r="D18" s="40"/>
      <c r="E18" s="40"/>
      <c r="F18" s="41"/>
      <c r="G18" s="41"/>
    </row>
    <row r="19" spans="1:7" s="80" customFormat="1">
      <c r="A19" s="75" t="s">
        <v>185</v>
      </c>
      <c r="B19" s="76" t="s">
        <v>186</v>
      </c>
      <c r="C19" s="77"/>
      <c r="D19" s="78"/>
      <c r="E19" s="78"/>
      <c r="F19" s="79"/>
      <c r="G19" s="79"/>
    </row>
    <row r="20" spans="1:7">
      <c r="A20" s="37"/>
      <c r="B20" s="39" t="s">
        <v>187</v>
      </c>
      <c r="C20" s="38"/>
      <c r="D20" s="38"/>
      <c r="E20" s="38"/>
      <c r="F20" s="38"/>
      <c r="G20" s="37"/>
    </row>
    <row r="21" spans="1:7" customFormat="1">
      <c r="A21" s="44"/>
      <c r="B21" s="38"/>
      <c r="C21" s="38"/>
      <c r="D21" s="38"/>
      <c r="E21" s="38"/>
    </row>
    <row r="22" spans="1:7" s="81" customFormat="1">
      <c r="A22" s="77">
        <v>2</v>
      </c>
      <c r="B22" s="76" t="s">
        <v>186</v>
      </c>
      <c r="C22" s="77"/>
      <c r="D22" s="78"/>
      <c r="E22" s="78"/>
    </row>
    <row r="23" spans="1:7">
      <c r="A23" s="37"/>
      <c r="B23" s="38" t="s">
        <v>188</v>
      </c>
      <c r="C23" s="37"/>
      <c r="D23" s="42"/>
      <c r="E23" s="43"/>
      <c r="F23" s="38"/>
      <c r="G23" s="37"/>
    </row>
    <row r="24" spans="1:7" customFormat="1">
      <c r="A24" s="37"/>
      <c r="B24" s="38"/>
      <c r="C24" s="37"/>
      <c r="D24" s="42"/>
      <c r="E24" s="43"/>
    </row>
    <row r="25" spans="1:7">
      <c r="A25" s="37"/>
      <c r="B25" s="37"/>
      <c r="C25" s="42"/>
      <c r="D25" s="43"/>
      <c r="E25" s="37"/>
      <c r="F25" s="37"/>
      <c r="G25" s="37"/>
    </row>
    <row r="26" spans="1:7">
      <c r="A26" s="38" t="s">
        <v>189</v>
      </c>
      <c r="B26" s="44"/>
      <c r="C26" s="44"/>
      <c r="D26" s="44"/>
      <c r="E26" s="44"/>
      <c r="F26" s="37"/>
    </row>
    <row r="27" spans="1:7">
      <c r="A27" s="44"/>
      <c r="B27" s="37"/>
      <c r="C27" s="37"/>
      <c r="D27" s="37"/>
      <c r="E27" s="37"/>
      <c r="F27" s="44"/>
      <c r="G27" s="44"/>
    </row>
    <row r="28" spans="1:7">
      <c r="A28" s="37"/>
      <c r="F28" s="37"/>
      <c r="G28" s="37"/>
    </row>
    <row r="52" ht="15.95" customHeight="1"/>
    <row r="53" ht="15.95" customHeight="1"/>
    <row r="54" ht="15.95" customHeight="1"/>
  </sheetData>
  <mergeCells count="2">
    <mergeCell ref="E3:F3"/>
    <mergeCell ref="D2:E2"/>
  </mergeCells>
  <phoneticPr fontId="19" type="noConversion"/>
  <pageMargins left="0.35433070866141736" right="0.35433070866141736" top="1.299212598425197" bottom="0.23622047244094491" header="0.27559055118110237" footer="0.23622047244094491"/>
  <pageSetup paperSize="9" orientation="portrait" r:id="rId1"/>
  <headerFooter alignWithMargins="0">
    <oddHeader xml:space="preserve">&amp;C&amp;"標楷體,粗體"&amp;18本公司選擇權契約波動度偵測全距日狀況表&amp;R
&amp;G
</oddHeader>
  </headerFooter>
  <rowBreaks count="1" manualBreakCount="1">
    <brk id="47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4"/>
  <sheetViews>
    <sheetView topLeftCell="A26" zoomScaleNormal="100" workbookViewId="0">
      <selection activeCell="B50" sqref="B50:C51"/>
    </sheetView>
  </sheetViews>
  <sheetFormatPr defaultRowHeight="15.75"/>
  <cols>
    <col min="1" max="1" width="5.125" style="47" customWidth="1"/>
    <col min="2" max="2" width="18.125" style="47" customWidth="1"/>
    <col min="3" max="8" width="11.625" style="47" customWidth="1"/>
    <col min="9" max="9" width="6.75" style="47" hidden="1" customWidth="1"/>
    <col min="10" max="16384" width="9" style="47"/>
  </cols>
  <sheetData>
    <row r="1" spans="1:9" ht="46.5" customHeight="1">
      <c r="A1" s="47" t="s">
        <v>190</v>
      </c>
      <c r="B1" s="48" t="s">
        <v>57</v>
      </c>
      <c r="F1" s="173"/>
      <c r="G1" s="261" t="s">
        <v>125</v>
      </c>
      <c r="H1" s="261"/>
      <c r="I1" s="261"/>
    </row>
    <row r="2" spans="1:9" ht="16.5">
      <c r="B2" s="49" t="s">
        <v>191</v>
      </c>
    </row>
    <row r="3" spans="1:9" ht="15.95" customHeight="1">
      <c r="B3" s="50" t="s">
        <v>58</v>
      </c>
      <c r="C3" s="51" t="s">
        <v>0</v>
      </c>
      <c r="D3" s="52" t="s">
        <v>1</v>
      </c>
      <c r="E3" s="52" t="s">
        <v>2</v>
      </c>
      <c r="F3" s="52" t="s">
        <v>4</v>
      </c>
      <c r="G3" s="52" t="s">
        <v>55</v>
      </c>
      <c r="H3" s="52" t="s">
        <v>56</v>
      </c>
      <c r="I3" s="197" t="s">
        <v>192</v>
      </c>
    </row>
    <row r="4" spans="1:9">
      <c r="B4" s="51" t="s">
        <v>0</v>
      </c>
      <c r="C4" s="53">
        <v>1</v>
      </c>
      <c r="D4" s="54"/>
      <c r="E4" s="54"/>
      <c r="F4" s="54"/>
      <c r="G4" s="55"/>
      <c r="H4" s="55"/>
      <c r="I4" s="197"/>
    </row>
    <row r="5" spans="1:9">
      <c r="B5" s="52" t="s">
        <v>1</v>
      </c>
      <c r="C5" s="53">
        <v>1.32</v>
      </c>
      <c r="D5" s="53">
        <v>1</v>
      </c>
      <c r="E5" s="55"/>
      <c r="F5" s="55"/>
      <c r="G5" s="55"/>
      <c r="H5" s="55"/>
      <c r="I5" s="197"/>
    </row>
    <row r="6" spans="1:9">
      <c r="A6" s="56"/>
      <c r="B6" s="52" t="s">
        <v>2</v>
      </c>
      <c r="C6" s="53">
        <v>1.87</v>
      </c>
      <c r="D6" s="53">
        <v>1.53</v>
      </c>
      <c r="E6" s="53">
        <v>1</v>
      </c>
      <c r="F6" s="55"/>
      <c r="G6" s="55"/>
      <c r="H6" s="55"/>
      <c r="I6" s="197"/>
    </row>
    <row r="7" spans="1:9">
      <c r="A7" s="56"/>
      <c r="B7" s="52" t="s">
        <v>4</v>
      </c>
      <c r="C7" s="53">
        <v>0.71</v>
      </c>
      <c r="D7" s="53">
        <v>0.53</v>
      </c>
      <c r="E7" s="53">
        <v>0.37</v>
      </c>
      <c r="F7" s="53">
        <v>1</v>
      </c>
      <c r="G7" s="55"/>
      <c r="H7" s="55"/>
      <c r="I7" s="197"/>
    </row>
    <row r="8" spans="1:9">
      <c r="B8" s="57" t="s">
        <v>55</v>
      </c>
      <c r="C8" s="53">
        <v>1.66</v>
      </c>
      <c r="D8" s="53">
        <v>1.36</v>
      </c>
      <c r="E8" s="53">
        <v>0.89</v>
      </c>
      <c r="F8" s="53">
        <v>2.42</v>
      </c>
      <c r="G8" s="55">
        <v>1</v>
      </c>
      <c r="H8" s="55"/>
      <c r="I8" s="197"/>
    </row>
    <row r="9" spans="1:9">
      <c r="A9" s="56"/>
      <c r="B9" s="57" t="s">
        <v>56</v>
      </c>
      <c r="C9" s="53">
        <v>3.61</v>
      </c>
      <c r="D9" s="53">
        <v>2.72</v>
      </c>
      <c r="E9" s="53">
        <v>1.82</v>
      </c>
      <c r="F9" s="53">
        <v>5.27</v>
      </c>
      <c r="G9" s="53">
        <v>2.04</v>
      </c>
      <c r="H9" s="55">
        <v>1</v>
      </c>
      <c r="I9" s="197"/>
    </row>
    <row r="10" spans="1:9">
      <c r="A10" s="56"/>
      <c r="B10" s="58"/>
      <c r="C10" s="59"/>
      <c r="D10" s="59"/>
      <c r="E10" s="59"/>
      <c r="F10" s="59"/>
      <c r="G10" s="59"/>
      <c r="H10" s="209"/>
      <c r="I10" s="201"/>
    </row>
    <row r="11" spans="1:9" ht="16.5">
      <c r="A11" s="56"/>
      <c r="B11" s="232" t="s">
        <v>223</v>
      </c>
      <c r="C11" s="233" t="s">
        <v>220</v>
      </c>
      <c r="D11" s="59"/>
      <c r="E11" s="59"/>
      <c r="F11" s="59"/>
      <c r="G11" s="59"/>
      <c r="H11" s="209"/>
      <c r="I11" s="201"/>
    </row>
    <row r="12" spans="1:9">
      <c r="A12" s="56"/>
      <c r="B12" s="233" t="s">
        <v>212</v>
      </c>
      <c r="C12" s="234">
        <v>0.88</v>
      </c>
      <c r="D12" s="59"/>
      <c r="E12" s="59"/>
      <c r="F12" s="59"/>
      <c r="G12" s="59"/>
      <c r="H12" s="209"/>
      <c r="I12" s="201"/>
    </row>
    <row r="13" spans="1:9" hidden="1">
      <c r="A13" s="56"/>
      <c r="B13" s="58"/>
      <c r="C13" s="59"/>
      <c r="D13" s="59"/>
      <c r="E13" s="59"/>
      <c r="F13" s="59"/>
      <c r="G13" s="59"/>
      <c r="H13" s="209"/>
      <c r="I13" s="201"/>
    </row>
    <row r="14" spans="1:9" hidden="1">
      <c r="A14" s="56"/>
      <c r="B14" s="58"/>
      <c r="C14" s="59"/>
      <c r="D14" s="59"/>
      <c r="E14" s="59"/>
      <c r="F14" s="59"/>
      <c r="G14" s="59"/>
      <c r="H14" s="209"/>
      <c r="I14" s="201"/>
    </row>
    <row r="15" spans="1:9" hidden="1">
      <c r="A15" s="56"/>
      <c r="B15" s="58"/>
      <c r="C15" s="59"/>
      <c r="D15" s="59"/>
      <c r="E15" s="59"/>
      <c r="F15" s="59"/>
      <c r="G15" s="59"/>
      <c r="H15" s="209"/>
      <c r="I15" s="201"/>
    </row>
    <row r="16" spans="1:9" hidden="1">
      <c r="A16" s="56"/>
      <c r="B16" s="58"/>
      <c r="C16" s="59"/>
      <c r="D16" s="59"/>
      <c r="E16" s="59"/>
      <c r="F16" s="59"/>
      <c r="G16" s="59"/>
      <c r="H16" s="209"/>
      <c r="I16" s="201"/>
    </row>
    <row r="17" spans="1:9" hidden="1">
      <c r="A17" s="56"/>
      <c r="B17" s="58"/>
      <c r="C17" s="59"/>
      <c r="D17" s="59"/>
      <c r="E17" s="59"/>
      <c r="F17" s="59"/>
      <c r="G17" s="59"/>
      <c r="H17" s="209"/>
      <c r="I17" s="201"/>
    </row>
    <row r="18" spans="1:9" hidden="1">
      <c r="A18" s="56"/>
      <c r="B18" s="58"/>
      <c r="C18" s="59"/>
      <c r="D18" s="59"/>
      <c r="E18" s="59"/>
      <c r="F18" s="59"/>
      <c r="G18" s="59"/>
      <c r="H18" s="209"/>
      <c r="I18" s="201"/>
    </row>
    <row r="19" spans="1:9" hidden="1">
      <c r="A19" s="56"/>
      <c r="B19" s="58"/>
      <c r="C19" s="59"/>
      <c r="D19" s="59"/>
      <c r="E19" s="59"/>
      <c r="F19" s="59"/>
      <c r="G19" s="59"/>
      <c r="H19" s="209"/>
      <c r="I19" s="198"/>
    </row>
    <row r="20" spans="1:9">
      <c r="A20" s="56"/>
      <c r="B20" s="58"/>
      <c r="C20" s="59"/>
      <c r="D20" s="59"/>
      <c r="E20" s="59"/>
      <c r="F20" s="59"/>
      <c r="G20" s="59"/>
      <c r="H20" s="209"/>
      <c r="I20" s="198"/>
    </row>
    <row r="21" spans="1:9" ht="16.5">
      <c r="A21" s="56"/>
      <c r="B21" s="49" t="s">
        <v>193</v>
      </c>
      <c r="C21" s="59"/>
      <c r="D21" s="59"/>
      <c r="E21" s="59"/>
      <c r="F21" s="59"/>
      <c r="G21" s="59"/>
      <c r="H21" s="209"/>
      <c r="I21" s="198"/>
    </row>
    <row r="22" spans="1:9" ht="16.5">
      <c r="A22" s="56"/>
      <c r="B22" s="50" t="s">
        <v>58</v>
      </c>
      <c r="C22" s="51" t="s">
        <v>0</v>
      </c>
      <c r="D22" s="52" t="s">
        <v>1</v>
      </c>
      <c r="E22" s="52" t="s">
        <v>2</v>
      </c>
      <c r="F22" s="52" t="s">
        <v>4</v>
      </c>
      <c r="G22" s="52" t="s">
        <v>55</v>
      </c>
      <c r="H22" s="52" t="s">
        <v>56</v>
      </c>
      <c r="I22" s="197" t="s">
        <v>192</v>
      </c>
    </row>
    <row r="23" spans="1:9">
      <c r="A23" s="56"/>
      <c r="B23" s="51" t="s">
        <v>0</v>
      </c>
      <c r="C23" s="53">
        <v>1</v>
      </c>
      <c r="D23" s="54"/>
      <c r="E23" s="54"/>
      <c r="F23" s="54"/>
      <c r="G23" s="55"/>
      <c r="H23" s="55"/>
      <c r="I23" s="197"/>
    </row>
    <row r="24" spans="1:9">
      <c r="A24" s="56"/>
      <c r="B24" s="52" t="s">
        <v>1</v>
      </c>
      <c r="C24" s="53" t="e">
        <f ca="1">Delta折耗比率!Z4</f>
        <v>#DIV/0!</v>
      </c>
      <c r="D24" s="53">
        <v>1</v>
      </c>
      <c r="E24" s="55"/>
      <c r="F24" s="55"/>
      <c r="G24" s="55"/>
      <c r="H24" s="55"/>
      <c r="I24" s="197"/>
    </row>
    <row r="25" spans="1:9">
      <c r="A25" s="56"/>
      <c r="B25" s="52" t="s">
        <v>2</v>
      </c>
      <c r="C25" s="53" t="e">
        <f ca="1">Delta折耗比率!Z5</f>
        <v>#DIV/0!</v>
      </c>
      <c r="D25" s="53" t="e">
        <f ca="1">Delta折耗比率!AA5</f>
        <v>#DIV/0!</v>
      </c>
      <c r="E25" s="53">
        <v>1</v>
      </c>
      <c r="F25" s="55"/>
      <c r="G25" s="55"/>
      <c r="H25" s="55"/>
      <c r="I25" s="197"/>
    </row>
    <row r="26" spans="1:9">
      <c r="A26" s="56"/>
      <c r="B26" s="52" t="s">
        <v>4</v>
      </c>
      <c r="C26" s="53" t="e">
        <f ca="1">Delta折耗比率!Z7</f>
        <v>#DIV/0!</v>
      </c>
      <c r="D26" s="53" t="e">
        <f ca="1">Delta折耗比率!AA7</f>
        <v>#DIV/0!</v>
      </c>
      <c r="E26" s="53" t="e">
        <f ca="1">Delta折耗比率!AB7</f>
        <v>#DIV/0!</v>
      </c>
      <c r="F26" s="53">
        <v>1</v>
      </c>
      <c r="G26" s="55"/>
      <c r="H26" s="55"/>
      <c r="I26" s="197"/>
    </row>
    <row r="27" spans="1:9">
      <c r="A27" s="56"/>
      <c r="B27" s="57" t="s">
        <v>55</v>
      </c>
      <c r="C27" s="53" t="e">
        <f ca="1">Delta折耗比率!Z8</f>
        <v>#DIV/0!</v>
      </c>
      <c r="D27" s="53" t="e">
        <f ca="1">Delta折耗比率!AA8</f>
        <v>#DIV/0!</v>
      </c>
      <c r="E27" s="53" t="e">
        <f ca="1">Delta折耗比率!AB8</f>
        <v>#DIV/0!</v>
      </c>
      <c r="F27" s="53" t="e">
        <f ca="1">Delta折耗比率!AD8</f>
        <v>#DIV/0!</v>
      </c>
      <c r="G27" s="55">
        <v>1</v>
      </c>
      <c r="H27" s="55"/>
      <c r="I27" s="197"/>
    </row>
    <row r="28" spans="1:9">
      <c r="A28" s="56"/>
      <c r="B28" s="57" t="s">
        <v>56</v>
      </c>
      <c r="C28" s="53" t="e">
        <f ca="1">Delta折耗比率!Z9</f>
        <v>#DIV/0!</v>
      </c>
      <c r="D28" s="53" t="e">
        <f ca="1">Delta折耗比率!AA9</f>
        <v>#DIV/0!</v>
      </c>
      <c r="E28" s="53" t="e">
        <f ca="1">Delta折耗比率!AB9</f>
        <v>#DIV/0!</v>
      </c>
      <c r="F28" s="53" t="e">
        <f ca="1">Delta折耗比率!AD9</f>
        <v>#DIV/0!</v>
      </c>
      <c r="G28" s="53" t="e">
        <f ca="1">Delta折耗比率!AE9</f>
        <v>#DIV/0!</v>
      </c>
      <c r="H28" s="55">
        <v>1</v>
      </c>
      <c r="I28" s="197" t="e">
        <f ca="1">Delta折耗比率!AG9</f>
        <v>#DIV/0!</v>
      </c>
    </row>
    <row r="29" spans="1:9">
      <c r="A29" s="56"/>
      <c r="B29" s="58"/>
      <c r="C29" s="59"/>
      <c r="D29" s="59"/>
      <c r="E29" s="59"/>
      <c r="F29" s="59"/>
      <c r="G29" s="59"/>
      <c r="H29" s="209"/>
      <c r="I29" s="201"/>
    </row>
    <row r="30" spans="1:9" ht="16.5">
      <c r="A30" s="56"/>
      <c r="B30" s="236" t="s">
        <v>223</v>
      </c>
      <c r="C30" s="237" t="s">
        <v>220</v>
      </c>
      <c r="D30" s="59"/>
      <c r="E30" s="59"/>
      <c r="F30" s="59"/>
      <c r="G30" s="59"/>
      <c r="H30" s="209"/>
      <c r="I30" s="201"/>
    </row>
    <row r="31" spans="1:9">
      <c r="A31" s="56"/>
      <c r="B31" s="237" t="s">
        <v>212</v>
      </c>
      <c r="C31" s="238" t="e">
        <f ca="1">Delta折耗比率!Z13</f>
        <v>#DIV/0!</v>
      </c>
      <c r="D31" s="59"/>
      <c r="E31" s="59"/>
      <c r="F31" s="59"/>
      <c r="G31" s="59"/>
      <c r="H31" s="209"/>
      <c r="I31" s="201"/>
    </row>
    <row r="32" spans="1:9">
      <c r="A32" s="56"/>
      <c r="B32" s="58"/>
      <c r="C32" s="59"/>
      <c r="D32" s="59"/>
      <c r="E32" s="59"/>
      <c r="F32" s="59"/>
      <c r="G32" s="59"/>
      <c r="H32" s="209"/>
      <c r="I32" s="201"/>
    </row>
    <row r="33" spans="1:9" hidden="1">
      <c r="A33" s="56"/>
      <c r="B33" s="58"/>
      <c r="C33" s="59"/>
      <c r="D33" s="59"/>
      <c r="E33" s="59"/>
      <c r="F33" s="59"/>
      <c r="G33" s="59"/>
      <c r="H33" s="209"/>
      <c r="I33" s="201"/>
    </row>
    <row r="34" spans="1:9" hidden="1">
      <c r="A34" s="56"/>
      <c r="B34" s="58"/>
      <c r="C34" s="59"/>
      <c r="D34" s="59"/>
      <c r="E34" s="59"/>
      <c r="F34" s="59"/>
      <c r="G34" s="59"/>
      <c r="H34" s="209"/>
      <c r="I34" s="201"/>
    </row>
    <row r="35" spans="1:9" hidden="1">
      <c r="A35" s="56"/>
      <c r="B35" s="58"/>
      <c r="C35" s="59"/>
      <c r="D35" s="59"/>
      <c r="E35" s="59"/>
      <c r="F35" s="59"/>
      <c r="G35" s="59"/>
      <c r="H35" s="209"/>
      <c r="I35" s="201"/>
    </row>
    <row r="36" spans="1:9" hidden="1">
      <c r="A36" s="56"/>
      <c r="B36" s="58"/>
      <c r="C36" s="59"/>
      <c r="D36" s="59"/>
      <c r="E36" s="59"/>
      <c r="F36" s="59"/>
      <c r="G36" s="59"/>
      <c r="H36" s="209"/>
      <c r="I36" s="201"/>
    </row>
    <row r="37" spans="1:9" hidden="1">
      <c r="A37" s="56"/>
      <c r="B37" s="58"/>
      <c r="C37" s="59"/>
      <c r="D37" s="59"/>
      <c r="E37" s="59"/>
      <c r="F37" s="59"/>
      <c r="G37" s="59"/>
      <c r="H37" s="209"/>
      <c r="I37" s="198"/>
    </row>
    <row r="38" spans="1:9" hidden="1">
      <c r="A38" s="56"/>
      <c r="B38" s="58"/>
      <c r="C38" s="59"/>
      <c r="D38" s="59"/>
      <c r="E38" s="59"/>
      <c r="F38" s="59"/>
      <c r="G38" s="59"/>
      <c r="H38" s="209"/>
      <c r="I38" s="198"/>
    </row>
    <row r="39" spans="1:9" hidden="1">
      <c r="A39" s="56"/>
      <c r="B39" s="58"/>
      <c r="C39" s="59"/>
      <c r="D39" s="59"/>
      <c r="E39" s="59"/>
      <c r="F39" s="59"/>
      <c r="G39" s="59"/>
      <c r="H39" s="209"/>
      <c r="I39" s="198"/>
    </row>
    <row r="40" spans="1:9" ht="16.5">
      <c r="A40" s="56"/>
      <c r="B40" s="49" t="s">
        <v>194</v>
      </c>
      <c r="C40" s="59"/>
      <c r="D40" s="59"/>
      <c r="E40" s="59"/>
      <c r="F40" s="59"/>
      <c r="G40" s="59"/>
      <c r="H40" s="209"/>
      <c r="I40" s="198"/>
    </row>
    <row r="41" spans="1:9" ht="16.5">
      <c r="A41" s="56"/>
      <c r="B41" s="49" t="s">
        <v>195</v>
      </c>
      <c r="C41" s="59"/>
      <c r="D41" s="59"/>
      <c r="E41" s="59"/>
      <c r="F41" s="59"/>
      <c r="G41" s="59"/>
      <c r="H41" s="209"/>
      <c r="I41" s="198"/>
    </row>
    <row r="42" spans="1:9" ht="16.5">
      <c r="A42" s="56"/>
      <c r="B42" s="50" t="s">
        <v>58</v>
      </c>
      <c r="C42" s="51" t="s">
        <v>0</v>
      </c>
      <c r="D42" s="52" t="s">
        <v>1</v>
      </c>
      <c r="E42" s="52" t="s">
        <v>2</v>
      </c>
      <c r="F42" s="52" t="s">
        <v>4</v>
      </c>
      <c r="G42" s="52" t="s">
        <v>55</v>
      </c>
      <c r="H42" s="52" t="s">
        <v>56</v>
      </c>
      <c r="I42" s="197" t="s">
        <v>192</v>
      </c>
    </row>
    <row r="43" spans="1:9">
      <c r="A43" s="56"/>
      <c r="B43" s="51" t="s">
        <v>0</v>
      </c>
      <c r="C43" s="53"/>
      <c r="D43" s="54"/>
      <c r="E43" s="54"/>
      <c r="F43" s="54"/>
      <c r="G43" s="55"/>
      <c r="H43" s="55"/>
      <c r="I43" s="197"/>
    </row>
    <row r="44" spans="1:9">
      <c r="A44" s="56"/>
      <c r="B44" s="52" t="s">
        <v>1</v>
      </c>
      <c r="C44" s="60" t="e">
        <f ca="1">ROUNDUP((C24-C5)/C5,3)</f>
        <v>#DIV/0!</v>
      </c>
      <c r="D44" s="60"/>
      <c r="E44" s="61"/>
      <c r="F44" s="61"/>
      <c r="G44" s="61"/>
      <c r="H44" s="55"/>
      <c r="I44" s="197"/>
    </row>
    <row r="45" spans="1:9">
      <c r="A45" s="56"/>
      <c r="B45" s="52" t="s">
        <v>2</v>
      </c>
      <c r="C45" s="60" t="e">
        <f ca="1">ROUNDUP((C25-C6)/C6,3)</f>
        <v>#DIV/0!</v>
      </c>
      <c r="D45" s="60" t="e">
        <f ca="1">ROUNDUP((D25-D6)/D6,3)</f>
        <v>#DIV/0!</v>
      </c>
      <c r="E45" s="60"/>
      <c r="F45" s="61"/>
      <c r="G45" s="61"/>
      <c r="H45" s="55"/>
      <c r="I45" s="197"/>
    </row>
    <row r="46" spans="1:9">
      <c r="A46" s="56"/>
      <c r="B46" s="52" t="s">
        <v>4</v>
      </c>
      <c r="C46" s="60" t="e">
        <f ca="1">ROUNDUP((C26-C7)/C7,3)</f>
        <v>#DIV/0!</v>
      </c>
      <c r="D46" s="60" t="e">
        <f ca="1">ROUNDUP((D26-D7)/D7,3)</f>
        <v>#DIV/0!</v>
      </c>
      <c r="E46" s="60" t="e">
        <f ca="1">ROUNDUP((E26-E7)/E7,3)</f>
        <v>#DIV/0!</v>
      </c>
      <c r="F46" s="60"/>
      <c r="G46" s="61"/>
      <c r="H46" s="55"/>
      <c r="I46" s="197"/>
    </row>
    <row r="47" spans="1:9">
      <c r="A47" s="62"/>
      <c r="B47" s="57" t="s">
        <v>55</v>
      </c>
      <c r="C47" s="60" t="e">
        <f ca="1">ROUNDUP((C27-C8)/C8,3)</f>
        <v>#DIV/0!</v>
      </c>
      <c r="D47" s="60" t="e">
        <f ca="1">ROUNDUP((D27-D8)/D8,3)</f>
        <v>#DIV/0!</v>
      </c>
      <c r="E47" s="60" t="e">
        <f ca="1">ROUNDUP((E27-E8)/E8,3)</f>
        <v>#DIV/0!</v>
      </c>
      <c r="F47" s="60" t="e">
        <f ca="1">ROUNDUP((F27-F8)/F8,3)</f>
        <v>#DIV/0!</v>
      </c>
      <c r="G47" s="61"/>
      <c r="H47" s="55"/>
      <c r="I47" s="197"/>
    </row>
    <row r="48" spans="1:9">
      <c r="A48" s="62"/>
      <c r="B48" s="57" t="s">
        <v>56</v>
      </c>
      <c r="C48" s="60" t="e">
        <f ca="1">ROUNDUP((C28-C9)/C9,3)</f>
        <v>#DIV/0!</v>
      </c>
      <c r="D48" s="60" t="e">
        <f ca="1">ROUNDUP((D28-D9)/D9,3)</f>
        <v>#DIV/0!</v>
      </c>
      <c r="E48" s="60" t="e">
        <f ca="1">ROUNDUP((E28-E9)/E9,3)</f>
        <v>#DIV/0!</v>
      </c>
      <c r="F48" s="60" t="e">
        <f ca="1">ROUNDUP((F28-F9)/F9,3)</f>
        <v>#DIV/0!</v>
      </c>
      <c r="G48" s="60" t="e">
        <f ca="1">ROUNDUP((G28-G9)/G9,3)</f>
        <v>#DIV/0!</v>
      </c>
      <c r="H48" s="55"/>
      <c r="I48" s="60" t="e">
        <f ca="1">ROUNDUP((I28-I9)/I9,3)</f>
        <v>#DIV/0!</v>
      </c>
    </row>
    <row r="49" spans="1:16" ht="15.95" customHeight="1">
      <c r="A49" s="66"/>
    </row>
    <row r="50" spans="1:16" ht="15.95" customHeight="1">
      <c r="A50" s="66"/>
      <c r="B50" s="232" t="s">
        <v>223</v>
      </c>
      <c r="C50" s="233" t="s">
        <v>220</v>
      </c>
    </row>
    <row r="51" spans="1:16" ht="15.95" customHeight="1">
      <c r="A51" s="66"/>
      <c r="B51" s="233" t="s">
        <v>212</v>
      </c>
      <c r="C51" s="235" t="e">
        <f ca="1">ROUNDUP((C31-C12)/C12,3)</f>
        <v>#DIV/0!</v>
      </c>
    </row>
    <row r="52" spans="1:16">
      <c r="A52" s="62"/>
      <c r="B52" s="58"/>
      <c r="C52" s="59"/>
      <c r="D52" s="59"/>
      <c r="E52" s="59"/>
      <c r="F52" s="59"/>
      <c r="G52" s="59"/>
      <c r="H52" s="209"/>
    </row>
    <row r="53" spans="1:16" ht="16.5">
      <c r="A53" s="56" t="s">
        <v>196</v>
      </c>
      <c r="B53" s="63" t="s">
        <v>197</v>
      </c>
      <c r="C53" s="64"/>
      <c r="D53" s="64"/>
      <c r="E53" s="64"/>
      <c r="F53" s="65"/>
    </row>
    <row r="54" spans="1:16">
      <c r="A54" s="56"/>
      <c r="B54" s="63"/>
      <c r="C54" s="64"/>
      <c r="D54" s="64"/>
      <c r="E54" s="64"/>
      <c r="F54" s="65"/>
    </row>
    <row r="55" spans="1:16" ht="16.5">
      <c r="A55" s="56"/>
      <c r="B55" s="38" t="s">
        <v>198</v>
      </c>
      <c r="C55" s="64"/>
      <c r="D55" s="64"/>
      <c r="E55" s="64"/>
      <c r="F55" s="65"/>
      <c r="K55" s="56"/>
      <c r="L55" s="63"/>
      <c r="M55" s="64"/>
      <c r="N55" s="64"/>
      <c r="O55" s="64"/>
      <c r="P55" s="65"/>
    </row>
    <row r="56" spans="1:16" ht="31.5" customHeight="1">
      <c r="A56" s="171" t="s">
        <v>199</v>
      </c>
      <c r="B56" s="260"/>
      <c r="C56" s="260"/>
      <c r="D56" s="260"/>
      <c r="E56" s="260"/>
      <c r="F56" s="260"/>
      <c r="G56" s="260"/>
      <c r="H56" s="260"/>
      <c r="I56" s="83"/>
    </row>
    <row r="57" spans="1:16" ht="16.5">
      <c r="A57" s="56"/>
      <c r="B57" s="63" t="s">
        <v>200</v>
      </c>
      <c r="C57" s="56"/>
      <c r="D57" s="67"/>
      <c r="E57" s="68"/>
    </row>
    <row r="58" spans="1:16">
      <c r="A58" s="56"/>
      <c r="B58" s="63"/>
      <c r="C58" s="64"/>
      <c r="D58" s="64"/>
      <c r="E58" s="64"/>
      <c r="F58" s="65"/>
    </row>
    <row r="59" spans="1:16">
      <c r="A59" s="66" t="s">
        <v>54</v>
      </c>
      <c r="B59" s="258" t="s">
        <v>201</v>
      </c>
      <c r="C59" s="259"/>
      <c r="D59" s="259"/>
      <c r="E59" s="259"/>
      <c r="F59" s="259"/>
      <c r="G59" s="259"/>
      <c r="H59" s="259"/>
      <c r="I59" s="82"/>
    </row>
    <row r="60" spans="1:16">
      <c r="A60" s="66"/>
      <c r="B60" s="259"/>
      <c r="C60" s="259"/>
      <c r="D60" s="259"/>
      <c r="E60" s="259"/>
      <c r="F60" s="259"/>
      <c r="G60" s="259"/>
      <c r="H60" s="259"/>
      <c r="I60" s="82"/>
    </row>
    <row r="61" spans="1:16">
      <c r="A61" s="56"/>
    </row>
    <row r="62" spans="1:16" ht="16.5">
      <c r="A62" s="63" t="s">
        <v>202</v>
      </c>
    </row>
    <row r="72" ht="15.95" customHeight="1"/>
    <row r="73" ht="15.95" customHeight="1"/>
    <row r="74" ht="15.95" customHeight="1"/>
  </sheetData>
  <mergeCells count="3">
    <mergeCell ref="B59:H60"/>
    <mergeCell ref="B56:H56"/>
    <mergeCell ref="G1:I1"/>
  </mergeCells>
  <phoneticPr fontId="23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&amp;C&amp;"標楷體,粗體"&amp;18本公司兩商品組合間契約價值耗用比率日狀況表&amp;R&amp;G
</oddHeader>
  </headerFooter>
  <rowBreaks count="1" manualBreakCount="1">
    <brk id="67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9"/>
  <sheetViews>
    <sheetView topLeftCell="A50" workbookViewId="0">
      <selection activeCell="B52" sqref="B52:C53"/>
    </sheetView>
  </sheetViews>
  <sheetFormatPr defaultRowHeight="15.75"/>
  <cols>
    <col min="1" max="1" width="5.125" style="47" customWidth="1"/>
    <col min="2" max="2" width="13.375" style="47" customWidth="1"/>
    <col min="3" max="3" width="11.625" style="47" customWidth="1"/>
    <col min="4" max="4" width="11.875" style="47" customWidth="1"/>
    <col min="5" max="5" width="10.125" style="47" customWidth="1"/>
    <col min="6" max="6" width="8.25" style="47" customWidth="1"/>
    <col min="7" max="8" width="9" style="47"/>
    <col min="9" max="9" width="0" style="47" hidden="1" customWidth="1"/>
    <col min="10" max="10" width="18.25" style="47" customWidth="1"/>
    <col min="11" max="16384" width="9" style="47"/>
  </cols>
  <sheetData>
    <row r="1" spans="1:10" ht="43.5" customHeight="1">
      <c r="A1" s="47" t="s">
        <v>190</v>
      </c>
      <c r="B1" s="48" t="s">
        <v>203</v>
      </c>
      <c r="F1" s="173"/>
      <c r="G1" s="173"/>
      <c r="H1" s="261" t="s">
        <v>125</v>
      </c>
      <c r="I1" s="261"/>
      <c r="J1" s="261"/>
    </row>
    <row r="2" spans="1:10" ht="16.5">
      <c r="B2" s="49" t="s">
        <v>204</v>
      </c>
    </row>
    <row r="3" spans="1:10" ht="15.95" customHeight="1">
      <c r="B3" s="50" t="s">
        <v>58</v>
      </c>
      <c r="C3" s="51" t="s">
        <v>0</v>
      </c>
      <c r="D3" s="52" t="s">
        <v>1</v>
      </c>
      <c r="E3" s="52" t="s">
        <v>2</v>
      </c>
      <c r="F3" s="52" t="s">
        <v>4</v>
      </c>
      <c r="G3" s="52" t="s">
        <v>55</v>
      </c>
      <c r="H3" s="52" t="s">
        <v>56</v>
      </c>
      <c r="I3" s="52" t="s">
        <v>192</v>
      </c>
    </row>
    <row r="4" spans="1:10">
      <c r="B4" s="51" t="s">
        <v>0</v>
      </c>
      <c r="C4" s="53">
        <v>1</v>
      </c>
      <c r="D4" s="54"/>
      <c r="E4" s="54"/>
      <c r="F4" s="54"/>
      <c r="G4" s="55"/>
      <c r="H4" s="55"/>
      <c r="I4" s="55"/>
    </row>
    <row r="5" spans="1:10">
      <c r="B5" s="52" t="s">
        <v>1</v>
      </c>
      <c r="C5" s="53">
        <v>0.5</v>
      </c>
      <c r="D5" s="53">
        <v>1</v>
      </c>
      <c r="E5" s="55"/>
      <c r="F5" s="55"/>
      <c r="G5" s="55"/>
      <c r="H5" s="55"/>
      <c r="I5" s="55"/>
    </row>
    <row r="6" spans="1:10">
      <c r="A6" s="56"/>
      <c r="B6" s="52" t="s">
        <v>2</v>
      </c>
      <c r="C6" s="53">
        <v>0.5</v>
      </c>
      <c r="D6" s="53">
        <v>0.5</v>
      </c>
      <c r="E6" s="53">
        <v>1</v>
      </c>
      <c r="F6" s="55"/>
      <c r="G6" s="55"/>
      <c r="H6" s="55"/>
      <c r="I6" s="55"/>
    </row>
    <row r="7" spans="1:10">
      <c r="A7" s="56"/>
      <c r="B7" s="52" t="s">
        <v>4</v>
      </c>
      <c r="C7" s="53">
        <v>0.5</v>
      </c>
      <c r="D7" s="53">
        <v>0.5</v>
      </c>
      <c r="E7" s="53">
        <v>0.5</v>
      </c>
      <c r="F7" s="53">
        <v>1</v>
      </c>
      <c r="G7" s="55"/>
      <c r="H7" s="55"/>
      <c r="I7" s="55"/>
    </row>
    <row r="8" spans="1:10">
      <c r="B8" s="57" t="s">
        <v>55</v>
      </c>
      <c r="C8" s="53">
        <v>0.5</v>
      </c>
      <c r="D8" s="53">
        <v>0.5</v>
      </c>
      <c r="E8" s="53">
        <v>0.5</v>
      </c>
      <c r="F8" s="53">
        <v>0.5</v>
      </c>
      <c r="G8" s="55">
        <v>1</v>
      </c>
      <c r="H8" s="55"/>
      <c r="I8" s="55"/>
    </row>
    <row r="9" spans="1:10">
      <c r="A9" s="56"/>
      <c r="B9" s="57" t="s">
        <v>56</v>
      </c>
      <c r="C9" s="53">
        <v>0.5</v>
      </c>
      <c r="D9" s="53">
        <v>0.5</v>
      </c>
      <c r="E9" s="53">
        <v>0.5</v>
      </c>
      <c r="F9" s="53">
        <v>0.5</v>
      </c>
      <c r="G9" s="53">
        <v>0.5</v>
      </c>
      <c r="H9" s="55">
        <v>1</v>
      </c>
      <c r="I9" s="55"/>
    </row>
    <row r="10" spans="1:10">
      <c r="A10" s="56"/>
      <c r="B10" s="58"/>
      <c r="C10" s="59"/>
      <c r="D10" s="59"/>
      <c r="E10" s="59"/>
      <c r="F10" s="59"/>
      <c r="G10" s="59"/>
      <c r="H10" s="209"/>
      <c r="I10" s="209"/>
    </row>
    <row r="11" spans="1:10" ht="16.5">
      <c r="A11" s="56"/>
      <c r="B11" s="232" t="s">
        <v>223</v>
      </c>
      <c r="C11" s="233" t="s">
        <v>220</v>
      </c>
      <c r="D11" s="59"/>
      <c r="E11" s="59"/>
      <c r="F11" s="59"/>
      <c r="G11" s="59"/>
      <c r="H11" s="209"/>
      <c r="I11" s="209"/>
    </row>
    <row r="12" spans="1:10">
      <c r="A12" s="56"/>
      <c r="B12" s="233" t="s">
        <v>212</v>
      </c>
      <c r="C12" s="234">
        <v>0.5</v>
      </c>
      <c r="D12" s="59"/>
      <c r="E12" s="59"/>
      <c r="F12" s="59"/>
      <c r="G12" s="59"/>
      <c r="H12" s="209"/>
      <c r="I12" s="209"/>
    </row>
    <row r="13" spans="1:10" ht="15.6" hidden="1" customHeight="1">
      <c r="A13" s="56"/>
      <c r="B13" s="58"/>
      <c r="C13" s="59"/>
      <c r="D13" s="59"/>
      <c r="E13" s="59"/>
      <c r="F13" s="59"/>
      <c r="G13" s="59"/>
      <c r="H13" s="209"/>
      <c r="I13" s="209"/>
    </row>
    <row r="14" spans="1:10" ht="15.6" hidden="1" customHeight="1">
      <c r="A14" s="56"/>
      <c r="B14" s="58"/>
      <c r="C14" s="59"/>
      <c r="D14" s="59"/>
      <c r="E14" s="59"/>
      <c r="F14" s="59"/>
      <c r="G14" s="59"/>
      <c r="H14" s="209"/>
      <c r="I14" s="209"/>
    </row>
    <row r="15" spans="1:10" ht="15.6" hidden="1" customHeight="1">
      <c r="A15" s="56"/>
      <c r="B15" s="58"/>
      <c r="C15" s="59"/>
      <c r="D15" s="59"/>
      <c r="E15" s="59"/>
      <c r="F15" s="59"/>
      <c r="G15" s="59"/>
      <c r="H15" s="209"/>
      <c r="I15" s="209"/>
    </row>
    <row r="16" spans="1:10" ht="15.6" hidden="1" customHeight="1">
      <c r="A16" s="56"/>
      <c r="B16" s="58"/>
      <c r="C16" s="59"/>
      <c r="D16" s="59"/>
      <c r="E16" s="59"/>
      <c r="F16" s="59"/>
      <c r="G16" s="59"/>
      <c r="H16" s="209"/>
      <c r="I16" s="209"/>
    </row>
    <row r="17" spans="1:9" ht="15.6" hidden="1" customHeight="1">
      <c r="A17" s="56"/>
      <c r="B17" s="58"/>
      <c r="C17" s="59"/>
      <c r="D17" s="59"/>
      <c r="E17" s="59"/>
      <c r="F17" s="59"/>
      <c r="G17" s="59"/>
      <c r="H17" s="209"/>
      <c r="I17" s="209"/>
    </row>
    <row r="18" spans="1:9" ht="15.6" hidden="1" customHeight="1">
      <c r="A18" s="56"/>
      <c r="B18" s="58"/>
      <c r="C18" s="59"/>
      <c r="D18" s="59"/>
      <c r="E18" s="59"/>
      <c r="F18" s="59"/>
      <c r="G18" s="59"/>
      <c r="H18" s="209"/>
      <c r="I18" s="209"/>
    </row>
    <row r="19" spans="1:9" ht="15.6" hidden="1" customHeight="1">
      <c r="A19" s="56"/>
      <c r="B19" s="58"/>
      <c r="C19" s="59"/>
      <c r="D19" s="59"/>
      <c r="E19" s="59"/>
      <c r="F19" s="59"/>
      <c r="G19" s="59"/>
      <c r="H19" s="209"/>
      <c r="I19" s="209"/>
    </row>
    <row r="20" spans="1:9" ht="15.6" hidden="1" customHeight="1">
      <c r="A20" s="56"/>
      <c r="B20" s="58"/>
      <c r="C20" s="59"/>
      <c r="D20" s="59"/>
      <c r="E20" s="59"/>
      <c r="F20" s="59"/>
      <c r="G20" s="59"/>
      <c r="H20" s="209"/>
      <c r="I20" s="209"/>
    </row>
    <row r="21" spans="1:9" ht="15.6" hidden="1" customHeight="1">
      <c r="A21" s="56"/>
      <c r="B21" s="58"/>
      <c r="C21" s="59"/>
      <c r="D21" s="59"/>
      <c r="E21" s="59"/>
      <c r="F21" s="59"/>
      <c r="G21" s="59"/>
      <c r="H21" s="209"/>
      <c r="I21" s="209"/>
    </row>
    <row r="22" spans="1:9">
      <c r="A22" s="56"/>
      <c r="B22" s="58"/>
      <c r="C22" s="59"/>
      <c r="D22" s="59"/>
      <c r="E22" s="59"/>
      <c r="F22" s="59"/>
      <c r="G22" s="59"/>
      <c r="H22" s="209"/>
      <c r="I22" s="209"/>
    </row>
    <row r="23" spans="1:9" ht="16.5">
      <c r="A23" s="56"/>
      <c r="B23" s="49" t="s">
        <v>205</v>
      </c>
      <c r="C23" s="59"/>
      <c r="D23" s="59"/>
      <c r="E23" s="59"/>
      <c r="F23" s="59"/>
      <c r="G23" s="59"/>
      <c r="H23" s="209"/>
      <c r="I23" s="209"/>
    </row>
    <row r="24" spans="1:9" ht="16.5">
      <c r="A24" s="56"/>
      <c r="B24" s="50" t="s">
        <v>58</v>
      </c>
      <c r="C24" s="51" t="s">
        <v>0</v>
      </c>
      <c r="D24" s="52" t="s">
        <v>1</v>
      </c>
      <c r="E24" s="52" t="s">
        <v>2</v>
      </c>
      <c r="F24" s="52" t="s">
        <v>4</v>
      </c>
      <c r="G24" s="52" t="s">
        <v>55</v>
      </c>
      <c r="H24" s="52" t="s">
        <v>56</v>
      </c>
      <c r="I24" s="52" t="s">
        <v>192</v>
      </c>
    </row>
    <row r="25" spans="1:9">
      <c r="A25" s="56"/>
      <c r="B25" s="51" t="s">
        <v>0</v>
      </c>
      <c r="C25" s="53">
        <v>1</v>
      </c>
      <c r="D25" s="54"/>
      <c r="E25" s="54"/>
      <c r="F25" s="54"/>
      <c r="G25" s="55"/>
      <c r="H25" s="55"/>
      <c r="I25" s="55"/>
    </row>
    <row r="26" spans="1:9">
      <c r="A26" s="56"/>
      <c r="B26" s="52" t="s">
        <v>1</v>
      </c>
      <c r="C26" s="53" t="e">
        <f ca="1">跨商品折抵比率!C205</f>
        <v>#DIV/0!</v>
      </c>
      <c r="D26" s="53">
        <v>1</v>
      </c>
      <c r="E26" s="55"/>
      <c r="F26" s="55"/>
      <c r="G26" s="55"/>
      <c r="H26" s="55"/>
      <c r="I26" s="55"/>
    </row>
    <row r="27" spans="1:9">
      <c r="A27" s="56"/>
      <c r="B27" s="52" t="s">
        <v>2</v>
      </c>
      <c r="C27" s="53" t="e">
        <f ca="1">跨商品折抵比率!C206</f>
        <v>#DIV/0!</v>
      </c>
      <c r="D27" s="53" t="e">
        <f ca="1">跨商品折抵比率!D206</f>
        <v>#DIV/0!</v>
      </c>
      <c r="E27" s="53">
        <v>1</v>
      </c>
      <c r="F27" s="55"/>
      <c r="G27" s="55"/>
      <c r="H27" s="55"/>
      <c r="I27" s="55"/>
    </row>
    <row r="28" spans="1:9">
      <c r="A28" s="56"/>
      <c r="B28" s="52" t="s">
        <v>4</v>
      </c>
      <c r="C28" s="53" t="e">
        <f ca="1">跨商品折抵比率!C208</f>
        <v>#DIV/0!</v>
      </c>
      <c r="D28" s="53" t="e">
        <f ca="1">跨商品折抵比率!D208</f>
        <v>#DIV/0!</v>
      </c>
      <c r="E28" s="53" t="e">
        <f ca="1">跨商品折抵比率!E208</f>
        <v>#DIV/0!</v>
      </c>
      <c r="F28" s="53">
        <v>1</v>
      </c>
      <c r="G28" s="55"/>
      <c r="H28" s="55"/>
      <c r="I28" s="55"/>
    </row>
    <row r="29" spans="1:9">
      <c r="A29" s="56"/>
      <c r="B29" s="57" t="s">
        <v>55</v>
      </c>
      <c r="C29" s="53" t="e">
        <f ca="1">跨商品折抵比率!C209</f>
        <v>#DIV/0!</v>
      </c>
      <c r="D29" s="53" t="e">
        <f ca="1">跨商品折抵比率!D209</f>
        <v>#DIV/0!</v>
      </c>
      <c r="E29" s="53" t="e">
        <f ca="1">跨商品折抵比率!E209</f>
        <v>#DIV/0!</v>
      </c>
      <c r="F29" s="53" t="e">
        <f ca="1">跨商品折抵比率!G209</f>
        <v>#DIV/0!</v>
      </c>
      <c r="G29" s="55">
        <v>1</v>
      </c>
      <c r="H29" s="55"/>
      <c r="I29" s="55"/>
    </row>
    <row r="30" spans="1:9">
      <c r="A30" s="56"/>
      <c r="B30" s="57" t="s">
        <v>56</v>
      </c>
      <c r="C30" s="53" t="e">
        <f ca="1">跨商品折抵比率!C210</f>
        <v>#DIV/0!</v>
      </c>
      <c r="D30" s="53" t="e">
        <f ca="1">跨商品折抵比率!D210</f>
        <v>#DIV/0!</v>
      </c>
      <c r="E30" s="53" t="e">
        <f ca="1">跨商品折抵比率!E210</f>
        <v>#DIV/0!</v>
      </c>
      <c r="F30" s="53" t="e">
        <f ca="1">跨商品折抵比率!G210</f>
        <v>#DIV/0!</v>
      </c>
      <c r="G30" s="53" t="e">
        <f ca="1">跨商品折抵比率!H210</f>
        <v>#DIV/0!</v>
      </c>
      <c r="H30" s="55">
        <v>1</v>
      </c>
      <c r="I30" s="55" t="e">
        <f ca="1">跨商品折抵比率!J210</f>
        <v>#DIV/0!</v>
      </c>
    </row>
    <row r="31" spans="1:9">
      <c r="A31" s="56"/>
      <c r="B31" s="58"/>
      <c r="C31" s="59"/>
      <c r="D31" s="59"/>
      <c r="E31" s="59"/>
      <c r="F31" s="59"/>
      <c r="G31" s="59"/>
      <c r="H31" s="209"/>
      <c r="I31" s="209"/>
    </row>
    <row r="32" spans="1:9" ht="16.5">
      <c r="A32" s="56"/>
      <c r="B32" s="232" t="s">
        <v>223</v>
      </c>
      <c r="C32" s="233" t="s">
        <v>220</v>
      </c>
      <c r="D32" s="59"/>
      <c r="E32" s="59"/>
      <c r="F32" s="59"/>
      <c r="G32" s="59"/>
      <c r="H32" s="209"/>
      <c r="I32" s="209"/>
    </row>
    <row r="33" spans="1:9">
      <c r="A33" s="56"/>
      <c r="B33" s="233" t="s">
        <v>212</v>
      </c>
      <c r="C33" s="234" t="e">
        <f ca="1">跨商品折抵比率!M205</f>
        <v>#DIV/0!</v>
      </c>
      <c r="D33" s="59"/>
      <c r="E33" s="59"/>
      <c r="F33" s="59"/>
      <c r="G33" s="59"/>
      <c r="H33" s="209"/>
      <c r="I33" s="209"/>
    </row>
    <row r="34" spans="1:9" hidden="1">
      <c r="A34" s="56"/>
      <c r="B34" s="58"/>
      <c r="C34" s="59"/>
      <c r="D34" s="59"/>
      <c r="E34" s="59"/>
      <c r="F34" s="59"/>
      <c r="G34" s="59"/>
      <c r="H34" s="209"/>
      <c r="I34" s="209"/>
    </row>
    <row r="35" spans="1:9" hidden="1">
      <c r="A35" s="56"/>
      <c r="B35" s="58"/>
      <c r="C35" s="59"/>
      <c r="D35" s="59"/>
      <c r="E35" s="59"/>
      <c r="F35" s="59"/>
      <c r="G35" s="59"/>
      <c r="H35" s="209"/>
      <c r="I35" s="209"/>
    </row>
    <row r="36" spans="1:9" hidden="1">
      <c r="A36" s="56"/>
      <c r="B36" s="58"/>
      <c r="C36" s="59"/>
      <c r="D36" s="59"/>
      <c r="E36" s="59"/>
      <c r="F36" s="59"/>
      <c r="G36" s="59"/>
      <c r="H36" s="209"/>
      <c r="I36" s="209"/>
    </row>
    <row r="37" spans="1:9" hidden="1">
      <c r="A37" s="56"/>
      <c r="B37" s="58"/>
      <c r="C37" s="59"/>
      <c r="D37" s="59"/>
      <c r="E37" s="59"/>
      <c r="F37" s="59"/>
      <c r="G37" s="59"/>
      <c r="H37" s="209"/>
      <c r="I37" s="209"/>
    </row>
    <row r="38" spans="1:9" hidden="1">
      <c r="A38" s="56"/>
      <c r="B38" s="58"/>
      <c r="C38" s="59"/>
      <c r="D38" s="59"/>
      <c r="E38" s="59"/>
      <c r="F38" s="59"/>
      <c r="G38" s="59"/>
      <c r="H38" s="209"/>
      <c r="I38" s="209"/>
    </row>
    <row r="39" spans="1:9" hidden="1">
      <c r="A39" s="56"/>
      <c r="B39" s="58"/>
      <c r="C39" s="59"/>
      <c r="D39" s="59"/>
      <c r="E39" s="59"/>
      <c r="F39" s="59"/>
      <c r="G39" s="59"/>
      <c r="H39" s="209"/>
      <c r="I39" s="209"/>
    </row>
    <row r="40" spans="1:9" hidden="1">
      <c r="A40" s="56"/>
      <c r="B40" s="58"/>
      <c r="C40" s="59"/>
      <c r="D40" s="59"/>
      <c r="E40" s="59"/>
      <c r="F40" s="59"/>
      <c r="G40" s="59"/>
      <c r="H40" s="209"/>
      <c r="I40" s="209"/>
    </row>
    <row r="41" spans="1:9">
      <c r="A41" s="56"/>
      <c r="B41" s="58"/>
      <c r="C41" s="59"/>
      <c r="D41" s="59"/>
      <c r="E41" s="59"/>
      <c r="F41" s="59"/>
      <c r="G41" s="59"/>
      <c r="H41" s="209"/>
      <c r="I41" s="209"/>
    </row>
    <row r="42" spans="1:9" ht="16.5">
      <c r="A42" s="56"/>
      <c r="B42" s="49" t="s">
        <v>194</v>
      </c>
      <c r="C42" s="59"/>
      <c r="D42" s="59"/>
      <c r="E42" s="59"/>
      <c r="F42" s="59"/>
      <c r="G42" s="59"/>
      <c r="H42" s="209"/>
      <c r="I42" s="209"/>
    </row>
    <row r="43" spans="1:9" ht="16.5">
      <c r="A43" s="56"/>
      <c r="B43" s="49" t="s">
        <v>59</v>
      </c>
      <c r="C43" s="59"/>
      <c r="D43" s="59"/>
      <c r="E43" s="59"/>
      <c r="F43" s="59"/>
      <c r="G43" s="59"/>
      <c r="H43" s="209"/>
      <c r="I43" s="209"/>
    </row>
    <row r="44" spans="1:9" ht="16.5">
      <c r="A44" s="56"/>
      <c r="B44" s="50" t="s">
        <v>58</v>
      </c>
      <c r="C44" s="51" t="s">
        <v>0</v>
      </c>
      <c r="D44" s="52" t="s">
        <v>1</v>
      </c>
      <c r="E44" s="52" t="s">
        <v>2</v>
      </c>
      <c r="F44" s="52" t="s">
        <v>4</v>
      </c>
      <c r="G44" s="52" t="s">
        <v>55</v>
      </c>
      <c r="H44" s="52" t="s">
        <v>56</v>
      </c>
      <c r="I44" s="52" t="s">
        <v>192</v>
      </c>
    </row>
    <row r="45" spans="1:9">
      <c r="A45" s="56"/>
      <c r="B45" s="51" t="s">
        <v>0</v>
      </c>
      <c r="C45" s="60"/>
      <c r="D45" s="69"/>
      <c r="E45" s="69"/>
      <c r="F45" s="69"/>
      <c r="G45" s="61"/>
      <c r="H45" s="61"/>
      <c r="I45" s="61"/>
    </row>
    <row r="46" spans="1:9">
      <c r="A46" s="56"/>
      <c r="B46" s="52" t="s">
        <v>1</v>
      </c>
      <c r="C46" s="60" t="e">
        <f ca="1">ROUNDUP((C26-C5)/C5,3)</f>
        <v>#DIV/0!</v>
      </c>
      <c r="D46" s="60"/>
      <c r="E46" s="61"/>
      <c r="F46" s="61"/>
      <c r="G46" s="61"/>
      <c r="H46" s="61"/>
      <c r="I46" s="61"/>
    </row>
    <row r="47" spans="1:9">
      <c r="A47" s="56"/>
      <c r="B47" s="52" t="s">
        <v>2</v>
      </c>
      <c r="C47" s="60" t="e">
        <f ca="1">ROUNDUP((C27-C6)/C6,3)</f>
        <v>#DIV/0!</v>
      </c>
      <c r="D47" s="60" t="e">
        <f ca="1">ROUNDUP((D27-D6)/D6,3)</f>
        <v>#DIV/0!</v>
      </c>
      <c r="E47" s="60"/>
      <c r="F47" s="61"/>
      <c r="G47" s="61"/>
      <c r="H47" s="61"/>
      <c r="I47" s="61"/>
    </row>
    <row r="48" spans="1:9">
      <c r="A48" s="56"/>
      <c r="B48" s="52" t="s">
        <v>4</v>
      </c>
      <c r="C48" s="60" t="e">
        <f ca="1">ROUNDUP((C28-C7)/C7,3)</f>
        <v>#DIV/0!</v>
      </c>
      <c r="D48" s="60" t="e">
        <f ca="1">ROUNDUP((D28-D7)/D7,3)</f>
        <v>#DIV/0!</v>
      </c>
      <c r="E48" s="60" t="e">
        <f ca="1">ROUNDUP((E28-E7)/E7,3)</f>
        <v>#DIV/0!</v>
      </c>
      <c r="F48" s="60"/>
      <c r="G48" s="61"/>
      <c r="H48" s="61"/>
      <c r="I48" s="61"/>
    </row>
    <row r="49" spans="1:16">
      <c r="A49" s="62"/>
      <c r="B49" s="57" t="s">
        <v>55</v>
      </c>
      <c r="C49" s="60" t="e">
        <f ca="1">ROUNDUP((C29-C8)/C8,3)</f>
        <v>#DIV/0!</v>
      </c>
      <c r="D49" s="60" t="e">
        <f ca="1">ROUNDUP((D29-D8)/D8,3)</f>
        <v>#DIV/0!</v>
      </c>
      <c r="E49" s="60" t="e">
        <f ca="1">ROUNDUP((E29-E8)/E8,3)</f>
        <v>#DIV/0!</v>
      </c>
      <c r="F49" s="60" t="e">
        <f ca="1">ROUNDUP((F29-F8)/F8,3)</f>
        <v>#DIV/0!</v>
      </c>
      <c r="G49" s="61"/>
      <c r="H49" s="61"/>
      <c r="I49" s="61"/>
    </row>
    <row r="50" spans="1:16">
      <c r="A50" s="62"/>
      <c r="B50" s="57" t="s">
        <v>56</v>
      </c>
      <c r="C50" s="60" t="e">
        <f ca="1">ROUNDUP((C30-C9)/C9,3)</f>
        <v>#DIV/0!</v>
      </c>
      <c r="D50" s="60" t="e">
        <f ca="1">ROUNDUP((D30-D9)/D9,3)</f>
        <v>#DIV/0!</v>
      </c>
      <c r="E50" s="60" t="e">
        <f ca="1">ROUNDUP((E30-E9)/E9,3)</f>
        <v>#DIV/0!</v>
      </c>
      <c r="F50" s="60" t="e">
        <f ca="1">ROUNDUP((F30-F9)/F9,3)</f>
        <v>#DIV/0!</v>
      </c>
      <c r="G50" s="60" t="e">
        <f ca="1">ROUNDUP((G30-G9)/G9,3)</f>
        <v>#DIV/0!</v>
      </c>
      <c r="H50" s="61"/>
      <c r="I50" s="60" t="e">
        <f ca="1">ROUNDUP((I30-I9)/I9,3)</f>
        <v>#DIV/0!</v>
      </c>
    </row>
    <row r="51" spans="1:16">
      <c r="A51" s="62"/>
      <c r="B51" s="58"/>
      <c r="C51" s="59"/>
      <c r="D51" s="59"/>
      <c r="E51" s="59"/>
      <c r="F51" s="59"/>
      <c r="G51" s="59"/>
      <c r="H51" s="209"/>
    </row>
    <row r="52" spans="1:16" ht="16.5">
      <c r="A52" s="62"/>
      <c r="B52" s="232" t="s">
        <v>223</v>
      </c>
      <c r="C52" s="233" t="s">
        <v>220</v>
      </c>
      <c r="D52" s="59"/>
      <c r="E52" s="59"/>
      <c r="F52" s="59"/>
      <c r="G52" s="59"/>
      <c r="H52" s="209"/>
    </row>
    <row r="53" spans="1:16">
      <c r="A53" s="62"/>
      <c r="B53" s="233" t="s">
        <v>212</v>
      </c>
      <c r="C53" s="235" t="e">
        <f ca="1">ROUNDUP((C33-C12)/C12,3)</f>
        <v>#DIV/0!</v>
      </c>
      <c r="D53" s="59"/>
      <c r="E53" s="59"/>
      <c r="F53" s="59"/>
      <c r="G53" s="59"/>
      <c r="H53" s="209"/>
    </row>
    <row r="54" spans="1:16">
      <c r="A54" s="62"/>
      <c r="B54" s="58"/>
      <c r="C54" s="59"/>
      <c r="D54" s="59"/>
      <c r="E54" s="59"/>
      <c r="F54" s="59"/>
      <c r="G54" s="59"/>
      <c r="H54" s="209"/>
    </row>
    <row r="55" spans="1:16" ht="16.5">
      <c r="A55" s="56" t="s">
        <v>196</v>
      </c>
      <c r="B55" s="63" t="s">
        <v>197</v>
      </c>
      <c r="C55" s="64"/>
      <c r="D55" s="64"/>
      <c r="E55" s="64"/>
      <c r="F55" s="65"/>
    </row>
    <row r="56" spans="1:16">
      <c r="A56" s="56"/>
      <c r="B56" s="63"/>
      <c r="C56" s="64"/>
      <c r="D56" s="64" t="s">
        <v>206</v>
      </c>
      <c r="E56" s="64"/>
      <c r="F56" s="65"/>
    </row>
    <row r="57" spans="1:16" ht="16.5">
      <c r="A57" s="56"/>
      <c r="B57" s="38" t="s">
        <v>198</v>
      </c>
      <c r="C57" s="64"/>
      <c r="D57" s="64"/>
      <c r="E57" s="64"/>
      <c r="F57" s="65"/>
      <c r="K57" s="56"/>
      <c r="L57" s="63"/>
      <c r="M57" s="64"/>
      <c r="N57" s="64"/>
      <c r="O57" s="64"/>
      <c r="P57" s="65"/>
    </row>
    <row r="58" spans="1:16">
      <c r="A58" s="66" t="s">
        <v>199</v>
      </c>
      <c r="B58" s="172"/>
      <c r="C58" s="63"/>
      <c r="D58" s="63"/>
      <c r="E58" s="63"/>
      <c r="F58" s="63"/>
      <c r="G58" s="63"/>
      <c r="H58" s="63"/>
    </row>
    <row r="59" spans="1:16" ht="16.5">
      <c r="A59" s="56"/>
      <c r="B59" s="63" t="s">
        <v>200</v>
      </c>
      <c r="C59" s="56"/>
      <c r="D59" s="67"/>
      <c r="E59" s="68"/>
    </row>
    <row r="60" spans="1:16">
      <c r="A60" s="56"/>
      <c r="B60" s="63"/>
      <c r="C60" s="64"/>
      <c r="D60" s="64"/>
      <c r="E60" s="64"/>
      <c r="F60" s="65"/>
    </row>
    <row r="61" spans="1:16">
      <c r="A61" s="66" t="s">
        <v>54</v>
      </c>
      <c r="B61" s="258" t="s">
        <v>207</v>
      </c>
      <c r="C61" s="262"/>
      <c r="D61" s="262"/>
      <c r="E61" s="262"/>
      <c r="F61" s="262"/>
      <c r="G61" s="262"/>
      <c r="H61" s="262"/>
      <c r="I61" s="262"/>
    </row>
    <row r="62" spans="1:16">
      <c r="A62" s="66"/>
      <c r="B62" s="262"/>
      <c r="C62" s="262"/>
      <c r="D62" s="262"/>
      <c r="E62" s="262"/>
      <c r="F62" s="262"/>
      <c r="G62" s="262"/>
      <c r="H62" s="262"/>
      <c r="I62" s="262"/>
    </row>
    <row r="63" spans="1:16">
      <c r="A63" s="66"/>
    </row>
    <row r="64" spans="1:16" ht="15.95" customHeight="1">
      <c r="A64" s="66"/>
    </row>
    <row r="65" spans="1:5">
      <c r="A65" s="56"/>
      <c r="B65" s="56"/>
      <c r="C65" s="67"/>
      <c r="D65" s="68"/>
      <c r="E65" s="56"/>
    </row>
    <row r="66" spans="1:5">
      <c r="A66" s="56"/>
    </row>
    <row r="67" spans="1:5" ht="16.5">
      <c r="A67" s="63" t="s">
        <v>202</v>
      </c>
    </row>
    <row r="77" spans="1:5" ht="15.95" customHeight="1"/>
    <row r="78" spans="1:5" ht="15.95" customHeight="1"/>
    <row r="79" spans="1:5" ht="15.95" customHeight="1"/>
  </sheetData>
  <mergeCells count="2">
    <mergeCell ref="B61:I62"/>
    <mergeCell ref="H1:J1"/>
  </mergeCells>
  <phoneticPr fontId="23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&amp;C&amp;"標楷體,粗體"&amp;18本公司兩商品組合間跨商品折抵率日狀況表&amp;R&amp;G
</oddHeader>
  </headerFooter>
  <rowBreaks count="1" manualBreakCount="1">
    <brk id="72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16" sqref="G16"/>
    </sheetView>
  </sheetViews>
  <sheetFormatPr defaultRowHeight="16.5"/>
  <cols>
    <col min="2" max="6" width="13.125" customWidth="1"/>
  </cols>
  <sheetData>
    <row r="1" spans="1:12" s="192" customFormat="1" ht="21">
      <c r="A1" s="191" t="s">
        <v>163</v>
      </c>
    </row>
    <row r="2" spans="1:12" ht="25.9" customHeight="1">
      <c r="A2" s="31" t="s">
        <v>52</v>
      </c>
      <c r="B2" s="31" t="s">
        <v>47</v>
      </c>
      <c r="C2" s="31" t="s">
        <v>48</v>
      </c>
      <c r="D2" s="31" t="s">
        <v>49</v>
      </c>
      <c r="E2" s="31" t="s">
        <v>50</v>
      </c>
      <c r="F2" s="31" t="s">
        <v>51</v>
      </c>
    </row>
    <row r="3" spans="1:12" ht="25.9" customHeight="1">
      <c r="A3" s="31" t="s">
        <v>157</v>
      </c>
      <c r="B3" s="193" t="str">
        <f>VSR補充說明1!B15</f>
        <v/>
      </c>
      <c r="C3" s="193" t="str">
        <f>VSR補充說明1!C15</f>
        <v/>
      </c>
      <c r="D3" s="193" t="str">
        <f>VSR補充說明1!D15</f>
        <v/>
      </c>
      <c r="E3" s="193" t="str">
        <f>VSR補充說明1!F15</f>
        <v/>
      </c>
      <c r="F3" s="193" t="str">
        <f>VSR補充說明1!G15</f>
        <v/>
      </c>
    </row>
    <row r="4" spans="1:12" ht="25.9" customHeight="1">
      <c r="A4" s="31" t="s">
        <v>158</v>
      </c>
      <c r="B4" s="193" t="str">
        <f>VSR補充說明1!B16</f>
        <v/>
      </c>
      <c r="C4" s="193" t="str">
        <f>VSR補充說明1!C16</f>
        <v/>
      </c>
      <c r="D4" s="193" t="str">
        <f>VSR補充說明1!D16</f>
        <v/>
      </c>
      <c r="E4" s="193" t="str">
        <f>VSR補充說明1!F16</f>
        <v/>
      </c>
      <c r="F4" s="193" t="str">
        <f>VSR補充說明1!G16</f>
        <v/>
      </c>
    </row>
    <row r="5" spans="1:12" ht="25.9" customHeight="1">
      <c r="A5" s="31" t="s">
        <v>159</v>
      </c>
      <c r="B5" s="193" t="str">
        <f>VSR補充說明1!B17</f>
        <v/>
      </c>
      <c r="C5" s="193" t="str">
        <f>VSR補充說明1!C17</f>
        <v/>
      </c>
      <c r="D5" s="193" t="str">
        <f>VSR補充說明1!D17</f>
        <v/>
      </c>
      <c r="E5" s="193" t="str">
        <f>VSR補充說明1!F17</f>
        <v/>
      </c>
      <c r="F5" s="193" t="str">
        <f>VSR補充說明1!G17</f>
        <v/>
      </c>
    </row>
    <row r="6" spans="1:12" ht="25.9" customHeight="1">
      <c r="A6" s="31" t="s">
        <v>160</v>
      </c>
      <c r="B6" s="193" t="str">
        <f>VSR補充說明1!B18</f>
        <v/>
      </c>
      <c r="C6" s="193" t="str">
        <f>VSR補充說明1!C18</f>
        <v/>
      </c>
      <c r="D6" s="193" t="str">
        <f>VSR補充說明1!D18</f>
        <v/>
      </c>
      <c r="E6" s="193" t="str">
        <f>VSR補充說明1!F18</f>
        <v/>
      </c>
      <c r="F6" s="193" t="str">
        <f>VSR補充說明1!G18</f>
        <v/>
      </c>
    </row>
    <row r="7" spans="1:12" ht="25.9" customHeight="1">
      <c r="A7" s="31" t="s">
        <v>161</v>
      </c>
      <c r="B7" s="193" t="str">
        <f>VSR補充說明1!B19</f>
        <v/>
      </c>
      <c r="C7" s="193" t="str">
        <f>VSR補充說明1!C19</f>
        <v/>
      </c>
      <c r="D7" s="193" t="str">
        <f>VSR補充說明1!D19</f>
        <v/>
      </c>
      <c r="E7" s="193" t="str">
        <f>VSR補充說明1!F19</f>
        <v/>
      </c>
      <c r="F7" s="193" t="str">
        <f>VSR補充說明1!G19</f>
        <v/>
      </c>
    </row>
    <row r="8" spans="1:12" ht="25.9" customHeight="1">
      <c r="A8" s="31" t="s">
        <v>162</v>
      </c>
      <c r="B8" s="194" t="str">
        <f>VSR補充說明1!B20</f>
        <v/>
      </c>
      <c r="C8" s="194" t="str">
        <f>VSR補充說明1!C20</f>
        <v/>
      </c>
      <c r="D8" s="194" t="str">
        <f>VSR補充說明1!D20</f>
        <v/>
      </c>
      <c r="E8" s="194" t="str">
        <f>VSR補充說明1!F20</f>
        <v/>
      </c>
      <c r="F8" s="194" t="str">
        <f>VSR補充說明1!G20</f>
        <v/>
      </c>
    </row>
    <row r="9" spans="1:12">
      <c r="G9" s="95"/>
      <c r="H9" s="95"/>
      <c r="I9" s="95"/>
      <c r="J9" s="96"/>
      <c r="K9" s="96"/>
      <c r="L9" s="97"/>
    </row>
  </sheetData>
  <phoneticPr fontId="64" type="noConversion"/>
  <pageMargins left="0.25" right="0.25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F12" sqref="F12"/>
    </sheetView>
  </sheetViews>
  <sheetFormatPr defaultRowHeight="16.5"/>
  <cols>
    <col min="1" max="1" width="16.5" bestFit="1" customWidth="1"/>
    <col min="2" max="2" width="12.75" bestFit="1" customWidth="1"/>
  </cols>
  <sheetData>
    <row r="1" spans="1:8">
      <c r="A1" s="254" t="s">
        <v>135</v>
      </c>
      <c r="B1" s="263"/>
      <c r="C1" s="263"/>
      <c r="D1" s="95"/>
      <c r="E1" s="95"/>
      <c r="F1" s="96"/>
      <c r="G1" s="96"/>
      <c r="H1" s="97"/>
    </row>
    <row r="2" spans="1:8">
      <c r="A2" s="188" t="s">
        <v>136</v>
      </c>
      <c r="B2" s="99">
        <f t="shared" ref="B2:B7" si="0">CHIINV(0.9985,C2)</f>
        <v>11.469980972827051</v>
      </c>
      <c r="C2" s="95">
        <v>29</v>
      </c>
      <c r="D2" s="95"/>
      <c r="E2" s="95"/>
      <c r="F2" s="96"/>
      <c r="G2" s="96"/>
      <c r="H2" s="97"/>
    </row>
    <row r="3" spans="1:8">
      <c r="A3" s="188" t="s">
        <v>137</v>
      </c>
      <c r="B3" s="99">
        <f t="shared" si="0"/>
        <v>31.886337365941159</v>
      </c>
      <c r="C3" s="95">
        <v>59</v>
      </c>
      <c r="D3" s="95"/>
      <c r="E3" s="95"/>
      <c r="F3" s="96"/>
      <c r="G3" s="96"/>
      <c r="H3" s="97"/>
    </row>
    <row r="4" spans="1:8">
      <c r="A4" s="188" t="s">
        <v>138</v>
      </c>
      <c r="B4" s="99">
        <f t="shared" si="0"/>
        <v>54.548918370885112</v>
      </c>
      <c r="C4" s="95">
        <v>89</v>
      </c>
      <c r="D4" s="95"/>
      <c r="E4" s="95"/>
      <c r="F4" s="96"/>
      <c r="G4" s="96"/>
      <c r="H4" s="97"/>
    </row>
    <row r="5" spans="1:8">
      <c r="A5" s="188" t="s">
        <v>139</v>
      </c>
      <c r="B5" s="99">
        <f t="shared" si="0"/>
        <v>78.369877484285595</v>
      </c>
      <c r="C5" s="95">
        <v>119</v>
      </c>
      <c r="D5" s="95"/>
      <c r="E5" s="95"/>
      <c r="F5" s="96"/>
      <c r="G5" s="96"/>
      <c r="H5" s="97"/>
    </row>
    <row r="6" spans="1:8">
      <c r="A6" s="188" t="s">
        <v>140</v>
      </c>
      <c r="B6" s="99">
        <f t="shared" si="0"/>
        <v>102.92949897450967</v>
      </c>
      <c r="C6" s="95">
        <v>149</v>
      </c>
      <c r="D6" s="95"/>
      <c r="E6" s="95"/>
      <c r="F6" s="96"/>
      <c r="G6" s="96"/>
      <c r="H6" s="97"/>
    </row>
    <row r="7" spans="1:8">
      <c r="A7" s="188" t="s">
        <v>141</v>
      </c>
      <c r="B7" s="99">
        <f t="shared" si="0"/>
        <v>128.01308722266961</v>
      </c>
      <c r="C7" s="95">
        <v>179</v>
      </c>
      <c r="D7" s="95"/>
      <c r="E7" s="95"/>
      <c r="F7" s="96"/>
      <c r="G7" s="96"/>
      <c r="H7" s="97"/>
    </row>
    <row r="8" spans="1:8">
      <c r="A8" s="188" t="s">
        <v>142</v>
      </c>
      <c r="B8" s="95">
        <f>365^0.5</f>
        <v>19.104973174542799</v>
      </c>
      <c r="C8" s="95"/>
      <c r="D8" s="95"/>
      <c r="E8" s="95"/>
      <c r="F8" s="96"/>
      <c r="G8" s="96"/>
      <c r="H8" s="97"/>
    </row>
    <row r="9" spans="1:8">
      <c r="A9" s="96" t="s">
        <v>143</v>
      </c>
      <c r="B9" s="100" t="str">
        <f ca="1">IF(指數選擇權VSR!$B$12="","",ROUND(STDEV(OFFSET(指數選擇權VSR!B$12,0,0,$C$2+1,1)),4))</f>
        <v/>
      </c>
      <c r="C9" s="100" t="str">
        <f ca="1">IF(指數選擇權VSR!$C$12="","",ROUND(STDEV(OFFSET(指數選擇權VSR!C$12,0,0,$C2+1,1)),4))</f>
        <v/>
      </c>
      <c r="D9" s="100" t="str">
        <f ca="1">IF(指數選擇權VSR!$D$12="","",ROUND(STDEV(OFFSET(指數選擇權VSR!D$12,0,0,$C2+1,1)),4))</f>
        <v/>
      </c>
      <c r="E9" s="100" t="str">
        <f ca="1">IF(指數選擇權VSR!$E$12="","",ROUND(STDEV(OFFSET(指數選擇權VSR!E$12,0,0,$C2+1,1)),4))</f>
        <v/>
      </c>
      <c r="F9" s="100" t="str">
        <f ca="1">IF(指數選擇權VSR!$F$12="","",ROUND(STDEV(OFFSET(指數選擇權VSR!F$12,0,0,$C2+1,1)),4))</f>
        <v/>
      </c>
      <c r="G9" s="100" t="str">
        <f ca="1">IF(指數選擇權VSR!$G$12="","",ROUND(STDEV(OFFSET(指數選擇權VSR!G$12,0,0,$C2+1,1)),4))</f>
        <v/>
      </c>
      <c r="H9" s="100"/>
    </row>
    <row r="10" spans="1:8">
      <c r="A10" s="96" t="s">
        <v>144</v>
      </c>
      <c r="B10" s="100" t="str">
        <f ca="1">IF(指數選擇權VSR!$B$12="","",ROUND(STDEV(OFFSET(指數選擇權VSR!B$12,0,0,$C$3+1,1)),4))</f>
        <v/>
      </c>
      <c r="C10" s="100" t="str">
        <f ca="1">IF(指數選擇權VSR!$C$12="","",ROUND(STDEV(OFFSET(指數選擇權VSR!C$12,0,0,$C3+1,1)),4))</f>
        <v/>
      </c>
      <c r="D10" s="100" t="str">
        <f ca="1">IF(指數選擇權VSR!$D$12="","",ROUND(STDEV(OFFSET(指數選擇權VSR!D$12,0,0,$C3+1,1)),4))</f>
        <v/>
      </c>
      <c r="E10" s="100" t="str">
        <f ca="1">IF(指數選擇權VSR!$E$12="","",ROUND(STDEV(OFFSET(指數選擇權VSR!E$12,0,0,$C3+1,1)),4))</f>
        <v/>
      </c>
      <c r="F10" s="100" t="str">
        <f ca="1">IF(指數選擇權VSR!$F$12="","",ROUND(STDEV(OFFSET(指數選擇權VSR!F$12,0,0,$C3+1,1)),4))</f>
        <v/>
      </c>
      <c r="G10" s="100" t="str">
        <f ca="1">IF(指數選擇權VSR!$G$12="","",ROUND(STDEV(OFFSET(指數選擇權VSR!G$12,0,0,$C3+1,1)),4))</f>
        <v/>
      </c>
      <c r="H10" s="100"/>
    </row>
    <row r="11" spans="1:8">
      <c r="A11" s="96" t="s">
        <v>145</v>
      </c>
      <c r="B11" s="100" t="str">
        <f ca="1">IF(指數選擇權VSR!$B$12="","",ROUND(STDEV(OFFSET(指數選擇權VSR!B$12,0,0,$C$4+1,1)),4))</f>
        <v/>
      </c>
      <c r="C11" s="100" t="str">
        <f ca="1">IF(指數選擇權VSR!$C$12="","",ROUND(STDEV(OFFSET(指數選擇權VSR!C$12,0,0,$C4+1,1)),4))</f>
        <v/>
      </c>
      <c r="D11" s="100" t="str">
        <f ca="1">IF(指數選擇權VSR!$D$12="","",ROUND(STDEV(OFFSET(指數選擇權VSR!D$12,0,0,$C4+1,1)),4))</f>
        <v/>
      </c>
      <c r="E11" s="100" t="str">
        <f ca="1">IF(指數選擇權VSR!$E$12="","",ROUND(STDEV(OFFSET(指數選擇權VSR!E$12,0,0,$C4+1,1)),4))</f>
        <v/>
      </c>
      <c r="F11" s="100" t="str">
        <f ca="1">IF(指數選擇權VSR!$F$12="","",ROUND(STDEV(OFFSET(指數選擇權VSR!F$12,0,0,$C4+1,1)),4))</f>
        <v/>
      </c>
      <c r="G11" s="100" t="str">
        <f ca="1">IF(指數選擇權VSR!$G$12="","",ROUND(STDEV(OFFSET(指數選擇權VSR!G$12,0,0,$C4+1,1)),4))</f>
        <v/>
      </c>
      <c r="H11" s="100"/>
    </row>
    <row r="12" spans="1:8">
      <c r="A12" s="96" t="s">
        <v>146</v>
      </c>
      <c r="B12" s="100" t="str">
        <f ca="1">IF(指數選擇權VSR!$B$12="","",ROUND(STDEV(OFFSET(指數選擇權VSR!B$12,0,0,$C$5+1,1)),4))</f>
        <v/>
      </c>
      <c r="C12" s="100" t="str">
        <f ca="1">IF(指數選擇權VSR!$C$12="","",ROUND(STDEV(OFFSET(指數選擇權VSR!C$12,0,0,$C5+1,1)),4))</f>
        <v/>
      </c>
      <c r="D12" s="100" t="str">
        <f ca="1">IF(指數選擇權VSR!$D$12="","",ROUND(STDEV(OFFSET(指數選擇權VSR!D$12,0,0,$C5+1,1)),4))</f>
        <v/>
      </c>
      <c r="E12" s="100" t="str">
        <f ca="1">IF(指數選擇權VSR!$E$12="","",ROUND(STDEV(OFFSET(指數選擇權VSR!E$12,0,0,$C5+1,1)),4))</f>
        <v/>
      </c>
      <c r="F12" s="100" t="str">
        <f ca="1">IF(指數選擇權VSR!$F$12="","",ROUND(STDEV(OFFSET(指數選擇權VSR!F$12,0,0,$C5+1,1)),4))</f>
        <v/>
      </c>
      <c r="G12" s="100" t="str">
        <f ca="1">IF(指數選擇權VSR!$G$12="","",ROUND(STDEV(OFFSET(指數選擇權VSR!G$12,0,0,$C5+1,1)),4))</f>
        <v/>
      </c>
      <c r="H12" s="100"/>
    </row>
    <row r="13" spans="1:8">
      <c r="A13" s="96" t="s">
        <v>147</v>
      </c>
      <c r="B13" s="100" t="str">
        <f ca="1">IF(指數選擇權VSR!$B$12="","",ROUND(STDEV(OFFSET(指數選擇權VSR!B$12,0,0,$C$6+1,1)),4))</f>
        <v/>
      </c>
      <c r="C13" s="100" t="str">
        <f ca="1">IF(指數選擇權VSR!$C$12="","",ROUND(STDEV(OFFSET(指數選擇權VSR!C$12,0,0,$C6+1,1)),4))</f>
        <v/>
      </c>
      <c r="D13" s="100" t="str">
        <f ca="1">IF(指數選擇權VSR!$D$12="","",ROUND(STDEV(OFFSET(指數選擇權VSR!D$12,0,0,$C6+1,1)),4))</f>
        <v/>
      </c>
      <c r="E13" s="100" t="str">
        <f ca="1">IF(指數選擇權VSR!$E$12="","",ROUND(STDEV(OFFSET(指數選擇權VSR!E$12,0,0,$C6+1,1)),4))</f>
        <v/>
      </c>
      <c r="F13" s="100" t="str">
        <f ca="1">IF(指數選擇權VSR!$F$12="","",ROUND(STDEV(OFFSET(指數選擇權VSR!F$12,0,0,$C6+1,1)),4))</f>
        <v/>
      </c>
      <c r="G13" s="100" t="str">
        <f ca="1">IF(指數選擇權VSR!$G$12="","",ROUND(STDEV(OFFSET(指數選擇權VSR!G$12,0,0,$C6+1,1)),4))</f>
        <v/>
      </c>
      <c r="H13" s="100"/>
    </row>
    <row r="14" spans="1:8">
      <c r="A14" s="96" t="s">
        <v>148</v>
      </c>
      <c r="B14" s="100" t="str">
        <f ca="1">IF(指數選擇權VSR!B12="","",ROUND(STDEV(OFFSET(指數選擇權VSR!B$12,0,0,180,1)),4))</f>
        <v/>
      </c>
      <c r="C14" s="100" t="str">
        <f ca="1">IF(指數選擇權VSR!C12="","",ROUND(STDEV(OFFSET(指數選擇權VSR!C$12,0,0,180,1)),4))</f>
        <v/>
      </c>
      <c r="D14" s="100" t="str">
        <f ca="1">IF(指數選擇權VSR!D12="","",ROUND(STDEV(OFFSET(指數選擇權VSR!D$12,0,0,180,1)),4))</f>
        <v/>
      </c>
      <c r="E14" s="100" t="str">
        <f ca="1">IF(指數選擇權VSR!E12="","",ROUND(STDEV(OFFSET(指數選擇權VSR!E$12,0,0,180,1)),4))</f>
        <v/>
      </c>
      <c r="F14" s="100" t="str">
        <f ca="1">IF(指數選擇權VSR!F12="","",ROUND(STDEV(OFFSET(指數選擇權VSR!F$12,0,0,180,1)),4))</f>
        <v/>
      </c>
      <c r="G14" s="100" t="str">
        <f ca="1">IF(指數選擇權VSR!G12="","",ROUND(STDEV(OFFSET(指數選擇權VSR!G$12,0,0,180,1)),4))</f>
        <v/>
      </c>
      <c r="H14" s="100"/>
    </row>
    <row r="15" spans="1:8">
      <c r="A15" s="189" t="s">
        <v>149</v>
      </c>
      <c r="B15" s="190" t="str">
        <f>IF(指數選擇權VSR!B12="","",ROUNDUP(B9*(($C2/$B2)^(0.5)-1)*$B$8,3))</f>
        <v/>
      </c>
      <c r="C15" s="190" t="str">
        <f>IF(指數選擇權VSR!$C$12="","",ROUNDUP(C9*(($C2/$B2)^(0.5)-1)*$B$8,3))</f>
        <v/>
      </c>
      <c r="D15" s="190" t="str">
        <f>IF(指數選擇權VSR!$D$12="","",ROUNDUP(D9*(($C2/$B2)^(0.5)-1)*$B$8,3))</f>
        <v/>
      </c>
      <c r="E15" s="190" t="str">
        <f>IF(指數選擇權VSR!$E$12="","",ROUNDUP(E9*(($C2/$B2)^(0.5)-1)*$B$8,3))</f>
        <v/>
      </c>
      <c r="F15" s="190" t="str">
        <f>IF(指數選擇權VSR!$F$12="","",ROUNDUP(F9*(($C2/$B2)^(0.5)-1)*$B$8,3))</f>
        <v/>
      </c>
      <c r="G15" s="190" t="str">
        <f>IF(指數選擇權VSR!$G$12="","",ROUNDUP(G9*(($C2/$B2)^(0.5)-1)*$B$8,3))</f>
        <v/>
      </c>
      <c r="H15" s="190"/>
    </row>
    <row r="16" spans="1:8">
      <c r="A16" s="189" t="s">
        <v>150</v>
      </c>
      <c r="B16" s="190" t="str">
        <f>IF(指數選擇權VSR!B12="","",ROUNDUP(B10*(($C3/$B3)^(0.5)-1)*$B$8,3))</f>
        <v/>
      </c>
      <c r="C16" s="190" t="str">
        <f>IF(指數選擇權VSR!$C$12="","",ROUNDUP(C10*(($C3/$B3)^(0.5)-1)*$B$8,3))</f>
        <v/>
      </c>
      <c r="D16" s="190" t="str">
        <f>IF(指數選擇權VSR!$D$12="","",ROUNDUP(D10*(($C3/$B3)^(0.5)-1)*$B$8,3))</f>
        <v/>
      </c>
      <c r="E16" s="190" t="str">
        <f>IF(指數選擇權VSR!$E$12="","",ROUNDUP(E10*(($C3/$B3)^(0.5)-1)*$B$8,3))</f>
        <v/>
      </c>
      <c r="F16" s="190" t="str">
        <f>IF(指數選擇權VSR!$F$12="","",ROUNDUP(F10*(($C3/$B3)^(0.5)-1)*$B$8,3))</f>
        <v/>
      </c>
      <c r="G16" s="190" t="str">
        <f>IF(指數選擇權VSR!$G$12="","",ROUNDUP(G10*(($C3/$B3)^(0.5)-1)*$B$8,3))</f>
        <v/>
      </c>
      <c r="H16" s="190"/>
    </row>
    <row r="17" spans="1:8">
      <c r="A17" s="189" t="s">
        <v>151</v>
      </c>
      <c r="B17" s="190" t="str">
        <f>IF(指數選擇權VSR!B12="","",ROUNDUP(B11*(($C4/$B4)^(0.5)-1)*$B$8,3))</f>
        <v/>
      </c>
      <c r="C17" s="190" t="str">
        <f>IF(指數選擇權VSR!$C$12="","",ROUNDUP(C11*(($C4/$B4)^(0.5)-1)*$B$8,3))</f>
        <v/>
      </c>
      <c r="D17" s="190" t="str">
        <f>IF(指數選擇權VSR!$D$12="","",ROUNDUP(D11*(($C4/$B4)^(0.5)-1)*$B$8,3))</f>
        <v/>
      </c>
      <c r="E17" s="190" t="str">
        <f>IF(指數選擇權VSR!$E$12="","",ROUNDUP(E11*(($C4/$B4)^(0.5)-1)*$B$8,3))</f>
        <v/>
      </c>
      <c r="F17" s="190" t="str">
        <f>IF(指數選擇權VSR!$F$12="","",ROUNDUP(F11*(($C4/$B4)^(0.5)-1)*$B$8,3))</f>
        <v/>
      </c>
      <c r="G17" s="190" t="str">
        <f>IF(指數選擇權VSR!$G$12="","",ROUNDUP(G11*(($C4/$B4)^(0.5)-1)*$B$8,3))</f>
        <v/>
      </c>
      <c r="H17" s="190"/>
    </row>
    <row r="18" spans="1:8">
      <c r="A18" s="189" t="s">
        <v>152</v>
      </c>
      <c r="B18" s="190" t="str">
        <f>IF(指數選擇權VSR!B12="","",ROUNDUP(B12*(($C5/$B5)^(0.5)-1)*$B$8,3))</f>
        <v/>
      </c>
      <c r="C18" s="190" t="str">
        <f>IF(指數選擇權VSR!$C$12="","",ROUNDUP(C12*(($C5/$B5)^(0.5)-1)*$B$8,3))</f>
        <v/>
      </c>
      <c r="D18" s="190" t="str">
        <f>IF(指數選擇權VSR!$D$12="","",ROUNDUP(D12*(($C5/$B5)^(0.5)-1)*$B$8,3))</f>
        <v/>
      </c>
      <c r="E18" s="190" t="str">
        <f>IF(指數選擇權VSR!$E$12="","",ROUNDUP(E12*(($C5/$B5)^(0.5)-1)*$B$8,3))</f>
        <v/>
      </c>
      <c r="F18" s="190" t="str">
        <f>IF(指數選擇權VSR!$F$12="","",ROUNDUP(F12*(($C5/$B5)^(0.5)-1)*$B$8,3))</f>
        <v/>
      </c>
      <c r="G18" s="190" t="str">
        <f>IF(指數選擇權VSR!$G$12="","",ROUNDUP(G12*(($C5/$B5)^(0.5)-1)*$B$8,3))</f>
        <v/>
      </c>
      <c r="H18" s="190"/>
    </row>
    <row r="19" spans="1:8">
      <c r="A19" s="189" t="s">
        <v>153</v>
      </c>
      <c r="B19" s="190" t="str">
        <f>IF(指數選擇權VSR!B12="","",ROUNDUP(B13*(($C6/$B6)^(0.5)-1)*$B$8,3))</f>
        <v/>
      </c>
      <c r="C19" s="190" t="str">
        <f>IF(指數選擇權VSR!$C$12="","",ROUNDUP(C13*(($C6/$B6)^(0.5)-1)*$B$8,3))</f>
        <v/>
      </c>
      <c r="D19" s="190" t="str">
        <f>IF(指數選擇權VSR!$D$12="","",ROUNDUP(D13*(($C6/$B6)^(0.5)-1)*$B$8,3))</f>
        <v/>
      </c>
      <c r="E19" s="190" t="str">
        <f>IF(指數選擇權VSR!$E$12="","",ROUNDUP(E13*(($C6/$B6)^(0.5)-1)*$B$8,3))</f>
        <v/>
      </c>
      <c r="F19" s="190" t="str">
        <f>IF(指數選擇權VSR!$F$12="","",ROUNDUP(F13*(($C6/$B6)^(0.5)-1)*$B$8,3))</f>
        <v/>
      </c>
      <c r="G19" s="190" t="str">
        <f>IF(指數選擇權VSR!$G$12="","",ROUNDUP(G13*(($C6/$B6)^(0.5)-1)*$B$8,3))</f>
        <v/>
      </c>
      <c r="H19" s="190"/>
    </row>
    <row r="20" spans="1:8">
      <c r="A20" s="189" t="s">
        <v>154</v>
      </c>
      <c r="B20" s="190" t="str">
        <f>IF(指數選擇權VSR!B12="","",ROUNDUP(B14*(($C7/$B7)^(0.5)-1)*$B$8,3))</f>
        <v/>
      </c>
      <c r="C20" s="190" t="str">
        <f>IF(指數選擇權VSR!$C$12="","",ROUNDUP(C14*(($C7/$B7)^(0.5)-1)*$B$8,3))</f>
        <v/>
      </c>
      <c r="D20" s="190" t="str">
        <f>IF(指數選擇權VSR!$D$12="","",ROUNDUP(D14*(($C7/$B7)^(0.5)-1)*$B$8,3))</f>
        <v/>
      </c>
      <c r="E20" s="190" t="str">
        <f>IF(指數選擇權VSR!$E$12="","",ROUNDUP(E14*(($C7/$B7)^(0.5)-1)*$B$8,3))</f>
        <v/>
      </c>
      <c r="F20" s="190" t="str">
        <f>IF(指數選擇權VSR!$F$12="","",ROUNDUP(F14*(($C7/$B7)^(0.5)-1)*$B$8,3))</f>
        <v/>
      </c>
      <c r="G20" s="190" t="str">
        <f>IF(指數選擇權VSR!$G$12="","",ROUNDUP(G14*(($C7/$B7)^(0.5)-1)*$B$8,3))</f>
        <v/>
      </c>
      <c r="H20" s="190"/>
    </row>
    <row r="21" spans="1:8">
      <c r="A21" s="96" t="s">
        <v>155</v>
      </c>
      <c r="B21" s="102" t="str">
        <f>IF(指數選擇權VSR!B12="","",MAX(B15:B20))</f>
        <v/>
      </c>
      <c r="C21" s="102" t="str">
        <f>IF(指數選擇權VSR!C12="","",MAX(C15:C20))</f>
        <v/>
      </c>
      <c r="D21" s="102" t="str">
        <f>IF(指數選擇權VSR!D12="","",MAX(D15:D20))</f>
        <v/>
      </c>
      <c r="E21" s="102" t="str">
        <f>IF(指數選擇權VSR!E12="","",MAX(E15:E20))</f>
        <v/>
      </c>
      <c r="F21" s="102" t="str">
        <f>IF(指數選擇權VSR!F12="","",MAX(F15:F20))</f>
        <v/>
      </c>
      <c r="G21" s="102" t="str">
        <f>IF(指數選擇權VSR!G12="","",MAX(G15:G20))</f>
        <v/>
      </c>
      <c r="H21" s="102"/>
    </row>
    <row r="22" spans="1:8">
      <c r="A22" s="96" t="s">
        <v>156</v>
      </c>
      <c r="B22" s="108">
        <f t="shared" ref="B22:G22" si="1">MAX(B19:B20)</f>
        <v>0</v>
      </c>
      <c r="C22" s="108">
        <f t="shared" si="1"/>
        <v>0</v>
      </c>
      <c r="D22" s="108">
        <f t="shared" si="1"/>
        <v>0</v>
      </c>
      <c r="E22" s="108">
        <f t="shared" si="1"/>
        <v>0</v>
      </c>
      <c r="F22" s="108">
        <f t="shared" si="1"/>
        <v>0</v>
      </c>
      <c r="G22" s="108">
        <f t="shared" si="1"/>
        <v>0</v>
      </c>
      <c r="H22" s="108"/>
    </row>
  </sheetData>
  <mergeCells count="1">
    <mergeCell ref="A1:C1"/>
  </mergeCells>
  <phoneticPr fontId="6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8"/>
  <sheetViews>
    <sheetView workbookViewId="0">
      <pane xSplit="1" ySplit="2" topLeftCell="B3" activePane="bottomRight" state="frozen"/>
      <selection pane="topRight"/>
      <selection pane="bottomLeft"/>
      <selection pane="bottomRight" activeCell="M17" sqref="M17"/>
    </sheetView>
  </sheetViews>
  <sheetFormatPr defaultRowHeight="16.5"/>
  <cols>
    <col min="1" max="1" width="12.125" style="71" bestFit="1" customWidth="1"/>
    <col min="2" max="7" width="9" style="72"/>
    <col min="8" max="8" width="8.875" customWidth="1"/>
    <col min="9" max="9" width="6.75" style="24" customWidth="1"/>
    <col min="10" max="16384" width="9" style="24"/>
  </cols>
  <sheetData>
    <row r="1" spans="1:10" s="72" customFormat="1" ht="14.25">
      <c r="A1" s="167" t="s">
        <v>72</v>
      </c>
      <c r="B1" s="168" t="s">
        <v>73</v>
      </c>
      <c r="C1" s="168" t="s">
        <v>74</v>
      </c>
      <c r="D1" s="168" t="s">
        <v>75</v>
      </c>
      <c r="E1" s="168" t="s">
        <v>17</v>
      </c>
      <c r="F1" s="168" t="s">
        <v>76</v>
      </c>
      <c r="G1" s="168" t="s">
        <v>77</v>
      </c>
      <c r="H1" s="200" t="s">
        <v>170</v>
      </c>
      <c r="I1" s="218" t="s">
        <v>210</v>
      </c>
      <c r="J1" s="218" t="s">
        <v>211</v>
      </c>
    </row>
    <row r="2" spans="1:10">
      <c r="A2" s="88"/>
      <c r="B2" s="45"/>
      <c r="C2" s="45"/>
      <c r="D2" s="45"/>
      <c r="E2" s="45"/>
      <c r="F2" s="45"/>
    </row>
    <row r="3" spans="1:10">
      <c r="A3" s="88"/>
      <c r="B3" s="45"/>
      <c r="C3" s="45"/>
      <c r="D3" s="45"/>
      <c r="E3" s="45"/>
      <c r="F3" s="45"/>
    </row>
    <row r="4" spans="1:10">
      <c r="A4" s="88"/>
      <c r="B4" s="45"/>
      <c r="C4" s="45"/>
      <c r="D4" s="45"/>
      <c r="E4" s="45"/>
      <c r="F4" s="45"/>
    </row>
    <row r="5" spans="1:10">
      <c r="A5" s="88"/>
      <c r="B5" s="45"/>
      <c r="C5" s="45"/>
      <c r="D5" s="45"/>
      <c r="E5" s="45"/>
      <c r="F5" s="45"/>
    </row>
    <row r="6" spans="1:10">
      <c r="A6" s="88"/>
      <c r="B6" s="45"/>
      <c r="C6" s="45"/>
      <c r="D6" s="45"/>
      <c r="E6" s="45"/>
      <c r="F6" s="45"/>
    </row>
    <row r="7" spans="1:10">
      <c r="A7" s="88"/>
      <c r="B7" s="45"/>
      <c r="C7" s="45"/>
      <c r="D7" s="45"/>
      <c r="E7" s="45"/>
      <c r="F7" s="45"/>
    </row>
    <row r="8" spans="1:10">
      <c r="A8" s="88"/>
      <c r="B8" s="45"/>
      <c r="C8" s="45"/>
      <c r="D8" s="45"/>
      <c r="E8" s="45"/>
      <c r="F8" s="45"/>
    </row>
    <row r="9" spans="1:10">
      <c r="A9" s="88"/>
      <c r="B9" s="45"/>
      <c r="C9" s="45"/>
      <c r="D9" s="45"/>
      <c r="E9" s="45"/>
      <c r="F9" s="45"/>
    </row>
    <row r="10" spans="1:10">
      <c r="A10" s="88"/>
      <c r="B10" s="45"/>
      <c r="C10" s="45"/>
      <c r="D10" s="45"/>
      <c r="E10" s="45"/>
      <c r="F10" s="45"/>
    </row>
    <row r="11" spans="1:10">
      <c r="A11" s="88"/>
      <c r="B11" s="45"/>
      <c r="C11" s="45"/>
      <c r="D11" s="45"/>
      <c r="E11" s="45"/>
      <c r="F11" s="45"/>
    </row>
    <row r="12" spans="1:10">
      <c r="A12" s="88"/>
      <c r="B12" s="45"/>
      <c r="C12" s="45"/>
      <c r="D12" s="45"/>
      <c r="E12" s="45"/>
      <c r="F12" s="45"/>
    </row>
    <row r="13" spans="1:10">
      <c r="A13" s="88"/>
      <c r="B13" s="45"/>
      <c r="C13" s="45"/>
      <c r="D13" s="45"/>
      <c r="E13" s="45"/>
      <c r="F13" s="45"/>
    </row>
    <row r="14" spans="1:10">
      <c r="A14" s="88"/>
      <c r="B14" s="45"/>
      <c r="C14" s="45"/>
      <c r="D14" s="45"/>
      <c r="E14" s="45"/>
      <c r="F14" s="45"/>
    </row>
    <row r="15" spans="1:10">
      <c r="A15" s="89"/>
      <c r="B15" s="45"/>
      <c r="C15" s="45"/>
      <c r="D15" s="45"/>
      <c r="E15" s="45"/>
      <c r="F15" s="45"/>
    </row>
    <row r="16" spans="1:10">
      <c r="A16" s="89"/>
      <c r="B16" s="45"/>
      <c r="C16" s="45"/>
      <c r="D16" s="45"/>
      <c r="E16" s="45"/>
      <c r="F16" s="45"/>
    </row>
    <row r="17" spans="1:6">
      <c r="A17" s="89"/>
      <c r="B17" s="45"/>
      <c r="C17" s="45"/>
      <c r="D17" s="45"/>
      <c r="E17" s="45"/>
      <c r="F17" s="45"/>
    </row>
    <row r="18" spans="1:6">
      <c r="A18" s="89"/>
      <c r="B18" s="45"/>
      <c r="C18" s="45"/>
      <c r="D18" s="45"/>
      <c r="E18" s="45"/>
      <c r="F18" s="45"/>
    </row>
    <row r="19" spans="1:6">
      <c r="A19" s="89"/>
      <c r="B19" s="45"/>
      <c r="C19" s="45"/>
      <c r="D19" s="45"/>
      <c r="E19" s="45"/>
      <c r="F19" s="45"/>
    </row>
    <row r="20" spans="1:6">
      <c r="A20" s="89"/>
      <c r="B20" s="45"/>
      <c r="C20" s="45"/>
      <c r="D20" s="45"/>
      <c r="E20" s="45"/>
      <c r="F20" s="45"/>
    </row>
    <row r="21" spans="1:6">
      <c r="A21" s="89"/>
      <c r="B21" s="45"/>
      <c r="C21" s="45"/>
      <c r="D21" s="45"/>
      <c r="E21" s="45"/>
      <c r="F21" s="45"/>
    </row>
    <row r="22" spans="1:6">
      <c r="A22" s="89"/>
      <c r="B22" s="45"/>
      <c r="C22" s="45"/>
      <c r="D22" s="45"/>
      <c r="E22" s="45"/>
      <c r="F22" s="45"/>
    </row>
    <row r="23" spans="1:6">
      <c r="A23" s="89"/>
      <c r="B23" s="45"/>
      <c r="C23" s="45"/>
      <c r="D23" s="45"/>
      <c r="E23" s="45"/>
      <c r="F23" s="45"/>
    </row>
    <row r="24" spans="1:6">
      <c r="A24" s="89"/>
      <c r="B24" s="45"/>
      <c r="C24" s="45"/>
      <c r="D24" s="45"/>
      <c r="E24" s="45"/>
      <c r="F24" s="45"/>
    </row>
    <row r="25" spans="1:6">
      <c r="A25" s="89"/>
      <c r="B25" s="45"/>
      <c r="C25" s="45"/>
      <c r="D25" s="45"/>
      <c r="E25" s="45"/>
      <c r="F25" s="45"/>
    </row>
    <row r="26" spans="1:6">
      <c r="A26" s="89"/>
      <c r="B26" s="45"/>
      <c r="C26" s="45"/>
      <c r="D26" s="45"/>
      <c r="E26" s="45"/>
      <c r="F26" s="45"/>
    </row>
    <row r="27" spans="1:6">
      <c r="A27" s="89"/>
      <c r="B27" s="45"/>
      <c r="C27" s="45"/>
      <c r="D27" s="45"/>
      <c r="E27" s="45"/>
      <c r="F27" s="45"/>
    </row>
    <row r="28" spans="1:6">
      <c r="A28" s="89"/>
      <c r="B28" s="45"/>
      <c r="C28" s="45"/>
      <c r="D28" s="45"/>
      <c r="E28" s="45"/>
      <c r="F28" s="45"/>
    </row>
    <row r="29" spans="1:6">
      <c r="A29" s="89"/>
      <c r="B29" s="45"/>
      <c r="C29" s="45"/>
      <c r="D29" s="45"/>
      <c r="E29" s="45"/>
      <c r="F29" s="45"/>
    </row>
    <row r="30" spans="1:6">
      <c r="A30" s="89"/>
      <c r="B30" s="45"/>
      <c r="C30" s="45"/>
      <c r="D30" s="45"/>
      <c r="E30" s="45"/>
      <c r="F30" s="45"/>
    </row>
    <row r="31" spans="1:6">
      <c r="A31" s="89"/>
      <c r="B31" s="45"/>
      <c r="C31" s="45"/>
      <c r="D31" s="45"/>
      <c r="E31" s="45"/>
      <c r="F31" s="45"/>
    </row>
    <row r="32" spans="1:6">
      <c r="A32" s="89"/>
      <c r="B32" s="45"/>
      <c r="C32" s="45"/>
      <c r="D32" s="45"/>
      <c r="E32" s="45"/>
      <c r="F32" s="45"/>
    </row>
    <row r="33" spans="1:6">
      <c r="A33" s="89"/>
      <c r="B33" s="45"/>
      <c r="C33" s="45"/>
      <c r="D33" s="45"/>
      <c r="E33" s="45"/>
      <c r="F33" s="45"/>
    </row>
    <row r="34" spans="1:6">
      <c r="A34" s="89"/>
      <c r="B34" s="45"/>
      <c r="C34" s="45"/>
      <c r="D34" s="45"/>
      <c r="E34" s="45"/>
      <c r="F34" s="45"/>
    </row>
    <row r="35" spans="1:6">
      <c r="A35" s="89"/>
      <c r="B35" s="45"/>
      <c r="C35" s="45"/>
      <c r="D35" s="45"/>
      <c r="E35" s="45"/>
      <c r="F35" s="45"/>
    </row>
    <row r="36" spans="1:6">
      <c r="A36" s="89"/>
      <c r="B36" s="45"/>
      <c r="C36" s="45"/>
      <c r="D36" s="45"/>
      <c r="E36" s="45"/>
      <c r="F36" s="45"/>
    </row>
    <row r="37" spans="1:6">
      <c r="A37" s="89"/>
      <c r="B37" s="45"/>
      <c r="C37" s="45"/>
      <c r="D37" s="45"/>
      <c r="E37" s="45"/>
      <c r="F37" s="45"/>
    </row>
    <row r="38" spans="1:6">
      <c r="A38" s="89"/>
      <c r="B38" s="45"/>
      <c r="C38" s="45"/>
      <c r="D38" s="45"/>
      <c r="E38" s="45"/>
      <c r="F38" s="45"/>
    </row>
    <row r="39" spans="1:6">
      <c r="A39" s="89"/>
      <c r="B39" s="45"/>
      <c r="C39" s="45"/>
      <c r="D39" s="45"/>
      <c r="E39" s="45"/>
      <c r="F39" s="45"/>
    </row>
    <row r="40" spans="1:6">
      <c r="A40" s="89"/>
      <c r="B40" s="45"/>
      <c r="C40" s="45"/>
      <c r="D40" s="45"/>
      <c r="E40" s="45"/>
      <c r="F40" s="45"/>
    </row>
    <row r="41" spans="1:6">
      <c r="A41" s="89"/>
      <c r="B41" s="45"/>
      <c r="C41" s="45"/>
      <c r="D41" s="45"/>
      <c r="E41" s="45"/>
      <c r="F41" s="45"/>
    </row>
    <row r="42" spans="1:6">
      <c r="A42" s="89"/>
      <c r="B42" s="45"/>
      <c r="C42" s="45"/>
      <c r="D42" s="45"/>
      <c r="E42" s="45"/>
      <c r="F42" s="45"/>
    </row>
    <row r="43" spans="1:6">
      <c r="A43" s="89"/>
      <c r="B43" s="45"/>
      <c r="C43" s="45"/>
      <c r="D43" s="45"/>
      <c r="E43" s="45"/>
      <c r="F43" s="45"/>
    </row>
    <row r="44" spans="1:6">
      <c r="A44" s="89"/>
      <c r="B44" s="45"/>
      <c r="C44" s="45"/>
      <c r="D44" s="45"/>
      <c r="E44" s="45"/>
      <c r="F44" s="45"/>
    </row>
    <row r="45" spans="1:6">
      <c r="A45" s="89"/>
      <c r="B45" s="45"/>
      <c r="C45" s="45"/>
      <c r="D45" s="45"/>
      <c r="E45" s="45"/>
      <c r="F45" s="45"/>
    </row>
    <row r="46" spans="1:6">
      <c r="A46" s="89"/>
      <c r="B46" s="45"/>
      <c r="C46" s="45"/>
      <c r="D46" s="45"/>
      <c r="E46" s="45"/>
      <c r="F46" s="45"/>
    </row>
    <row r="47" spans="1:6">
      <c r="A47" s="89"/>
      <c r="B47" s="45"/>
      <c r="C47" s="45"/>
      <c r="D47" s="45"/>
      <c r="E47" s="45"/>
      <c r="F47" s="45"/>
    </row>
    <row r="48" spans="1:6">
      <c r="A48" s="89"/>
      <c r="B48" s="45"/>
      <c r="C48" s="45"/>
      <c r="D48" s="45"/>
      <c r="E48" s="45"/>
      <c r="F48" s="45"/>
    </row>
    <row r="49" spans="1:6">
      <c r="A49" s="89"/>
      <c r="B49" s="45"/>
      <c r="C49" s="45"/>
      <c r="D49" s="45"/>
      <c r="E49" s="45"/>
      <c r="F49" s="45"/>
    </row>
    <row r="50" spans="1:6">
      <c r="A50" s="89"/>
      <c r="B50" s="45"/>
      <c r="C50" s="45"/>
      <c r="D50" s="45"/>
      <c r="E50" s="45"/>
      <c r="F50" s="45"/>
    </row>
    <row r="51" spans="1:6">
      <c r="A51" s="89"/>
      <c r="B51" s="45"/>
      <c r="C51" s="45"/>
      <c r="D51" s="45"/>
      <c r="E51" s="45"/>
      <c r="F51" s="45"/>
    </row>
    <row r="52" spans="1:6">
      <c r="A52" s="89"/>
      <c r="B52" s="45"/>
      <c r="C52" s="45"/>
      <c r="D52" s="45"/>
      <c r="E52" s="45"/>
      <c r="F52" s="45"/>
    </row>
    <row r="53" spans="1:6">
      <c r="A53" s="89"/>
      <c r="B53" s="45"/>
      <c r="C53" s="45"/>
      <c r="D53" s="45"/>
      <c r="E53" s="45"/>
      <c r="F53" s="45"/>
    </row>
    <row r="54" spans="1:6">
      <c r="A54" s="89"/>
      <c r="B54" s="45"/>
      <c r="C54" s="45"/>
      <c r="D54" s="45"/>
      <c r="E54" s="45"/>
      <c r="F54" s="45"/>
    </row>
    <row r="55" spans="1:6">
      <c r="A55" s="89"/>
      <c r="B55" s="45"/>
      <c r="C55" s="45"/>
      <c r="D55" s="45"/>
      <c r="E55" s="45"/>
      <c r="F55" s="45"/>
    </row>
    <row r="56" spans="1:6">
      <c r="A56" s="89"/>
      <c r="B56" s="45"/>
      <c r="C56" s="45"/>
      <c r="D56" s="45"/>
      <c r="E56" s="45"/>
      <c r="F56" s="45"/>
    </row>
    <row r="57" spans="1:6">
      <c r="A57" s="89"/>
      <c r="B57" s="45"/>
      <c r="C57" s="45"/>
      <c r="D57" s="45"/>
      <c r="E57" s="45"/>
      <c r="F57" s="45"/>
    </row>
    <row r="58" spans="1:6">
      <c r="A58" s="89"/>
      <c r="B58" s="45"/>
      <c r="C58" s="45"/>
      <c r="D58" s="45"/>
      <c r="E58" s="45"/>
      <c r="F58" s="45"/>
    </row>
    <row r="59" spans="1:6">
      <c r="A59" s="89"/>
      <c r="B59" s="45"/>
      <c r="C59" s="45"/>
      <c r="D59" s="45"/>
      <c r="E59" s="45"/>
      <c r="F59" s="45"/>
    </row>
    <row r="60" spans="1:6">
      <c r="A60" s="89"/>
      <c r="B60" s="45"/>
      <c r="C60" s="45"/>
      <c r="D60" s="45"/>
      <c r="E60" s="45"/>
      <c r="F60" s="45"/>
    </row>
    <row r="61" spans="1:6">
      <c r="A61" s="89"/>
      <c r="B61" s="45"/>
      <c r="C61" s="45"/>
      <c r="D61" s="45"/>
      <c r="E61" s="45"/>
      <c r="F61" s="45"/>
    </row>
    <row r="62" spans="1:6">
      <c r="A62" s="89"/>
      <c r="B62" s="45"/>
      <c r="C62" s="45"/>
      <c r="D62" s="45"/>
      <c r="E62" s="45"/>
      <c r="F62" s="45"/>
    </row>
    <row r="63" spans="1:6">
      <c r="A63" s="89"/>
      <c r="B63" s="45"/>
      <c r="C63" s="45"/>
      <c r="D63" s="45"/>
      <c r="E63" s="45"/>
      <c r="F63" s="45"/>
    </row>
    <row r="64" spans="1:6">
      <c r="A64" s="89"/>
      <c r="B64" s="45"/>
      <c r="C64" s="45"/>
      <c r="D64" s="45"/>
      <c r="E64" s="45"/>
      <c r="F64" s="45"/>
    </row>
    <row r="65" spans="1:6">
      <c r="A65" s="89"/>
      <c r="B65" s="45"/>
      <c r="C65" s="45"/>
      <c r="D65" s="45"/>
      <c r="E65" s="45"/>
      <c r="F65" s="45"/>
    </row>
    <row r="66" spans="1:6">
      <c r="A66" s="89"/>
      <c r="B66" s="45"/>
      <c r="C66" s="45"/>
      <c r="D66" s="45"/>
      <c r="E66" s="45"/>
      <c r="F66" s="45"/>
    </row>
    <row r="67" spans="1:6">
      <c r="A67" s="89"/>
      <c r="B67" s="45"/>
      <c r="C67" s="45"/>
      <c r="D67" s="45"/>
      <c r="E67" s="45"/>
      <c r="F67" s="45"/>
    </row>
    <row r="68" spans="1:6">
      <c r="A68" s="89"/>
      <c r="B68" s="45"/>
      <c r="C68" s="45"/>
      <c r="D68" s="45"/>
      <c r="E68" s="45"/>
      <c r="F68" s="45"/>
    </row>
    <row r="69" spans="1:6">
      <c r="A69" s="89"/>
      <c r="B69" s="45"/>
      <c r="C69" s="45"/>
      <c r="D69" s="45"/>
      <c r="E69" s="45"/>
      <c r="F69" s="45"/>
    </row>
    <row r="70" spans="1:6">
      <c r="A70" s="89"/>
      <c r="B70" s="45"/>
      <c r="C70" s="45"/>
      <c r="D70" s="45"/>
      <c r="E70" s="45"/>
      <c r="F70" s="45"/>
    </row>
    <row r="71" spans="1:6">
      <c r="A71" s="89"/>
      <c r="B71" s="45"/>
      <c r="C71" s="45"/>
      <c r="D71" s="45"/>
      <c r="E71" s="45"/>
      <c r="F71" s="45"/>
    </row>
    <row r="72" spans="1:6">
      <c r="A72" s="89"/>
      <c r="B72" s="45"/>
      <c r="C72" s="45"/>
      <c r="D72" s="45"/>
      <c r="E72" s="45"/>
      <c r="F72" s="45"/>
    </row>
    <row r="73" spans="1:6">
      <c r="A73" s="89"/>
      <c r="B73" s="45"/>
      <c r="C73" s="45"/>
      <c r="D73" s="45"/>
      <c r="E73" s="45"/>
      <c r="F73" s="45"/>
    </row>
    <row r="74" spans="1:6">
      <c r="A74" s="89"/>
      <c r="B74" s="45"/>
      <c r="C74" s="45"/>
      <c r="D74" s="45"/>
      <c r="E74" s="45"/>
      <c r="F74" s="45"/>
    </row>
    <row r="75" spans="1:6">
      <c r="A75" s="89"/>
      <c r="B75" s="45"/>
      <c r="C75" s="45"/>
      <c r="D75" s="45"/>
      <c r="E75" s="45"/>
      <c r="F75" s="45"/>
    </row>
    <row r="76" spans="1:6">
      <c r="A76" s="89"/>
      <c r="B76" s="45"/>
      <c r="C76" s="45"/>
      <c r="D76" s="45"/>
      <c r="E76" s="45"/>
      <c r="F76" s="45"/>
    </row>
    <row r="77" spans="1:6">
      <c r="A77" s="89"/>
      <c r="B77" s="45"/>
      <c r="C77" s="45"/>
      <c r="D77" s="45"/>
      <c r="E77" s="45"/>
      <c r="F77" s="45"/>
    </row>
    <row r="78" spans="1:6">
      <c r="A78" s="89"/>
      <c r="B78" s="45"/>
      <c r="C78" s="45"/>
      <c r="D78" s="45"/>
      <c r="E78" s="45"/>
      <c r="F78" s="45"/>
    </row>
    <row r="79" spans="1:6">
      <c r="A79" s="89"/>
      <c r="B79" s="45"/>
      <c r="C79" s="45"/>
      <c r="D79" s="45"/>
      <c r="E79" s="45"/>
      <c r="F79" s="45"/>
    </row>
    <row r="80" spans="1:6">
      <c r="A80" s="89"/>
      <c r="B80" s="45"/>
      <c r="C80" s="45"/>
      <c r="D80" s="45"/>
      <c r="E80" s="45"/>
      <c r="F80" s="45"/>
    </row>
    <row r="81" spans="1:6">
      <c r="A81" s="89"/>
      <c r="B81" s="45"/>
      <c r="C81" s="45"/>
      <c r="D81" s="45"/>
      <c r="E81" s="45"/>
      <c r="F81" s="45"/>
    </row>
    <row r="82" spans="1:6">
      <c r="A82" s="89"/>
      <c r="B82" s="45"/>
      <c r="C82" s="45"/>
      <c r="D82" s="45"/>
      <c r="E82" s="45"/>
      <c r="F82" s="45"/>
    </row>
    <row r="83" spans="1:6">
      <c r="A83" s="89"/>
      <c r="B83" s="45"/>
      <c r="C83" s="45"/>
      <c r="D83" s="45"/>
      <c r="E83" s="45"/>
      <c r="F83" s="45"/>
    </row>
    <row r="84" spans="1:6">
      <c r="A84" s="89"/>
      <c r="B84" s="45"/>
      <c r="C84" s="45"/>
      <c r="D84" s="45"/>
      <c r="E84" s="45"/>
      <c r="F84" s="45"/>
    </row>
    <row r="85" spans="1:6">
      <c r="A85" s="89"/>
      <c r="B85" s="45"/>
      <c r="C85" s="45"/>
      <c r="D85" s="45"/>
      <c r="E85" s="45"/>
      <c r="F85" s="45"/>
    </row>
    <row r="86" spans="1:6">
      <c r="A86" s="89"/>
      <c r="B86" s="45"/>
      <c r="C86" s="45"/>
      <c r="D86" s="45"/>
      <c r="E86" s="45"/>
      <c r="F86" s="45"/>
    </row>
    <row r="87" spans="1:6">
      <c r="A87" s="89"/>
      <c r="B87" s="45"/>
      <c r="C87" s="45"/>
      <c r="D87" s="45"/>
      <c r="E87" s="45"/>
      <c r="F87" s="45"/>
    </row>
    <row r="88" spans="1:6">
      <c r="A88" s="89"/>
      <c r="B88" s="45"/>
      <c r="C88" s="45"/>
      <c r="D88" s="45"/>
      <c r="E88" s="45"/>
      <c r="F88" s="45"/>
    </row>
    <row r="89" spans="1:6">
      <c r="A89" s="89"/>
      <c r="B89" s="45"/>
      <c r="C89" s="45"/>
      <c r="D89" s="45"/>
      <c r="E89" s="45"/>
      <c r="F89" s="45"/>
    </row>
    <row r="90" spans="1:6">
      <c r="A90" s="89"/>
      <c r="B90" s="45"/>
      <c r="C90" s="45"/>
      <c r="D90" s="45"/>
      <c r="E90" s="45"/>
      <c r="F90" s="45"/>
    </row>
    <row r="91" spans="1:6">
      <c r="A91" s="89"/>
      <c r="B91" s="45"/>
      <c r="C91" s="45"/>
      <c r="D91" s="45"/>
      <c r="E91" s="45"/>
      <c r="F91" s="45"/>
    </row>
    <row r="92" spans="1:6">
      <c r="A92" s="89"/>
      <c r="B92" s="45"/>
      <c r="C92" s="45"/>
      <c r="D92" s="45"/>
      <c r="E92" s="45"/>
      <c r="F92" s="45"/>
    </row>
    <row r="93" spans="1:6">
      <c r="A93" s="89"/>
      <c r="B93" s="45"/>
      <c r="C93" s="45"/>
      <c r="D93" s="45"/>
      <c r="E93" s="45"/>
      <c r="F93" s="45"/>
    </row>
    <row r="94" spans="1:6">
      <c r="A94" s="89"/>
      <c r="B94" s="45"/>
      <c r="C94" s="45"/>
      <c r="D94" s="45"/>
      <c r="E94" s="45"/>
      <c r="F94" s="45"/>
    </row>
    <row r="95" spans="1:6">
      <c r="A95" s="89"/>
      <c r="B95" s="45"/>
      <c r="C95" s="45"/>
      <c r="D95" s="45"/>
      <c r="E95" s="45"/>
      <c r="F95" s="45"/>
    </row>
    <row r="96" spans="1:6">
      <c r="A96" s="89"/>
      <c r="B96" s="45"/>
      <c r="C96" s="45"/>
      <c r="D96" s="45"/>
      <c r="E96" s="45"/>
      <c r="F96" s="45"/>
    </row>
    <row r="97" spans="1:6">
      <c r="A97" s="89"/>
      <c r="B97" s="45"/>
      <c r="C97" s="45"/>
      <c r="D97" s="45"/>
      <c r="E97" s="45"/>
      <c r="F97" s="45"/>
    </row>
    <row r="98" spans="1:6">
      <c r="A98" s="89"/>
      <c r="B98" s="45"/>
      <c r="C98" s="45"/>
      <c r="D98" s="45"/>
      <c r="E98" s="45"/>
      <c r="F98" s="45"/>
    </row>
    <row r="99" spans="1:6">
      <c r="A99" s="89"/>
      <c r="B99" s="45"/>
      <c r="C99" s="45"/>
      <c r="D99" s="45"/>
      <c r="E99" s="45"/>
      <c r="F99" s="45"/>
    </row>
    <row r="100" spans="1:6">
      <c r="A100" s="89"/>
      <c r="B100" s="45"/>
      <c r="C100" s="45"/>
      <c r="D100" s="45"/>
      <c r="E100" s="45"/>
      <c r="F100" s="45"/>
    </row>
    <row r="101" spans="1:6">
      <c r="A101" s="89"/>
      <c r="B101" s="45"/>
      <c r="C101" s="45"/>
      <c r="D101" s="45"/>
      <c r="E101" s="45"/>
      <c r="F101" s="45"/>
    </row>
    <row r="102" spans="1:6">
      <c r="A102" s="89"/>
      <c r="B102" s="45"/>
      <c r="C102" s="45"/>
      <c r="D102" s="45"/>
      <c r="E102" s="45"/>
      <c r="F102" s="45"/>
    </row>
    <row r="103" spans="1:6">
      <c r="A103" s="89"/>
      <c r="B103" s="45"/>
      <c r="C103" s="45"/>
      <c r="D103" s="45"/>
      <c r="E103" s="45"/>
      <c r="F103" s="45"/>
    </row>
    <row r="104" spans="1:6">
      <c r="A104" s="89"/>
      <c r="B104" s="45"/>
      <c r="C104" s="45"/>
      <c r="D104" s="45"/>
      <c r="E104" s="45"/>
      <c r="F104" s="45"/>
    </row>
    <row r="105" spans="1:6">
      <c r="A105" s="89"/>
      <c r="B105" s="45"/>
      <c r="C105" s="45"/>
      <c r="D105" s="45"/>
      <c r="E105" s="45"/>
      <c r="F105" s="45"/>
    </row>
    <row r="106" spans="1:6">
      <c r="A106" s="89"/>
      <c r="B106" s="45"/>
      <c r="C106" s="45"/>
      <c r="D106" s="45"/>
      <c r="E106" s="45"/>
      <c r="F106" s="45"/>
    </row>
    <row r="107" spans="1:6">
      <c r="A107" s="89"/>
      <c r="B107" s="45"/>
      <c r="C107" s="45"/>
      <c r="D107" s="45"/>
      <c r="E107" s="45"/>
      <c r="F107" s="45"/>
    </row>
    <row r="108" spans="1:6">
      <c r="A108" s="89"/>
      <c r="B108" s="45"/>
      <c r="C108" s="45"/>
      <c r="D108" s="45"/>
      <c r="E108" s="45"/>
      <c r="F108" s="45"/>
    </row>
    <row r="109" spans="1:6">
      <c r="A109" s="89"/>
      <c r="B109" s="45"/>
      <c r="C109" s="45"/>
      <c r="D109" s="45"/>
      <c r="E109" s="45"/>
      <c r="F109" s="45"/>
    </row>
    <row r="110" spans="1:6">
      <c r="A110" s="89"/>
      <c r="B110" s="45"/>
      <c r="C110" s="45"/>
      <c r="D110" s="45"/>
      <c r="E110" s="45"/>
      <c r="F110" s="45"/>
    </row>
    <row r="111" spans="1:6">
      <c r="A111" s="89"/>
      <c r="B111" s="45"/>
      <c r="C111" s="45"/>
      <c r="D111" s="45"/>
      <c r="E111" s="45"/>
      <c r="F111" s="45"/>
    </row>
    <row r="112" spans="1:6">
      <c r="A112" s="89"/>
      <c r="B112" s="45"/>
      <c r="C112" s="45"/>
      <c r="D112" s="45"/>
      <c r="E112" s="45"/>
      <c r="F112" s="45"/>
    </row>
    <row r="113" spans="1:6">
      <c r="A113" s="89"/>
      <c r="B113" s="45"/>
      <c r="C113" s="45"/>
      <c r="D113" s="45"/>
      <c r="E113" s="45"/>
      <c r="F113" s="45"/>
    </row>
    <row r="114" spans="1:6">
      <c r="A114" s="89"/>
      <c r="B114" s="45"/>
      <c r="C114" s="45"/>
      <c r="D114" s="45"/>
      <c r="E114" s="45"/>
      <c r="F114" s="45"/>
    </row>
    <row r="115" spans="1:6">
      <c r="A115" s="89"/>
      <c r="B115" s="45"/>
      <c r="C115" s="45"/>
      <c r="D115" s="45"/>
      <c r="E115" s="45"/>
      <c r="F115" s="45"/>
    </row>
    <row r="116" spans="1:6">
      <c r="A116" s="89"/>
      <c r="B116" s="45"/>
      <c r="C116" s="45"/>
      <c r="D116" s="45"/>
      <c r="E116" s="45"/>
      <c r="F116" s="45"/>
    </row>
    <row r="117" spans="1:6">
      <c r="A117" s="89"/>
      <c r="B117" s="45"/>
      <c r="C117" s="45"/>
      <c r="D117" s="45"/>
      <c r="E117" s="45"/>
      <c r="F117" s="45"/>
    </row>
    <row r="118" spans="1:6">
      <c r="A118" s="89"/>
      <c r="B118" s="45"/>
      <c r="C118" s="45"/>
      <c r="D118" s="45"/>
      <c r="E118" s="45"/>
      <c r="F118" s="45"/>
    </row>
    <row r="119" spans="1:6">
      <c r="A119" s="89"/>
      <c r="B119" s="45"/>
      <c r="C119" s="45"/>
      <c r="D119" s="45"/>
      <c r="E119" s="45"/>
      <c r="F119" s="45"/>
    </row>
    <row r="120" spans="1:6">
      <c r="A120" s="89"/>
      <c r="B120" s="45"/>
      <c r="C120" s="45"/>
      <c r="D120" s="45"/>
      <c r="E120" s="45"/>
      <c r="F120" s="45"/>
    </row>
    <row r="121" spans="1:6">
      <c r="A121" s="89"/>
      <c r="B121" s="45"/>
      <c r="C121" s="45"/>
      <c r="D121" s="45"/>
      <c r="E121" s="45"/>
      <c r="F121" s="45"/>
    </row>
    <row r="122" spans="1:6">
      <c r="A122" s="89"/>
      <c r="B122" s="45"/>
      <c r="C122" s="45"/>
      <c r="D122" s="45"/>
      <c r="E122" s="45"/>
      <c r="F122" s="45"/>
    </row>
    <row r="123" spans="1:6">
      <c r="A123" s="89"/>
      <c r="B123" s="45"/>
      <c r="C123" s="45"/>
      <c r="D123" s="45"/>
      <c r="E123" s="45"/>
      <c r="F123" s="45"/>
    </row>
    <row r="124" spans="1:6">
      <c r="A124" s="89"/>
      <c r="B124" s="45"/>
      <c r="C124" s="45"/>
      <c r="D124" s="45"/>
      <c r="E124" s="45"/>
      <c r="F124" s="45"/>
    </row>
    <row r="125" spans="1:6">
      <c r="A125" s="89"/>
      <c r="B125" s="45"/>
      <c r="C125" s="45"/>
      <c r="D125" s="45"/>
      <c r="E125" s="45"/>
      <c r="F125" s="45"/>
    </row>
    <row r="126" spans="1:6">
      <c r="A126" s="89"/>
      <c r="B126" s="45"/>
      <c r="C126" s="45"/>
      <c r="D126" s="45"/>
      <c r="E126" s="45"/>
      <c r="F126" s="45"/>
    </row>
    <row r="127" spans="1:6">
      <c r="A127" s="89"/>
      <c r="B127" s="45"/>
      <c r="C127" s="45"/>
      <c r="D127" s="45"/>
      <c r="E127" s="45"/>
      <c r="F127" s="45"/>
    </row>
    <row r="128" spans="1:6">
      <c r="A128" s="89"/>
      <c r="B128" s="45"/>
      <c r="C128" s="45"/>
      <c r="D128" s="45"/>
      <c r="E128" s="45"/>
      <c r="F128" s="45"/>
    </row>
    <row r="129" spans="1:6">
      <c r="A129" s="89"/>
      <c r="B129" s="45"/>
      <c r="C129" s="45"/>
      <c r="D129" s="45"/>
      <c r="E129" s="45"/>
      <c r="F129" s="45"/>
    </row>
    <row r="130" spans="1:6">
      <c r="A130" s="89"/>
      <c r="B130" s="45"/>
      <c r="C130" s="45"/>
      <c r="D130" s="45"/>
      <c r="E130" s="45"/>
      <c r="F130" s="45"/>
    </row>
    <row r="131" spans="1:6">
      <c r="A131" s="89"/>
      <c r="B131" s="45"/>
      <c r="C131" s="45"/>
      <c r="D131" s="45"/>
      <c r="E131" s="45"/>
      <c r="F131" s="45"/>
    </row>
    <row r="132" spans="1:6">
      <c r="A132" s="89"/>
      <c r="B132" s="45"/>
      <c r="C132" s="45"/>
      <c r="D132" s="45"/>
      <c r="E132" s="45"/>
      <c r="F132" s="45"/>
    </row>
    <row r="133" spans="1:6">
      <c r="A133" s="89"/>
      <c r="B133" s="45"/>
      <c r="C133" s="45"/>
      <c r="D133" s="45"/>
      <c r="E133" s="45"/>
      <c r="F133" s="45"/>
    </row>
    <row r="134" spans="1:6">
      <c r="A134" s="89"/>
      <c r="B134" s="45"/>
      <c r="C134" s="45"/>
      <c r="D134" s="45"/>
      <c r="E134" s="45"/>
      <c r="F134" s="45"/>
    </row>
    <row r="135" spans="1:6">
      <c r="A135" s="89"/>
      <c r="B135" s="45"/>
      <c r="C135" s="45"/>
      <c r="D135" s="45"/>
      <c r="E135" s="45"/>
      <c r="F135" s="45"/>
    </row>
    <row r="136" spans="1:6">
      <c r="A136" s="89"/>
      <c r="B136" s="45"/>
      <c r="C136" s="45"/>
      <c r="D136" s="45"/>
      <c r="E136" s="45"/>
      <c r="F136" s="45"/>
    </row>
    <row r="137" spans="1:6">
      <c r="A137" s="89"/>
      <c r="B137" s="45"/>
      <c r="C137" s="45"/>
      <c r="D137" s="45"/>
      <c r="E137" s="45"/>
      <c r="F137" s="45"/>
    </row>
    <row r="138" spans="1:6">
      <c r="A138" s="89"/>
      <c r="B138" s="45"/>
      <c r="C138" s="45"/>
      <c r="D138" s="45"/>
      <c r="E138" s="45"/>
      <c r="F138" s="45"/>
    </row>
    <row r="139" spans="1:6">
      <c r="A139" s="89"/>
      <c r="B139" s="45"/>
      <c r="C139" s="45"/>
      <c r="D139" s="45"/>
      <c r="E139" s="45"/>
      <c r="F139" s="45"/>
    </row>
    <row r="140" spans="1:6">
      <c r="A140" s="89"/>
      <c r="B140" s="45"/>
      <c r="C140" s="45"/>
      <c r="D140" s="45"/>
      <c r="E140" s="45"/>
      <c r="F140" s="45"/>
    </row>
    <row r="141" spans="1:6">
      <c r="A141" s="89"/>
      <c r="B141" s="45"/>
      <c r="C141" s="45"/>
      <c r="D141" s="45"/>
      <c r="E141" s="45"/>
      <c r="F141" s="45"/>
    </row>
    <row r="142" spans="1:6">
      <c r="A142" s="89"/>
      <c r="B142" s="45"/>
      <c r="C142" s="45"/>
      <c r="D142" s="45"/>
      <c r="E142" s="45"/>
      <c r="F142" s="45"/>
    </row>
    <row r="143" spans="1:6">
      <c r="A143" s="89"/>
      <c r="B143" s="45"/>
      <c r="C143" s="45"/>
      <c r="D143" s="45"/>
      <c r="E143" s="45"/>
      <c r="F143" s="45"/>
    </row>
    <row r="144" spans="1:6">
      <c r="A144" s="89"/>
      <c r="B144" s="45"/>
      <c r="C144" s="45"/>
      <c r="D144" s="45"/>
      <c r="E144" s="45"/>
      <c r="F144" s="45"/>
    </row>
    <row r="145" spans="1:6">
      <c r="A145" s="89"/>
      <c r="B145" s="45"/>
      <c r="C145" s="45"/>
      <c r="D145" s="45"/>
      <c r="E145" s="45"/>
      <c r="F145" s="45"/>
    </row>
    <row r="146" spans="1:6">
      <c r="A146" s="89"/>
      <c r="B146" s="45"/>
      <c r="C146" s="45"/>
      <c r="D146" s="45"/>
      <c r="E146" s="45"/>
      <c r="F146" s="45"/>
    </row>
    <row r="147" spans="1:6">
      <c r="A147" s="89"/>
      <c r="B147" s="45"/>
      <c r="C147" s="45"/>
      <c r="D147" s="45"/>
      <c r="E147" s="45"/>
      <c r="F147" s="45"/>
    </row>
    <row r="148" spans="1:6">
      <c r="A148" s="89"/>
      <c r="B148" s="45"/>
      <c r="C148" s="45"/>
      <c r="D148" s="45"/>
      <c r="E148" s="45"/>
      <c r="F148" s="45"/>
    </row>
    <row r="149" spans="1:6">
      <c r="A149" s="89"/>
      <c r="B149" s="45"/>
      <c r="C149" s="45"/>
      <c r="D149" s="45"/>
      <c r="E149" s="45"/>
      <c r="F149" s="45"/>
    </row>
    <row r="150" spans="1:6">
      <c r="A150" s="89"/>
      <c r="B150" s="45"/>
      <c r="C150" s="45"/>
      <c r="D150" s="45"/>
      <c r="E150" s="45"/>
      <c r="F150" s="45"/>
    </row>
    <row r="151" spans="1:6">
      <c r="A151" s="89"/>
      <c r="B151" s="45"/>
      <c r="C151" s="45"/>
      <c r="D151" s="45"/>
      <c r="E151" s="45"/>
      <c r="F151" s="45"/>
    </row>
    <row r="152" spans="1:6">
      <c r="A152" s="89"/>
      <c r="B152" s="45"/>
      <c r="C152" s="45"/>
      <c r="D152" s="45"/>
      <c r="E152" s="45"/>
      <c r="F152" s="45"/>
    </row>
    <row r="153" spans="1:6">
      <c r="A153" s="89"/>
      <c r="B153" s="45"/>
      <c r="C153" s="45"/>
      <c r="D153" s="45"/>
      <c r="E153" s="45"/>
      <c r="F153" s="45"/>
    </row>
    <row r="154" spans="1:6">
      <c r="A154" s="89"/>
      <c r="B154" s="45"/>
      <c r="C154" s="45"/>
      <c r="D154" s="45"/>
      <c r="E154" s="45"/>
      <c r="F154" s="45"/>
    </row>
    <row r="155" spans="1:6">
      <c r="A155" s="89"/>
      <c r="B155" s="45"/>
      <c r="C155" s="45"/>
      <c r="D155" s="45"/>
      <c r="E155" s="45"/>
      <c r="F155" s="45"/>
    </row>
    <row r="156" spans="1:6">
      <c r="A156" s="89"/>
      <c r="B156" s="45"/>
      <c r="C156" s="45"/>
      <c r="D156" s="45"/>
      <c r="E156" s="45"/>
      <c r="F156" s="45"/>
    </row>
    <row r="157" spans="1:6">
      <c r="A157" s="89"/>
      <c r="B157" s="45"/>
      <c r="C157" s="45"/>
      <c r="D157" s="45"/>
      <c r="E157" s="45"/>
      <c r="F157" s="45"/>
    </row>
    <row r="158" spans="1:6">
      <c r="A158" s="89"/>
      <c r="B158" s="45"/>
      <c r="C158" s="45"/>
      <c r="D158" s="45"/>
      <c r="E158" s="45"/>
      <c r="F158" s="45"/>
    </row>
    <row r="159" spans="1:6">
      <c r="A159" s="89"/>
      <c r="B159" s="45"/>
      <c r="C159" s="45"/>
      <c r="D159" s="45"/>
      <c r="E159" s="45"/>
      <c r="F159" s="45"/>
    </row>
    <row r="160" spans="1:6">
      <c r="A160" s="89"/>
      <c r="B160" s="45"/>
      <c r="C160" s="45"/>
      <c r="D160" s="45"/>
      <c r="E160" s="45"/>
      <c r="F160" s="45"/>
    </row>
    <row r="161" spans="1:6">
      <c r="A161" s="89"/>
      <c r="B161" s="45"/>
      <c r="C161" s="45"/>
      <c r="D161" s="45"/>
      <c r="E161" s="45"/>
      <c r="F161" s="45"/>
    </row>
    <row r="162" spans="1:6">
      <c r="A162" s="89"/>
      <c r="B162" s="45"/>
      <c r="C162" s="45"/>
      <c r="D162" s="45"/>
      <c r="E162" s="45"/>
      <c r="F162" s="45"/>
    </row>
    <row r="163" spans="1:6">
      <c r="A163" s="89"/>
      <c r="B163" s="45"/>
      <c r="C163" s="45"/>
      <c r="D163" s="45"/>
      <c r="E163" s="45"/>
      <c r="F163" s="45"/>
    </row>
    <row r="164" spans="1:6">
      <c r="A164" s="89"/>
      <c r="B164" s="45"/>
      <c r="C164" s="45"/>
      <c r="D164" s="45"/>
      <c r="E164" s="45"/>
      <c r="F164" s="45"/>
    </row>
    <row r="165" spans="1:6">
      <c r="A165" s="89"/>
      <c r="B165" s="45"/>
      <c r="C165" s="45"/>
      <c r="D165" s="45"/>
      <c r="E165" s="45"/>
      <c r="F165" s="45"/>
    </row>
    <row r="166" spans="1:6">
      <c r="A166" s="89"/>
      <c r="B166" s="45"/>
      <c r="C166" s="45"/>
      <c r="D166" s="45"/>
      <c r="E166" s="45"/>
      <c r="F166" s="45"/>
    </row>
    <row r="167" spans="1:6">
      <c r="A167" s="89"/>
      <c r="B167" s="45"/>
      <c r="C167" s="45"/>
      <c r="D167" s="45"/>
      <c r="E167" s="45"/>
      <c r="F167" s="45"/>
    </row>
    <row r="168" spans="1:6">
      <c r="A168" s="89"/>
      <c r="B168" s="45"/>
      <c r="C168" s="45"/>
      <c r="D168" s="45"/>
      <c r="E168" s="45"/>
      <c r="F168" s="45"/>
    </row>
    <row r="169" spans="1:6">
      <c r="A169" s="89"/>
      <c r="B169" s="45"/>
      <c r="C169" s="45"/>
      <c r="D169" s="45"/>
      <c r="E169" s="45"/>
      <c r="F169" s="45"/>
    </row>
    <row r="170" spans="1:6">
      <c r="A170" s="89"/>
      <c r="B170" s="45"/>
      <c r="C170" s="45"/>
      <c r="D170" s="45"/>
      <c r="E170" s="45"/>
      <c r="F170" s="45"/>
    </row>
    <row r="171" spans="1:6">
      <c r="A171" s="89"/>
      <c r="B171" s="45"/>
      <c r="C171" s="45"/>
      <c r="D171" s="45"/>
      <c r="E171" s="45"/>
      <c r="F171" s="45"/>
    </row>
    <row r="172" spans="1:6">
      <c r="A172" s="89"/>
      <c r="B172" s="45"/>
      <c r="C172" s="45"/>
      <c r="D172" s="45"/>
      <c r="E172" s="45"/>
      <c r="F172" s="45"/>
    </row>
    <row r="173" spans="1:6">
      <c r="A173" s="89"/>
      <c r="B173" s="45"/>
      <c r="C173" s="45"/>
      <c r="D173" s="45"/>
      <c r="E173" s="45"/>
      <c r="F173" s="45"/>
    </row>
    <row r="174" spans="1:6">
      <c r="A174" s="89"/>
      <c r="B174" s="45"/>
      <c r="C174" s="45"/>
      <c r="D174" s="45"/>
      <c r="E174" s="45"/>
      <c r="F174" s="45"/>
    </row>
    <row r="175" spans="1:6">
      <c r="A175" s="89"/>
      <c r="B175" s="45"/>
      <c r="C175" s="45"/>
      <c r="D175" s="45"/>
      <c r="E175" s="45"/>
      <c r="F175" s="45"/>
    </row>
    <row r="176" spans="1:6">
      <c r="A176" s="89"/>
      <c r="B176" s="45"/>
      <c r="C176" s="45"/>
      <c r="D176" s="45"/>
      <c r="E176" s="45"/>
      <c r="F176" s="45"/>
    </row>
    <row r="177" spans="1:6">
      <c r="A177" s="89"/>
      <c r="B177" s="45"/>
      <c r="C177" s="45"/>
      <c r="D177" s="45"/>
      <c r="E177" s="45"/>
      <c r="F177" s="45"/>
    </row>
    <row r="178" spans="1:6">
      <c r="A178" s="89"/>
      <c r="B178" s="45"/>
      <c r="C178" s="45"/>
      <c r="D178" s="45"/>
      <c r="E178" s="45"/>
      <c r="F178" s="45"/>
    </row>
    <row r="179" spans="1:6">
      <c r="A179" s="89"/>
      <c r="B179" s="45"/>
      <c r="C179" s="45"/>
      <c r="D179" s="45"/>
      <c r="E179" s="45"/>
      <c r="F179" s="45"/>
    </row>
    <row r="180" spans="1:6">
      <c r="A180" s="89"/>
      <c r="B180" s="45"/>
      <c r="C180" s="45"/>
      <c r="D180" s="45"/>
      <c r="E180" s="45"/>
      <c r="F180" s="45"/>
    </row>
    <row r="181" spans="1:6">
      <c r="A181" s="89"/>
      <c r="B181" s="45"/>
      <c r="C181" s="45"/>
      <c r="D181" s="45"/>
      <c r="E181" s="45"/>
      <c r="F181" s="45"/>
    </row>
    <row r="182" spans="1:6">
      <c r="A182" s="89"/>
      <c r="B182" s="45"/>
      <c r="C182" s="45"/>
      <c r="D182" s="45"/>
      <c r="E182" s="45"/>
      <c r="F182" s="45"/>
    </row>
    <row r="183" spans="1:6">
      <c r="A183" s="89"/>
      <c r="B183" s="45"/>
      <c r="C183" s="45"/>
      <c r="D183" s="45"/>
      <c r="E183" s="45"/>
      <c r="F183" s="45"/>
    </row>
    <row r="184" spans="1:6">
      <c r="A184" s="89"/>
      <c r="B184" s="45"/>
      <c r="C184" s="45"/>
      <c r="D184" s="45"/>
      <c r="E184" s="45"/>
      <c r="F184" s="45"/>
    </row>
    <row r="185" spans="1:6">
      <c r="A185" s="89"/>
      <c r="B185" s="45"/>
      <c r="C185" s="45"/>
      <c r="D185" s="45"/>
      <c r="E185" s="45"/>
      <c r="F185" s="45"/>
    </row>
    <row r="186" spans="1:6">
      <c r="A186" s="89"/>
      <c r="B186" s="45"/>
      <c r="C186" s="45"/>
      <c r="D186" s="45"/>
      <c r="E186" s="45"/>
      <c r="F186" s="45"/>
    </row>
    <row r="187" spans="1:6">
      <c r="A187" s="89"/>
      <c r="B187" s="45"/>
      <c r="C187" s="45"/>
      <c r="D187" s="45"/>
      <c r="E187" s="45"/>
      <c r="F187" s="45"/>
    </row>
    <row r="188" spans="1:6">
      <c r="A188" s="89"/>
      <c r="B188" s="45"/>
      <c r="C188" s="45"/>
      <c r="D188" s="45"/>
      <c r="E188" s="45"/>
      <c r="F188" s="4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89"/>
  <sheetViews>
    <sheetView workbookViewId="0">
      <pane xSplit="2" ySplit="2" topLeftCell="D3" activePane="bottomRight" state="frozen"/>
      <selection pane="topRight"/>
      <selection pane="bottomLeft"/>
      <selection pane="bottomRight" activeCell="W13" sqref="W13"/>
    </sheetView>
  </sheetViews>
  <sheetFormatPr defaultRowHeight="12.75"/>
  <cols>
    <col min="1" max="1" width="10.375" style="94" customWidth="1"/>
    <col min="2" max="4" width="6.375" style="12" bestFit="1" customWidth="1"/>
    <col min="5" max="5" width="6.375" style="12" hidden="1" customWidth="1"/>
    <col min="6" max="6" width="6.375" style="12" bestFit="1" customWidth="1"/>
    <col min="7" max="8" width="6.375" style="45" bestFit="1" customWidth="1"/>
    <col min="9" max="9" width="6.375" style="45" hidden="1" customWidth="1"/>
    <col min="10" max="10" width="9.5" style="220" bestFit="1" customWidth="1"/>
    <col min="11" max="11" width="8.5" style="226" bestFit="1" customWidth="1"/>
    <col min="12" max="12" width="6.375" style="12" bestFit="1" customWidth="1"/>
    <col min="13" max="13" width="6.375" style="219" bestFit="1" customWidth="1"/>
    <col min="14" max="14" width="6.375" style="12" bestFit="1" customWidth="1"/>
    <col min="15" max="15" width="6.375" style="12" hidden="1" customWidth="1"/>
    <col min="16" max="18" width="6.375" style="12" bestFit="1" customWidth="1"/>
    <col min="19" max="19" width="6.375" style="12" hidden="1" customWidth="1"/>
    <col min="20" max="20" width="9.5" style="223" bestFit="1" customWidth="1"/>
    <col min="21" max="21" width="8.5" style="229" bestFit="1" customWidth="1"/>
    <col min="22" max="24" width="4.75" style="12" bestFit="1" customWidth="1"/>
    <col min="25" max="25" width="4.75" style="12" hidden="1" customWidth="1"/>
    <col min="26" max="28" width="4.75" style="12" bestFit="1" customWidth="1"/>
    <col min="29" max="29" width="5" style="12" hidden="1" customWidth="1"/>
    <col min="30" max="30" width="7.375" style="223" bestFit="1" customWidth="1"/>
    <col min="31" max="31" width="4.875" style="229" bestFit="1" customWidth="1"/>
    <col min="32" max="16384" width="9" style="12"/>
  </cols>
  <sheetData>
    <row r="1" spans="1:31" ht="14.25">
      <c r="A1" s="91" t="s">
        <v>78</v>
      </c>
      <c r="B1" s="92"/>
    </row>
    <row r="2" spans="1:31" ht="57.75" customHeight="1">
      <c r="A2" s="93" t="s">
        <v>79</v>
      </c>
      <c r="B2" s="131" t="s">
        <v>110</v>
      </c>
      <c r="C2" s="131" t="s">
        <v>111</v>
      </c>
      <c r="D2" s="131" t="s">
        <v>112</v>
      </c>
      <c r="E2" s="131" t="s">
        <v>113</v>
      </c>
      <c r="F2" s="131" t="s">
        <v>114</v>
      </c>
      <c r="G2" s="131" t="s">
        <v>115</v>
      </c>
      <c r="H2" s="131" t="s">
        <v>116</v>
      </c>
      <c r="I2" s="131" t="s">
        <v>165</v>
      </c>
      <c r="J2" s="221" t="s">
        <v>213</v>
      </c>
      <c r="K2" s="227" t="s">
        <v>218</v>
      </c>
      <c r="L2" s="139" t="s">
        <v>117</v>
      </c>
      <c r="M2" s="139" t="s">
        <v>118</v>
      </c>
      <c r="N2" s="139" t="s">
        <v>119</v>
      </c>
      <c r="O2" s="139" t="s">
        <v>120</v>
      </c>
      <c r="P2" s="139" t="s">
        <v>121</v>
      </c>
      <c r="Q2" s="139" t="s">
        <v>122</v>
      </c>
      <c r="R2" s="139" t="s">
        <v>123</v>
      </c>
      <c r="S2" s="139" t="s">
        <v>166</v>
      </c>
      <c r="T2" s="224" t="s">
        <v>216</v>
      </c>
      <c r="U2" s="230" t="s">
        <v>217</v>
      </c>
      <c r="V2" s="140" t="s">
        <v>103</v>
      </c>
      <c r="W2" s="140" t="s">
        <v>104</v>
      </c>
      <c r="X2" s="140" t="s">
        <v>105</v>
      </c>
      <c r="Y2" s="140" t="s">
        <v>106</v>
      </c>
      <c r="Z2" s="140" t="s">
        <v>107</v>
      </c>
      <c r="AA2" s="140" t="s">
        <v>108</v>
      </c>
      <c r="AB2" s="140" t="s">
        <v>109</v>
      </c>
      <c r="AC2" s="140" t="s">
        <v>167</v>
      </c>
      <c r="AD2" s="225" t="s">
        <v>214</v>
      </c>
      <c r="AE2" s="231" t="s">
        <v>215</v>
      </c>
    </row>
    <row r="3" spans="1:31">
      <c r="A3" s="89"/>
      <c r="B3" s="45"/>
      <c r="C3" s="45"/>
      <c r="D3" s="45"/>
      <c r="E3" s="46"/>
      <c r="F3" s="45"/>
      <c r="J3" s="222"/>
      <c r="K3" s="228"/>
      <c r="T3" s="222"/>
      <c r="U3" s="228"/>
    </row>
    <row r="4" spans="1:31">
      <c r="A4" s="89"/>
      <c r="B4" s="45"/>
      <c r="C4" s="45"/>
      <c r="D4" s="45"/>
      <c r="E4" s="46"/>
      <c r="F4" s="45"/>
      <c r="J4" s="222"/>
      <c r="K4" s="228"/>
      <c r="T4" s="222"/>
      <c r="U4" s="228"/>
    </row>
    <row r="5" spans="1:31">
      <c r="A5" s="89"/>
      <c r="B5" s="45"/>
      <c r="C5" s="45"/>
      <c r="D5" s="45"/>
      <c r="E5" s="46"/>
      <c r="F5" s="45"/>
      <c r="J5" s="222"/>
      <c r="K5" s="228"/>
      <c r="T5" s="222"/>
      <c r="U5" s="228"/>
    </row>
    <row r="6" spans="1:31">
      <c r="A6" s="89"/>
      <c r="B6" s="45"/>
      <c r="C6" s="45"/>
      <c r="D6" s="45"/>
      <c r="E6" s="46"/>
      <c r="F6" s="45"/>
      <c r="J6" s="222"/>
      <c r="K6" s="228"/>
      <c r="T6" s="222"/>
      <c r="U6" s="228"/>
    </row>
    <row r="7" spans="1:31">
      <c r="A7" s="89"/>
      <c r="B7" s="45"/>
      <c r="C7" s="45"/>
      <c r="D7" s="45"/>
      <c r="E7" s="46"/>
      <c r="F7" s="45"/>
      <c r="J7" s="222"/>
      <c r="K7" s="228"/>
      <c r="T7" s="222"/>
      <c r="U7" s="228"/>
    </row>
    <row r="8" spans="1:31">
      <c r="A8" s="89"/>
      <c r="B8" s="45"/>
      <c r="C8" s="45"/>
      <c r="D8" s="45"/>
      <c r="E8" s="46"/>
      <c r="F8" s="45"/>
      <c r="J8" s="222"/>
      <c r="K8" s="228"/>
      <c r="T8" s="222"/>
      <c r="U8" s="228"/>
    </row>
    <row r="9" spans="1:31">
      <c r="A9" s="89"/>
      <c r="B9" s="45"/>
      <c r="C9" s="45"/>
      <c r="D9" s="45"/>
      <c r="E9" s="46"/>
      <c r="F9" s="45"/>
      <c r="J9" s="222"/>
      <c r="K9" s="228"/>
      <c r="T9" s="222"/>
      <c r="U9" s="228"/>
    </row>
    <row r="10" spans="1:31">
      <c r="A10" s="89"/>
      <c r="B10" s="45"/>
      <c r="C10" s="45"/>
      <c r="D10" s="45"/>
      <c r="E10" s="46"/>
      <c r="F10" s="45"/>
      <c r="J10" s="222"/>
      <c r="K10" s="228"/>
      <c r="T10" s="222"/>
      <c r="U10" s="228"/>
    </row>
    <row r="11" spans="1:31">
      <c r="A11" s="89"/>
      <c r="B11" s="45"/>
      <c r="C11" s="45"/>
      <c r="D11" s="45"/>
      <c r="E11" s="46"/>
      <c r="F11" s="45"/>
      <c r="J11" s="222"/>
      <c r="K11" s="228"/>
      <c r="T11" s="222"/>
      <c r="U11" s="228"/>
    </row>
    <row r="12" spans="1:31">
      <c r="A12" s="89"/>
      <c r="B12" s="45"/>
      <c r="C12" s="45"/>
      <c r="D12" s="45"/>
      <c r="E12" s="46"/>
      <c r="F12" s="45"/>
      <c r="J12" s="222"/>
      <c r="K12" s="228"/>
      <c r="T12" s="222"/>
      <c r="U12" s="228"/>
    </row>
    <row r="13" spans="1:31">
      <c r="A13" s="89"/>
      <c r="B13" s="45"/>
      <c r="C13" s="45"/>
      <c r="D13" s="45"/>
      <c r="E13" s="46"/>
      <c r="F13" s="45"/>
      <c r="J13" s="222"/>
      <c r="K13" s="228"/>
      <c r="T13" s="222"/>
      <c r="U13" s="228"/>
    </row>
    <row r="14" spans="1:31">
      <c r="A14" s="89"/>
      <c r="B14" s="45"/>
      <c r="C14" s="45"/>
      <c r="D14" s="45"/>
      <c r="E14" s="46"/>
      <c r="F14" s="45"/>
      <c r="J14" s="222"/>
      <c r="K14" s="228"/>
      <c r="T14" s="222"/>
      <c r="U14" s="228"/>
    </row>
    <row r="15" spans="1:31">
      <c r="A15" s="89"/>
      <c r="B15" s="45"/>
      <c r="C15" s="45"/>
      <c r="D15" s="45"/>
      <c r="E15" s="46"/>
      <c r="F15" s="45"/>
      <c r="J15" s="222"/>
      <c r="K15" s="228"/>
      <c r="T15" s="222"/>
      <c r="U15" s="228"/>
    </row>
    <row r="16" spans="1:31">
      <c r="A16" s="89"/>
      <c r="B16" s="45"/>
      <c r="C16" s="45"/>
      <c r="D16" s="45"/>
      <c r="E16" s="46"/>
      <c r="F16" s="45"/>
      <c r="J16" s="222"/>
      <c r="K16" s="228"/>
      <c r="T16" s="222"/>
      <c r="U16" s="228"/>
    </row>
    <row r="17" spans="1:21">
      <c r="A17" s="90"/>
      <c r="B17" s="13"/>
      <c r="C17" s="13"/>
      <c r="D17" s="13"/>
      <c r="E17" s="25"/>
      <c r="F17" s="13"/>
      <c r="J17" s="222"/>
      <c r="K17" s="228"/>
      <c r="T17" s="222"/>
      <c r="U17" s="228"/>
    </row>
    <row r="18" spans="1:21">
      <c r="A18" s="90"/>
      <c r="B18" s="13"/>
      <c r="C18" s="13"/>
      <c r="D18" s="13"/>
      <c r="E18" s="25"/>
      <c r="F18" s="13"/>
      <c r="J18" s="222"/>
      <c r="K18" s="228"/>
      <c r="T18" s="222"/>
      <c r="U18" s="228"/>
    </row>
    <row r="19" spans="1:21">
      <c r="A19" s="90"/>
      <c r="B19" s="13"/>
      <c r="C19" s="13"/>
      <c r="D19" s="13"/>
      <c r="E19" s="25"/>
      <c r="F19" s="13"/>
      <c r="J19" s="222"/>
      <c r="K19" s="228"/>
      <c r="T19" s="222"/>
      <c r="U19" s="228"/>
    </row>
    <row r="20" spans="1:21">
      <c r="A20" s="90"/>
      <c r="B20" s="13"/>
      <c r="C20" s="13"/>
      <c r="D20" s="13"/>
      <c r="E20" s="25"/>
      <c r="F20" s="13"/>
      <c r="J20" s="222"/>
      <c r="K20" s="228"/>
      <c r="T20" s="222"/>
      <c r="U20" s="228"/>
    </row>
    <row r="21" spans="1:21">
      <c r="A21" s="90"/>
      <c r="B21" s="13"/>
      <c r="C21" s="13"/>
      <c r="D21" s="13"/>
      <c r="E21" s="25"/>
      <c r="F21" s="13"/>
      <c r="J21" s="222"/>
      <c r="K21" s="228"/>
      <c r="T21" s="222"/>
      <c r="U21" s="228"/>
    </row>
    <row r="22" spans="1:21">
      <c r="A22" s="90"/>
      <c r="B22" s="13"/>
      <c r="C22" s="13"/>
      <c r="D22" s="13"/>
      <c r="E22" s="25"/>
      <c r="F22" s="13"/>
      <c r="J22" s="222"/>
      <c r="K22" s="228"/>
      <c r="T22" s="222"/>
      <c r="U22" s="228"/>
    </row>
    <row r="23" spans="1:21">
      <c r="A23" s="90"/>
      <c r="B23" s="13"/>
      <c r="C23" s="13"/>
      <c r="D23" s="13"/>
      <c r="E23" s="25"/>
      <c r="F23" s="13"/>
      <c r="J23" s="222"/>
      <c r="K23" s="228"/>
      <c r="T23" s="222"/>
      <c r="U23" s="228"/>
    </row>
    <row r="24" spans="1:21">
      <c r="A24" s="90"/>
      <c r="B24" s="13"/>
      <c r="C24" s="13"/>
      <c r="D24" s="13"/>
      <c r="E24" s="25"/>
      <c r="F24" s="13"/>
      <c r="J24" s="222"/>
      <c r="K24" s="228"/>
      <c r="T24" s="222"/>
      <c r="U24" s="228"/>
    </row>
    <row r="25" spans="1:21">
      <c r="A25" s="90"/>
      <c r="B25" s="13"/>
      <c r="C25" s="13"/>
      <c r="D25" s="13"/>
      <c r="E25" s="25"/>
      <c r="F25" s="13"/>
      <c r="J25" s="222"/>
      <c r="K25" s="228"/>
      <c r="T25" s="222"/>
      <c r="U25" s="228"/>
    </row>
    <row r="26" spans="1:21">
      <c r="A26" s="90"/>
      <c r="B26" s="13"/>
      <c r="C26" s="13"/>
      <c r="D26" s="13"/>
      <c r="E26" s="25"/>
      <c r="F26" s="13"/>
      <c r="J26" s="222"/>
      <c r="K26" s="228"/>
      <c r="T26" s="222"/>
      <c r="U26" s="228"/>
    </row>
    <row r="27" spans="1:21">
      <c r="A27" s="90"/>
      <c r="B27" s="13"/>
      <c r="C27" s="13"/>
      <c r="D27" s="13"/>
      <c r="E27" s="25"/>
      <c r="F27" s="13"/>
      <c r="J27" s="222"/>
      <c r="K27" s="228"/>
      <c r="T27" s="222"/>
      <c r="U27" s="228"/>
    </row>
    <row r="28" spans="1:21">
      <c r="A28" s="90"/>
      <c r="B28" s="13"/>
      <c r="C28" s="13"/>
      <c r="D28" s="13"/>
      <c r="E28" s="25"/>
      <c r="F28" s="13"/>
      <c r="J28" s="222"/>
      <c r="K28" s="228"/>
      <c r="T28" s="222"/>
      <c r="U28" s="228"/>
    </row>
    <row r="29" spans="1:21">
      <c r="A29" s="90"/>
      <c r="B29" s="13"/>
      <c r="C29" s="13"/>
      <c r="D29" s="13"/>
      <c r="E29" s="25"/>
      <c r="F29" s="13"/>
      <c r="J29" s="222"/>
      <c r="K29" s="228"/>
      <c r="T29" s="222"/>
      <c r="U29" s="228"/>
    </row>
    <row r="30" spans="1:21">
      <c r="A30" s="90"/>
      <c r="B30" s="13"/>
      <c r="C30" s="13"/>
      <c r="D30" s="13"/>
      <c r="E30" s="25"/>
      <c r="F30" s="13"/>
      <c r="J30" s="222"/>
      <c r="K30" s="228"/>
      <c r="T30" s="222"/>
      <c r="U30" s="228"/>
    </row>
    <row r="31" spans="1:21">
      <c r="A31" s="90"/>
      <c r="B31" s="13"/>
      <c r="C31" s="13"/>
      <c r="D31" s="13"/>
      <c r="E31" s="25"/>
      <c r="F31" s="13"/>
      <c r="J31" s="222"/>
      <c r="K31" s="228"/>
      <c r="T31" s="222"/>
      <c r="U31" s="228"/>
    </row>
    <row r="32" spans="1:21">
      <c r="A32" s="90"/>
      <c r="B32" s="13"/>
      <c r="C32" s="13"/>
      <c r="D32" s="13"/>
      <c r="E32" s="25"/>
      <c r="F32" s="13"/>
      <c r="J32" s="222"/>
      <c r="K32" s="228"/>
      <c r="T32" s="222"/>
      <c r="U32" s="228"/>
    </row>
    <row r="33" spans="1:21">
      <c r="A33" s="90"/>
      <c r="B33" s="13"/>
      <c r="C33" s="13"/>
      <c r="D33" s="13"/>
      <c r="E33" s="25"/>
      <c r="F33" s="13"/>
      <c r="J33" s="222"/>
      <c r="K33" s="228"/>
      <c r="T33" s="222"/>
      <c r="U33" s="228"/>
    </row>
    <row r="34" spans="1:21">
      <c r="A34" s="90"/>
      <c r="B34" s="13"/>
      <c r="C34" s="13"/>
      <c r="D34" s="13"/>
      <c r="E34" s="25"/>
      <c r="F34" s="13"/>
      <c r="J34" s="222"/>
      <c r="K34" s="228"/>
      <c r="T34" s="222"/>
      <c r="U34" s="228"/>
    </row>
    <row r="35" spans="1:21">
      <c r="A35" s="90"/>
      <c r="B35" s="13"/>
      <c r="C35" s="13"/>
      <c r="D35" s="13"/>
      <c r="E35" s="25"/>
      <c r="F35" s="13"/>
      <c r="J35" s="222"/>
      <c r="K35" s="228"/>
      <c r="T35" s="222"/>
      <c r="U35" s="228"/>
    </row>
    <row r="36" spans="1:21">
      <c r="A36" s="90"/>
      <c r="B36" s="13"/>
      <c r="C36" s="13"/>
      <c r="D36" s="13"/>
      <c r="E36" s="25"/>
      <c r="F36" s="13"/>
      <c r="J36" s="222"/>
      <c r="K36" s="228"/>
      <c r="T36" s="222"/>
      <c r="U36" s="228"/>
    </row>
    <row r="37" spans="1:21">
      <c r="A37" s="90"/>
      <c r="B37" s="13"/>
      <c r="C37" s="13"/>
      <c r="D37" s="13"/>
      <c r="E37" s="25"/>
      <c r="F37" s="13"/>
      <c r="J37" s="222"/>
      <c r="K37" s="228"/>
      <c r="T37" s="222"/>
      <c r="U37" s="228"/>
    </row>
    <row r="38" spans="1:21">
      <c r="A38" s="90"/>
      <c r="B38" s="13"/>
      <c r="C38" s="13"/>
      <c r="D38" s="13"/>
      <c r="E38" s="25"/>
      <c r="F38" s="13"/>
      <c r="J38" s="222"/>
      <c r="K38" s="228"/>
      <c r="T38" s="222"/>
      <c r="U38" s="228"/>
    </row>
    <row r="39" spans="1:21">
      <c r="A39" s="90"/>
      <c r="B39" s="13"/>
      <c r="C39" s="13"/>
      <c r="D39" s="13"/>
      <c r="E39" s="25"/>
      <c r="F39" s="13"/>
      <c r="J39" s="222"/>
      <c r="K39" s="228"/>
      <c r="T39" s="222"/>
      <c r="U39" s="228"/>
    </row>
    <row r="40" spans="1:21">
      <c r="A40" s="90"/>
      <c r="B40" s="13"/>
      <c r="C40" s="13"/>
      <c r="D40" s="13"/>
      <c r="E40" s="25"/>
      <c r="F40" s="13"/>
      <c r="J40" s="222"/>
      <c r="K40" s="228"/>
      <c r="T40" s="222"/>
      <c r="U40" s="228"/>
    </row>
    <row r="41" spans="1:21">
      <c r="A41" s="90"/>
      <c r="B41" s="13"/>
      <c r="C41" s="13"/>
      <c r="D41" s="13"/>
      <c r="E41" s="25"/>
      <c r="F41" s="13"/>
      <c r="J41" s="222"/>
      <c r="K41" s="228"/>
      <c r="T41" s="222"/>
      <c r="U41" s="228"/>
    </row>
    <row r="42" spans="1:21">
      <c r="A42" s="90"/>
      <c r="B42" s="13"/>
      <c r="C42" s="13"/>
      <c r="D42" s="13"/>
      <c r="E42" s="25"/>
      <c r="F42" s="13"/>
      <c r="J42" s="222"/>
      <c r="K42" s="228"/>
      <c r="T42" s="222"/>
      <c r="U42" s="228"/>
    </row>
    <row r="43" spans="1:21">
      <c r="A43" s="90"/>
      <c r="B43" s="13"/>
      <c r="C43" s="13"/>
      <c r="D43" s="13"/>
      <c r="E43" s="25"/>
      <c r="F43" s="13"/>
      <c r="J43" s="222"/>
      <c r="K43" s="228"/>
      <c r="T43" s="222"/>
      <c r="U43" s="228"/>
    </row>
    <row r="44" spans="1:21">
      <c r="A44" s="90"/>
      <c r="B44" s="13"/>
      <c r="C44" s="13"/>
      <c r="D44" s="13"/>
      <c r="E44" s="25"/>
      <c r="F44" s="13"/>
      <c r="J44" s="222"/>
      <c r="K44" s="228"/>
      <c r="T44" s="222"/>
      <c r="U44" s="228"/>
    </row>
    <row r="45" spans="1:21">
      <c r="A45" s="90"/>
      <c r="B45" s="13"/>
      <c r="C45" s="13"/>
      <c r="D45" s="13"/>
      <c r="E45" s="25"/>
      <c r="F45" s="13"/>
      <c r="J45" s="222"/>
      <c r="K45" s="228"/>
      <c r="T45" s="222"/>
      <c r="U45" s="228"/>
    </row>
    <row r="46" spans="1:21">
      <c r="A46" s="90"/>
      <c r="B46" s="13"/>
      <c r="C46" s="13"/>
      <c r="D46" s="13"/>
      <c r="E46" s="25"/>
      <c r="F46" s="13"/>
      <c r="J46" s="222"/>
      <c r="K46" s="228"/>
      <c r="T46" s="222"/>
      <c r="U46" s="228"/>
    </row>
    <row r="47" spans="1:21">
      <c r="A47" s="90"/>
      <c r="B47" s="13"/>
      <c r="C47" s="13"/>
      <c r="D47" s="13"/>
      <c r="E47" s="25"/>
      <c r="F47" s="13"/>
      <c r="J47" s="222"/>
      <c r="K47" s="228"/>
      <c r="T47" s="222"/>
      <c r="U47" s="228"/>
    </row>
    <row r="48" spans="1:21">
      <c r="A48" s="90"/>
      <c r="B48" s="13"/>
      <c r="C48" s="13"/>
      <c r="D48" s="13"/>
      <c r="E48" s="25"/>
      <c r="F48" s="13"/>
      <c r="J48" s="222"/>
      <c r="K48" s="228"/>
      <c r="T48" s="222"/>
      <c r="U48" s="228"/>
    </row>
    <row r="49" spans="1:21">
      <c r="A49" s="90"/>
      <c r="B49" s="13"/>
      <c r="C49" s="13"/>
      <c r="D49" s="13"/>
      <c r="E49" s="25"/>
      <c r="F49" s="13"/>
      <c r="J49" s="222"/>
      <c r="K49" s="228"/>
      <c r="T49" s="222"/>
      <c r="U49" s="228"/>
    </row>
    <row r="50" spans="1:21">
      <c r="A50" s="90"/>
      <c r="B50" s="13"/>
      <c r="C50" s="13"/>
      <c r="D50" s="13"/>
      <c r="E50" s="25"/>
      <c r="F50" s="13"/>
      <c r="J50" s="222"/>
      <c r="K50" s="228"/>
      <c r="T50" s="222"/>
      <c r="U50" s="228"/>
    </row>
    <row r="51" spans="1:21">
      <c r="A51" s="90"/>
      <c r="B51" s="13"/>
      <c r="C51" s="13"/>
      <c r="D51" s="13"/>
      <c r="E51" s="25"/>
      <c r="F51" s="13"/>
      <c r="J51" s="222"/>
      <c r="K51" s="228"/>
      <c r="T51" s="222"/>
      <c r="U51" s="228"/>
    </row>
    <row r="52" spans="1:21">
      <c r="A52" s="90"/>
      <c r="B52" s="13"/>
      <c r="C52" s="13"/>
      <c r="D52" s="13"/>
      <c r="E52" s="25"/>
      <c r="F52" s="13"/>
      <c r="J52" s="222"/>
      <c r="K52" s="228"/>
      <c r="T52" s="222"/>
      <c r="U52" s="228"/>
    </row>
    <row r="53" spans="1:21">
      <c r="A53" s="90"/>
      <c r="B53" s="13"/>
      <c r="C53" s="13"/>
      <c r="D53" s="13"/>
      <c r="E53" s="25"/>
      <c r="F53" s="13"/>
      <c r="J53" s="222"/>
      <c r="K53" s="228"/>
      <c r="T53" s="222"/>
      <c r="U53" s="228"/>
    </row>
    <row r="54" spans="1:21">
      <c r="A54" s="90"/>
      <c r="B54" s="13"/>
      <c r="C54" s="13"/>
      <c r="D54" s="13"/>
      <c r="E54" s="25"/>
      <c r="F54" s="13"/>
      <c r="J54" s="222"/>
      <c r="K54" s="228"/>
      <c r="T54" s="222"/>
      <c r="U54" s="228"/>
    </row>
    <row r="55" spans="1:21">
      <c r="A55" s="90"/>
      <c r="B55" s="13"/>
      <c r="C55" s="13"/>
      <c r="D55" s="13"/>
      <c r="E55" s="25"/>
      <c r="F55" s="13"/>
      <c r="J55" s="222"/>
      <c r="K55" s="228"/>
      <c r="T55" s="222"/>
      <c r="U55" s="228"/>
    </row>
    <row r="56" spans="1:21">
      <c r="A56" s="90"/>
      <c r="B56" s="13"/>
      <c r="C56" s="13"/>
      <c r="D56" s="13"/>
      <c r="E56" s="25"/>
      <c r="F56" s="13"/>
      <c r="J56" s="222"/>
      <c r="K56" s="228"/>
      <c r="T56" s="222"/>
      <c r="U56" s="228"/>
    </row>
    <row r="57" spans="1:21">
      <c r="A57" s="90"/>
      <c r="B57" s="13"/>
      <c r="C57" s="13"/>
      <c r="D57" s="13"/>
      <c r="E57" s="25"/>
      <c r="F57" s="13"/>
      <c r="J57" s="222"/>
      <c r="K57" s="228"/>
      <c r="T57" s="222"/>
      <c r="U57" s="228"/>
    </row>
    <row r="58" spans="1:21">
      <c r="A58" s="90"/>
      <c r="B58" s="13"/>
      <c r="C58" s="13"/>
      <c r="D58" s="13"/>
      <c r="E58" s="25"/>
      <c r="F58" s="13"/>
      <c r="J58" s="222"/>
      <c r="K58" s="228"/>
      <c r="T58" s="222"/>
      <c r="U58" s="228"/>
    </row>
    <row r="59" spans="1:21">
      <c r="A59" s="90"/>
      <c r="B59" s="13"/>
      <c r="C59" s="13"/>
      <c r="D59" s="13"/>
      <c r="E59" s="25"/>
      <c r="F59" s="13"/>
      <c r="J59" s="222"/>
      <c r="K59" s="228"/>
      <c r="T59" s="222"/>
      <c r="U59" s="228"/>
    </row>
    <row r="60" spans="1:21">
      <c r="A60" s="90"/>
      <c r="B60" s="13"/>
      <c r="C60" s="13"/>
      <c r="D60" s="13"/>
      <c r="E60" s="25"/>
      <c r="F60" s="13"/>
      <c r="J60" s="222"/>
      <c r="K60" s="228"/>
      <c r="T60" s="222"/>
      <c r="U60" s="228"/>
    </row>
    <row r="61" spans="1:21">
      <c r="A61" s="90"/>
      <c r="B61" s="13"/>
      <c r="C61" s="13"/>
      <c r="D61" s="13"/>
      <c r="E61" s="25"/>
      <c r="F61" s="13"/>
      <c r="J61" s="222"/>
      <c r="K61" s="228"/>
      <c r="T61" s="222"/>
      <c r="U61" s="228"/>
    </row>
    <row r="62" spans="1:21">
      <c r="A62" s="90"/>
      <c r="B62" s="13"/>
      <c r="C62" s="13"/>
      <c r="D62" s="13"/>
      <c r="E62" s="25"/>
      <c r="F62" s="13"/>
      <c r="J62" s="222"/>
      <c r="K62" s="228"/>
      <c r="T62" s="222"/>
      <c r="U62" s="228"/>
    </row>
    <row r="63" spans="1:21">
      <c r="A63" s="90"/>
      <c r="B63" s="13"/>
      <c r="C63" s="13"/>
      <c r="D63" s="13"/>
      <c r="E63" s="25"/>
      <c r="F63" s="13"/>
      <c r="J63" s="222"/>
      <c r="K63" s="228"/>
      <c r="T63" s="222"/>
      <c r="U63" s="228"/>
    </row>
    <row r="64" spans="1:21">
      <c r="A64" s="90"/>
      <c r="B64" s="13"/>
      <c r="C64" s="13"/>
      <c r="D64" s="13"/>
      <c r="E64" s="25"/>
      <c r="F64" s="13"/>
      <c r="J64" s="222"/>
      <c r="K64" s="228"/>
      <c r="T64" s="222"/>
      <c r="U64" s="228"/>
    </row>
    <row r="65" spans="1:21">
      <c r="A65" s="90"/>
      <c r="B65" s="13"/>
      <c r="C65" s="13"/>
      <c r="D65" s="13"/>
      <c r="E65" s="25"/>
      <c r="F65" s="13"/>
      <c r="J65" s="222"/>
      <c r="K65" s="228"/>
      <c r="T65" s="222"/>
      <c r="U65" s="228"/>
    </row>
    <row r="66" spans="1:21">
      <c r="A66" s="90"/>
      <c r="B66" s="13"/>
      <c r="C66" s="13"/>
      <c r="D66" s="13"/>
      <c r="E66" s="25"/>
      <c r="F66" s="13"/>
      <c r="J66" s="222"/>
      <c r="K66" s="228"/>
      <c r="T66" s="222"/>
      <c r="U66" s="228"/>
    </row>
    <row r="67" spans="1:21">
      <c r="A67" s="90"/>
      <c r="B67" s="13"/>
      <c r="C67" s="13"/>
      <c r="D67" s="13"/>
      <c r="E67" s="25"/>
      <c r="F67" s="13"/>
      <c r="J67" s="222"/>
      <c r="K67" s="228"/>
      <c r="T67" s="222"/>
      <c r="U67" s="228"/>
    </row>
    <row r="68" spans="1:21">
      <c r="A68" s="90"/>
      <c r="B68" s="13"/>
      <c r="C68" s="13"/>
      <c r="D68" s="13"/>
      <c r="E68" s="25"/>
      <c r="F68" s="13"/>
      <c r="J68" s="222"/>
      <c r="K68" s="228"/>
      <c r="T68" s="222"/>
      <c r="U68" s="228"/>
    </row>
    <row r="69" spans="1:21">
      <c r="A69" s="90"/>
      <c r="B69" s="13"/>
      <c r="C69" s="13"/>
      <c r="D69" s="13"/>
      <c r="E69" s="25"/>
      <c r="F69" s="13"/>
      <c r="J69" s="222"/>
      <c r="K69" s="228"/>
      <c r="T69" s="222"/>
      <c r="U69" s="228"/>
    </row>
    <row r="70" spans="1:21">
      <c r="A70" s="90"/>
      <c r="B70" s="13"/>
      <c r="C70" s="13"/>
      <c r="D70" s="13"/>
      <c r="E70" s="25"/>
      <c r="F70" s="13"/>
      <c r="J70" s="222"/>
      <c r="K70" s="228"/>
      <c r="T70" s="222"/>
      <c r="U70" s="228"/>
    </row>
    <row r="71" spans="1:21">
      <c r="A71" s="90"/>
      <c r="B71" s="13"/>
      <c r="C71" s="13"/>
      <c r="D71" s="13"/>
      <c r="E71" s="25"/>
      <c r="F71" s="13"/>
      <c r="J71" s="222"/>
      <c r="K71" s="228"/>
      <c r="T71" s="222"/>
      <c r="U71" s="228"/>
    </row>
    <row r="72" spans="1:21">
      <c r="A72" s="90"/>
      <c r="B72" s="13"/>
      <c r="C72" s="13"/>
      <c r="D72" s="13"/>
      <c r="E72" s="25"/>
      <c r="F72" s="13"/>
      <c r="J72" s="222"/>
      <c r="K72" s="228"/>
      <c r="T72" s="222"/>
      <c r="U72" s="228"/>
    </row>
    <row r="73" spans="1:21">
      <c r="A73" s="90"/>
      <c r="B73" s="13"/>
      <c r="C73" s="13"/>
      <c r="D73" s="13"/>
      <c r="E73" s="25"/>
      <c r="F73" s="13"/>
      <c r="J73" s="222"/>
      <c r="K73" s="228"/>
      <c r="T73" s="222"/>
      <c r="U73" s="228"/>
    </row>
    <row r="74" spans="1:21">
      <c r="A74" s="90"/>
      <c r="B74" s="13"/>
      <c r="C74" s="13"/>
      <c r="D74" s="13"/>
      <c r="E74" s="25"/>
      <c r="F74" s="13"/>
      <c r="J74" s="222"/>
      <c r="K74" s="228"/>
      <c r="T74" s="222"/>
      <c r="U74" s="228"/>
    </row>
    <row r="75" spans="1:21">
      <c r="A75" s="90"/>
      <c r="B75" s="13"/>
      <c r="C75" s="13"/>
      <c r="D75" s="13"/>
      <c r="E75" s="25"/>
      <c r="F75" s="13"/>
      <c r="J75" s="222"/>
      <c r="K75" s="228"/>
      <c r="T75" s="222"/>
      <c r="U75" s="228"/>
    </row>
    <row r="76" spans="1:21">
      <c r="A76" s="90"/>
      <c r="B76" s="13"/>
      <c r="C76" s="13"/>
      <c r="D76" s="13"/>
      <c r="E76" s="25"/>
      <c r="F76" s="13"/>
      <c r="J76" s="222"/>
      <c r="K76" s="228"/>
      <c r="T76" s="222"/>
      <c r="U76" s="228"/>
    </row>
    <row r="77" spans="1:21">
      <c r="A77" s="90"/>
      <c r="B77" s="13"/>
      <c r="C77" s="13"/>
      <c r="D77" s="13"/>
      <c r="E77" s="25"/>
      <c r="F77" s="13"/>
      <c r="J77" s="222"/>
      <c r="K77" s="228"/>
      <c r="T77" s="222"/>
      <c r="U77" s="228"/>
    </row>
    <row r="78" spans="1:21">
      <c r="A78" s="90"/>
      <c r="B78" s="13"/>
      <c r="C78" s="26"/>
      <c r="D78" s="27"/>
      <c r="E78" s="28"/>
      <c r="F78" s="27"/>
      <c r="J78" s="222"/>
      <c r="K78" s="228"/>
      <c r="T78" s="222"/>
      <c r="U78" s="228"/>
    </row>
    <row r="79" spans="1:21">
      <c r="A79" s="90"/>
      <c r="B79" s="13"/>
      <c r="C79" s="13"/>
      <c r="D79" s="13"/>
      <c r="E79" s="25"/>
      <c r="F79" s="13"/>
      <c r="J79" s="222"/>
      <c r="K79" s="228"/>
      <c r="T79" s="222"/>
      <c r="U79" s="228"/>
    </row>
    <row r="80" spans="1:21">
      <c r="A80" s="90"/>
      <c r="B80" s="13"/>
      <c r="C80" s="13"/>
      <c r="D80" s="13"/>
      <c r="E80" s="25"/>
      <c r="F80" s="13"/>
      <c r="J80" s="222"/>
      <c r="K80" s="228"/>
      <c r="T80" s="222"/>
      <c r="U80" s="228"/>
    </row>
    <row r="81" spans="1:21">
      <c r="A81" s="90"/>
      <c r="B81" s="13"/>
      <c r="C81" s="13"/>
      <c r="D81" s="13"/>
      <c r="E81" s="25"/>
      <c r="F81" s="13"/>
      <c r="J81" s="222"/>
      <c r="K81" s="228"/>
      <c r="T81" s="222"/>
      <c r="U81" s="228"/>
    </row>
    <row r="82" spans="1:21">
      <c r="A82" s="90"/>
      <c r="B82" s="13"/>
      <c r="C82" s="13"/>
      <c r="D82" s="13"/>
      <c r="E82" s="25"/>
      <c r="F82" s="13"/>
      <c r="J82" s="222"/>
      <c r="K82" s="228"/>
      <c r="T82" s="222"/>
      <c r="U82" s="228"/>
    </row>
    <row r="83" spans="1:21">
      <c r="A83" s="90"/>
      <c r="B83" s="13"/>
      <c r="C83" s="13"/>
      <c r="D83" s="13"/>
      <c r="E83" s="25"/>
      <c r="F83" s="13"/>
      <c r="J83" s="222"/>
      <c r="K83" s="228"/>
      <c r="T83" s="222"/>
      <c r="U83" s="228"/>
    </row>
    <row r="84" spans="1:21">
      <c r="A84" s="90"/>
      <c r="B84" s="13"/>
      <c r="C84" s="13"/>
      <c r="D84" s="13"/>
      <c r="E84" s="25"/>
      <c r="F84" s="13"/>
      <c r="J84" s="222"/>
      <c r="K84" s="228"/>
      <c r="T84" s="222"/>
      <c r="U84" s="228"/>
    </row>
    <row r="85" spans="1:21">
      <c r="A85" s="90"/>
      <c r="B85" s="13"/>
      <c r="C85" s="13"/>
      <c r="D85" s="13"/>
      <c r="E85" s="25"/>
      <c r="F85" s="13"/>
      <c r="J85" s="222"/>
      <c r="K85" s="228"/>
      <c r="T85" s="222"/>
      <c r="U85" s="228"/>
    </row>
    <row r="86" spans="1:21">
      <c r="A86" s="90"/>
      <c r="B86" s="13"/>
      <c r="C86" s="13"/>
      <c r="D86" s="13"/>
      <c r="E86" s="25"/>
      <c r="F86" s="13"/>
      <c r="J86" s="222"/>
      <c r="K86" s="228"/>
      <c r="T86" s="222"/>
      <c r="U86" s="228"/>
    </row>
    <row r="87" spans="1:21">
      <c r="A87" s="90"/>
      <c r="B87" s="13"/>
      <c r="C87" s="13"/>
      <c r="D87" s="13"/>
      <c r="E87" s="25"/>
      <c r="F87" s="13"/>
      <c r="J87" s="222"/>
      <c r="K87" s="228"/>
      <c r="T87" s="222"/>
      <c r="U87" s="228"/>
    </row>
    <row r="88" spans="1:21">
      <c r="A88" s="90"/>
      <c r="B88" s="13"/>
      <c r="C88" s="13"/>
      <c r="D88" s="13"/>
      <c r="E88" s="25"/>
      <c r="F88" s="13"/>
      <c r="J88" s="222"/>
      <c r="K88" s="228"/>
      <c r="T88" s="222"/>
      <c r="U88" s="228"/>
    </row>
    <row r="89" spans="1:21">
      <c r="A89" s="90"/>
      <c r="B89" s="13"/>
      <c r="C89" s="13"/>
      <c r="D89" s="13"/>
      <c r="E89" s="25"/>
      <c r="F89" s="13"/>
      <c r="J89" s="222"/>
      <c r="K89" s="228"/>
      <c r="T89" s="222"/>
      <c r="U89" s="228"/>
    </row>
    <row r="90" spans="1:21">
      <c r="A90" s="90"/>
      <c r="B90" s="13"/>
      <c r="C90" s="13"/>
      <c r="D90" s="13"/>
      <c r="E90" s="25"/>
      <c r="F90" s="13"/>
      <c r="J90" s="222"/>
      <c r="K90" s="228"/>
      <c r="T90" s="222"/>
      <c r="U90" s="228"/>
    </row>
    <row r="91" spans="1:21">
      <c r="A91" s="90"/>
      <c r="B91" s="13"/>
      <c r="C91" s="13"/>
      <c r="D91" s="13"/>
      <c r="E91" s="25"/>
      <c r="F91" s="13"/>
      <c r="J91" s="222"/>
      <c r="K91" s="228"/>
      <c r="T91" s="222"/>
      <c r="U91" s="228"/>
    </row>
    <row r="92" spans="1:21">
      <c r="A92" s="90"/>
      <c r="B92" s="13"/>
      <c r="C92" s="13"/>
      <c r="D92" s="13"/>
      <c r="E92" s="25"/>
      <c r="F92" s="13"/>
      <c r="J92" s="222"/>
      <c r="K92" s="228"/>
      <c r="T92" s="222"/>
      <c r="U92" s="228"/>
    </row>
    <row r="93" spans="1:21">
      <c r="A93" s="90"/>
      <c r="B93" s="13"/>
      <c r="C93" s="13"/>
      <c r="D93" s="13"/>
      <c r="E93" s="25"/>
      <c r="F93" s="13"/>
      <c r="J93" s="222"/>
      <c r="K93" s="228"/>
      <c r="T93" s="222"/>
      <c r="U93" s="228"/>
    </row>
    <row r="94" spans="1:21">
      <c r="A94" s="90"/>
      <c r="B94" s="13"/>
      <c r="C94" s="13"/>
      <c r="D94" s="13"/>
      <c r="E94" s="25"/>
      <c r="F94" s="13"/>
      <c r="J94" s="222"/>
      <c r="K94" s="228"/>
      <c r="T94" s="222"/>
      <c r="U94" s="228"/>
    </row>
    <row r="95" spans="1:21">
      <c r="A95" s="90"/>
      <c r="B95" s="13"/>
      <c r="C95" s="13"/>
      <c r="D95" s="13"/>
      <c r="E95" s="25"/>
      <c r="F95" s="13"/>
      <c r="J95" s="222"/>
      <c r="K95" s="228"/>
      <c r="T95" s="222"/>
      <c r="U95" s="228"/>
    </row>
    <row r="96" spans="1:21">
      <c r="A96" s="90"/>
      <c r="B96" s="13"/>
      <c r="C96" s="13"/>
      <c r="D96" s="13"/>
      <c r="E96" s="25"/>
      <c r="F96" s="13"/>
      <c r="J96" s="222"/>
      <c r="K96" s="228"/>
      <c r="T96" s="222"/>
      <c r="U96" s="228"/>
    </row>
    <row r="97" spans="1:21">
      <c r="A97" s="90"/>
      <c r="B97" s="13"/>
      <c r="C97" s="13"/>
      <c r="D97" s="13"/>
      <c r="E97" s="25"/>
      <c r="F97" s="13"/>
      <c r="J97" s="222"/>
      <c r="K97" s="228"/>
      <c r="T97" s="222"/>
      <c r="U97" s="228"/>
    </row>
    <row r="98" spans="1:21">
      <c r="A98" s="90"/>
      <c r="B98" s="13"/>
      <c r="C98" s="13"/>
      <c r="D98" s="13"/>
      <c r="E98" s="25"/>
      <c r="F98" s="13"/>
      <c r="J98" s="222"/>
      <c r="K98" s="228"/>
      <c r="T98" s="222"/>
      <c r="U98" s="228"/>
    </row>
    <row r="99" spans="1:21">
      <c r="A99" s="90"/>
      <c r="B99" s="13"/>
      <c r="C99" s="13"/>
      <c r="D99" s="13"/>
      <c r="E99" s="25"/>
      <c r="F99" s="13"/>
      <c r="J99" s="222"/>
      <c r="K99" s="228"/>
      <c r="T99" s="222"/>
      <c r="U99" s="228"/>
    </row>
    <row r="100" spans="1:21">
      <c r="A100" s="90"/>
      <c r="B100" s="13"/>
      <c r="C100" s="13"/>
      <c r="D100" s="13"/>
      <c r="E100" s="25"/>
      <c r="F100" s="13"/>
      <c r="J100" s="222"/>
      <c r="K100" s="228"/>
      <c r="T100" s="222"/>
      <c r="U100" s="228"/>
    </row>
    <row r="101" spans="1:21">
      <c r="A101" s="90"/>
      <c r="B101" s="13"/>
      <c r="C101" s="13"/>
      <c r="D101" s="13"/>
      <c r="E101" s="25"/>
      <c r="F101" s="13"/>
      <c r="J101" s="222"/>
      <c r="K101" s="228"/>
      <c r="T101" s="222"/>
      <c r="U101" s="228"/>
    </row>
    <row r="102" spans="1:21">
      <c r="A102" s="90"/>
      <c r="B102" s="13"/>
      <c r="C102" s="13"/>
      <c r="D102" s="13"/>
      <c r="E102" s="25"/>
      <c r="F102" s="13"/>
      <c r="J102" s="222"/>
      <c r="K102" s="228"/>
      <c r="T102" s="222"/>
      <c r="U102" s="228"/>
    </row>
    <row r="103" spans="1:21">
      <c r="A103" s="90"/>
      <c r="B103" s="13"/>
      <c r="C103" s="13"/>
      <c r="D103" s="13"/>
      <c r="E103" s="25"/>
      <c r="F103" s="13"/>
      <c r="J103" s="222"/>
      <c r="K103" s="228"/>
      <c r="T103" s="222"/>
      <c r="U103" s="228"/>
    </row>
    <row r="104" spans="1:21">
      <c r="A104" s="90"/>
      <c r="B104" s="13"/>
      <c r="C104" s="13"/>
      <c r="D104" s="13"/>
      <c r="E104" s="25"/>
      <c r="F104" s="13"/>
      <c r="J104" s="222"/>
      <c r="K104" s="228"/>
      <c r="T104" s="222"/>
      <c r="U104" s="228"/>
    </row>
    <row r="105" spans="1:21">
      <c r="A105" s="90"/>
      <c r="B105" s="13"/>
      <c r="C105" s="13"/>
      <c r="D105" s="13"/>
      <c r="E105" s="25"/>
      <c r="F105" s="13"/>
      <c r="J105" s="222"/>
      <c r="K105" s="228"/>
      <c r="T105" s="222"/>
      <c r="U105" s="228"/>
    </row>
    <row r="106" spans="1:21">
      <c r="A106" s="90"/>
      <c r="B106" s="13"/>
      <c r="C106" s="13"/>
      <c r="D106" s="13"/>
      <c r="E106" s="25"/>
      <c r="F106" s="13"/>
      <c r="J106" s="222"/>
      <c r="K106" s="228"/>
      <c r="T106" s="222"/>
      <c r="U106" s="228"/>
    </row>
    <row r="107" spans="1:21">
      <c r="A107" s="90"/>
      <c r="B107" s="13"/>
      <c r="C107" s="13"/>
      <c r="D107" s="13"/>
      <c r="E107" s="25"/>
      <c r="F107" s="13"/>
      <c r="J107" s="222"/>
      <c r="K107" s="228"/>
      <c r="T107" s="222"/>
      <c r="U107" s="228"/>
    </row>
    <row r="108" spans="1:21">
      <c r="A108" s="90"/>
      <c r="B108" s="13"/>
      <c r="C108" s="13"/>
      <c r="D108" s="13"/>
      <c r="E108" s="25"/>
      <c r="F108" s="13"/>
      <c r="J108" s="222"/>
      <c r="K108" s="228"/>
      <c r="T108" s="222"/>
      <c r="U108" s="228"/>
    </row>
    <row r="109" spans="1:21">
      <c r="A109" s="90"/>
      <c r="B109" s="13"/>
      <c r="C109" s="13"/>
      <c r="D109" s="13"/>
      <c r="E109" s="25"/>
      <c r="F109" s="13"/>
      <c r="J109" s="222"/>
      <c r="K109" s="228"/>
      <c r="T109" s="222"/>
      <c r="U109" s="228"/>
    </row>
    <row r="110" spans="1:21">
      <c r="A110" s="90"/>
      <c r="B110" s="13"/>
      <c r="C110" s="13"/>
      <c r="D110" s="13"/>
      <c r="E110" s="25"/>
      <c r="F110" s="13"/>
      <c r="J110" s="222"/>
      <c r="K110" s="228"/>
      <c r="T110" s="222"/>
      <c r="U110" s="228"/>
    </row>
    <row r="111" spans="1:21">
      <c r="A111" s="90"/>
      <c r="B111" s="13"/>
      <c r="C111" s="13"/>
      <c r="D111" s="13"/>
      <c r="E111" s="25"/>
      <c r="F111" s="13"/>
      <c r="J111" s="222"/>
      <c r="K111" s="228"/>
      <c r="T111" s="222"/>
      <c r="U111" s="228"/>
    </row>
    <row r="112" spans="1:21">
      <c r="A112" s="90"/>
      <c r="B112" s="13"/>
      <c r="C112" s="13"/>
      <c r="D112" s="13"/>
      <c r="E112" s="25"/>
      <c r="F112" s="13"/>
      <c r="J112" s="222"/>
      <c r="K112" s="228"/>
      <c r="T112" s="222"/>
      <c r="U112" s="228"/>
    </row>
    <row r="113" spans="1:21">
      <c r="A113" s="90"/>
      <c r="B113" s="13"/>
      <c r="C113" s="13"/>
      <c r="D113" s="13"/>
      <c r="E113" s="25"/>
      <c r="F113" s="13"/>
      <c r="J113" s="222"/>
      <c r="K113" s="228"/>
      <c r="T113" s="222"/>
      <c r="U113" s="228"/>
    </row>
    <row r="114" spans="1:21">
      <c r="A114" s="90"/>
      <c r="B114" s="13"/>
      <c r="C114" s="13"/>
      <c r="D114" s="13"/>
      <c r="E114" s="25"/>
      <c r="F114" s="13"/>
      <c r="J114" s="222"/>
      <c r="K114" s="228"/>
      <c r="T114" s="222"/>
      <c r="U114" s="228"/>
    </row>
    <row r="115" spans="1:21">
      <c r="A115" s="90"/>
      <c r="B115" s="13"/>
      <c r="C115" s="13"/>
      <c r="D115" s="13"/>
      <c r="E115" s="25"/>
      <c r="F115" s="13"/>
      <c r="J115" s="222"/>
      <c r="K115" s="228"/>
      <c r="T115" s="222"/>
      <c r="U115" s="228"/>
    </row>
    <row r="116" spans="1:21">
      <c r="A116" s="90"/>
      <c r="B116" s="13"/>
      <c r="C116" s="13"/>
      <c r="D116" s="13"/>
      <c r="E116" s="25"/>
      <c r="F116" s="13"/>
      <c r="J116" s="222"/>
      <c r="K116" s="228"/>
      <c r="T116" s="222"/>
      <c r="U116" s="228"/>
    </row>
    <row r="117" spans="1:21">
      <c r="A117" s="90"/>
      <c r="B117" s="13"/>
      <c r="C117" s="13"/>
      <c r="D117" s="13"/>
      <c r="E117" s="25"/>
      <c r="F117" s="13"/>
      <c r="J117" s="222"/>
      <c r="K117" s="228"/>
      <c r="T117" s="222"/>
      <c r="U117" s="228"/>
    </row>
    <row r="118" spans="1:21">
      <c r="A118" s="90"/>
      <c r="B118" s="13"/>
      <c r="C118" s="13"/>
      <c r="D118" s="13"/>
      <c r="E118" s="25"/>
      <c r="F118" s="13"/>
      <c r="J118" s="222"/>
      <c r="K118" s="228"/>
      <c r="T118" s="222"/>
      <c r="U118" s="228"/>
    </row>
    <row r="119" spans="1:21">
      <c r="A119" s="90"/>
      <c r="B119" s="13"/>
      <c r="C119" s="13"/>
      <c r="D119" s="13"/>
      <c r="E119" s="25"/>
      <c r="F119" s="13"/>
      <c r="J119" s="222"/>
      <c r="K119" s="228"/>
      <c r="T119" s="222"/>
      <c r="U119" s="228"/>
    </row>
    <row r="120" spans="1:21">
      <c r="A120" s="90"/>
      <c r="B120" s="13"/>
      <c r="C120" s="13"/>
      <c r="D120" s="13"/>
      <c r="E120" s="25"/>
      <c r="F120" s="13"/>
      <c r="J120" s="222"/>
      <c r="K120" s="228"/>
      <c r="T120" s="222"/>
      <c r="U120" s="228"/>
    </row>
    <row r="121" spans="1:21">
      <c r="A121" s="90"/>
      <c r="B121" s="13"/>
      <c r="C121" s="13"/>
      <c r="D121" s="13"/>
      <c r="E121" s="25"/>
      <c r="F121" s="13"/>
      <c r="J121" s="222"/>
      <c r="K121" s="228"/>
      <c r="T121" s="222"/>
      <c r="U121" s="228"/>
    </row>
    <row r="122" spans="1:21">
      <c r="A122" s="90"/>
      <c r="B122" s="13"/>
      <c r="C122" s="13"/>
      <c r="D122" s="13"/>
      <c r="E122" s="25"/>
      <c r="F122" s="13"/>
      <c r="J122" s="222"/>
      <c r="K122" s="228"/>
      <c r="T122" s="222"/>
      <c r="U122" s="228"/>
    </row>
    <row r="123" spans="1:21">
      <c r="A123" s="90"/>
      <c r="B123" s="13"/>
      <c r="C123" s="13"/>
      <c r="D123" s="13"/>
      <c r="E123" s="25"/>
      <c r="F123" s="13"/>
      <c r="J123" s="222"/>
      <c r="K123" s="228"/>
      <c r="T123" s="222"/>
      <c r="U123" s="228"/>
    </row>
    <row r="124" spans="1:21">
      <c r="A124" s="90"/>
      <c r="B124" s="13"/>
      <c r="C124" s="13"/>
      <c r="D124" s="13"/>
      <c r="E124" s="25"/>
      <c r="F124" s="13"/>
      <c r="J124" s="222"/>
      <c r="K124" s="228"/>
      <c r="T124" s="222"/>
      <c r="U124" s="228"/>
    </row>
    <row r="125" spans="1:21">
      <c r="A125" s="90"/>
      <c r="B125" s="13"/>
      <c r="C125" s="13"/>
      <c r="D125" s="13"/>
      <c r="E125" s="25"/>
      <c r="F125" s="13"/>
      <c r="J125" s="222"/>
      <c r="K125" s="228"/>
      <c r="T125" s="222"/>
      <c r="U125" s="228"/>
    </row>
    <row r="126" spans="1:21">
      <c r="A126" s="90"/>
      <c r="B126" s="13"/>
      <c r="C126" s="13"/>
      <c r="D126" s="13"/>
      <c r="E126" s="25"/>
      <c r="F126" s="13"/>
      <c r="J126" s="222"/>
      <c r="K126" s="228"/>
      <c r="T126" s="222"/>
      <c r="U126" s="228"/>
    </row>
    <row r="127" spans="1:21">
      <c r="A127" s="90"/>
      <c r="B127" s="13"/>
      <c r="C127" s="13"/>
      <c r="D127" s="13"/>
      <c r="E127" s="25"/>
      <c r="F127" s="13"/>
      <c r="J127" s="222"/>
      <c r="K127" s="228"/>
      <c r="T127" s="222"/>
      <c r="U127" s="228"/>
    </row>
    <row r="128" spans="1:21">
      <c r="A128" s="90"/>
      <c r="B128" s="13"/>
      <c r="C128" s="13"/>
      <c r="D128" s="13"/>
      <c r="E128" s="25"/>
      <c r="F128" s="13"/>
      <c r="J128" s="222"/>
      <c r="K128" s="228"/>
      <c r="T128" s="222"/>
      <c r="U128" s="228"/>
    </row>
    <row r="129" spans="1:21">
      <c r="A129" s="90"/>
      <c r="B129" s="13"/>
      <c r="C129" s="13"/>
      <c r="D129" s="13"/>
      <c r="E129" s="25"/>
      <c r="F129" s="13"/>
      <c r="J129" s="222"/>
      <c r="K129" s="228"/>
      <c r="T129" s="222"/>
      <c r="U129" s="228"/>
    </row>
    <row r="130" spans="1:21">
      <c r="A130" s="90"/>
      <c r="B130" s="13"/>
      <c r="C130" s="13"/>
      <c r="D130" s="13"/>
      <c r="E130" s="25"/>
      <c r="F130" s="13"/>
      <c r="J130" s="222"/>
      <c r="K130" s="228"/>
      <c r="T130" s="222"/>
      <c r="U130" s="228"/>
    </row>
    <row r="131" spans="1:21">
      <c r="A131" s="90"/>
      <c r="B131" s="13"/>
      <c r="C131" s="13"/>
      <c r="D131" s="13"/>
      <c r="E131" s="25"/>
      <c r="F131" s="13"/>
      <c r="J131" s="222"/>
      <c r="K131" s="228"/>
      <c r="T131" s="222"/>
      <c r="U131" s="228"/>
    </row>
    <row r="132" spans="1:21">
      <c r="A132" s="90"/>
      <c r="B132" s="13"/>
      <c r="C132" s="13"/>
      <c r="D132" s="13"/>
      <c r="E132" s="25"/>
      <c r="F132" s="13"/>
      <c r="J132" s="222"/>
      <c r="K132" s="228"/>
      <c r="T132" s="222"/>
      <c r="U132" s="228"/>
    </row>
    <row r="133" spans="1:21">
      <c r="A133" s="90"/>
      <c r="B133" s="13"/>
      <c r="C133" s="13"/>
      <c r="D133" s="13"/>
      <c r="E133" s="25"/>
      <c r="F133" s="13"/>
      <c r="J133" s="222"/>
      <c r="K133" s="228"/>
      <c r="T133" s="222"/>
      <c r="U133" s="228"/>
    </row>
    <row r="134" spans="1:21">
      <c r="A134" s="90"/>
      <c r="B134" s="13"/>
      <c r="C134" s="13"/>
      <c r="D134" s="13"/>
      <c r="E134" s="25"/>
      <c r="F134" s="13"/>
      <c r="J134" s="222"/>
      <c r="K134" s="228"/>
      <c r="T134" s="222"/>
      <c r="U134" s="228"/>
    </row>
    <row r="135" spans="1:21">
      <c r="A135" s="90"/>
      <c r="B135" s="13"/>
      <c r="C135" s="13"/>
      <c r="D135" s="13"/>
      <c r="E135" s="25"/>
      <c r="F135" s="13"/>
      <c r="J135" s="222"/>
      <c r="K135" s="228"/>
      <c r="T135" s="222"/>
      <c r="U135" s="228"/>
    </row>
    <row r="136" spans="1:21">
      <c r="A136" s="90"/>
      <c r="B136" s="13"/>
      <c r="C136" s="13"/>
      <c r="D136" s="13"/>
      <c r="E136" s="25"/>
      <c r="F136" s="13"/>
      <c r="J136" s="222"/>
      <c r="K136" s="228"/>
      <c r="T136" s="222"/>
      <c r="U136" s="228"/>
    </row>
    <row r="137" spans="1:21">
      <c r="A137" s="90"/>
      <c r="B137" s="13"/>
      <c r="C137" s="13"/>
      <c r="D137" s="13"/>
      <c r="E137" s="25"/>
      <c r="F137" s="13"/>
      <c r="J137" s="222"/>
      <c r="K137" s="228"/>
      <c r="T137" s="222"/>
      <c r="U137" s="228"/>
    </row>
    <row r="138" spans="1:21">
      <c r="A138" s="90"/>
      <c r="B138" s="13"/>
      <c r="C138" s="13"/>
      <c r="D138" s="13"/>
      <c r="E138" s="25"/>
      <c r="F138" s="13"/>
      <c r="J138" s="222"/>
      <c r="K138" s="228"/>
      <c r="T138" s="222"/>
      <c r="U138" s="228"/>
    </row>
    <row r="139" spans="1:21">
      <c r="A139" s="90"/>
      <c r="B139" s="13"/>
      <c r="C139" s="13"/>
      <c r="D139" s="13"/>
      <c r="E139" s="25"/>
      <c r="F139" s="13"/>
      <c r="J139" s="222"/>
      <c r="K139" s="228"/>
      <c r="T139" s="222"/>
      <c r="U139" s="228"/>
    </row>
    <row r="140" spans="1:21">
      <c r="A140" s="90"/>
      <c r="B140" s="13"/>
      <c r="C140" s="13"/>
      <c r="D140" s="13"/>
      <c r="E140" s="25"/>
      <c r="F140" s="13"/>
      <c r="J140" s="222"/>
      <c r="K140" s="228"/>
      <c r="T140" s="222"/>
      <c r="U140" s="228"/>
    </row>
    <row r="141" spans="1:21">
      <c r="A141" s="90"/>
      <c r="B141" s="13"/>
      <c r="C141" s="13"/>
      <c r="D141" s="13"/>
      <c r="E141" s="25"/>
      <c r="F141" s="13"/>
      <c r="J141" s="222"/>
      <c r="K141" s="228"/>
      <c r="T141" s="222"/>
      <c r="U141" s="228"/>
    </row>
    <row r="142" spans="1:21">
      <c r="A142" s="90"/>
      <c r="B142" s="13"/>
      <c r="C142" s="13"/>
      <c r="D142" s="13"/>
      <c r="E142" s="25"/>
      <c r="F142" s="13"/>
      <c r="J142" s="222"/>
      <c r="K142" s="228"/>
      <c r="T142" s="222"/>
      <c r="U142" s="228"/>
    </row>
    <row r="143" spans="1:21">
      <c r="A143" s="90"/>
      <c r="B143" s="13"/>
      <c r="C143" s="13"/>
      <c r="D143" s="13"/>
      <c r="E143" s="25"/>
      <c r="F143" s="13"/>
      <c r="J143" s="222"/>
      <c r="K143" s="228"/>
      <c r="T143" s="222"/>
      <c r="U143" s="228"/>
    </row>
    <row r="144" spans="1:21">
      <c r="A144" s="90"/>
      <c r="B144" s="13"/>
      <c r="C144" s="13"/>
      <c r="D144" s="13"/>
      <c r="E144" s="25"/>
      <c r="F144" s="13"/>
      <c r="J144" s="222"/>
      <c r="K144" s="228"/>
      <c r="T144" s="222"/>
      <c r="U144" s="228"/>
    </row>
    <row r="145" spans="1:21">
      <c r="A145" s="90"/>
      <c r="B145" s="13"/>
      <c r="C145" s="13"/>
      <c r="D145" s="13"/>
      <c r="E145" s="25"/>
      <c r="F145" s="13"/>
      <c r="J145" s="222"/>
      <c r="K145" s="228"/>
      <c r="T145" s="222"/>
      <c r="U145" s="228"/>
    </row>
    <row r="146" spans="1:21">
      <c r="A146" s="90"/>
      <c r="B146" s="13"/>
      <c r="C146" s="13"/>
      <c r="D146" s="13"/>
      <c r="E146" s="25"/>
      <c r="F146" s="13"/>
      <c r="J146" s="222"/>
      <c r="K146" s="228"/>
      <c r="T146" s="222"/>
      <c r="U146" s="228"/>
    </row>
    <row r="147" spans="1:21">
      <c r="A147" s="90"/>
      <c r="B147" s="13"/>
      <c r="C147" s="13"/>
      <c r="D147" s="13"/>
      <c r="E147" s="25"/>
      <c r="F147" s="13"/>
      <c r="J147" s="222"/>
      <c r="K147" s="228"/>
      <c r="T147" s="222"/>
      <c r="U147" s="228"/>
    </row>
    <row r="148" spans="1:21">
      <c r="A148" s="90"/>
      <c r="B148" s="13"/>
      <c r="C148" s="13"/>
      <c r="D148" s="13"/>
      <c r="E148" s="25"/>
      <c r="F148" s="13"/>
      <c r="J148" s="222"/>
      <c r="K148" s="228"/>
      <c r="T148" s="222"/>
      <c r="U148" s="228"/>
    </row>
    <row r="149" spans="1:21">
      <c r="A149" s="90"/>
      <c r="B149" s="13"/>
      <c r="C149" s="13"/>
      <c r="D149" s="13"/>
      <c r="E149" s="25"/>
      <c r="F149" s="13"/>
      <c r="J149" s="222"/>
      <c r="K149" s="228"/>
      <c r="T149" s="222"/>
      <c r="U149" s="228"/>
    </row>
    <row r="150" spans="1:21">
      <c r="A150" s="90"/>
      <c r="B150" s="13"/>
      <c r="C150" s="13"/>
      <c r="D150" s="13"/>
      <c r="E150" s="25"/>
      <c r="F150" s="13"/>
      <c r="J150" s="222"/>
      <c r="K150" s="228"/>
      <c r="T150" s="222"/>
      <c r="U150" s="228"/>
    </row>
    <row r="151" spans="1:21">
      <c r="A151" s="90"/>
      <c r="B151" s="13"/>
      <c r="C151" s="13"/>
      <c r="D151" s="13"/>
      <c r="E151" s="25"/>
      <c r="F151" s="13"/>
      <c r="J151" s="222"/>
      <c r="K151" s="228"/>
      <c r="T151" s="222"/>
      <c r="U151" s="228"/>
    </row>
    <row r="152" spans="1:21">
      <c r="A152" s="90"/>
      <c r="B152" s="13"/>
      <c r="C152" s="13"/>
      <c r="D152" s="13"/>
      <c r="E152" s="25"/>
      <c r="F152" s="13"/>
      <c r="J152" s="222"/>
      <c r="K152" s="228"/>
      <c r="T152" s="222"/>
      <c r="U152" s="228"/>
    </row>
    <row r="153" spans="1:21">
      <c r="A153" s="90"/>
      <c r="B153" s="13"/>
      <c r="C153" s="13"/>
      <c r="D153" s="13"/>
      <c r="E153" s="25"/>
      <c r="F153" s="13"/>
      <c r="J153" s="222"/>
      <c r="K153" s="228"/>
      <c r="T153" s="222"/>
      <c r="U153" s="228"/>
    </row>
    <row r="154" spans="1:21">
      <c r="A154" s="90"/>
      <c r="B154" s="13"/>
      <c r="C154" s="13"/>
      <c r="D154" s="13"/>
      <c r="E154" s="25"/>
      <c r="F154" s="13"/>
      <c r="J154" s="222"/>
      <c r="K154" s="228"/>
      <c r="T154" s="222"/>
      <c r="U154" s="228"/>
    </row>
    <row r="155" spans="1:21">
      <c r="A155" s="90"/>
      <c r="B155" s="13"/>
      <c r="C155" s="13"/>
      <c r="D155" s="13"/>
      <c r="E155" s="25"/>
      <c r="F155" s="13"/>
      <c r="J155" s="222"/>
      <c r="K155" s="228"/>
      <c r="T155" s="222"/>
      <c r="U155" s="228"/>
    </row>
    <row r="156" spans="1:21">
      <c r="A156" s="90"/>
      <c r="B156" s="13"/>
      <c r="C156" s="13"/>
      <c r="D156" s="13"/>
      <c r="E156" s="25"/>
      <c r="F156" s="13"/>
      <c r="J156" s="222"/>
      <c r="K156" s="228"/>
      <c r="T156" s="222"/>
      <c r="U156" s="228"/>
    </row>
    <row r="157" spans="1:21">
      <c r="A157" s="90"/>
      <c r="B157" s="13"/>
      <c r="C157" s="13"/>
      <c r="D157" s="13"/>
      <c r="E157" s="25"/>
      <c r="F157" s="13"/>
      <c r="J157" s="222"/>
      <c r="K157" s="228"/>
      <c r="T157" s="222"/>
      <c r="U157" s="228"/>
    </row>
    <row r="158" spans="1:21">
      <c r="A158" s="90"/>
      <c r="B158" s="13"/>
      <c r="C158" s="13"/>
      <c r="D158" s="13"/>
      <c r="E158" s="25"/>
      <c r="F158" s="13"/>
      <c r="J158" s="222"/>
      <c r="K158" s="228"/>
      <c r="T158" s="222"/>
      <c r="U158" s="228"/>
    </row>
    <row r="159" spans="1:21">
      <c r="A159" s="90"/>
      <c r="B159" s="13"/>
      <c r="C159" s="13"/>
      <c r="D159" s="13"/>
      <c r="E159" s="25"/>
      <c r="F159" s="13"/>
      <c r="J159" s="222"/>
      <c r="K159" s="228"/>
      <c r="T159" s="222"/>
      <c r="U159" s="228"/>
    </row>
    <row r="160" spans="1:21">
      <c r="A160" s="90"/>
      <c r="B160" s="13"/>
      <c r="C160" s="13"/>
      <c r="D160" s="13"/>
      <c r="E160" s="25"/>
      <c r="F160" s="13"/>
      <c r="J160" s="222"/>
      <c r="K160" s="228"/>
      <c r="T160" s="222"/>
      <c r="U160" s="228"/>
    </row>
    <row r="161" spans="1:21">
      <c r="A161" s="90"/>
      <c r="B161" s="13"/>
      <c r="C161" s="13"/>
      <c r="D161" s="13"/>
      <c r="E161" s="25"/>
      <c r="F161" s="13"/>
      <c r="J161" s="222"/>
      <c r="K161" s="228"/>
      <c r="T161" s="222"/>
      <c r="U161" s="228"/>
    </row>
    <row r="162" spans="1:21">
      <c r="A162" s="90"/>
      <c r="B162" s="13"/>
      <c r="C162" s="13"/>
      <c r="D162" s="13"/>
      <c r="E162" s="25"/>
      <c r="F162" s="13"/>
      <c r="J162" s="222"/>
      <c r="K162" s="228"/>
      <c r="T162" s="222"/>
      <c r="U162" s="228"/>
    </row>
    <row r="163" spans="1:21">
      <c r="A163" s="90"/>
      <c r="B163" s="13"/>
      <c r="C163" s="13"/>
      <c r="D163" s="13"/>
      <c r="E163" s="25"/>
      <c r="F163" s="13"/>
      <c r="J163" s="222"/>
      <c r="K163" s="228"/>
      <c r="T163" s="222"/>
      <c r="U163" s="228"/>
    </row>
    <row r="164" spans="1:21">
      <c r="A164" s="90"/>
      <c r="B164" s="13"/>
      <c r="C164" s="13"/>
      <c r="D164" s="13"/>
      <c r="E164" s="25"/>
      <c r="F164" s="13"/>
      <c r="J164" s="222"/>
      <c r="K164" s="228"/>
      <c r="T164" s="222"/>
      <c r="U164" s="228"/>
    </row>
    <row r="165" spans="1:21">
      <c r="A165" s="90"/>
      <c r="B165" s="13"/>
      <c r="C165" s="13"/>
      <c r="D165" s="13"/>
      <c r="E165" s="25"/>
      <c r="F165" s="13"/>
      <c r="J165" s="222"/>
      <c r="K165" s="228"/>
      <c r="T165" s="222"/>
      <c r="U165" s="228"/>
    </row>
    <row r="166" spans="1:21">
      <c r="A166" s="90"/>
      <c r="B166" s="13"/>
      <c r="C166" s="13"/>
      <c r="D166" s="13"/>
      <c r="E166" s="25"/>
      <c r="F166" s="13"/>
      <c r="J166" s="222"/>
      <c r="K166" s="228"/>
      <c r="T166" s="222"/>
      <c r="U166" s="228"/>
    </row>
    <row r="167" spans="1:21">
      <c r="A167" s="90"/>
      <c r="B167" s="13"/>
      <c r="C167" s="13"/>
      <c r="D167" s="13"/>
      <c r="E167" s="25"/>
      <c r="F167" s="13"/>
      <c r="J167" s="222"/>
      <c r="K167" s="228"/>
      <c r="T167" s="222"/>
      <c r="U167" s="228"/>
    </row>
    <row r="168" spans="1:21">
      <c r="A168" s="90"/>
      <c r="B168" s="13"/>
      <c r="C168" s="13"/>
      <c r="D168" s="13"/>
      <c r="E168" s="25"/>
      <c r="F168" s="13"/>
      <c r="J168" s="222"/>
      <c r="K168" s="228"/>
      <c r="T168" s="222"/>
      <c r="U168" s="228"/>
    </row>
    <row r="169" spans="1:21">
      <c r="A169" s="90"/>
      <c r="B169" s="13"/>
      <c r="C169" s="13"/>
      <c r="D169" s="13"/>
      <c r="E169" s="25"/>
      <c r="F169" s="13"/>
      <c r="J169" s="222"/>
      <c r="K169" s="228"/>
      <c r="T169" s="222"/>
      <c r="U169" s="228"/>
    </row>
    <row r="170" spans="1:21">
      <c r="A170" s="90"/>
      <c r="B170" s="13"/>
      <c r="C170" s="13"/>
      <c r="D170" s="13"/>
      <c r="E170" s="25"/>
      <c r="F170" s="13"/>
      <c r="J170" s="222"/>
      <c r="K170" s="228"/>
      <c r="T170" s="222"/>
      <c r="U170" s="228"/>
    </row>
    <row r="171" spans="1:21">
      <c r="A171" s="90"/>
      <c r="B171" s="13"/>
      <c r="C171" s="13"/>
      <c r="D171" s="13"/>
      <c r="E171" s="25"/>
      <c r="F171" s="13"/>
      <c r="J171" s="222"/>
      <c r="K171" s="228"/>
      <c r="T171" s="222"/>
      <c r="U171" s="228"/>
    </row>
    <row r="172" spans="1:21">
      <c r="A172" s="90"/>
      <c r="B172" s="13"/>
      <c r="C172" s="13"/>
      <c r="D172" s="13"/>
      <c r="E172" s="25"/>
      <c r="F172" s="13"/>
      <c r="J172" s="222"/>
      <c r="K172" s="228"/>
      <c r="T172" s="222"/>
      <c r="U172" s="228"/>
    </row>
    <row r="173" spans="1:21">
      <c r="A173" s="90"/>
      <c r="B173" s="13"/>
      <c r="C173" s="13"/>
      <c r="D173" s="13"/>
      <c r="E173" s="25"/>
      <c r="F173" s="13"/>
      <c r="J173" s="222"/>
      <c r="K173" s="228"/>
      <c r="T173" s="222"/>
      <c r="U173" s="228"/>
    </row>
    <row r="174" spans="1:21">
      <c r="A174" s="90"/>
      <c r="B174" s="13"/>
      <c r="C174" s="13"/>
      <c r="D174" s="13"/>
      <c r="E174" s="25"/>
      <c r="F174" s="13"/>
      <c r="J174" s="222"/>
      <c r="K174" s="228"/>
      <c r="T174" s="222"/>
      <c r="U174" s="228"/>
    </row>
    <row r="175" spans="1:21">
      <c r="A175" s="90"/>
      <c r="B175" s="13"/>
      <c r="C175" s="13"/>
      <c r="D175" s="13"/>
      <c r="E175" s="25"/>
      <c r="F175" s="13"/>
      <c r="J175" s="222"/>
      <c r="K175" s="228"/>
      <c r="T175" s="222"/>
      <c r="U175" s="228"/>
    </row>
    <row r="176" spans="1:21">
      <c r="A176" s="90"/>
      <c r="B176" s="13"/>
      <c r="C176" s="13"/>
      <c r="D176" s="13"/>
      <c r="E176" s="25"/>
      <c r="F176" s="13"/>
      <c r="J176" s="222"/>
      <c r="K176" s="228"/>
      <c r="T176" s="222"/>
      <c r="U176" s="228"/>
    </row>
    <row r="177" spans="1:21">
      <c r="A177" s="90"/>
      <c r="B177" s="13"/>
      <c r="C177" s="13"/>
      <c r="D177" s="13"/>
      <c r="E177" s="25"/>
      <c r="F177" s="13"/>
      <c r="J177" s="222"/>
      <c r="K177" s="228"/>
      <c r="T177" s="222"/>
      <c r="U177" s="228"/>
    </row>
    <row r="178" spans="1:21">
      <c r="A178" s="90"/>
      <c r="B178" s="13"/>
      <c r="C178" s="13"/>
      <c r="D178" s="13"/>
      <c r="E178" s="25"/>
      <c r="F178" s="13"/>
      <c r="J178" s="222"/>
      <c r="K178" s="228"/>
      <c r="T178" s="222"/>
      <c r="U178" s="228"/>
    </row>
    <row r="179" spans="1:21">
      <c r="A179" s="90"/>
      <c r="B179" s="13"/>
      <c r="C179" s="13"/>
      <c r="D179" s="13"/>
      <c r="E179" s="25"/>
      <c r="F179" s="13"/>
      <c r="J179" s="222"/>
      <c r="K179" s="228"/>
      <c r="T179" s="222"/>
      <c r="U179" s="228"/>
    </row>
    <row r="180" spans="1:21">
      <c r="A180" s="90"/>
      <c r="B180" s="13"/>
      <c r="C180" s="13"/>
      <c r="D180" s="13"/>
      <c r="E180" s="25"/>
      <c r="F180" s="13"/>
      <c r="J180" s="222"/>
      <c r="K180" s="228"/>
      <c r="T180" s="222"/>
      <c r="U180" s="228"/>
    </row>
    <row r="181" spans="1:21">
      <c r="A181" s="90"/>
      <c r="B181" s="13"/>
      <c r="C181" s="13"/>
      <c r="D181" s="13"/>
      <c r="E181" s="25"/>
      <c r="F181" s="13"/>
      <c r="J181" s="222"/>
      <c r="K181" s="228"/>
      <c r="T181" s="222"/>
      <c r="U181" s="228"/>
    </row>
    <row r="182" spans="1:21">
      <c r="A182" s="90"/>
      <c r="B182" s="13"/>
      <c r="C182" s="13"/>
      <c r="D182" s="13"/>
      <c r="E182" s="25"/>
      <c r="F182" s="13"/>
      <c r="J182" s="222"/>
      <c r="K182" s="228"/>
      <c r="T182" s="222"/>
      <c r="U182" s="228"/>
    </row>
    <row r="183" spans="1:21">
      <c r="A183" s="90"/>
      <c r="B183" s="13"/>
      <c r="C183" s="13"/>
      <c r="D183" s="13"/>
      <c r="E183" s="25"/>
      <c r="F183" s="13"/>
      <c r="J183" s="222"/>
      <c r="K183" s="228"/>
      <c r="T183" s="222"/>
      <c r="U183" s="228"/>
    </row>
    <row r="184" spans="1:21">
      <c r="A184" s="90"/>
      <c r="B184" s="13"/>
      <c r="C184" s="13"/>
      <c r="D184" s="13"/>
      <c r="E184" s="25"/>
      <c r="F184" s="13"/>
    </row>
    <row r="185" spans="1:21">
      <c r="A185" s="90"/>
      <c r="B185" s="13"/>
      <c r="C185" s="13"/>
      <c r="D185" s="13"/>
      <c r="E185" s="25"/>
      <c r="F185" s="13"/>
    </row>
    <row r="186" spans="1:21">
      <c r="A186" s="90"/>
      <c r="B186" s="29"/>
      <c r="C186" s="26"/>
      <c r="D186" s="27"/>
      <c r="E186" s="28"/>
      <c r="F186" s="27"/>
    </row>
    <row r="187" spans="1:21">
      <c r="A187" s="90"/>
      <c r="B187" s="13"/>
      <c r="C187" s="13"/>
      <c r="D187" s="13"/>
      <c r="E187" s="25"/>
      <c r="F187" s="13"/>
    </row>
    <row r="188" spans="1:21">
      <c r="A188" s="90"/>
      <c r="B188" s="13"/>
      <c r="C188" s="13"/>
      <c r="D188" s="13"/>
      <c r="E188" s="25"/>
      <c r="F188" s="13"/>
    </row>
    <row r="189" spans="1:21">
      <c r="A189" s="90"/>
      <c r="B189" s="13"/>
      <c r="C189" s="13"/>
      <c r="D189" s="13"/>
      <c r="E189" s="25"/>
      <c r="F189" s="13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Normal="80" workbookViewId="0"/>
  </sheetViews>
  <sheetFormatPr defaultRowHeight="14.25"/>
  <cols>
    <col min="1" max="16384" width="9" style="138"/>
  </cols>
  <sheetData>
    <row r="1" spans="1:1">
      <c r="A1" s="120" t="s">
        <v>100</v>
      </c>
    </row>
    <row r="2" spans="1:1">
      <c r="A2" s="120" t="s">
        <v>101</v>
      </c>
    </row>
    <row r="3" spans="1:1">
      <c r="A3" s="120" t="s">
        <v>102</v>
      </c>
    </row>
    <row r="4" spans="1:1">
      <c r="A4" s="120" t="s">
        <v>97</v>
      </c>
    </row>
  </sheetData>
  <phoneticPr fontId="5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0" zoomScaleNormal="80" workbookViewId="0"/>
  </sheetViews>
  <sheetFormatPr defaultRowHeight="14.25"/>
  <cols>
    <col min="1" max="16384" width="9" style="138"/>
  </cols>
  <sheetData>
    <row r="1" spans="1:1">
      <c r="A1" s="120" t="s">
        <v>100</v>
      </c>
    </row>
    <row r="2" spans="1:1">
      <c r="A2" s="120" t="s">
        <v>101</v>
      </c>
    </row>
    <row r="3" spans="1:1">
      <c r="A3" s="120" t="s">
        <v>102</v>
      </c>
    </row>
    <row r="4" spans="1:1">
      <c r="A4" s="120" t="s">
        <v>97</v>
      </c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98"/>
  <sheetViews>
    <sheetView zoomScaleNormal="130" workbookViewId="0">
      <selection activeCell="B4" sqref="B4"/>
    </sheetView>
  </sheetViews>
  <sheetFormatPr defaultRowHeight="12.75"/>
  <cols>
    <col min="1" max="1" width="16.5" style="110" customWidth="1"/>
    <col min="2" max="2" width="9.125" style="110" customWidth="1"/>
    <col min="3" max="4" width="9.25" style="110" customWidth="1"/>
    <col min="5" max="5" width="10.5" style="110" customWidth="1"/>
    <col min="6" max="6" width="9" style="110" customWidth="1"/>
    <col min="7" max="7" width="10.25" style="110" customWidth="1"/>
    <col min="8" max="9" width="8.875" style="110" bestFit="1" customWidth="1"/>
    <col min="10" max="14" width="10.625" style="110" bestFit="1" customWidth="1"/>
    <col min="15" max="15" width="8.875" style="110" bestFit="1" customWidth="1"/>
    <col min="16" max="16" width="10.625" style="110" bestFit="1" customWidth="1"/>
    <col min="17" max="17" width="8.875" style="110" bestFit="1" customWidth="1"/>
    <col min="18" max="18" width="10.625" style="110" bestFit="1" customWidth="1"/>
    <col min="19" max="24" width="8.875" style="110" bestFit="1" customWidth="1"/>
    <col min="25" max="26" width="10.625" style="110" bestFit="1" customWidth="1"/>
    <col min="27" max="32" width="8.875" style="110" bestFit="1" customWidth="1"/>
    <col min="33" max="38" width="10.625" style="110" bestFit="1" customWidth="1"/>
    <col min="39" max="42" width="8.875" style="110" bestFit="1" customWidth="1"/>
    <col min="43" max="43" width="10.625" style="110" bestFit="1" customWidth="1"/>
    <col min="44" max="44" width="7.125" style="110" customWidth="1"/>
    <col min="45" max="45" width="7.625" style="110" customWidth="1"/>
    <col min="46" max="46" width="7.75" style="110" customWidth="1"/>
    <col min="47" max="47" width="7.625" style="110" customWidth="1"/>
    <col min="48" max="16384" width="9" style="110"/>
  </cols>
  <sheetData>
    <row r="1" spans="1:256" s="25" customFormat="1" ht="27.75">
      <c r="A1" s="176" t="s">
        <v>128</v>
      </c>
      <c r="B1" s="177"/>
    </row>
    <row r="2" spans="1:256" ht="46.5" customHeight="1">
      <c r="A2" s="240" t="s">
        <v>134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56" s="25" customFormat="1" ht="12.75" customHeight="1">
      <c r="A3" s="111" t="s">
        <v>88</v>
      </c>
      <c r="B3" s="130" t="str">
        <f>IF(B19="","",CHIINV(0.9985,(B11-1)))</f>
        <v/>
      </c>
      <c r="C3" s="130" t="str">
        <f t="shared" ref="C3:BN3" si="0">IF(C19="","",CHIINV(0.9985,(C11-1)))</f>
        <v/>
      </c>
      <c r="D3" s="130" t="str">
        <f t="shared" si="0"/>
        <v/>
      </c>
      <c r="E3" s="130" t="str">
        <f t="shared" si="0"/>
        <v/>
      </c>
      <c r="F3" s="130" t="str">
        <f t="shared" si="0"/>
        <v/>
      </c>
      <c r="G3" s="130" t="str">
        <f t="shared" si="0"/>
        <v/>
      </c>
      <c r="H3" s="130" t="str">
        <f t="shared" si="0"/>
        <v/>
      </c>
      <c r="I3" s="130" t="str">
        <f t="shared" si="0"/>
        <v/>
      </c>
      <c r="J3" s="130" t="str">
        <f t="shared" si="0"/>
        <v/>
      </c>
      <c r="K3" s="130" t="str">
        <f t="shared" si="0"/>
        <v/>
      </c>
      <c r="L3" s="130" t="str">
        <f t="shared" si="0"/>
        <v/>
      </c>
      <c r="M3" s="130" t="str">
        <f t="shared" si="0"/>
        <v/>
      </c>
      <c r="N3" s="130" t="str">
        <f t="shared" si="0"/>
        <v/>
      </c>
      <c r="O3" s="130" t="str">
        <f t="shared" si="0"/>
        <v/>
      </c>
      <c r="P3" s="130" t="str">
        <f t="shared" si="0"/>
        <v/>
      </c>
      <c r="Q3" s="130" t="str">
        <f t="shared" si="0"/>
        <v/>
      </c>
      <c r="R3" s="130" t="str">
        <f t="shared" si="0"/>
        <v/>
      </c>
      <c r="S3" s="130" t="str">
        <f t="shared" si="0"/>
        <v/>
      </c>
      <c r="T3" s="130" t="str">
        <f t="shared" si="0"/>
        <v/>
      </c>
      <c r="U3" s="130" t="str">
        <f t="shared" si="0"/>
        <v/>
      </c>
      <c r="V3" s="130" t="str">
        <f t="shared" si="0"/>
        <v/>
      </c>
      <c r="W3" s="130" t="str">
        <f t="shared" si="0"/>
        <v/>
      </c>
      <c r="X3" s="130" t="str">
        <f t="shared" si="0"/>
        <v/>
      </c>
      <c r="Y3" s="130" t="str">
        <f t="shared" si="0"/>
        <v/>
      </c>
      <c r="Z3" s="130" t="str">
        <f t="shared" si="0"/>
        <v/>
      </c>
      <c r="AA3" s="130" t="str">
        <f t="shared" si="0"/>
        <v/>
      </c>
      <c r="AB3" s="130" t="str">
        <f t="shared" si="0"/>
        <v/>
      </c>
      <c r="AC3" s="130" t="str">
        <f t="shared" si="0"/>
        <v/>
      </c>
      <c r="AD3" s="130" t="str">
        <f t="shared" si="0"/>
        <v/>
      </c>
      <c r="AE3" s="130" t="str">
        <f t="shared" si="0"/>
        <v/>
      </c>
      <c r="AF3" s="130" t="str">
        <f t="shared" si="0"/>
        <v/>
      </c>
      <c r="AG3" s="130" t="str">
        <f t="shared" si="0"/>
        <v/>
      </c>
      <c r="AH3" s="130" t="str">
        <f t="shared" si="0"/>
        <v/>
      </c>
      <c r="AI3" s="130" t="str">
        <f t="shared" si="0"/>
        <v/>
      </c>
      <c r="AJ3" s="130" t="str">
        <f t="shared" si="0"/>
        <v/>
      </c>
      <c r="AK3" s="130" t="str">
        <f t="shared" si="0"/>
        <v/>
      </c>
      <c r="AL3" s="130" t="str">
        <f t="shared" si="0"/>
        <v/>
      </c>
      <c r="AM3" s="130" t="str">
        <f t="shared" si="0"/>
        <v/>
      </c>
      <c r="AN3" s="130" t="str">
        <f t="shared" si="0"/>
        <v/>
      </c>
      <c r="AO3" s="130" t="str">
        <f t="shared" si="0"/>
        <v/>
      </c>
      <c r="AP3" s="130" t="str">
        <f t="shared" si="0"/>
        <v/>
      </c>
      <c r="AQ3" s="130" t="str">
        <f t="shared" si="0"/>
        <v/>
      </c>
      <c r="AR3" s="130" t="str">
        <f t="shared" si="0"/>
        <v/>
      </c>
      <c r="AS3" s="130" t="str">
        <f t="shared" si="0"/>
        <v/>
      </c>
      <c r="AT3" s="130" t="str">
        <f t="shared" si="0"/>
        <v/>
      </c>
      <c r="AU3" s="130" t="str">
        <f t="shared" si="0"/>
        <v/>
      </c>
      <c r="AV3" s="130" t="str">
        <f t="shared" si="0"/>
        <v/>
      </c>
      <c r="AW3" s="130" t="str">
        <f t="shared" si="0"/>
        <v/>
      </c>
      <c r="AX3" s="130" t="str">
        <f t="shared" si="0"/>
        <v/>
      </c>
      <c r="AY3" s="130" t="str">
        <f t="shared" si="0"/>
        <v/>
      </c>
      <c r="AZ3" s="130" t="str">
        <f t="shared" si="0"/>
        <v/>
      </c>
      <c r="BA3" s="130" t="str">
        <f t="shared" si="0"/>
        <v/>
      </c>
      <c r="BB3" s="130" t="str">
        <f t="shared" si="0"/>
        <v/>
      </c>
      <c r="BC3" s="130" t="str">
        <f t="shared" si="0"/>
        <v/>
      </c>
      <c r="BD3" s="130" t="str">
        <f t="shared" si="0"/>
        <v/>
      </c>
      <c r="BE3" s="130" t="str">
        <f t="shared" si="0"/>
        <v/>
      </c>
      <c r="BF3" s="130" t="str">
        <f t="shared" si="0"/>
        <v/>
      </c>
      <c r="BG3" s="130" t="str">
        <f t="shared" si="0"/>
        <v/>
      </c>
      <c r="BH3" s="130" t="str">
        <f t="shared" si="0"/>
        <v/>
      </c>
      <c r="BI3" s="130" t="str">
        <f t="shared" si="0"/>
        <v/>
      </c>
      <c r="BJ3" s="130" t="str">
        <f t="shared" si="0"/>
        <v/>
      </c>
      <c r="BK3" s="130" t="str">
        <f t="shared" si="0"/>
        <v/>
      </c>
      <c r="BL3" s="130" t="str">
        <f t="shared" si="0"/>
        <v/>
      </c>
      <c r="BM3" s="130" t="str">
        <f t="shared" si="0"/>
        <v/>
      </c>
      <c r="BN3" s="130" t="str">
        <f t="shared" si="0"/>
        <v/>
      </c>
      <c r="BO3" s="130" t="str">
        <f t="shared" ref="BO3:DZ3" si="1">IF(BO19="","",CHIINV(0.9985,(BO11-1)))</f>
        <v/>
      </c>
      <c r="BP3" s="130" t="str">
        <f t="shared" si="1"/>
        <v/>
      </c>
      <c r="BQ3" s="130" t="str">
        <f t="shared" si="1"/>
        <v/>
      </c>
      <c r="BR3" s="130" t="str">
        <f t="shared" si="1"/>
        <v/>
      </c>
      <c r="BS3" s="130" t="str">
        <f t="shared" si="1"/>
        <v/>
      </c>
      <c r="BT3" s="130" t="str">
        <f t="shared" si="1"/>
        <v/>
      </c>
      <c r="BU3" s="130" t="str">
        <f t="shared" si="1"/>
        <v/>
      </c>
      <c r="BV3" s="130" t="str">
        <f t="shared" si="1"/>
        <v/>
      </c>
      <c r="BW3" s="130" t="str">
        <f t="shared" si="1"/>
        <v/>
      </c>
      <c r="BX3" s="130" t="str">
        <f t="shared" si="1"/>
        <v/>
      </c>
      <c r="BY3" s="130" t="str">
        <f t="shared" si="1"/>
        <v/>
      </c>
      <c r="BZ3" s="130" t="str">
        <f t="shared" si="1"/>
        <v/>
      </c>
      <c r="CA3" s="130" t="str">
        <f t="shared" si="1"/>
        <v/>
      </c>
      <c r="CB3" s="130" t="str">
        <f t="shared" si="1"/>
        <v/>
      </c>
      <c r="CC3" s="130" t="str">
        <f t="shared" si="1"/>
        <v/>
      </c>
      <c r="CD3" s="130" t="str">
        <f t="shared" si="1"/>
        <v/>
      </c>
      <c r="CE3" s="130" t="str">
        <f t="shared" si="1"/>
        <v/>
      </c>
      <c r="CF3" s="130" t="str">
        <f t="shared" si="1"/>
        <v/>
      </c>
      <c r="CG3" s="130" t="str">
        <f t="shared" si="1"/>
        <v/>
      </c>
      <c r="CH3" s="130" t="str">
        <f t="shared" si="1"/>
        <v/>
      </c>
      <c r="CI3" s="130" t="str">
        <f t="shared" si="1"/>
        <v/>
      </c>
      <c r="CJ3" s="130" t="str">
        <f t="shared" si="1"/>
        <v/>
      </c>
      <c r="CK3" s="130" t="str">
        <f t="shared" si="1"/>
        <v/>
      </c>
      <c r="CL3" s="130" t="str">
        <f t="shared" si="1"/>
        <v/>
      </c>
      <c r="CM3" s="130" t="str">
        <f t="shared" si="1"/>
        <v/>
      </c>
      <c r="CN3" s="130" t="str">
        <f t="shared" si="1"/>
        <v/>
      </c>
      <c r="CO3" s="130" t="str">
        <f t="shared" si="1"/>
        <v/>
      </c>
      <c r="CP3" s="130" t="str">
        <f t="shared" si="1"/>
        <v/>
      </c>
      <c r="CQ3" s="130" t="str">
        <f t="shared" si="1"/>
        <v/>
      </c>
      <c r="CR3" s="130" t="str">
        <f t="shared" si="1"/>
        <v/>
      </c>
      <c r="CS3" s="130" t="str">
        <f t="shared" si="1"/>
        <v/>
      </c>
      <c r="CT3" s="130" t="str">
        <f t="shared" si="1"/>
        <v/>
      </c>
      <c r="CU3" s="130" t="str">
        <f t="shared" si="1"/>
        <v/>
      </c>
      <c r="CV3" s="130" t="str">
        <f t="shared" si="1"/>
        <v/>
      </c>
      <c r="CW3" s="130" t="str">
        <f t="shared" si="1"/>
        <v/>
      </c>
      <c r="CX3" s="130" t="str">
        <f t="shared" si="1"/>
        <v/>
      </c>
      <c r="CY3" s="130" t="str">
        <f t="shared" si="1"/>
        <v/>
      </c>
      <c r="CZ3" s="130" t="str">
        <f t="shared" si="1"/>
        <v/>
      </c>
      <c r="DA3" s="130" t="str">
        <f t="shared" si="1"/>
        <v/>
      </c>
      <c r="DB3" s="130" t="str">
        <f t="shared" si="1"/>
        <v/>
      </c>
      <c r="DC3" s="130" t="str">
        <f t="shared" si="1"/>
        <v/>
      </c>
      <c r="DD3" s="130" t="str">
        <f t="shared" si="1"/>
        <v/>
      </c>
      <c r="DE3" s="130" t="str">
        <f t="shared" si="1"/>
        <v/>
      </c>
      <c r="DF3" s="130" t="str">
        <f t="shared" si="1"/>
        <v/>
      </c>
      <c r="DG3" s="130" t="str">
        <f t="shared" si="1"/>
        <v/>
      </c>
      <c r="DH3" s="130" t="str">
        <f t="shared" si="1"/>
        <v/>
      </c>
      <c r="DI3" s="130" t="str">
        <f t="shared" si="1"/>
        <v/>
      </c>
      <c r="DJ3" s="130" t="str">
        <f t="shared" si="1"/>
        <v/>
      </c>
      <c r="DK3" s="130" t="str">
        <f t="shared" si="1"/>
        <v/>
      </c>
      <c r="DL3" s="130" t="str">
        <f t="shared" si="1"/>
        <v/>
      </c>
      <c r="DM3" s="130" t="str">
        <f t="shared" si="1"/>
        <v/>
      </c>
      <c r="DN3" s="130" t="str">
        <f t="shared" si="1"/>
        <v/>
      </c>
      <c r="DO3" s="130" t="str">
        <f t="shared" si="1"/>
        <v/>
      </c>
      <c r="DP3" s="130" t="str">
        <f t="shared" si="1"/>
        <v/>
      </c>
      <c r="DQ3" s="130" t="str">
        <f t="shared" si="1"/>
        <v/>
      </c>
      <c r="DR3" s="130" t="str">
        <f t="shared" si="1"/>
        <v/>
      </c>
      <c r="DS3" s="130" t="str">
        <f t="shared" si="1"/>
        <v/>
      </c>
      <c r="DT3" s="130" t="str">
        <f t="shared" si="1"/>
        <v/>
      </c>
      <c r="DU3" s="130" t="str">
        <f t="shared" si="1"/>
        <v/>
      </c>
      <c r="DV3" s="130" t="str">
        <f t="shared" si="1"/>
        <v/>
      </c>
      <c r="DW3" s="130" t="str">
        <f t="shared" si="1"/>
        <v/>
      </c>
      <c r="DX3" s="130" t="str">
        <f t="shared" si="1"/>
        <v/>
      </c>
      <c r="DY3" s="130" t="str">
        <f t="shared" si="1"/>
        <v/>
      </c>
      <c r="DZ3" s="130" t="str">
        <f t="shared" si="1"/>
        <v/>
      </c>
      <c r="EA3" s="130" t="str">
        <f t="shared" ref="EA3:GL3" si="2">IF(EA19="","",CHIINV(0.9985,(EA11-1)))</f>
        <v/>
      </c>
      <c r="EB3" s="130" t="str">
        <f t="shared" si="2"/>
        <v/>
      </c>
      <c r="EC3" s="130" t="str">
        <f t="shared" si="2"/>
        <v/>
      </c>
      <c r="ED3" s="130" t="str">
        <f t="shared" si="2"/>
        <v/>
      </c>
      <c r="EE3" s="130" t="str">
        <f t="shared" si="2"/>
        <v/>
      </c>
      <c r="EF3" s="130" t="str">
        <f t="shared" si="2"/>
        <v/>
      </c>
      <c r="EG3" s="130" t="str">
        <f t="shared" si="2"/>
        <v/>
      </c>
      <c r="EH3" s="130" t="str">
        <f t="shared" si="2"/>
        <v/>
      </c>
      <c r="EI3" s="130" t="str">
        <f t="shared" si="2"/>
        <v/>
      </c>
      <c r="EJ3" s="130" t="str">
        <f t="shared" si="2"/>
        <v/>
      </c>
      <c r="EK3" s="130" t="str">
        <f t="shared" si="2"/>
        <v/>
      </c>
      <c r="EL3" s="130" t="str">
        <f t="shared" si="2"/>
        <v/>
      </c>
      <c r="EM3" s="130" t="str">
        <f t="shared" si="2"/>
        <v/>
      </c>
      <c r="EN3" s="130" t="str">
        <f t="shared" si="2"/>
        <v/>
      </c>
      <c r="EO3" s="130" t="str">
        <f t="shared" si="2"/>
        <v/>
      </c>
      <c r="EP3" s="130" t="str">
        <f t="shared" si="2"/>
        <v/>
      </c>
      <c r="EQ3" s="130" t="str">
        <f t="shared" si="2"/>
        <v/>
      </c>
      <c r="ER3" s="130" t="str">
        <f t="shared" si="2"/>
        <v/>
      </c>
      <c r="ES3" s="130" t="str">
        <f t="shared" si="2"/>
        <v/>
      </c>
      <c r="ET3" s="130" t="str">
        <f t="shared" si="2"/>
        <v/>
      </c>
      <c r="EU3" s="130" t="str">
        <f t="shared" si="2"/>
        <v/>
      </c>
      <c r="EV3" s="130" t="str">
        <f t="shared" si="2"/>
        <v/>
      </c>
      <c r="EW3" s="130" t="str">
        <f t="shared" si="2"/>
        <v/>
      </c>
      <c r="EX3" s="130" t="str">
        <f t="shared" si="2"/>
        <v/>
      </c>
      <c r="EY3" s="130" t="str">
        <f t="shared" si="2"/>
        <v/>
      </c>
      <c r="EZ3" s="130" t="str">
        <f t="shared" si="2"/>
        <v/>
      </c>
      <c r="FA3" s="130" t="str">
        <f t="shared" si="2"/>
        <v/>
      </c>
      <c r="FB3" s="130" t="str">
        <f t="shared" si="2"/>
        <v/>
      </c>
      <c r="FC3" s="130" t="str">
        <f t="shared" si="2"/>
        <v/>
      </c>
      <c r="FD3" s="130" t="str">
        <f t="shared" si="2"/>
        <v/>
      </c>
      <c r="FE3" s="130" t="str">
        <f t="shared" si="2"/>
        <v/>
      </c>
      <c r="FF3" s="130" t="str">
        <f t="shared" si="2"/>
        <v/>
      </c>
      <c r="FG3" s="130" t="str">
        <f t="shared" si="2"/>
        <v/>
      </c>
      <c r="FH3" s="130" t="str">
        <f t="shared" si="2"/>
        <v/>
      </c>
      <c r="FI3" s="130" t="str">
        <f t="shared" si="2"/>
        <v/>
      </c>
      <c r="FJ3" s="130" t="str">
        <f t="shared" si="2"/>
        <v/>
      </c>
      <c r="FK3" s="130" t="str">
        <f t="shared" si="2"/>
        <v/>
      </c>
      <c r="FL3" s="130" t="str">
        <f t="shared" si="2"/>
        <v/>
      </c>
      <c r="FM3" s="130" t="str">
        <f t="shared" si="2"/>
        <v/>
      </c>
      <c r="FN3" s="130" t="str">
        <f t="shared" si="2"/>
        <v/>
      </c>
      <c r="FO3" s="130" t="str">
        <f t="shared" si="2"/>
        <v/>
      </c>
      <c r="FP3" s="130" t="str">
        <f t="shared" si="2"/>
        <v/>
      </c>
      <c r="FQ3" s="130" t="str">
        <f t="shared" si="2"/>
        <v/>
      </c>
      <c r="FR3" s="130" t="str">
        <f t="shared" si="2"/>
        <v/>
      </c>
      <c r="FS3" s="130" t="str">
        <f t="shared" si="2"/>
        <v/>
      </c>
      <c r="FT3" s="130" t="str">
        <f t="shared" si="2"/>
        <v/>
      </c>
      <c r="FU3" s="130" t="str">
        <f t="shared" si="2"/>
        <v/>
      </c>
      <c r="FV3" s="130" t="str">
        <f t="shared" si="2"/>
        <v/>
      </c>
      <c r="FW3" s="130" t="str">
        <f t="shared" si="2"/>
        <v/>
      </c>
      <c r="FX3" s="130" t="str">
        <f t="shared" si="2"/>
        <v/>
      </c>
      <c r="FY3" s="130" t="str">
        <f t="shared" si="2"/>
        <v/>
      </c>
      <c r="FZ3" s="130" t="str">
        <f t="shared" si="2"/>
        <v/>
      </c>
      <c r="GA3" s="130" t="str">
        <f t="shared" si="2"/>
        <v/>
      </c>
      <c r="GB3" s="130" t="str">
        <f t="shared" si="2"/>
        <v/>
      </c>
      <c r="GC3" s="130" t="str">
        <f t="shared" si="2"/>
        <v/>
      </c>
      <c r="GD3" s="130" t="str">
        <f t="shared" si="2"/>
        <v/>
      </c>
      <c r="GE3" s="130" t="str">
        <f t="shared" si="2"/>
        <v/>
      </c>
      <c r="GF3" s="130" t="str">
        <f t="shared" si="2"/>
        <v/>
      </c>
      <c r="GG3" s="130" t="str">
        <f t="shared" si="2"/>
        <v/>
      </c>
      <c r="GH3" s="130" t="str">
        <f t="shared" si="2"/>
        <v/>
      </c>
      <c r="GI3" s="130" t="str">
        <f t="shared" si="2"/>
        <v/>
      </c>
      <c r="GJ3" s="130" t="str">
        <f t="shared" si="2"/>
        <v/>
      </c>
      <c r="GK3" s="130" t="str">
        <f t="shared" si="2"/>
        <v/>
      </c>
      <c r="GL3" s="130" t="str">
        <f t="shared" si="2"/>
        <v/>
      </c>
      <c r="GM3" s="130" t="str">
        <f t="shared" ref="GM3:IV3" si="3">IF(GM19="","",CHIINV(0.9985,(GM11-1)))</f>
        <v/>
      </c>
      <c r="GN3" s="130" t="str">
        <f t="shared" si="3"/>
        <v/>
      </c>
      <c r="GO3" s="130" t="str">
        <f t="shared" si="3"/>
        <v/>
      </c>
      <c r="GP3" s="130" t="str">
        <f t="shared" si="3"/>
        <v/>
      </c>
      <c r="GQ3" s="130" t="str">
        <f t="shared" si="3"/>
        <v/>
      </c>
      <c r="GR3" s="130" t="str">
        <f t="shared" si="3"/>
        <v/>
      </c>
      <c r="GS3" s="130" t="str">
        <f t="shared" si="3"/>
        <v/>
      </c>
      <c r="GT3" s="130" t="str">
        <f t="shared" si="3"/>
        <v/>
      </c>
      <c r="GU3" s="130" t="str">
        <f t="shared" si="3"/>
        <v/>
      </c>
      <c r="GV3" s="130" t="str">
        <f t="shared" si="3"/>
        <v/>
      </c>
      <c r="GW3" s="130" t="str">
        <f t="shared" si="3"/>
        <v/>
      </c>
      <c r="GX3" s="130" t="str">
        <f t="shared" si="3"/>
        <v/>
      </c>
      <c r="GY3" s="130" t="str">
        <f t="shared" si="3"/>
        <v/>
      </c>
      <c r="GZ3" s="130" t="str">
        <f t="shared" si="3"/>
        <v/>
      </c>
      <c r="HA3" s="130" t="str">
        <f t="shared" si="3"/>
        <v/>
      </c>
      <c r="HB3" s="130" t="str">
        <f t="shared" si="3"/>
        <v/>
      </c>
      <c r="HC3" s="130" t="str">
        <f t="shared" si="3"/>
        <v/>
      </c>
      <c r="HD3" s="130" t="str">
        <f t="shared" si="3"/>
        <v/>
      </c>
      <c r="HE3" s="130" t="str">
        <f t="shared" si="3"/>
        <v/>
      </c>
      <c r="HF3" s="130" t="str">
        <f t="shared" si="3"/>
        <v/>
      </c>
      <c r="HG3" s="130" t="str">
        <f t="shared" si="3"/>
        <v/>
      </c>
      <c r="HH3" s="130" t="str">
        <f t="shared" si="3"/>
        <v/>
      </c>
      <c r="HI3" s="130" t="str">
        <f t="shared" si="3"/>
        <v/>
      </c>
      <c r="HJ3" s="130" t="str">
        <f t="shared" si="3"/>
        <v/>
      </c>
      <c r="HK3" s="130" t="str">
        <f t="shared" si="3"/>
        <v/>
      </c>
      <c r="HL3" s="130" t="str">
        <f t="shared" si="3"/>
        <v/>
      </c>
      <c r="HM3" s="130" t="str">
        <f t="shared" si="3"/>
        <v/>
      </c>
      <c r="HN3" s="130" t="str">
        <f t="shared" si="3"/>
        <v/>
      </c>
      <c r="HO3" s="130" t="str">
        <f t="shared" si="3"/>
        <v/>
      </c>
      <c r="HP3" s="130" t="str">
        <f t="shared" si="3"/>
        <v/>
      </c>
      <c r="HQ3" s="130" t="str">
        <f t="shared" si="3"/>
        <v/>
      </c>
      <c r="HR3" s="130" t="str">
        <f t="shared" si="3"/>
        <v/>
      </c>
      <c r="HS3" s="130" t="str">
        <f t="shared" si="3"/>
        <v/>
      </c>
      <c r="HT3" s="130" t="str">
        <f t="shared" si="3"/>
        <v/>
      </c>
      <c r="HU3" s="130" t="str">
        <f t="shared" si="3"/>
        <v/>
      </c>
      <c r="HV3" s="130" t="str">
        <f t="shared" si="3"/>
        <v/>
      </c>
      <c r="HW3" s="130" t="str">
        <f t="shared" si="3"/>
        <v/>
      </c>
      <c r="HX3" s="130" t="str">
        <f t="shared" si="3"/>
        <v/>
      </c>
      <c r="HY3" s="130" t="str">
        <f t="shared" si="3"/>
        <v/>
      </c>
      <c r="HZ3" s="130" t="str">
        <f t="shared" si="3"/>
        <v/>
      </c>
      <c r="IA3" s="130" t="str">
        <f t="shared" si="3"/>
        <v/>
      </c>
      <c r="IB3" s="130" t="str">
        <f t="shared" si="3"/>
        <v/>
      </c>
      <c r="IC3" s="130" t="str">
        <f t="shared" si="3"/>
        <v/>
      </c>
      <c r="ID3" s="130" t="str">
        <f t="shared" si="3"/>
        <v/>
      </c>
      <c r="IE3" s="130" t="str">
        <f t="shared" si="3"/>
        <v/>
      </c>
      <c r="IF3" s="130" t="str">
        <f t="shared" si="3"/>
        <v/>
      </c>
      <c r="IG3" s="130" t="str">
        <f t="shared" si="3"/>
        <v/>
      </c>
      <c r="IH3" s="130" t="str">
        <f t="shared" si="3"/>
        <v/>
      </c>
      <c r="II3" s="130" t="str">
        <f t="shared" si="3"/>
        <v/>
      </c>
      <c r="IJ3" s="130" t="str">
        <f t="shared" si="3"/>
        <v/>
      </c>
      <c r="IK3" s="130" t="str">
        <f t="shared" si="3"/>
        <v/>
      </c>
      <c r="IL3" s="130" t="str">
        <f t="shared" si="3"/>
        <v/>
      </c>
      <c r="IM3" s="130" t="str">
        <f t="shared" si="3"/>
        <v/>
      </c>
      <c r="IN3" s="130" t="str">
        <f t="shared" si="3"/>
        <v/>
      </c>
      <c r="IO3" s="130" t="str">
        <f t="shared" si="3"/>
        <v/>
      </c>
      <c r="IP3" s="130" t="str">
        <f t="shared" si="3"/>
        <v/>
      </c>
      <c r="IQ3" s="130" t="str">
        <f t="shared" si="3"/>
        <v/>
      </c>
      <c r="IR3" s="130" t="str">
        <f t="shared" si="3"/>
        <v/>
      </c>
      <c r="IS3" s="130" t="str">
        <f t="shared" si="3"/>
        <v/>
      </c>
      <c r="IT3" s="130" t="str">
        <f t="shared" si="3"/>
        <v/>
      </c>
      <c r="IU3" s="130" t="str">
        <f t="shared" si="3"/>
        <v/>
      </c>
      <c r="IV3" s="130" t="str">
        <f t="shared" si="3"/>
        <v/>
      </c>
    </row>
    <row r="4" spans="1:256" s="25" customFormat="1" ht="12.75" customHeight="1">
      <c r="A4" s="111" t="s">
        <v>89</v>
      </c>
      <c r="B4" s="130" t="str">
        <f>IF(B19="","",CHIINV(0.9985,(B12-1)))</f>
        <v/>
      </c>
      <c r="C4" s="130" t="str">
        <f t="shared" ref="C4:BN4" si="4">IF(C19="","",CHIINV(0.9985,(C12-1)))</f>
        <v/>
      </c>
      <c r="D4" s="130" t="str">
        <f t="shared" si="4"/>
        <v/>
      </c>
      <c r="E4" s="130" t="str">
        <f t="shared" si="4"/>
        <v/>
      </c>
      <c r="F4" s="130" t="str">
        <f t="shared" si="4"/>
        <v/>
      </c>
      <c r="G4" s="130" t="str">
        <f t="shared" si="4"/>
        <v/>
      </c>
      <c r="H4" s="130" t="str">
        <f t="shared" si="4"/>
        <v/>
      </c>
      <c r="I4" s="130" t="str">
        <f t="shared" si="4"/>
        <v/>
      </c>
      <c r="J4" s="130" t="str">
        <f t="shared" si="4"/>
        <v/>
      </c>
      <c r="K4" s="130" t="str">
        <f t="shared" si="4"/>
        <v/>
      </c>
      <c r="L4" s="130" t="str">
        <f t="shared" si="4"/>
        <v/>
      </c>
      <c r="M4" s="130" t="str">
        <f t="shared" si="4"/>
        <v/>
      </c>
      <c r="N4" s="130" t="str">
        <f t="shared" si="4"/>
        <v/>
      </c>
      <c r="O4" s="130" t="str">
        <f t="shared" si="4"/>
        <v/>
      </c>
      <c r="P4" s="130" t="str">
        <f t="shared" si="4"/>
        <v/>
      </c>
      <c r="Q4" s="130" t="str">
        <f t="shared" si="4"/>
        <v/>
      </c>
      <c r="R4" s="130" t="str">
        <f t="shared" si="4"/>
        <v/>
      </c>
      <c r="S4" s="130" t="str">
        <f t="shared" si="4"/>
        <v/>
      </c>
      <c r="T4" s="130" t="str">
        <f t="shared" si="4"/>
        <v/>
      </c>
      <c r="U4" s="130" t="str">
        <f t="shared" si="4"/>
        <v/>
      </c>
      <c r="V4" s="130" t="str">
        <f t="shared" si="4"/>
        <v/>
      </c>
      <c r="W4" s="130" t="str">
        <f t="shared" si="4"/>
        <v/>
      </c>
      <c r="X4" s="130" t="str">
        <f t="shared" si="4"/>
        <v/>
      </c>
      <c r="Y4" s="130" t="str">
        <f t="shared" si="4"/>
        <v/>
      </c>
      <c r="Z4" s="130" t="str">
        <f t="shared" si="4"/>
        <v/>
      </c>
      <c r="AA4" s="130" t="str">
        <f t="shared" si="4"/>
        <v/>
      </c>
      <c r="AB4" s="130" t="str">
        <f t="shared" si="4"/>
        <v/>
      </c>
      <c r="AC4" s="130" t="str">
        <f t="shared" si="4"/>
        <v/>
      </c>
      <c r="AD4" s="130" t="str">
        <f t="shared" si="4"/>
        <v/>
      </c>
      <c r="AE4" s="130" t="str">
        <f t="shared" si="4"/>
        <v/>
      </c>
      <c r="AF4" s="130" t="str">
        <f t="shared" si="4"/>
        <v/>
      </c>
      <c r="AG4" s="130" t="str">
        <f t="shared" si="4"/>
        <v/>
      </c>
      <c r="AH4" s="130" t="str">
        <f t="shared" si="4"/>
        <v/>
      </c>
      <c r="AI4" s="130" t="str">
        <f t="shared" si="4"/>
        <v/>
      </c>
      <c r="AJ4" s="130" t="str">
        <f t="shared" si="4"/>
        <v/>
      </c>
      <c r="AK4" s="130" t="str">
        <f t="shared" si="4"/>
        <v/>
      </c>
      <c r="AL4" s="130" t="str">
        <f t="shared" si="4"/>
        <v/>
      </c>
      <c r="AM4" s="130" t="str">
        <f t="shared" si="4"/>
        <v/>
      </c>
      <c r="AN4" s="130" t="str">
        <f t="shared" si="4"/>
        <v/>
      </c>
      <c r="AO4" s="130" t="str">
        <f t="shared" si="4"/>
        <v/>
      </c>
      <c r="AP4" s="130" t="str">
        <f t="shared" si="4"/>
        <v/>
      </c>
      <c r="AQ4" s="130" t="str">
        <f t="shared" si="4"/>
        <v/>
      </c>
      <c r="AR4" s="130" t="str">
        <f t="shared" si="4"/>
        <v/>
      </c>
      <c r="AS4" s="130" t="str">
        <f t="shared" si="4"/>
        <v/>
      </c>
      <c r="AT4" s="130" t="str">
        <f t="shared" si="4"/>
        <v/>
      </c>
      <c r="AU4" s="130" t="str">
        <f t="shared" si="4"/>
        <v/>
      </c>
      <c r="AV4" s="130" t="str">
        <f t="shared" si="4"/>
        <v/>
      </c>
      <c r="AW4" s="130" t="str">
        <f t="shared" si="4"/>
        <v/>
      </c>
      <c r="AX4" s="130" t="str">
        <f t="shared" si="4"/>
        <v/>
      </c>
      <c r="AY4" s="130" t="str">
        <f t="shared" si="4"/>
        <v/>
      </c>
      <c r="AZ4" s="130" t="str">
        <f t="shared" si="4"/>
        <v/>
      </c>
      <c r="BA4" s="130" t="str">
        <f t="shared" si="4"/>
        <v/>
      </c>
      <c r="BB4" s="130" t="str">
        <f t="shared" si="4"/>
        <v/>
      </c>
      <c r="BC4" s="130" t="str">
        <f t="shared" si="4"/>
        <v/>
      </c>
      <c r="BD4" s="130" t="str">
        <f t="shared" si="4"/>
        <v/>
      </c>
      <c r="BE4" s="130" t="str">
        <f t="shared" si="4"/>
        <v/>
      </c>
      <c r="BF4" s="130" t="str">
        <f t="shared" si="4"/>
        <v/>
      </c>
      <c r="BG4" s="130" t="str">
        <f t="shared" si="4"/>
        <v/>
      </c>
      <c r="BH4" s="130" t="str">
        <f t="shared" si="4"/>
        <v/>
      </c>
      <c r="BI4" s="130" t="str">
        <f t="shared" si="4"/>
        <v/>
      </c>
      <c r="BJ4" s="130" t="str">
        <f t="shared" si="4"/>
        <v/>
      </c>
      <c r="BK4" s="130" t="str">
        <f t="shared" si="4"/>
        <v/>
      </c>
      <c r="BL4" s="130" t="str">
        <f t="shared" si="4"/>
        <v/>
      </c>
      <c r="BM4" s="130" t="str">
        <f t="shared" si="4"/>
        <v/>
      </c>
      <c r="BN4" s="130" t="str">
        <f t="shared" si="4"/>
        <v/>
      </c>
      <c r="BO4" s="130" t="str">
        <f t="shared" ref="BO4:DZ4" si="5">IF(BO19="","",CHIINV(0.9985,(BO12-1)))</f>
        <v/>
      </c>
      <c r="BP4" s="130" t="str">
        <f t="shared" si="5"/>
        <v/>
      </c>
      <c r="BQ4" s="130" t="str">
        <f t="shared" si="5"/>
        <v/>
      </c>
      <c r="BR4" s="130" t="str">
        <f t="shared" si="5"/>
        <v/>
      </c>
      <c r="BS4" s="130" t="str">
        <f t="shared" si="5"/>
        <v/>
      </c>
      <c r="BT4" s="130" t="str">
        <f t="shared" si="5"/>
        <v/>
      </c>
      <c r="BU4" s="130" t="str">
        <f t="shared" si="5"/>
        <v/>
      </c>
      <c r="BV4" s="130" t="str">
        <f t="shared" si="5"/>
        <v/>
      </c>
      <c r="BW4" s="130" t="str">
        <f t="shared" si="5"/>
        <v/>
      </c>
      <c r="BX4" s="130" t="str">
        <f t="shared" si="5"/>
        <v/>
      </c>
      <c r="BY4" s="130" t="str">
        <f t="shared" si="5"/>
        <v/>
      </c>
      <c r="BZ4" s="130" t="str">
        <f t="shared" si="5"/>
        <v/>
      </c>
      <c r="CA4" s="130" t="str">
        <f t="shared" si="5"/>
        <v/>
      </c>
      <c r="CB4" s="130" t="str">
        <f t="shared" si="5"/>
        <v/>
      </c>
      <c r="CC4" s="130" t="str">
        <f t="shared" si="5"/>
        <v/>
      </c>
      <c r="CD4" s="130" t="str">
        <f t="shared" si="5"/>
        <v/>
      </c>
      <c r="CE4" s="130" t="str">
        <f t="shared" si="5"/>
        <v/>
      </c>
      <c r="CF4" s="130" t="str">
        <f t="shared" si="5"/>
        <v/>
      </c>
      <c r="CG4" s="130" t="str">
        <f t="shared" si="5"/>
        <v/>
      </c>
      <c r="CH4" s="130" t="str">
        <f t="shared" si="5"/>
        <v/>
      </c>
      <c r="CI4" s="130" t="str">
        <f t="shared" si="5"/>
        <v/>
      </c>
      <c r="CJ4" s="130" t="str">
        <f t="shared" si="5"/>
        <v/>
      </c>
      <c r="CK4" s="130" t="str">
        <f t="shared" si="5"/>
        <v/>
      </c>
      <c r="CL4" s="130" t="str">
        <f t="shared" si="5"/>
        <v/>
      </c>
      <c r="CM4" s="130" t="str">
        <f t="shared" si="5"/>
        <v/>
      </c>
      <c r="CN4" s="130" t="str">
        <f t="shared" si="5"/>
        <v/>
      </c>
      <c r="CO4" s="130" t="str">
        <f t="shared" si="5"/>
        <v/>
      </c>
      <c r="CP4" s="130" t="str">
        <f t="shared" si="5"/>
        <v/>
      </c>
      <c r="CQ4" s="130" t="str">
        <f t="shared" si="5"/>
        <v/>
      </c>
      <c r="CR4" s="130" t="str">
        <f t="shared" si="5"/>
        <v/>
      </c>
      <c r="CS4" s="130" t="str">
        <f t="shared" si="5"/>
        <v/>
      </c>
      <c r="CT4" s="130" t="str">
        <f t="shared" si="5"/>
        <v/>
      </c>
      <c r="CU4" s="130" t="str">
        <f t="shared" si="5"/>
        <v/>
      </c>
      <c r="CV4" s="130" t="str">
        <f t="shared" si="5"/>
        <v/>
      </c>
      <c r="CW4" s="130" t="str">
        <f t="shared" si="5"/>
        <v/>
      </c>
      <c r="CX4" s="130" t="str">
        <f t="shared" si="5"/>
        <v/>
      </c>
      <c r="CY4" s="130" t="str">
        <f t="shared" si="5"/>
        <v/>
      </c>
      <c r="CZ4" s="130" t="str">
        <f t="shared" si="5"/>
        <v/>
      </c>
      <c r="DA4" s="130" t="str">
        <f t="shared" si="5"/>
        <v/>
      </c>
      <c r="DB4" s="130" t="str">
        <f t="shared" si="5"/>
        <v/>
      </c>
      <c r="DC4" s="130" t="str">
        <f t="shared" si="5"/>
        <v/>
      </c>
      <c r="DD4" s="130" t="str">
        <f t="shared" si="5"/>
        <v/>
      </c>
      <c r="DE4" s="130" t="str">
        <f t="shared" si="5"/>
        <v/>
      </c>
      <c r="DF4" s="130" t="str">
        <f t="shared" si="5"/>
        <v/>
      </c>
      <c r="DG4" s="130" t="str">
        <f t="shared" si="5"/>
        <v/>
      </c>
      <c r="DH4" s="130" t="str">
        <f t="shared" si="5"/>
        <v/>
      </c>
      <c r="DI4" s="130" t="str">
        <f t="shared" si="5"/>
        <v/>
      </c>
      <c r="DJ4" s="130" t="str">
        <f t="shared" si="5"/>
        <v/>
      </c>
      <c r="DK4" s="130" t="str">
        <f t="shared" si="5"/>
        <v/>
      </c>
      <c r="DL4" s="130" t="str">
        <f t="shared" si="5"/>
        <v/>
      </c>
      <c r="DM4" s="130" t="str">
        <f t="shared" si="5"/>
        <v/>
      </c>
      <c r="DN4" s="130" t="str">
        <f t="shared" si="5"/>
        <v/>
      </c>
      <c r="DO4" s="130" t="str">
        <f t="shared" si="5"/>
        <v/>
      </c>
      <c r="DP4" s="130" t="str">
        <f t="shared" si="5"/>
        <v/>
      </c>
      <c r="DQ4" s="130" t="str">
        <f t="shared" si="5"/>
        <v/>
      </c>
      <c r="DR4" s="130" t="str">
        <f t="shared" si="5"/>
        <v/>
      </c>
      <c r="DS4" s="130" t="str">
        <f t="shared" si="5"/>
        <v/>
      </c>
      <c r="DT4" s="130" t="str">
        <f t="shared" si="5"/>
        <v/>
      </c>
      <c r="DU4" s="130" t="str">
        <f t="shared" si="5"/>
        <v/>
      </c>
      <c r="DV4" s="130" t="str">
        <f t="shared" si="5"/>
        <v/>
      </c>
      <c r="DW4" s="130" t="str">
        <f t="shared" si="5"/>
        <v/>
      </c>
      <c r="DX4" s="130" t="str">
        <f t="shared" si="5"/>
        <v/>
      </c>
      <c r="DY4" s="130" t="str">
        <f t="shared" si="5"/>
        <v/>
      </c>
      <c r="DZ4" s="130" t="str">
        <f t="shared" si="5"/>
        <v/>
      </c>
      <c r="EA4" s="130" t="str">
        <f t="shared" ref="EA4:GL4" si="6">IF(EA19="","",CHIINV(0.9985,(EA12-1)))</f>
        <v/>
      </c>
      <c r="EB4" s="130" t="str">
        <f t="shared" si="6"/>
        <v/>
      </c>
      <c r="EC4" s="130" t="str">
        <f t="shared" si="6"/>
        <v/>
      </c>
      <c r="ED4" s="130" t="str">
        <f t="shared" si="6"/>
        <v/>
      </c>
      <c r="EE4" s="130" t="str">
        <f t="shared" si="6"/>
        <v/>
      </c>
      <c r="EF4" s="130" t="str">
        <f t="shared" si="6"/>
        <v/>
      </c>
      <c r="EG4" s="130" t="str">
        <f t="shared" si="6"/>
        <v/>
      </c>
      <c r="EH4" s="130" t="str">
        <f t="shared" si="6"/>
        <v/>
      </c>
      <c r="EI4" s="130" t="str">
        <f t="shared" si="6"/>
        <v/>
      </c>
      <c r="EJ4" s="130" t="str">
        <f t="shared" si="6"/>
        <v/>
      </c>
      <c r="EK4" s="130" t="str">
        <f t="shared" si="6"/>
        <v/>
      </c>
      <c r="EL4" s="130" t="str">
        <f t="shared" si="6"/>
        <v/>
      </c>
      <c r="EM4" s="130" t="str">
        <f t="shared" si="6"/>
        <v/>
      </c>
      <c r="EN4" s="130" t="str">
        <f t="shared" si="6"/>
        <v/>
      </c>
      <c r="EO4" s="130" t="str">
        <f t="shared" si="6"/>
        <v/>
      </c>
      <c r="EP4" s="130" t="str">
        <f t="shared" si="6"/>
        <v/>
      </c>
      <c r="EQ4" s="130" t="str">
        <f t="shared" si="6"/>
        <v/>
      </c>
      <c r="ER4" s="130" t="str">
        <f t="shared" si="6"/>
        <v/>
      </c>
      <c r="ES4" s="130" t="str">
        <f t="shared" si="6"/>
        <v/>
      </c>
      <c r="ET4" s="130" t="str">
        <f t="shared" si="6"/>
        <v/>
      </c>
      <c r="EU4" s="130" t="str">
        <f t="shared" si="6"/>
        <v/>
      </c>
      <c r="EV4" s="130" t="str">
        <f t="shared" si="6"/>
        <v/>
      </c>
      <c r="EW4" s="130" t="str">
        <f t="shared" si="6"/>
        <v/>
      </c>
      <c r="EX4" s="130" t="str">
        <f t="shared" si="6"/>
        <v/>
      </c>
      <c r="EY4" s="130" t="str">
        <f t="shared" si="6"/>
        <v/>
      </c>
      <c r="EZ4" s="130" t="str">
        <f t="shared" si="6"/>
        <v/>
      </c>
      <c r="FA4" s="130" t="str">
        <f t="shared" si="6"/>
        <v/>
      </c>
      <c r="FB4" s="130" t="str">
        <f t="shared" si="6"/>
        <v/>
      </c>
      <c r="FC4" s="130" t="str">
        <f t="shared" si="6"/>
        <v/>
      </c>
      <c r="FD4" s="130" t="str">
        <f t="shared" si="6"/>
        <v/>
      </c>
      <c r="FE4" s="130" t="str">
        <f t="shared" si="6"/>
        <v/>
      </c>
      <c r="FF4" s="130" t="str">
        <f t="shared" si="6"/>
        <v/>
      </c>
      <c r="FG4" s="130" t="str">
        <f t="shared" si="6"/>
        <v/>
      </c>
      <c r="FH4" s="130" t="str">
        <f t="shared" si="6"/>
        <v/>
      </c>
      <c r="FI4" s="130" t="str">
        <f t="shared" si="6"/>
        <v/>
      </c>
      <c r="FJ4" s="130" t="str">
        <f t="shared" si="6"/>
        <v/>
      </c>
      <c r="FK4" s="130" t="str">
        <f t="shared" si="6"/>
        <v/>
      </c>
      <c r="FL4" s="130" t="str">
        <f t="shared" si="6"/>
        <v/>
      </c>
      <c r="FM4" s="130" t="str">
        <f t="shared" si="6"/>
        <v/>
      </c>
      <c r="FN4" s="130" t="str">
        <f t="shared" si="6"/>
        <v/>
      </c>
      <c r="FO4" s="130" t="str">
        <f t="shared" si="6"/>
        <v/>
      </c>
      <c r="FP4" s="130" t="str">
        <f t="shared" si="6"/>
        <v/>
      </c>
      <c r="FQ4" s="130" t="str">
        <f t="shared" si="6"/>
        <v/>
      </c>
      <c r="FR4" s="130" t="str">
        <f t="shared" si="6"/>
        <v/>
      </c>
      <c r="FS4" s="130" t="str">
        <f t="shared" si="6"/>
        <v/>
      </c>
      <c r="FT4" s="130" t="str">
        <f t="shared" si="6"/>
        <v/>
      </c>
      <c r="FU4" s="130" t="str">
        <f t="shared" si="6"/>
        <v/>
      </c>
      <c r="FV4" s="130" t="str">
        <f t="shared" si="6"/>
        <v/>
      </c>
      <c r="FW4" s="130" t="str">
        <f t="shared" si="6"/>
        <v/>
      </c>
      <c r="FX4" s="130" t="str">
        <f t="shared" si="6"/>
        <v/>
      </c>
      <c r="FY4" s="130" t="str">
        <f t="shared" si="6"/>
        <v/>
      </c>
      <c r="FZ4" s="130" t="str">
        <f t="shared" si="6"/>
        <v/>
      </c>
      <c r="GA4" s="130" t="str">
        <f t="shared" si="6"/>
        <v/>
      </c>
      <c r="GB4" s="130" t="str">
        <f t="shared" si="6"/>
        <v/>
      </c>
      <c r="GC4" s="130" t="str">
        <f t="shared" si="6"/>
        <v/>
      </c>
      <c r="GD4" s="130" t="str">
        <f t="shared" si="6"/>
        <v/>
      </c>
      <c r="GE4" s="130" t="str">
        <f t="shared" si="6"/>
        <v/>
      </c>
      <c r="GF4" s="130" t="str">
        <f t="shared" si="6"/>
        <v/>
      </c>
      <c r="GG4" s="130" t="str">
        <f t="shared" si="6"/>
        <v/>
      </c>
      <c r="GH4" s="130" t="str">
        <f t="shared" si="6"/>
        <v/>
      </c>
      <c r="GI4" s="130" t="str">
        <f t="shared" si="6"/>
        <v/>
      </c>
      <c r="GJ4" s="130" t="str">
        <f t="shared" si="6"/>
        <v/>
      </c>
      <c r="GK4" s="130" t="str">
        <f t="shared" si="6"/>
        <v/>
      </c>
      <c r="GL4" s="130" t="str">
        <f t="shared" si="6"/>
        <v/>
      </c>
      <c r="GM4" s="130" t="str">
        <f t="shared" ref="GM4:IV4" si="7">IF(GM19="","",CHIINV(0.9985,(GM12-1)))</f>
        <v/>
      </c>
      <c r="GN4" s="130" t="str">
        <f t="shared" si="7"/>
        <v/>
      </c>
      <c r="GO4" s="130" t="str">
        <f t="shared" si="7"/>
        <v/>
      </c>
      <c r="GP4" s="130" t="str">
        <f t="shared" si="7"/>
        <v/>
      </c>
      <c r="GQ4" s="130" t="str">
        <f t="shared" si="7"/>
        <v/>
      </c>
      <c r="GR4" s="130" t="str">
        <f t="shared" si="7"/>
        <v/>
      </c>
      <c r="GS4" s="130" t="str">
        <f t="shared" si="7"/>
        <v/>
      </c>
      <c r="GT4" s="130" t="str">
        <f t="shared" si="7"/>
        <v/>
      </c>
      <c r="GU4" s="130" t="str">
        <f t="shared" si="7"/>
        <v/>
      </c>
      <c r="GV4" s="130" t="str">
        <f t="shared" si="7"/>
        <v/>
      </c>
      <c r="GW4" s="130" t="str">
        <f t="shared" si="7"/>
        <v/>
      </c>
      <c r="GX4" s="130" t="str">
        <f t="shared" si="7"/>
        <v/>
      </c>
      <c r="GY4" s="130" t="str">
        <f t="shared" si="7"/>
        <v/>
      </c>
      <c r="GZ4" s="130" t="str">
        <f t="shared" si="7"/>
        <v/>
      </c>
      <c r="HA4" s="130" t="str">
        <f t="shared" si="7"/>
        <v/>
      </c>
      <c r="HB4" s="130" t="str">
        <f t="shared" si="7"/>
        <v/>
      </c>
      <c r="HC4" s="130" t="str">
        <f t="shared" si="7"/>
        <v/>
      </c>
      <c r="HD4" s="130" t="str">
        <f t="shared" si="7"/>
        <v/>
      </c>
      <c r="HE4" s="130" t="str">
        <f t="shared" si="7"/>
        <v/>
      </c>
      <c r="HF4" s="130" t="str">
        <f t="shared" si="7"/>
        <v/>
      </c>
      <c r="HG4" s="130" t="str">
        <f t="shared" si="7"/>
        <v/>
      </c>
      <c r="HH4" s="130" t="str">
        <f t="shared" si="7"/>
        <v/>
      </c>
      <c r="HI4" s="130" t="str">
        <f t="shared" si="7"/>
        <v/>
      </c>
      <c r="HJ4" s="130" t="str">
        <f t="shared" si="7"/>
        <v/>
      </c>
      <c r="HK4" s="130" t="str">
        <f t="shared" si="7"/>
        <v/>
      </c>
      <c r="HL4" s="130" t="str">
        <f t="shared" si="7"/>
        <v/>
      </c>
      <c r="HM4" s="130" t="str">
        <f t="shared" si="7"/>
        <v/>
      </c>
      <c r="HN4" s="130" t="str">
        <f t="shared" si="7"/>
        <v/>
      </c>
      <c r="HO4" s="130" t="str">
        <f t="shared" si="7"/>
        <v/>
      </c>
      <c r="HP4" s="130" t="str">
        <f t="shared" si="7"/>
        <v/>
      </c>
      <c r="HQ4" s="130" t="str">
        <f t="shared" si="7"/>
        <v/>
      </c>
      <c r="HR4" s="130" t="str">
        <f t="shared" si="7"/>
        <v/>
      </c>
      <c r="HS4" s="130" t="str">
        <f t="shared" si="7"/>
        <v/>
      </c>
      <c r="HT4" s="130" t="str">
        <f t="shared" si="7"/>
        <v/>
      </c>
      <c r="HU4" s="130" t="str">
        <f t="shared" si="7"/>
        <v/>
      </c>
      <c r="HV4" s="130" t="str">
        <f t="shared" si="7"/>
        <v/>
      </c>
      <c r="HW4" s="130" t="str">
        <f t="shared" si="7"/>
        <v/>
      </c>
      <c r="HX4" s="130" t="str">
        <f t="shared" si="7"/>
        <v/>
      </c>
      <c r="HY4" s="130" t="str">
        <f t="shared" si="7"/>
        <v/>
      </c>
      <c r="HZ4" s="130" t="str">
        <f t="shared" si="7"/>
        <v/>
      </c>
      <c r="IA4" s="130" t="str">
        <f t="shared" si="7"/>
        <v/>
      </c>
      <c r="IB4" s="130" t="str">
        <f t="shared" si="7"/>
        <v/>
      </c>
      <c r="IC4" s="130" t="str">
        <f t="shared" si="7"/>
        <v/>
      </c>
      <c r="ID4" s="130" t="str">
        <f t="shared" si="7"/>
        <v/>
      </c>
      <c r="IE4" s="130" t="str">
        <f t="shared" si="7"/>
        <v/>
      </c>
      <c r="IF4" s="130" t="str">
        <f t="shared" si="7"/>
        <v/>
      </c>
      <c r="IG4" s="130" t="str">
        <f t="shared" si="7"/>
        <v/>
      </c>
      <c r="IH4" s="130" t="str">
        <f t="shared" si="7"/>
        <v/>
      </c>
      <c r="II4" s="130" t="str">
        <f t="shared" si="7"/>
        <v/>
      </c>
      <c r="IJ4" s="130" t="str">
        <f t="shared" si="7"/>
        <v/>
      </c>
      <c r="IK4" s="130" t="str">
        <f t="shared" si="7"/>
        <v/>
      </c>
      <c r="IL4" s="130" t="str">
        <f t="shared" si="7"/>
        <v/>
      </c>
      <c r="IM4" s="130" t="str">
        <f t="shared" si="7"/>
        <v/>
      </c>
      <c r="IN4" s="130" t="str">
        <f t="shared" si="7"/>
        <v/>
      </c>
      <c r="IO4" s="130" t="str">
        <f t="shared" si="7"/>
        <v/>
      </c>
      <c r="IP4" s="130" t="str">
        <f t="shared" si="7"/>
        <v/>
      </c>
      <c r="IQ4" s="130" t="str">
        <f t="shared" si="7"/>
        <v/>
      </c>
      <c r="IR4" s="130" t="str">
        <f t="shared" si="7"/>
        <v/>
      </c>
      <c r="IS4" s="130" t="str">
        <f t="shared" si="7"/>
        <v/>
      </c>
      <c r="IT4" s="130" t="str">
        <f t="shared" si="7"/>
        <v/>
      </c>
      <c r="IU4" s="130" t="str">
        <f t="shared" si="7"/>
        <v/>
      </c>
      <c r="IV4" s="130" t="str">
        <f t="shared" si="7"/>
        <v/>
      </c>
    </row>
    <row r="5" spans="1:256" s="25" customFormat="1" ht="12.75" customHeight="1">
      <c r="A5" s="111" t="s">
        <v>87</v>
      </c>
      <c r="B5" s="130">
        <f>365^0.5</f>
        <v>19.104973174542799</v>
      </c>
      <c r="C5" s="132"/>
      <c r="D5" s="106"/>
      <c r="E5" s="132"/>
      <c r="G5" s="131"/>
      <c r="H5" s="129"/>
      <c r="I5" s="129"/>
      <c r="J5" s="129"/>
      <c r="K5" s="46"/>
    </row>
    <row r="6" spans="1:256" s="25" customFormat="1">
      <c r="A6" s="25" t="s">
        <v>19</v>
      </c>
      <c r="B6" s="84" t="str">
        <f ca="1">IF(B17="","",ROUND(STDEV(OFFSET(B$19,0,0,150,1)),4))</f>
        <v/>
      </c>
      <c r="C6" s="84" t="str">
        <f t="shared" ref="C6:BN6" ca="1" si="8">IF(C17="","",ROUND(STDEV(OFFSET(C$19,0,0,150,1)),4))</f>
        <v/>
      </c>
      <c r="D6" s="84" t="str">
        <f t="shared" ca="1" si="8"/>
        <v/>
      </c>
      <c r="E6" s="84" t="str">
        <f t="shared" ca="1" si="8"/>
        <v/>
      </c>
      <c r="F6" s="84" t="str">
        <f t="shared" ca="1" si="8"/>
        <v/>
      </c>
      <c r="G6" s="84" t="str">
        <f t="shared" ca="1" si="8"/>
        <v/>
      </c>
      <c r="H6" s="84" t="str">
        <f t="shared" ca="1" si="8"/>
        <v/>
      </c>
      <c r="I6" s="84" t="str">
        <f t="shared" ca="1" si="8"/>
        <v/>
      </c>
      <c r="J6" s="84" t="str">
        <f t="shared" ca="1" si="8"/>
        <v/>
      </c>
      <c r="K6" s="84" t="str">
        <f t="shared" ca="1" si="8"/>
        <v/>
      </c>
      <c r="L6" s="84" t="str">
        <f t="shared" ca="1" si="8"/>
        <v/>
      </c>
      <c r="M6" s="84" t="str">
        <f t="shared" ca="1" si="8"/>
        <v/>
      </c>
      <c r="N6" s="84" t="str">
        <f t="shared" ca="1" si="8"/>
        <v/>
      </c>
      <c r="O6" s="84" t="str">
        <f t="shared" ca="1" si="8"/>
        <v/>
      </c>
      <c r="P6" s="84" t="str">
        <f t="shared" ca="1" si="8"/>
        <v/>
      </c>
      <c r="Q6" s="84" t="str">
        <f t="shared" ca="1" si="8"/>
        <v/>
      </c>
      <c r="R6" s="84" t="str">
        <f t="shared" ca="1" si="8"/>
        <v/>
      </c>
      <c r="S6" s="84" t="str">
        <f t="shared" ca="1" si="8"/>
        <v/>
      </c>
      <c r="T6" s="84" t="str">
        <f t="shared" ca="1" si="8"/>
        <v/>
      </c>
      <c r="U6" s="84" t="str">
        <f t="shared" ca="1" si="8"/>
        <v/>
      </c>
      <c r="V6" s="84" t="str">
        <f t="shared" ca="1" si="8"/>
        <v/>
      </c>
      <c r="W6" s="84" t="str">
        <f t="shared" ca="1" si="8"/>
        <v/>
      </c>
      <c r="X6" s="84" t="str">
        <f t="shared" ca="1" si="8"/>
        <v/>
      </c>
      <c r="Y6" s="84" t="str">
        <f t="shared" ca="1" si="8"/>
        <v/>
      </c>
      <c r="Z6" s="84" t="str">
        <f t="shared" ca="1" si="8"/>
        <v/>
      </c>
      <c r="AA6" s="84" t="str">
        <f t="shared" ca="1" si="8"/>
        <v/>
      </c>
      <c r="AB6" s="84" t="str">
        <f t="shared" ca="1" si="8"/>
        <v/>
      </c>
      <c r="AC6" s="84" t="str">
        <f t="shared" ca="1" si="8"/>
        <v/>
      </c>
      <c r="AD6" s="84" t="str">
        <f t="shared" ca="1" si="8"/>
        <v/>
      </c>
      <c r="AE6" s="84" t="str">
        <f t="shared" ca="1" si="8"/>
        <v/>
      </c>
      <c r="AF6" s="84" t="str">
        <f t="shared" ca="1" si="8"/>
        <v/>
      </c>
      <c r="AG6" s="84" t="str">
        <f t="shared" ca="1" si="8"/>
        <v/>
      </c>
      <c r="AH6" s="84" t="str">
        <f t="shared" ca="1" si="8"/>
        <v/>
      </c>
      <c r="AI6" s="84" t="str">
        <f t="shared" ca="1" si="8"/>
        <v/>
      </c>
      <c r="AJ6" s="84" t="str">
        <f t="shared" ca="1" si="8"/>
        <v/>
      </c>
      <c r="AK6" s="84" t="str">
        <f t="shared" ca="1" si="8"/>
        <v/>
      </c>
      <c r="AL6" s="84" t="str">
        <f t="shared" ca="1" si="8"/>
        <v/>
      </c>
      <c r="AM6" s="84" t="str">
        <f t="shared" ca="1" si="8"/>
        <v/>
      </c>
      <c r="AN6" s="84" t="str">
        <f t="shared" ca="1" si="8"/>
        <v/>
      </c>
      <c r="AO6" s="84" t="str">
        <f t="shared" ca="1" si="8"/>
        <v/>
      </c>
      <c r="AP6" s="84" t="str">
        <f t="shared" ca="1" si="8"/>
        <v/>
      </c>
      <c r="AQ6" s="84" t="str">
        <f t="shared" ca="1" si="8"/>
        <v/>
      </c>
      <c r="AR6" s="84" t="str">
        <f t="shared" ca="1" si="8"/>
        <v/>
      </c>
      <c r="AS6" s="84" t="str">
        <f t="shared" ca="1" si="8"/>
        <v/>
      </c>
      <c r="AT6" s="84" t="str">
        <f t="shared" ca="1" si="8"/>
        <v/>
      </c>
      <c r="AU6" s="84" t="str">
        <f t="shared" ca="1" si="8"/>
        <v/>
      </c>
      <c r="AV6" s="84" t="str">
        <f t="shared" ca="1" si="8"/>
        <v/>
      </c>
      <c r="AW6" s="84" t="str">
        <f t="shared" ca="1" si="8"/>
        <v/>
      </c>
      <c r="AX6" s="84" t="str">
        <f t="shared" ca="1" si="8"/>
        <v/>
      </c>
      <c r="AY6" s="84" t="str">
        <f t="shared" ca="1" si="8"/>
        <v/>
      </c>
      <c r="AZ6" s="84" t="str">
        <f t="shared" ca="1" si="8"/>
        <v/>
      </c>
      <c r="BA6" s="84" t="str">
        <f t="shared" ca="1" si="8"/>
        <v/>
      </c>
      <c r="BB6" s="84" t="str">
        <f t="shared" ca="1" si="8"/>
        <v/>
      </c>
      <c r="BC6" s="84" t="str">
        <f t="shared" ca="1" si="8"/>
        <v/>
      </c>
      <c r="BD6" s="84" t="str">
        <f t="shared" ca="1" si="8"/>
        <v/>
      </c>
      <c r="BE6" s="84" t="str">
        <f t="shared" ca="1" si="8"/>
        <v/>
      </c>
      <c r="BF6" s="84" t="str">
        <f t="shared" ca="1" si="8"/>
        <v/>
      </c>
      <c r="BG6" s="84" t="str">
        <f t="shared" ca="1" si="8"/>
        <v/>
      </c>
      <c r="BH6" s="84" t="str">
        <f t="shared" ca="1" si="8"/>
        <v/>
      </c>
      <c r="BI6" s="84" t="str">
        <f t="shared" ca="1" si="8"/>
        <v/>
      </c>
      <c r="BJ6" s="84" t="str">
        <f t="shared" ca="1" si="8"/>
        <v/>
      </c>
      <c r="BK6" s="84" t="str">
        <f t="shared" ca="1" si="8"/>
        <v/>
      </c>
      <c r="BL6" s="84" t="str">
        <f t="shared" ca="1" si="8"/>
        <v/>
      </c>
      <c r="BM6" s="84" t="str">
        <f t="shared" ca="1" si="8"/>
        <v/>
      </c>
      <c r="BN6" s="84" t="str">
        <f t="shared" ca="1" si="8"/>
        <v/>
      </c>
      <c r="BO6" s="84" t="str">
        <f t="shared" ref="BO6:DZ6" ca="1" si="9">IF(BO17="","",ROUND(STDEV(OFFSET(BO$19,0,0,150,1)),4))</f>
        <v/>
      </c>
      <c r="BP6" s="84" t="str">
        <f t="shared" ca="1" si="9"/>
        <v/>
      </c>
      <c r="BQ6" s="84" t="str">
        <f t="shared" ca="1" si="9"/>
        <v/>
      </c>
      <c r="BR6" s="84" t="str">
        <f t="shared" ca="1" si="9"/>
        <v/>
      </c>
      <c r="BS6" s="84" t="str">
        <f t="shared" ca="1" si="9"/>
        <v/>
      </c>
      <c r="BT6" s="84" t="str">
        <f t="shared" ca="1" si="9"/>
        <v/>
      </c>
      <c r="BU6" s="84" t="str">
        <f t="shared" ca="1" si="9"/>
        <v/>
      </c>
      <c r="BV6" s="84" t="str">
        <f t="shared" ca="1" si="9"/>
        <v/>
      </c>
      <c r="BW6" s="84" t="str">
        <f t="shared" ca="1" si="9"/>
        <v/>
      </c>
      <c r="BX6" s="84" t="str">
        <f t="shared" ca="1" si="9"/>
        <v/>
      </c>
      <c r="BY6" s="84" t="str">
        <f t="shared" ca="1" si="9"/>
        <v/>
      </c>
      <c r="BZ6" s="84" t="str">
        <f t="shared" ca="1" si="9"/>
        <v/>
      </c>
      <c r="CA6" s="84" t="str">
        <f t="shared" ca="1" si="9"/>
        <v/>
      </c>
      <c r="CB6" s="84" t="str">
        <f t="shared" ca="1" si="9"/>
        <v/>
      </c>
      <c r="CC6" s="84" t="str">
        <f t="shared" ca="1" si="9"/>
        <v/>
      </c>
      <c r="CD6" s="84" t="str">
        <f t="shared" ca="1" si="9"/>
        <v/>
      </c>
      <c r="CE6" s="84" t="str">
        <f t="shared" ca="1" si="9"/>
        <v/>
      </c>
      <c r="CF6" s="84" t="str">
        <f t="shared" ca="1" si="9"/>
        <v/>
      </c>
      <c r="CG6" s="84" t="str">
        <f t="shared" ca="1" si="9"/>
        <v/>
      </c>
      <c r="CH6" s="84" t="str">
        <f t="shared" ca="1" si="9"/>
        <v/>
      </c>
      <c r="CI6" s="84" t="str">
        <f t="shared" ca="1" si="9"/>
        <v/>
      </c>
      <c r="CJ6" s="84" t="str">
        <f t="shared" ca="1" si="9"/>
        <v/>
      </c>
      <c r="CK6" s="84" t="str">
        <f t="shared" ca="1" si="9"/>
        <v/>
      </c>
      <c r="CL6" s="84" t="str">
        <f t="shared" ca="1" si="9"/>
        <v/>
      </c>
      <c r="CM6" s="84" t="str">
        <f t="shared" ca="1" si="9"/>
        <v/>
      </c>
      <c r="CN6" s="84" t="str">
        <f t="shared" ca="1" si="9"/>
        <v/>
      </c>
      <c r="CO6" s="84" t="str">
        <f t="shared" ca="1" si="9"/>
        <v/>
      </c>
      <c r="CP6" s="84" t="str">
        <f t="shared" ca="1" si="9"/>
        <v/>
      </c>
      <c r="CQ6" s="84" t="str">
        <f t="shared" ca="1" si="9"/>
        <v/>
      </c>
      <c r="CR6" s="84" t="str">
        <f t="shared" ca="1" si="9"/>
        <v/>
      </c>
      <c r="CS6" s="84" t="str">
        <f t="shared" ca="1" si="9"/>
        <v/>
      </c>
      <c r="CT6" s="84" t="str">
        <f t="shared" ca="1" si="9"/>
        <v/>
      </c>
      <c r="CU6" s="84" t="str">
        <f t="shared" ca="1" si="9"/>
        <v/>
      </c>
      <c r="CV6" s="84" t="str">
        <f t="shared" ca="1" si="9"/>
        <v/>
      </c>
      <c r="CW6" s="84" t="str">
        <f t="shared" ca="1" si="9"/>
        <v/>
      </c>
      <c r="CX6" s="84" t="str">
        <f t="shared" ca="1" si="9"/>
        <v/>
      </c>
      <c r="CY6" s="84" t="str">
        <f t="shared" ca="1" si="9"/>
        <v/>
      </c>
      <c r="CZ6" s="84" t="str">
        <f t="shared" ca="1" si="9"/>
        <v/>
      </c>
      <c r="DA6" s="84" t="str">
        <f t="shared" ca="1" si="9"/>
        <v/>
      </c>
      <c r="DB6" s="84" t="str">
        <f t="shared" ca="1" si="9"/>
        <v/>
      </c>
      <c r="DC6" s="84" t="str">
        <f t="shared" ca="1" si="9"/>
        <v/>
      </c>
      <c r="DD6" s="84" t="str">
        <f t="shared" ca="1" si="9"/>
        <v/>
      </c>
      <c r="DE6" s="84" t="str">
        <f t="shared" ca="1" si="9"/>
        <v/>
      </c>
      <c r="DF6" s="84" t="str">
        <f t="shared" ca="1" si="9"/>
        <v/>
      </c>
      <c r="DG6" s="84" t="str">
        <f t="shared" ca="1" si="9"/>
        <v/>
      </c>
      <c r="DH6" s="84" t="str">
        <f t="shared" ca="1" si="9"/>
        <v/>
      </c>
      <c r="DI6" s="84" t="str">
        <f t="shared" ca="1" si="9"/>
        <v/>
      </c>
      <c r="DJ6" s="84" t="str">
        <f t="shared" ca="1" si="9"/>
        <v/>
      </c>
      <c r="DK6" s="84" t="str">
        <f t="shared" ca="1" si="9"/>
        <v/>
      </c>
      <c r="DL6" s="84" t="str">
        <f t="shared" ca="1" si="9"/>
        <v/>
      </c>
      <c r="DM6" s="84" t="str">
        <f t="shared" ca="1" si="9"/>
        <v/>
      </c>
      <c r="DN6" s="84" t="str">
        <f t="shared" ca="1" si="9"/>
        <v/>
      </c>
      <c r="DO6" s="84" t="str">
        <f t="shared" ca="1" si="9"/>
        <v/>
      </c>
      <c r="DP6" s="84" t="str">
        <f t="shared" ca="1" si="9"/>
        <v/>
      </c>
      <c r="DQ6" s="84" t="str">
        <f t="shared" ca="1" si="9"/>
        <v/>
      </c>
      <c r="DR6" s="84" t="str">
        <f t="shared" ca="1" si="9"/>
        <v/>
      </c>
      <c r="DS6" s="84" t="str">
        <f t="shared" ca="1" si="9"/>
        <v/>
      </c>
      <c r="DT6" s="84" t="str">
        <f t="shared" ca="1" si="9"/>
        <v/>
      </c>
      <c r="DU6" s="84" t="str">
        <f t="shared" ca="1" si="9"/>
        <v/>
      </c>
      <c r="DV6" s="84" t="str">
        <f t="shared" ca="1" si="9"/>
        <v/>
      </c>
      <c r="DW6" s="84" t="str">
        <f t="shared" ca="1" si="9"/>
        <v/>
      </c>
      <c r="DX6" s="84" t="str">
        <f t="shared" ca="1" si="9"/>
        <v/>
      </c>
      <c r="DY6" s="84" t="str">
        <f t="shared" ca="1" si="9"/>
        <v/>
      </c>
      <c r="DZ6" s="84" t="str">
        <f t="shared" ca="1" si="9"/>
        <v/>
      </c>
      <c r="EA6" s="84" t="str">
        <f t="shared" ref="EA6:GL6" ca="1" si="10">IF(EA17="","",ROUND(STDEV(OFFSET(EA$19,0,0,150,1)),4))</f>
        <v/>
      </c>
      <c r="EB6" s="84" t="str">
        <f t="shared" ca="1" si="10"/>
        <v/>
      </c>
      <c r="EC6" s="84" t="str">
        <f t="shared" ca="1" si="10"/>
        <v/>
      </c>
      <c r="ED6" s="84" t="str">
        <f t="shared" ca="1" si="10"/>
        <v/>
      </c>
      <c r="EE6" s="84" t="str">
        <f t="shared" ca="1" si="10"/>
        <v/>
      </c>
      <c r="EF6" s="84" t="str">
        <f t="shared" ca="1" si="10"/>
        <v/>
      </c>
      <c r="EG6" s="84" t="str">
        <f t="shared" ca="1" si="10"/>
        <v/>
      </c>
      <c r="EH6" s="84" t="str">
        <f t="shared" ca="1" si="10"/>
        <v/>
      </c>
      <c r="EI6" s="84" t="str">
        <f t="shared" ca="1" si="10"/>
        <v/>
      </c>
      <c r="EJ6" s="84" t="str">
        <f t="shared" ca="1" si="10"/>
        <v/>
      </c>
      <c r="EK6" s="84" t="str">
        <f t="shared" ca="1" si="10"/>
        <v/>
      </c>
      <c r="EL6" s="84" t="str">
        <f t="shared" ca="1" si="10"/>
        <v/>
      </c>
      <c r="EM6" s="84" t="str">
        <f t="shared" ca="1" si="10"/>
        <v/>
      </c>
      <c r="EN6" s="84" t="str">
        <f t="shared" ca="1" si="10"/>
        <v/>
      </c>
      <c r="EO6" s="84" t="str">
        <f t="shared" ca="1" si="10"/>
        <v/>
      </c>
      <c r="EP6" s="84" t="str">
        <f t="shared" ca="1" si="10"/>
        <v/>
      </c>
      <c r="EQ6" s="84" t="str">
        <f t="shared" ca="1" si="10"/>
        <v/>
      </c>
      <c r="ER6" s="84" t="str">
        <f t="shared" ca="1" si="10"/>
        <v/>
      </c>
      <c r="ES6" s="84" t="str">
        <f t="shared" ca="1" si="10"/>
        <v/>
      </c>
      <c r="ET6" s="84" t="str">
        <f t="shared" ca="1" si="10"/>
        <v/>
      </c>
      <c r="EU6" s="84" t="str">
        <f t="shared" ca="1" si="10"/>
        <v/>
      </c>
      <c r="EV6" s="84" t="str">
        <f t="shared" ca="1" si="10"/>
        <v/>
      </c>
      <c r="EW6" s="84" t="str">
        <f t="shared" ca="1" si="10"/>
        <v/>
      </c>
      <c r="EX6" s="84" t="str">
        <f t="shared" ca="1" si="10"/>
        <v/>
      </c>
      <c r="EY6" s="84" t="str">
        <f t="shared" ca="1" si="10"/>
        <v/>
      </c>
      <c r="EZ6" s="84" t="str">
        <f t="shared" ca="1" si="10"/>
        <v/>
      </c>
      <c r="FA6" s="84" t="str">
        <f t="shared" ca="1" si="10"/>
        <v/>
      </c>
      <c r="FB6" s="84" t="str">
        <f t="shared" ca="1" si="10"/>
        <v/>
      </c>
      <c r="FC6" s="84" t="str">
        <f t="shared" ca="1" si="10"/>
        <v/>
      </c>
      <c r="FD6" s="84" t="str">
        <f t="shared" ca="1" si="10"/>
        <v/>
      </c>
      <c r="FE6" s="84" t="str">
        <f t="shared" ca="1" si="10"/>
        <v/>
      </c>
      <c r="FF6" s="84" t="str">
        <f t="shared" ca="1" si="10"/>
        <v/>
      </c>
      <c r="FG6" s="84" t="str">
        <f t="shared" ca="1" si="10"/>
        <v/>
      </c>
      <c r="FH6" s="84" t="str">
        <f t="shared" ca="1" si="10"/>
        <v/>
      </c>
      <c r="FI6" s="84" t="str">
        <f t="shared" ca="1" si="10"/>
        <v/>
      </c>
      <c r="FJ6" s="84" t="str">
        <f t="shared" ca="1" si="10"/>
        <v/>
      </c>
      <c r="FK6" s="84" t="str">
        <f t="shared" ca="1" si="10"/>
        <v/>
      </c>
      <c r="FL6" s="84" t="str">
        <f t="shared" ca="1" si="10"/>
        <v/>
      </c>
      <c r="FM6" s="84" t="str">
        <f t="shared" ca="1" si="10"/>
        <v/>
      </c>
      <c r="FN6" s="84" t="str">
        <f t="shared" ca="1" si="10"/>
        <v/>
      </c>
      <c r="FO6" s="84" t="str">
        <f t="shared" ca="1" si="10"/>
        <v/>
      </c>
      <c r="FP6" s="84" t="str">
        <f t="shared" ca="1" si="10"/>
        <v/>
      </c>
      <c r="FQ6" s="84" t="str">
        <f t="shared" ca="1" si="10"/>
        <v/>
      </c>
      <c r="FR6" s="84" t="str">
        <f t="shared" ca="1" si="10"/>
        <v/>
      </c>
      <c r="FS6" s="84" t="str">
        <f t="shared" ca="1" si="10"/>
        <v/>
      </c>
      <c r="FT6" s="84" t="str">
        <f t="shared" ca="1" si="10"/>
        <v/>
      </c>
      <c r="FU6" s="84" t="str">
        <f t="shared" ca="1" si="10"/>
        <v/>
      </c>
      <c r="FV6" s="84" t="str">
        <f t="shared" ca="1" si="10"/>
        <v/>
      </c>
      <c r="FW6" s="84" t="str">
        <f t="shared" ca="1" si="10"/>
        <v/>
      </c>
      <c r="FX6" s="84" t="str">
        <f t="shared" ca="1" si="10"/>
        <v/>
      </c>
      <c r="FY6" s="84" t="str">
        <f t="shared" ca="1" si="10"/>
        <v/>
      </c>
      <c r="FZ6" s="84" t="str">
        <f t="shared" ca="1" si="10"/>
        <v/>
      </c>
      <c r="GA6" s="84" t="str">
        <f t="shared" ca="1" si="10"/>
        <v/>
      </c>
      <c r="GB6" s="84" t="str">
        <f t="shared" ca="1" si="10"/>
        <v/>
      </c>
      <c r="GC6" s="84" t="str">
        <f t="shared" ca="1" si="10"/>
        <v/>
      </c>
      <c r="GD6" s="84" t="str">
        <f t="shared" ca="1" si="10"/>
        <v/>
      </c>
      <c r="GE6" s="84" t="str">
        <f t="shared" ca="1" si="10"/>
        <v/>
      </c>
      <c r="GF6" s="84" t="str">
        <f t="shared" ca="1" si="10"/>
        <v/>
      </c>
      <c r="GG6" s="84" t="str">
        <f t="shared" ca="1" si="10"/>
        <v/>
      </c>
      <c r="GH6" s="84" t="str">
        <f t="shared" ca="1" si="10"/>
        <v/>
      </c>
      <c r="GI6" s="84" t="str">
        <f t="shared" ca="1" si="10"/>
        <v/>
      </c>
      <c r="GJ6" s="84" t="str">
        <f t="shared" ca="1" si="10"/>
        <v/>
      </c>
      <c r="GK6" s="84" t="str">
        <f t="shared" ca="1" si="10"/>
        <v/>
      </c>
      <c r="GL6" s="84" t="str">
        <f t="shared" ca="1" si="10"/>
        <v/>
      </c>
      <c r="GM6" s="84" t="str">
        <f t="shared" ref="GM6:IV6" ca="1" si="11">IF(GM17="","",ROUND(STDEV(OFFSET(GM$19,0,0,150,1)),4))</f>
        <v/>
      </c>
      <c r="GN6" s="84" t="str">
        <f t="shared" ca="1" si="11"/>
        <v/>
      </c>
      <c r="GO6" s="84" t="str">
        <f t="shared" ca="1" si="11"/>
        <v/>
      </c>
      <c r="GP6" s="84" t="str">
        <f t="shared" ca="1" si="11"/>
        <v/>
      </c>
      <c r="GQ6" s="84" t="str">
        <f t="shared" ca="1" si="11"/>
        <v/>
      </c>
      <c r="GR6" s="84" t="str">
        <f t="shared" ca="1" si="11"/>
        <v/>
      </c>
      <c r="GS6" s="84" t="str">
        <f t="shared" ca="1" si="11"/>
        <v/>
      </c>
      <c r="GT6" s="84" t="str">
        <f t="shared" ca="1" si="11"/>
        <v/>
      </c>
      <c r="GU6" s="84" t="str">
        <f t="shared" ca="1" si="11"/>
        <v/>
      </c>
      <c r="GV6" s="84" t="str">
        <f t="shared" ca="1" si="11"/>
        <v/>
      </c>
      <c r="GW6" s="84" t="str">
        <f t="shared" ca="1" si="11"/>
        <v/>
      </c>
      <c r="GX6" s="84" t="str">
        <f t="shared" ca="1" si="11"/>
        <v/>
      </c>
      <c r="GY6" s="84" t="str">
        <f t="shared" ca="1" si="11"/>
        <v/>
      </c>
      <c r="GZ6" s="84" t="str">
        <f t="shared" ca="1" si="11"/>
        <v/>
      </c>
      <c r="HA6" s="84" t="str">
        <f t="shared" ca="1" si="11"/>
        <v/>
      </c>
      <c r="HB6" s="84" t="str">
        <f t="shared" ca="1" si="11"/>
        <v/>
      </c>
      <c r="HC6" s="84" t="str">
        <f t="shared" ca="1" si="11"/>
        <v/>
      </c>
      <c r="HD6" s="84" t="str">
        <f t="shared" ca="1" si="11"/>
        <v/>
      </c>
      <c r="HE6" s="84" t="str">
        <f t="shared" ca="1" si="11"/>
        <v/>
      </c>
      <c r="HF6" s="84" t="str">
        <f t="shared" ca="1" si="11"/>
        <v/>
      </c>
      <c r="HG6" s="84" t="str">
        <f t="shared" ca="1" si="11"/>
        <v/>
      </c>
      <c r="HH6" s="84" t="str">
        <f t="shared" ca="1" si="11"/>
        <v/>
      </c>
      <c r="HI6" s="84" t="str">
        <f t="shared" ca="1" si="11"/>
        <v/>
      </c>
      <c r="HJ6" s="84" t="str">
        <f t="shared" ca="1" si="11"/>
        <v/>
      </c>
      <c r="HK6" s="84" t="str">
        <f t="shared" ca="1" si="11"/>
        <v/>
      </c>
      <c r="HL6" s="84" t="str">
        <f t="shared" ca="1" si="11"/>
        <v/>
      </c>
      <c r="HM6" s="84" t="str">
        <f t="shared" ca="1" si="11"/>
        <v/>
      </c>
      <c r="HN6" s="84" t="str">
        <f t="shared" ca="1" si="11"/>
        <v/>
      </c>
      <c r="HO6" s="84" t="str">
        <f t="shared" ca="1" si="11"/>
        <v/>
      </c>
      <c r="HP6" s="84" t="str">
        <f t="shared" ca="1" si="11"/>
        <v/>
      </c>
      <c r="HQ6" s="84" t="str">
        <f t="shared" ca="1" si="11"/>
        <v/>
      </c>
      <c r="HR6" s="84" t="str">
        <f t="shared" ca="1" si="11"/>
        <v/>
      </c>
      <c r="HS6" s="84" t="str">
        <f t="shared" ca="1" si="11"/>
        <v/>
      </c>
      <c r="HT6" s="84" t="str">
        <f t="shared" ca="1" si="11"/>
        <v/>
      </c>
      <c r="HU6" s="84" t="str">
        <f t="shared" ca="1" si="11"/>
        <v/>
      </c>
      <c r="HV6" s="84" t="str">
        <f t="shared" ca="1" si="11"/>
        <v/>
      </c>
      <c r="HW6" s="84" t="str">
        <f t="shared" ca="1" si="11"/>
        <v/>
      </c>
      <c r="HX6" s="84" t="str">
        <f t="shared" ca="1" si="11"/>
        <v/>
      </c>
      <c r="HY6" s="84" t="str">
        <f t="shared" ca="1" si="11"/>
        <v/>
      </c>
      <c r="HZ6" s="84" t="str">
        <f t="shared" ca="1" si="11"/>
        <v/>
      </c>
      <c r="IA6" s="84" t="str">
        <f t="shared" ca="1" si="11"/>
        <v/>
      </c>
      <c r="IB6" s="84" t="str">
        <f t="shared" ca="1" si="11"/>
        <v/>
      </c>
      <c r="IC6" s="84" t="str">
        <f t="shared" ca="1" si="11"/>
        <v/>
      </c>
      <c r="ID6" s="84" t="str">
        <f t="shared" ca="1" si="11"/>
        <v/>
      </c>
      <c r="IE6" s="84" t="str">
        <f t="shared" ca="1" si="11"/>
        <v/>
      </c>
      <c r="IF6" s="84" t="str">
        <f t="shared" ca="1" si="11"/>
        <v/>
      </c>
      <c r="IG6" s="84" t="str">
        <f t="shared" ca="1" si="11"/>
        <v/>
      </c>
      <c r="IH6" s="84" t="str">
        <f t="shared" ca="1" si="11"/>
        <v/>
      </c>
      <c r="II6" s="84" t="str">
        <f t="shared" ca="1" si="11"/>
        <v/>
      </c>
      <c r="IJ6" s="84" t="str">
        <f t="shared" ca="1" si="11"/>
        <v/>
      </c>
      <c r="IK6" s="84" t="str">
        <f t="shared" ca="1" si="11"/>
        <v/>
      </c>
      <c r="IL6" s="84" t="str">
        <f t="shared" ca="1" si="11"/>
        <v/>
      </c>
      <c r="IM6" s="84" t="str">
        <f t="shared" ca="1" si="11"/>
        <v/>
      </c>
      <c r="IN6" s="84" t="str">
        <f t="shared" ca="1" si="11"/>
        <v/>
      </c>
      <c r="IO6" s="84" t="str">
        <f t="shared" ca="1" si="11"/>
        <v/>
      </c>
      <c r="IP6" s="84" t="str">
        <f t="shared" ca="1" si="11"/>
        <v/>
      </c>
      <c r="IQ6" s="84" t="str">
        <f t="shared" ca="1" si="11"/>
        <v/>
      </c>
      <c r="IR6" s="84" t="str">
        <f t="shared" ca="1" si="11"/>
        <v/>
      </c>
      <c r="IS6" s="84" t="str">
        <f t="shared" ca="1" si="11"/>
        <v/>
      </c>
      <c r="IT6" s="84" t="str">
        <f t="shared" ca="1" si="11"/>
        <v/>
      </c>
      <c r="IU6" s="84" t="str">
        <f t="shared" ca="1" si="11"/>
        <v/>
      </c>
      <c r="IV6" s="84" t="str">
        <f t="shared" ca="1" si="11"/>
        <v/>
      </c>
    </row>
    <row r="7" spans="1:256" s="25" customFormat="1">
      <c r="A7" s="25" t="s">
        <v>20</v>
      </c>
      <c r="B7" s="84" t="str">
        <f ca="1">IF(B17="","",ROUND(STDEV(OFFSET(B$19,0,0,180,1)),4))</f>
        <v/>
      </c>
      <c r="C7" s="84" t="str">
        <f t="shared" ref="C7:BN7" ca="1" si="12">IF(C17="","",ROUND(STDEV(OFFSET(C$19,0,0,180,1)),4))</f>
        <v/>
      </c>
      <c r="D7" s="84" t="str">
        <f t="shared" ca="1" si="12"/>
        <v/>
      </c>
      <c r="E7" s="84" t="str">
        <f t="shared" ca="1" si="12"/>
        <v/>
      </c>
      <c r="F7" s="84" t="str">
        <f t="shared" ca="1" si="12"/>
        <v/>
      </c>
      <c r="G7" s="84" t="str">
        <f t="shared" ca="1" si="12"/>
        <v/>
      </c>
      <c r="H7" s="84" t="str">
        <f t="shared" ca="1" si="12"/>
        <v/>
      </c>
      <c r="I7" s="84" t="str">
        <f t="shared" ca="1" si="12"/>
        <v/>
      </c>
      <c r="J7" s="84" t="str">
        <f t="shared" ca="1" si="12"/>
        <v/>
      </c>
      <c r="K7" s="84" t="str">
        <f t="shared" ca="1" si="12"/>
        <v/>
      </c>
      <c r="L7" s="84" t="str">
        <f t="shared" ca="1" si="12"/>
        <v/>
      </c>
      <c r="M7" s="84" t="str">
        <f t="shared" ca="1" si="12"/>
        <v/>
      </c>
      <c r="N7" s="84" t="str">
        <f t="shared" ca="1" si="12"/>
        <v/>
      </c>
      <c r="O7" s="84" t="str">
        <f t="shared" ca="1" si="12"/>
        <v/>
      </c>
      <c r="P7" s="84" t="str">
        <f t="shared" ca="1" si="12"/>
        <v/>
      </c>
      <c r="Q7" s="84" t="str">
        <f t="shared" ca="1" si="12"/>
        <v/>
      </c>
      <c r="R7" s="84" t="str">
        <f t="shared" ca="1" si="12"/>
        <v/>
      </c>
      <c r="S7" s="84" t="str">
        <f t="shared" ca="1" si="12"/>
        <v/>
      </c>
      <c r="T7" s="84" t="str">
        <f t="shared" ca="1" si="12"/>
        <v/>
      </c>
      <c r="U7" s="84" t="str">
        <f t="shared" ca="1" si="12"/>
        <v/>
      </c>
      <c r="V7" s="84" t="str">
        <f t="shared" ca="1" si="12"/>
        <v/>
      </c>
      <c r="W7" s="84" t="str">
        <f t="shared" ca="1" si="12"/>
        <v/>
      </c>
      <c r="X7" s="84" t="str">
        <f t="shared" ca="1" si="12"/>
        <v/>
      </c>
      <c r="Y7" s="84" t="str">
        <f t="shared" ca="1" si="12"/>
        <v/>
      </c>
      <c r="Z7" s="84" t="str">
        <f t="shared" ca="1" si="12"/>
        <v/>
      </c>
      <c r="AA7" s="84" t="str">
        <f t="shared" ca="1" si="12"/>
        <v/>
      </c>
      <c r="AB7" s="84" t="str">
        <f t="shared" ca="1" si="12"/>
        <v/>
      </c>
      <c r="AC7" s="84" t="str">
        <f t="shared" ca="1" si="12"/>
        <v/>
      </c>
      <c r="AD7" s="84" t="str">
        <f t="shared" ca="1" si="12"/>
        <v/>
      </c>
      <c r="AE7" s="84" t="str">
        <f t="shared" ca="1" si="12"/>
        <v/>
      </c>
      <c r="AF7" s="84" t="str">
        <f t="shared" ca="1" si="12"/>
        <v/>
      </c>
      <c r="AG7" s="84" t="str">
        <f t="shared" ca="1" si="12"/>
        <v/>
      </c>
      <c r="AH7" s="84" t="str">
        <f t="shared" ca="1" si="12"/>
        <v/>
      </c>
      <c r="AI7" s="84" t="str">
        <f t="shared" ca="1" si="12"/>
        <v/>
      </c>
      <c r="AJ7" s="84" t="str">
        <f t="shared" ca="1" si="12"/>
        <v/>
      </c>
      <c r="AK7" s="84" t="str">
        <f t="shared" ca="1" si="12"/>
        <v/>
      </c>
      <c r="AL7" s="84" t="str">
        <f t="shared" ca="1" si="12"/>
        <v/>
      </c>
      <c r="AM7" s="84" t="str">
        <f t="shared" ca="1" si="12"/>
        <v/>
      </c>
      <c r="AN7" s="84" t="str">
        <f t="shared" ca="1" si="12"/>
        <v/>
      </c>
      <c r="AO7" s="84" t="str">
        <f t="shared" ca="1" si="12"/>
        <v/>
      </c>
      <c r="AP7" s="84" t="str">
        <f t="shared" ca="1" si="12"/>
        <v/>
      </c>
      <c r="AQ7" s="84" t="str">
        <f t="shared" ca="1" si="12"/>
        <v/>
      </c>
      <c r="AR7" s="84" t="str">
        <f t="shared" ca="1" si="12"/>
        <v/>
      </c>
      <c r="AS7" s="84" t="str">
        <f t="shared" ca="1" si="12"/>
        <v/>
      </c>
      <c r="AT7" s="84" t="str">
        <f t="shared" ca="1" si="12"/>
        <v/>
      </c>
      <c r="AU7" s="84" t="str">
        <f t="shared" ca="1" si="12"/>
        <v/>
      </c>
      <c r="AV7" s="84" t="str">
        <f t="shared" ca="1" si="12"/>
        <v/>
      </c>
      <c r="AW7" s="84" t="str">
        <f t="shared" ca="1" si="12"/>
        <v/>
      </c>
      <c r="AX7" s="84" t="str">
        <f t="shared" ca="1" si="12"/>
        <v/>
      </c>
      <c r="AY7" s="84" t="str">
        <f t="shared" ca="1" si="12"/>
        <v/>
      </c>
      <c r="AZ7" s="84" t="str">
        <f t="shared" ca="1" si="12"/>
        <v/>
      </c>
      <c r="BA7" s="84" t="str">
        <f t="shared" ca="1" si="12"/>
        <v/>
      </c>
      <c r="BB7" s="84" t="str">
        <f t="shared" ca="1" si="12"/>
        <v/>
      </c>
      <c r="BC7" s="84" t="str">
        <f t="shared" ca="1" si="12"/>
        <v/>
      </c>
      <c r="BD7" s="84" t="str">
        <f t="shared" ca="1" si="12"/>
        <v/>
      </c>
      <c r="BE7" s="84" t="str">
        <f t="shared" ca="1" si="12"/>
        <v/>
      </c>
      <c r="BF7" s="84" t="str">
        <f t="shared" ca="1" si="12"/>
        <v/>
      </c>
      <c r="BG7" s="84" t="str">
        <f t="shared" ca="1" si="12"/>
        <v/>
      </c>
      <c r="BH7" s="84" t="str">
        <f t="shared" ca="1" si="12"/>
        <v/>
      </c>
      <c r="BI7" s="84" t="str">
        <f t="shared" ca="1" si="12"/>
        <v/>
      </c>
      <c r="BJ7" s="84" t="str">
        <f t="shared" ca="1" si="12"/>
        <v/>
      </c>
      <c r="BK7" s="84" t="str">
        <f t="shared" ca="1" si="12"/>
        <v/>
      </c>
      <c r="BL7" s="84" t="str">
        <f t="shared" ca="1" si="12"/>
        <v/>
      </c>
      <c r="BM7" s="84" t="str">
        <f t="shared" ca="1" si="12"/>
        <v/>
      </c>
      <c r="BN7" s="84" t="str">
        <f t="shared" ca="1" si="12"/>
        <v/>
      </c>
      <c r="BO7" s="84" t="str">
        <f t="shared" ref="BO7:DZ7" ca="1" si="13">IF(BO17="","",ROUND(STDEV(OFFSET(BO$19,0,0,180,1)),4))</f>
        <v/>
      </c>
      <c r="BP7" s="84" t="str">
        <f t="shared" ca="1" si="13"/>
        <v/>
      </c>
      <c r="BQ7" s="84" t="str">
        <f t="shared" ca="1" si="13"/>
        <v/>
      </c>
      <c r="BR7" s="84" t="str">
        <f t="shared" ca="1" si="13"/>
        <v/>
      </c>
      <c r="BS7" s="84" t="str">
        <f t="shared" ca="1" si="13"/>
        <v/>
      </c>
      <c r="BT7" s="84" t="str">
        <f t="shared" ca="1" si="13"/>
        <v/>
      </c>
      <c r="BU7" s="84" t="str">
        <f t="shared" ca="1" si="13"/>
        <v/>
      </c>
      <c r="BV7" s="84" t="str">
        <f t="shared" ca="1" si="13"/>
        <v/>
      </c>
      <c r="BW7" s="84" t="str">
        <f t="shared" ca="1" si="13"/>
        <v/>
      </c>
      <c r="BX7" s="84" t="str">
        <f t="shared" ca="1" si="13"/>
        <v/>
      </c>
      <c r="BY7" s="84" t="str">
        <f t="shared" ca="1" si="13"/>
        <v/>
      </c>
      <c r="BZ7" s="84" t="str">
        <f t="shared" ca="1" si="13"/>
        <v/>
      </c>
      <c r="CA7" s="84" t="str">
        <f t="shared" ca="1" si="13"/>
        <v/>
      </c>
      <c r="CB7" s="84" t="str">
        <f t="shared" ca="1" si="13"/>
        <v/>
      </c>
      <c r="CC7" s="84" t="str">
        <f t="shared" ca="1" si="13"/>
        <v/>
      </c>
      <c r="CD7" s="84" t="str">
        <f t="shared" ca="1" si="13"/>
        <v/>
      </c>
      <c r="CE7" s="84" t="str">
        <f t="shared" ca="1" si="13"/>
        <v/>
      </c>
      <c r="CF7" s="84" t="str">
        <f t="shared" ca="1" si="13"/>
        <v/>
      </c>
      <c r="CG7" s="84" t="str">
        <f t="shared" ca="1" si="13"/>
        <v/>
      </c>
      <c r="CH7" s="84" t="str">
        <f t="shared" ca="1" si="13"/>
        <v/>
      </c>
      <c r="CI7" s="84" t="str">
        <f t="shared" ca="1" si="13"/>
        <v/>
      </c>
      <c r="CJ7" s="84" t="str">
        <f t="shared" ca="1" si="13"/>
        <v/>
      </c>
      <c r="CK7" s="84" t="str">
        <f t="shared" ca="1" si="13"/>
        <v/>
      </c>
      <c r="CL7" s="84" t="str">
        <f t="shared" ca="1" si="13"/>
        <v/>
      </c>
      <c r="CM7" s="84" t="str">
        <f t="shared" ca="1" si="13"/>
        <v/>
      </c>
      <c r="CN7" s="84" t="str">
        <f t="shared" ca="1" si="13"/>
        <v/>
      </c>
      <c r="CO7" s="84" t="str">
        <f t="shared" ca="1" si="13"/>
        <v/>
      </c>
      <c r="CP7" s="84" t="str">
        <f t="shared" ca="1" si="13"/>
        <v/>
      </c>
      <c r="CQ7" s="84" t="str">
        <f t="shared" ca="1" si="13"/>
        <v/>
      </c>
      <c r="CR7" s="84" t="str">
        <f t="shared" ca="1" si="13"/>
        <v/>
      </c>
      <c r="CS7" s="84" t="str">
        <f t="shared" ca="1" si="13"/>
        <v/>
      </c>
      <c r="CT7" s="84" t="str">
        <f t="shared" ca="1" si="13"/>
        <v/>
      </c>
      <c r="CU7" s="84" t="str">
        <f t="shared" ca="1" si="13"/>
        <v/>
      </c>
      <c r="CV7" s="84" t="str">
        <f t="shared" ca="1" si="13"/>
        <v/>
      </c>
      <c r="CW7" s="84" t="str">
        <f t="shared" ca="1" si="13"/>
        <v/>
      </c>
      <c r="CX7" s="84" t="str">
        <f t="shared" ca="1" si="13"/>
        <v/>
      </c>
      <c r="CY7" s="84" t="str">
        <f t="shared" ca="1" si="13"/>
        <v/>
      </c>
      <c r="CZ7" s="84" t="str">
        <f t="shared" ca="1" si="13"/>
        <v/>
      </c>
      <c r="DA7" s="84" t="str">
        <f t="shared" ca="1" si="13"/>
        <v/>
      </c>
      <c r="DB7" s="84" t="str">
        <f t="shared" ca="1" si="13"/>
        <v/>
      </c>
      <c r="DC7" s="84" t="str">
        <f t="shared" ca="1" si="13"/>
        <v/>
      </c>
      <c r="DD7" s="84" t="str">
        <f t="shared" ca="1" si="13"/>
        <v/>
      </c>
      <c r="DE7" s="84" t="str">
        <f t="shared" ca="1" si="13"/>
        <v/>
      </c>
      <c r="DF7" s="84" t="str">
        <f t="shared" ca="1" si="13"/>
        <v/>
      </c>
      <c r="DG7" s="84" t="str">
        <f t="shared" ca="1" si="13"/>
        <v/>
      </c>
      <c r="DH7" s="84" t="str">
        <f t="shared" ca="1" si="13"/>
        <v/>
      </c>
      <c r="DI7" s="84" t="str">
        <f t="shared" ca="1" si="13"/>
        <v/>
      </c>
      <c r="DJ7" s="84" t="str">
        <f t="shared" ca="1" si="13"/>
        <v/>
      </c>
      <c r="DK7" s="84" t="str">
        <f t="shared" ca="1" si="13"/>
        <v/>
      </c>
      <c r="DL7" s="84" t="str">
        <f t="shared" ca="1" si="13"/>
        <v/>
      </c>
      <c r="DM7" s="84" t="str">
        <f t="shared" ca="1" si="13"/>
        <v/>
      </c>
      <c r="DN7" s="84" t="str">
        <f t="shared" ca="1" si="13"/>
        <v/>
      </c>
      <c r="DO7" s="84" t="str">
        <f t="shared" ca="1" si="13"/>
        <v/>
      </c>
      <c r="DP7" s="84" t="str">
        <f t="shared" ca="1" si="13"/>
        <v/>
      </c>
      <c r="DQ7" s="84" t="str">
        <f t="shared" ca="1" si="13"/>
        <v/>
      </c>
      <c r="DR7" s="84" t="str">
        <f t="shared" ca="1" si="13"/>
        <v/>
      </c>
      <c r="DS7" s="84" t="str">
        <f t="shared" ca="1" si="13"/>
        <v/>
      </c>
      <c r="DT7" s="84" t="str">
        <f t="shared" ca="1" si="13"/>
        <v/>
      </c>
      <c r="DU7" s="84" t="str">
        <f t="shared" ca="1" si="13"/>
        <v/>
      </c>
      <c r="DV7" s="84" t="str">
        <f t="shared" ca="1" si="13"/>
        <v/>
      </c>
      <c r="DW7" s="84" t="str">
        <f t="shared" ca="1" si="13"/>
        <v/>
      </c>
      <c r="DX7" s="84" t="str">
        <f t="shared" ca="1" si="13"/>
        <v/>
      </c>
      <c r="DY7" s="84" t="str">
        <f t="shared" ca="1" si="13"/>
        <v/>
      </c>
      <c r="DZ7" s="84" t="str">
        <f t="shared" ca="1" si="13"/>
        <v/>
      </c>
      <c r="EA7" s="84" t="str">
        <f t="shared" ref="EA7:GL7" ca="1" si="14">IF(EA17="","",ROUND(STDEV(OFFSET(EA$19,0,0,180,1)),4))</f>
        <v/>
      </c>
      <c r="EB7" s="84" t="str">
        <f t="shared" ca="1" si="14"/>
        <v/>
      </c>
      <c r="EC7" s="84" t="str">
        <f t="shared" ca="1" si="14"/>
        <v/>
      </c>
      <c r="ED7" s="84" t="str">
        <f t="shared" ca="1" si="14"/>
        <v/>
      </c>
      <c r="EE7" s="84" t="str">
        <f t="shared" ca="1" si="14"/>
        <v/>
      </c>
      <c r="EF7" s="84" t="str">
        <f t="shared" ca="1" si="14"/>
        <v/>
      </c>
      <c r="EG7" s="84" t="str">
        <f t="shared" ca="1" si="14"/>
        <v/>
      </c>
      <c r="EH7" s="84" t="str">
        <f t="shared" ca="1" si="14"/>
        <v/>
      </c>
      <c r="EI7" s="84" t="str">
        <f t="shared" ca="1" si="14"/>
        <v/>
      </c>
      <c r="EJ7" s="84" t="str">
        <f t="shared" ca="1" si="14"/>
        <v/>
      </c>
      <c r="EK7" s="84" t="str">
        <f t="shared" ca="1" si="14"/>
        <v/>
      </c>
      <c r="EL7" s="84" t="str">
        <f t="shared" ca="1" si="14"/>
        <v/>
      </c>
      <c r="EM7" s="84" t="str">
        <f t="shared" ca="1" si="14"/>
        <v/>
      </c>
      <c r="EN7" s="84" t="str">
        <f t="shared" ca="1" si="14"/>
        <v/>
      </c>
      <c r="EO7" s="84" t="str">
        <f t="shared" ca="1" si="14"/>
        <v/>
      </c>
      <c r="EP7" s="84" t="str">
        <f t="shared" ca="1" si="14"/>
        <v/>
      </c>
      <c r="EQ7" s="84" t="str">
        <f t="shared" ca="1" si="14"/>
        <v/>
      </c>
      <c r="ER7" s="84" t="str">
        <f t="shared" ca="1" si="14"/>
        <v/>
      </c>
      <c r="ES7" s="84" t="str">
        <f t="shared" ca="1" si="14"/>
        <v/>
      </c>
      <c r="ET7" s="84" t="str">
        <f t="shared" ca="1" si="14"/>
        <v/>
      </c>
      <c r="EU7" s="84" t="str">
        <f t="shared" ca="1" si="14"/>
        <v/>
      </c>
      <c r="EV7" s="84" t="str">
        <f t="shared" ca="1" si="14"/>
        <v/>
      </c>
      <c r="EW7" s="84" t="str">
        <f t="shared" ca="1" si="14"/>
        <v/>
      </c>
      <c r="EX7" s="84" t="str">
        <f t="shared" ca="1" si="14"/>
        <v/>
      </c>
      <c r="EY7" s="84" t="str">
        <f t="shared" ca="1" si="14"/>
        <v/>
      </c>
      <c r="EZ7" s="84" t="str">
        <f t="shared" ca="1" si="14"/>
        <v/>
      </c>
      <c r="FA7" s="84" t="str">
        <f t="shared" ca="1" si="14"/>
        <v/>
      </c>
      <c r="FB7" s="84" t="str">
        <f t="shared" ca="1" si="14"/>
        <v/>
      </c>
      <c r="FC7" s="84" t="str">
        <f t="shared" ca="1" si="14"/>
        <v/>
      </c>
      <c r="FD7" s="84" t="str">
        <f t="shared" ca="1" si="14"/>
        <v/>
      </c>
      <c r="FE7" s="84" t="str">
        <f t="shared" ca="1" si="14"/>
        <v/>
      </c>
      <c r="FF7" s="84" t="str">
        <f t="shared" ca="1" si="14"/>
        <v/>
      </c>
      <c r="FG7" s="84" t="str">
        <f t="shared" ca="1" si="14"/>
        <v/>
      </c>
      <c r="FH7" s="84" t="str">
        <f t="shared" ca="1" si="14"/>
        <v/>
      </c>
      <c r="FI7" s="84" t="str">
        <f t="shared" ca="1" si="14"/>
        <v/>
      </c>
      <c r="FJ7" s="84" t="str">
        <f t="shared" ca="1" si="14"/>
        <v/>
      </c>
      <c r="FK7" s="84" t="str">
        <f t="shared" ca="1" si="14"/>
        <v/>
      </c>
      <c r="FL7" s="84" t="str">
        <f t="shared" ca="1" si="14"/>
        <v/>
      </c>
      <c r="FM7" s="84" t="str">
        <f t="shared" ca="1" si="14"/>
        <v/>
      </c>
      <c r="FN7" s="84" t="str">
        <f t="shared" ca="1" si="14"/>
        <v/>
      </c>
      <c r="FO7" s="84" t="str">
        <f t="shared" ca="1" si="14"/>
        <v/>
      </c>
      <c r="FP7" s="84" t="str">
        <f t="shared" ca="1" si="14"/>
        <v/>
      </c>
      <c r="FQ7" s="84" t="str">
        <f t="shared" ca="1" si="14"/>
        <v/>
      </c>
      <c r="FR7" s="84" t="str">
        <f t="shared" ca="1" si="14"/>
        <v/>
      </c>
      <c r="FS7" s="84" t="str">
        <f t="shared" ca="1" si="14"/>
        <v/>
      </c>
      <c r="FT7" s="84" t="str">
        <f t="shared" ca="1" si="14"/>
        <v/>
      </c>
      <c r="FU7" s="84" t="str">
        <f t="shared" ca="1" si="14"/>
        <v/>
      </c>
      <c r="FV7" s="84" t="str">
        <f t="shared" ca="1" si="14"/>
        <v/>
      </c>
      <c r="FW7" s="84" t="str">
        <f t="shared" ca="1" si="14"/>
        <v/>
      </c>
      <c r="FX7" s="84" t="str">
        <f t="shared" ca="1" si="14"/>
        <v/>
      </c>
      <c r="FY7" s="84" t="str">
        <f t="shared" ca="1" si="14"/>
        <v/>
      </c>
      <c r="FZ7" s="84" t="str">
        <f t="shared" ca="1" si="14"/>
        <v/>
      </c>
      <c r="GA7" s="84" t="str">
        <f t="shared" ca="1" si="14"/>
        <v/>
      </c>
      <c r="GB7" s="84" t="str">
        <f t="shared" ca="1" si="14"/>
        <v/>
      </c>
      <c r="GC7" s="84" t="str">
        <f t="shared" ca="1" si="14"/>
        <v/>
      </c>
      <c r="GD7" s="84" t="str">
        <f t="shared" ca="1" si="14"/>
        <v/>
      </c>
      <c r="GE7" s="84" t="str">
        <f t="shared" ca="1" si="14"/>
        <v/>
      </c>
      <c r="GF7" s="84" t="str">
        <f t="shared" ca="1" si="14"/>
        <v/>
      </c>
      <c r="GG7" s="84" t="str">
        <f t="shared" ca="1" si="14"/>
        <v/>
      </c>
      <c r="GH7" s="84" t="str">
        <f t="shared" ca="1" si="14"/>
        <v/>
      </c>
      <c r="GI7" s="84" t="str">
        <f t="shared" ca="1" si="14"/>
        <v/>
      </c>
      <c r="GJ7" s="84" t="str">
        <f t="shared" ca="1" si="14"/>
        <v/>
      </c>
      <c r="GK7" s="84" t="str">
        <f t="shared" ca="1" si="14"/>
        <v/>
      </c>
      <c r="GL7" s="84" t="str">
        <f t="shared" ca="1" si="14"/>
        <v/>
      </c>
      <c r="GM7" s="84" t="str">
        <f t="shared" ref="GM7:IV7" ca="1" si="15">IF(GM17="","",ROUND(STDEV(OFFSET(GM$19,0,0,180,1)),4))</f>
        <v/>
      </c>
      <c r="GN7" s="84" t="str">
        <f t="shared" ca="1" si="15"/>
        <v/>
      </c>
      <c r="GO7" s="84" t="str">
        <f t="shared" ca="1" si="15"/>
        <v/>
      </c>
      <c r="GP7" s="84" t="str">
        <f t="shared" ca="1" si="15"/>
        <v/>
      </c>
      <c r="GQ7" s="84" t="str">
        <f t="shared" ca="1" si="15"/>
        <v/>
      </c>
      <c r="GR7" s="84" t="str">
        <f t="shared" ca="1" si="15"/>
        <v/>
      </c>
      <c r="GS7" s="84" t="str">
        <f t="shared" ca="1" si="15"/>
        <v/>
      </c>
      <c r="GT7" s="84" t="str">
        <f t="shared" ca="1" si="15"/>
        <v/>
      </c>
      <c r="GU7" s="84" t="str">
        <f t="shared" ca="1" si="15"/>
        <v/>
      </c>
      <c r="GV7" s="84" t="str">
        <f t="shared" ca="1" si="15"/>
        <v/>
      </c>
      <c r="GW7" s="84" t="str">
        <f t="shared" ca="1" si="15"/>
        <v/>
      </c>
      <c r="GX7" s="84" t="str">
        <f t="shared" ca="1" si="15"/>
        <v/>
      </c>
      <c r="GY7" s="84" t="str">
        <f t="shared" ca="1" si="15"/>
        <v/>
      </c>
      <c r="GZ7" s="84" t="str">
        <f t="shared" ca="1" si="15"/>
        <v/>
      </c>
      <c r="HA7" s="84" t="str">
        <f t="shared" ca="1" si="15"/>
        <v/>
      </c>
      <c r="HB7" s="84" t="str">
        <f t="shared" ca="1" si="15"/>
        <v/>
      </c>
      <c r="HC7" s="84" t="str">
        <f t="shared" ca="1" si="15"/>
        <v/>
      </c>
      <c r="HD7" s="84" t="str">
        <f t="shared" ca="1" si="15"/>
        <v/>
      </c>
      <c r="HE7" s="84" t="str">
        <f t="shared" ca="1" si="15"/>
        <v/>
      </c>
      <c r="HF7" s="84" t="str">
        <f t="shared" ca="1" si="15"/>
        <v/>
      </c>
      <c r="HG7" s="84" t="str">
        <f t="shared" ca="1" si="15"/>
        <v/>
      </c>
      <c r="HH7" s="84" t="str">
        <f t="shared" ca="1" si="15"/>
        <v/>
      </c>
      <c r="HI7" s="84" t="str">
        <f t="shared" ca="1" si="15"/>
        <v/>
      </c>
      <c r="HJ7" s="84" t="str">
        <f t="shared" ca="1" si="15"/>
        <v/>
      </c>
      <c r="HK7" s="84" t="str">
        <f t="shared" ca="1" si="15"/>
        <v/>
      </c>
      <c r="HL7" s="84" t="str">
        <f t="shared" ca="1" si="15"/>
        <v/>
      </c>
      <c r="HM7" s="84" t="str">
        <f t="shared" ca="1" si="15"/>
        <v/>
      </c>
      <c r="HN7" s="84" t="str">
        <f t="shared" ca="1" si="15"/>
        <v/>
      </c>
      <c r="HO7" s="84" t="str">
        <f t="shared" ca="1" si="15"/>
        <v/>
      </c>
      <c r="HP7" s="84" t="str">
        <f t="shared" ca="1" si="15"/>
        <v/>
      </c>
      <c r="HQ7" s="84" t="str">
        <f t="shared" ca="1" si="15"/>
        <v/>
      </c>
      <c r="HR7" s="84" t="str">
        <f t="shared" ca="1" si="15"/>
        <v/>
      </c>
      <c r="HS7" s="84" t="str">
        <f t="shared" ca="1" si="15"/>
        <v/>
      </c>
      <c r="HT7" s="84" t="str">
        <f t="shared" ca="1" si="15"/>
        <v/>
      </c>
      <c r="HU7" s="84" t="str">
        <f t="shared" ca="1" si="15"/>
        <v/>
      </c>
      <c r="HV7" s="84" t="str">
        <f t="shared" ca="1" si="15"/>
        <v/>
      </c>
      <c r="HW7" s="84" t="str">
        <f t="shared" ca="1" si="15"/>
        <v/>
      </c>
      <c r="HX7" s="84" t="str">
        <f t="shared" ca="1" si="15"/>
        <v/>
      </c>
      <c r="HY7" s="84" t="str">
        <f t="shared" ca="1" si="15"/>
        <v/>
      </c>
      <c r="HZ7" s="84" t="str">
        <f t="shared" ca="1" si="15"/>
        <v/>
      </c>
      <c r="IA7" s="84" t="str">
        <f t="shared" ca="1" si="15"/>
        <v/>
      </c>
      <c r="IB7" s="84" t="str">
        <f t="shared" ca="1" si="15"/>
        <v/>
      </c>
      <c r="IC7" s="84" t="str">
        <f t="shared" ca="1" si="15"/>
        <v/>
      </c>
      <c r="ID7" s="84" t="str">
        <f t="shared" ca="1" si="15"/>
        <v/>
      </c>
      <c r="IE7" s="84" t="str">
        <f t="shared" ca="1" si="15"/>
        <v/>
      </c>
      <c r="IF7" s="84" t="str">
        <f t="shared" ca="1" si="15"/>
        <v/>
      </c>
      <c r="IG7" s="84" t="str">
        <f t="shared" ca="1" si="15"/>
        <v/>
      </c>
      <c r="IH7" s="84" t="str">
        <f t="shared" ca="1" si="15"/>
        <v/>
      </c>
      <c r="II7" s="84" t="str">
        <f t="shared" ca="1" si="15"/>
        <v/>
      </c>
      <c r="IJ7" s="84" t="str">
        <f t="shared" ca="1" si="15"/>
        <v/>
      </c>
      <c r="IK7" s="84" t="str">
        <f t="shared" ca="1" si="15"/>
        <v/>
      </c>
      <c r="IL7" s="84" t="str">
        <f t="shared" ca="1" si="15"/>
        <v/>
      </c>
      <c r="IM7" s="84" t="str">
        <f t="shared" ca="1" si="15"/>
        <v/>
      </c>
      <c r="IN7" s="84" t="str">
        <f t="shared" ca="1" si="15"/>
        <v/>
      </c>
      <c r="IO7" s="84" t="str">
        <f t="shared" ca="1" si="15"/>
        <v/>
      </c>
      <c r="IP7" s="84" t="str">
        <f t="shared" ca="1" si="15"/>
        <v/>
      </c>
      <c r="IQ7" s="84" t="str">
        <f t="shared" ca="1" si="15"/>
        <v/>
      </c>
      <c r="IR7" s="84" t="str">
        <f t="shared" ca="1" si="15"/>
        <v/>
      </c>
      <c r="IS7" s="84" t="str">
        <f t="shared" ca="1" si="15"/>
        <v/>
      </c>
      <c r="IT7" s="84" t="str">
        <f t="shared" ca="1" si="15"/>
        <v/>
      </c>
      <c r="IU7" s="84" t="str">
        <f t="shared" ca="1" si="15"/>
        <v/>
      </c>
      <c r="IV7" s="84" t="str">
        <f t="shared" ca="1" si="15"/>
        <v/>
      </c>
    </row>
    <row r="8" spans="1:256" s="25" customFormat="1">
      <c r="A8" s="132" t="s">
        <v>21</v>
      </c>
      <c r="B8" s="85" t="str">
        <f>IF(B17="","",ROUNDUP(B6*(((B11-1)/B$3)^(0.5)-1)*$B$5,3))</f>
        <v/>
      </c>
      <c r="C8" s="85" t="str">
        <f t="shared" ref="C8:BN8" si="16">IF(C17="","",ROUNDUP(C6*(((C11-1)/C$3)^(0.5)-1)*$B$5,3))</f>
        <v/>
      </c>
      <c r="D8" s="85" t="str">
        <f t="shared" si="16"/>
        <v/>
      </c>
      <c r="E8" s="85" t="str">
        <f t="shared" si="16"/>
        <v/>
      </c>
      <c r="F8" s="85" t="str">
        <f t="shared" si="16"/>
        <v/>
      </c>
      <c r="G8" s="85" t="str">
        <f t="shared" si="16"/>
        <v/>
      </c>
      <c r="H8" s="85" t="str">
        <f t="shared" si="16"/>
        <v/>
      </c>
      <c r="I8" s="85" t="str">
        <f t="shared" si="16"/>
        <v/>
      </c>
      <c r="J8" s="85" t="str">
        <f t="shared" si="16"/>
        <v/>
      </c>
      <c r="K8" s="85" t="str">
        <f t="shared" si="16"/>
        <v/>
      </c>
      <c r="L8" s="85" t="str">
        <f t="shared" si="16"/>
        <v/>
      </c>
      <c r="M8" s="85" t="str">
        <f t="shared" si="16"/>
        <v/>
      </c>
      <c r="N8" s="85" t="str">
        <f t="shared" si="16"/>
        <v/>
      </c>
      <c r="O8" s="85" t="str">
        <f t="shared" si="16"/>
        <v/>
      </c>
      <c r="P8" s="85" t="str">
        <f t="shared" si="16"/>
        <v/>
      </c>
      <c r="Q8" s="85" t="str">
        <f t="shared" si="16"/>
        <v/>
      </c>
      <c r="R8" s="85" t="str">
        <f t="shared" si="16"/>
        <v/>
      </c>
      <c r="S8" s="85" t="str">
        <f t="shared" si="16"/>
        <v/>
      </c>
      <c r="T8" s="85" t="str">
        <f t="shared" si="16"/>
        <v/>
      </c>
      <c r="U8" s="85" t="str">
        <f t="shared" si="16"/>
        <v/>
      </c>
      <c r="V8" s="85" t="str">
        <f t="shared" si="16"/>
        <v/>
      </c>
      <c r="W8" s="85" t="str">
        <f t="shared" si="16"/>
        <v/>
      </c>
      <c r="X8" s="85" t="str">
        <f t="shared" si="16"/>
        <v/>
      </c>
      <c r="Y8" s="85" t="str">
        <f t="shared" si="16"/>
        <v/>
      </c>
      <c r="Z8" s="85" t="str">
        <f t="shared" si="16"/>
        <v/>
      </c>
      <c r="AA8" s="85" t="str">
        <f t="shared" si="16"/>
        <v/>
      </c>
      <c r="AB8" s="85" t="str">
        <f t="shared" si="16"/>
        <v/>
      </c>
      <c r="AC8" s="85" t="str">
        <f t="shared" si="16"/>
        <v/>
      </c>
      <c r="AD8" s="85" t="str">
        <f t="shared" si="16"/>
        <v/>
      </c>
      <c r="AE8" s="85" t="str">
        <f t="shared" si="16"/>
        <v/>
      </c>
      <c r="AF8" s="85" t="str">
        <f t="shared" si="16"/>
        <v/>
      </c>
      <c r="AG8" s="85" t="str">
        <f t="shared" si="16"/>
        <v/>
      </c>
      <c r="AH8" s="85" t="str">
        <f t="shared" si="16"/>
        <v/>
      </c>
      <c r="AI8" s="85" t="str">
        <f t="shared" si="16"/>
        <v/>
      </c>
      <c r="AJ8" s="85" t="str">
        <f t="shared" si="16"/>
        <v/>
      </c>
      <c r="AK8" s="85" t="str">
        <f t="shared" si="16"/>
        <v/>
      </c>
      <c r="AL8" s="85" t="str">
        <f t="shared" si="16"/>
        <v/>
      </c>
      <c r="AM8" s="85" t="str">
        <f t="shared" si="16"/>
        <v/>
      </c>
      <c r="AN8" s="85" t="str">
        <f t="shared" si="16"/>
        <v/>
      </c>
      <c r="AO8" s="85" t="str">
        <f t="shared" si="16"/>
        <v/>
      </c>
      <c r="AP8" s="85" t="str">
        <f t="shared" si="16"/>
        <v/>
      </c>
      <c r="AQ8" s="85" t="str">
        <f t="shared" si="16"/>
        <v/>
      </c>
      <c r="AR8" s="85" t="str">
        <f t="shared" si="16"/>
        <v/>
      </c>
      <c r="AS8" s="85" t="str">
        <f t="shared" si="16"/>
        <v/>
      </c>
      <c r="AT8" s="85" t="str">
        <f t="shared" si="16"/>
        <v/>
      </c>
      <c r="AU8" s="85" t="str">
        <f t="shared" si="16"/>
        <v/>
      </c>
      <c r="AV8" s="85" t="str">
        <f t="shared" si="16"/>
        <v/>
      </c>
      <c r="AW8" s="85" t="str">
        <f t="shared" si="16"/>
        <v/>
      </c>
      <c r="AX8" s="85" t="str">
        <f t="shared" si="16"/>
        <v/>
      </c>
      <c r="AY8" s="85" t="str">
        <f t="shared" si="16"/>
        <v/>
      </c>
      <c r="AZ8" s="85" t="str">
        <f t="shared" si="16"/>
        <v/>
      </c>
      <c r="BA8" s="85" t="str">
        <f t="shared" si="16"/>
        <v/>
      </c>
      <c r="BB8" s="85" t="str">
        <f t="shared" si="16"/>
        <v/>
      </c>
      <c r="BC8" s="85" t="str">
        <f t="shared" si="16"/>
        <v/>
      </c>
      <c r="BD8" s="85" t="str">
        <f t="shared" si="16"/>
        <v/>
      </c>
      <c r="BE8" s="85" t="str">
        <f t="shared" si="16"/>
        <v/>
      </c>
      <c r="BF8" s="85" t="str">
        <f t="shared" si="16"/>
        <v/>
      </c>
      <c r="BG8" s="85" t="str">
        <f t="shared" si="16"/>
        <v/>
      </c>
      <c r="BH8" s="85" t="str">
        <f t="shared" si="16"/>
        <v/>
      </c>
      <c r="BI8" s="85" t="str">
        <f t="shared" si="16"/>
        <v/>
      </c>
      <c r="BJ8" s="85" t="str">
        <f t="shared" si="16"/>
        <v/>
      </c>
      <c r="BK8" s="85" t="str">
        <f t="shared" si="16"/>
        <v/>
      </c>
      <c r="BL8" s="85" t="str">
        <f t="shared" si="16"/>
        <v/>
      </c>
      <c r="BM8" s="85" t="str">
        <f t="shared" si="16"/>
        <v/>
      </c>
      <c r="BN8" s="85" t="str">
        <f t="shared" si="16"/>
        <v/>
      </c>
      <c r="BO8" s="85" t="str">
        <f t="shared" ref="BO8:DZ8" si="17">IF(BO17="","",ROUNDUP(BO6*(((BO11-1)/BO$3)^(0.5)-1)*$B$5,3))</f>
        <v/>
      </c>
      <c r="BP8" s="85" t="str">
        <f t="shared" si="17"/>
        <v/>
      </c>
      <c r="BQ8" s="85" t="str">
        <f t="shared" si="17"/>
        <v/>
      </c>
      <c r="BR8" s="85" t="str">
        <f t="shared" si="17"/>
        <v/>
      </c>
      <c r="BS8" s="85" t="str">
        <f t="shared" si="17"/>
        <v/>
      </c>
      <c r="BT8" s="85" t="str">
        <f t="shared" si="17"/>
        <v/>
      </c>
      <c r="BU8" s="85" t="str">
        <f t="shared" si="17"/>
        <v/>
      </c>
      <c r="BV8" s="85" t="str">
        <f t="shared" si="17"/>
        <v/>
      </c>
      <c r="BW8" s="85" t="str">
        <f t="shared" si="17"/>
        <v/>
      </c>
      <c r="BX8" s="85" t="str">
        <f t="shared" si="17"/>
        <v/>
      </c>
      <c r="BY8" s="85" t="str">
        <f t="shared" si="17"/>
        <v/>
      </c>
      <c r="BZ8" s="85" t="str">
        <f t="shared" si="17"/>
        <v/>
      </c>
      <c r="CA8" s="85" t="str">
        <f t="shared" si="17"/>
        <v/>
      </c>
      <c r="CB8" s="85" t="str">
        <f t="shared" si="17"/>
        <v/>
      </c>
      <c r="CC8" s="85" t="str">
        <f t="shared" si="17"/>
        <v/>
      </c>
      <c r="CD8" s="85" t="str">
        <f t="shared" si="17"/>
        <v/>
      </c>
      <c r="CE8" s="85" t="str">
        <f t="shared" si="17"/>
        <v/>
      </c>
      <c r="CF8" s="85" t="str">
        <f t="shared" si="17"/>
        <v/>
      </c>
      <c r="CG8" s="85" t="str">
        <f t="shared" si="17"/>
        <v/>
      </c>
      <c r="CH8" s="85" t="str">
        <f t="shared" si="17"/>
        <v/>
      </c>
      <c r="CI8" s="85" t="str">
        <f t="shared" si="17"/>
        <v/>
      </c>
      <c r="CJ8" s="85" t="str">
        <f t="shared" si="17"/>
        <v/>
      </c>
      <c r="CK8" s="85" t="str">
        <f t="shared" si="17"/>
        <v/>
      </c>
      <c r="CL8" s="85" t="str">
        <f t="shared" si="17"/>
        <v/>
      </c>
      <c r="CM8" s="85" t="str">
        <f t="shared" si="17"/>
        <v/>
      </c>
      <c r="CN8" s="85" t="str">
        <f t="shared" si="17"/>
        <v/>
      </c>
      <c r="CO8" s="85" t="str">
        <f t="shared" si="17"/>
        <v/>
      </c>
      <c r="CP8" s="85" t="str">
        <f t="shared" si="17"/>
        <v/>
      </c>
      <c r="CQ8" s="85" t="str">
        <f t="shared" si="17"/>
        <v/>
      </c>
      <c r="CR8" s="85" t="str">
        <f t="shared" si="17"/>
        <v/>
      </c>
      <c r="CS8" s="85" t="str">
        <f t="shared" si="17"/>
        <v/>
      </c>
      <c r="CT8" s="85" t="str">
        <f t="shared" si="17"/>
        <v/>
      </c>
      <c r="CU8" s="85" t="str">
        <f t="shared" si="17"/>
        <v/>
      </c>
      <c r="CV8" s="85" t="str">
        <f t="shared" si="17"/>
        <v/>
      </c>
      <c r="CW8" s="85" t="str">
        <f t="shared" si="17"/>
        <v/>
      </c>
      <c r="CX8" s="85" t="str">
        <f t="shared" si="17"/>
        <v/>
      </c>
      <c r="CY8" s="85" t="str">
        <f t="shared" si="17"/>
        <v/>
      </c>
      <c r="CZ8" s="85" t="str">
        <f t="shared" si="17"/>
        <v/>
      </c>
      <c r="DA8" s="85" t="str">
        <f t="shared" si="17"/>
        <v/>
      </c>
      <c r="DB8" s="85" t="str">
        <f t="shared" si="17"/>
        <v/>
      </c>
      <c r="DC8" s="85" t="str">
        <f t="shared" si="17"/>
        <v/>
      </c>
      <c r="DD8" s="85" t="str">
        <f t="shared" si="17"/>
        <v/>
      </c>
      <c r="DE8" s="85" t="str">
        <f t="shared" si="17"/>
        <v/>
      </c>
      <c r="DF8" s="85" t="str">
        <f t="shared" si="17"/>
        <v/>
      </c>
      <c r="DG8" s="85" t="str">
        <f t="shared" si="17"/>
        <v/>
      </c>
      <c r="DH8" s="85" t="str">
        <f t="shared" si="17"/>
        <v/>
      </c>
      <c r="DI8" s="85" t="str">
        <f t="shared" si="17"/>
        <v/>
      </c>
      <c r="DJ8" s="85" t="str">
        <f t="shared" si="17"/>
        <v/>
      </c>
      <c r="DK8" s="85" t="str">
        <f t="shared" si="17"/>
        <v/>
      </c>
      <c r="DL8" s="85" t="str">
        <f t="shared" si="17"/>
        <v/>
      </c>
      <c r="DM8" s="85" t="str">
        <f t="shared" si="17"/>
        <v/>
      </c>
      <c r="DN8" s="85" t="str">
        <f t="shared" si="17"/>
        <v/>
      </c>
      <c r="DO8" s="85" t="str">
        <f t="shared" si="17"/>
        <v/>
      </c>
      <c r="DP8" s="85" t="str">
        <f t="shared" si="17"/>
        <v/>
      </c>
      <c r="DQ8" s="85" t="str">
        <f t="shared" si="17"/>
        <v/>
      </c>
      <c r="DR8" s="85" t="str">
        <f t="shared" si="17"/>
        <v/>
      </c>
      <c r="DS8" s="85" t="str">
        <f t="shared" si="17"/>
        <v/>
      </c>
      <c r="DT8" s="85" t="str">
        <f t="shared" si="17"/>
        <v/>
      </c>
      <c r="DU8" s="85" t="str">
        <f t="shared" si="17"/>
        <v/>
      </c>
      <c r="DV8" s="85" t="str">
        <f t="shared" si="17"/>
        <v/>
      </c>
      <c r="DW8" s="85" t="str">
        <f t="shared" si="17"/>
        <v/>
      </c>
      <c r="DX8" s="85" t="str">
        <f t="shared" si="17"/>
        <v/>
      </c>
      <c r="DY8" s="85" t="str">
        <f t="shared" si="17"/>
        <v/>
      </c>
      <c r="DZ8" s="85" t="str">
        <f t="shared" si="17"/>
        <v/>
      </c>
      <c r="EA8" s="85" t="str">
        <f t="shared" ref="EA8:GL8" si="18">IF(EA17="","",ROUNDUP(EA6*(((EA11-1)/EA$3)^(0.5)-1)*$B$5,3))</f>
        <v/>
      </c>
      <c r="EB8" s="85" t="str">
        <f t="shared" si="18"/>
        <v/>
      </c>
      <c r="EC8" s="85" t="str">
        <f t="shared" si="18"/>
        <v/>
      </c>
      <c r="ED8" s="85" t="str">
        <f t="shared" si="18"/>
        <v/>
      </c>
      <c r="EE8" s="85" t="str">
        <f t="shared" si="18"/>
        <v/>
      </c>
      <c r="EF8" s="85" t="str">
        <f t="shared" si="18"/>
        <v/>
      </c>
      <c r="EG8" s="85" t="str">
        <f t="shared" si="18"/>
        <v/>
      </c>
      <c r="EH8" s="85" t="str">
        <f t="shared" si="18"/>
        <v/>
      </c>
      <c r="EI8" s="85" t="str">
        <f t="shared" si="18"/>
        <v/>
      </c>
      <c r="EJ8" s="85" t="str">
        <f t="shared" si="18"/>
        <v/>
      </c>
      <c r="EK8" s="85" t="str">
        <f t="shared" si="18"/>
        <v/>
      </c>
      <c r="EL8" s="85" t="str">
        <f t="shared" si="18"/>
        <v/>
      </c>
      <c r="EM8" s="85" t="str">
        <f t="shared" si="18"/>
        <v/>
      </c>
      <c r="EN8" s="85" t="str">
        <f t="shared" si="18"/>
        <v/>
      </c>
      <c r="EO8" s="85" t="str">
        <f t="shared" si="18"/>
        <v/>
      </c>
      <c r="EP8" s="85" t="str">
        <f t="shared" si="18"/>
        <v/>
      </c>
      <c r="EQ8" s="85" t="str">
        <f t="shared" si="18"/>
        <v/>
      </c>
      <c r="ER8" s="85" t="str">
        <f t="shared" si="18"/>
        <v/>
      </c>
      <c r="ES8" s="85" t="str">
        <f t="shared" si="18"/>
        <v/>
      </c>
      <c r="ET8" s="85" t="str">
        <f t="shared" si="18"/>
        <v/>
      </c>
      <c r="EU8" s="85" t="str">
        <f t="shared" si="18"/>
        <v/>
      </c>
      <c r="EV8" s="85" t="str">
        <f t="shared" si="18"/>
        <v/>
      </c>
      <c r="EW8" s="85" t="str">
        <f t="shared" si="18"/>
        <v/>
      </c>
      <c r="EX8" s="85" t="str">
        <f t="shared" si="18"/>
        <v/>
      </c>
      <c r="EY8" s="85" t="str">
        <f t="shared" si="18"/>
        <v/>
      </c>
      <c r="EZ8" s="85" t="str">
        <f t="shared" si="18"/>
        <v/>
      </c>
      <c r="FA8" s="85" t="str">
        <f t="shared" si="18"/>
        <v/>
      </c>
      <c r="FB8" s="85" t="str">
        <f t="shared" si="18"/>
        <v/>
      </c>
      <c r="FC8" s="85" t="str">
        <f t="shared" si="18"/>
        <v/>
      </c>
      <c r="FD8" s="85" t="str">
        <f t="shared" si="18"/>
        <v/>
      </c>
      <c r="FE8" s="85" t="str">
        <f t="shared" si="18"/>
        <v/>
      </c>
      <c r="FF8" s="85" t="str">
        <f t="shared" si="18"/>
        <v/>
      </c>
      <c r="FG8" s="85" t="str">
        <f t="shared" si="18"/>
        <v/>
      </c>
      <c r="FH8" s="85" t="str">
        <f t="shared" si="18"/>
        <v/>
      </c>
      <c r="FI8" s="85" t="str">
        <f t="shared" si="18"/>
        <v/>
      </c>
      <c r="FJ8" s="85" t="str">
        <f t="shared" si="18"/>
        <v/>
      </c>
      <c r="FK8" s="85" t="str">
        <f t="shared" si="18"/>
        <v/>
      </c>
      <c r="FL8" s="85" t="str">
        <f t="shared" si="18"/>
        <v/>
      </c>
      <c r="FM8" s="85" t="str">
        <f t="shared" si="18"/>
        <v/>
      </c>
      <c r="FN8" s="85" t="str">
        <f t="shared" si="18"/>
        <v/>
      </c>
      <c r="FO8" s="85" t="str">
        <f t="shared" si="18"/>
        <v/>
      </c>
      <c r="FP8" s="85" t="str">
        <f t="shared" si="18"/>
        <v/>
      </c>
      <c r="FQ8" s="85" t="str">
        <f t="shared" si="18"/>
        <v/>
      </c>
      <c r="FR8" s="85" t="str">
        <f t="shared" si="18"/>
        <v/>
      </c>
      <c r="FS8" s="85" t="str">
        <f t="shared" si="18"/>
        <v/>
      </c>
      <c r="FT8" s="85" t="str">
        <f t="shared" si="18"/>
        <v/>
      </c>
      <c r="FU8" s="85" t="str">
        <f t="shared" si="18"/>
        <v/>
      </c>
      <c r="FV8" s="85" t="str">
        <f t="shared" si="18"/>
        <v/>
      </c>
      <c r="FW8" s="85" t="str">
        <f t="shared" si="18"/>
        <v/>
      </c>
      <c r="FX8" s="85" t="str">
        <f t="shared" si="18"/>
        <v/>
      </c>
      <c r="FY8" s="85" t="str">
        <f t="shared" si="18"/>
        <v/>
      </c>
      <c r="FZ8" s="85" t="str">
        <f t="shared" si="18"/>
        <v/>
      </c>
      <c r="GA8" s="85" t="str">
        <f t="shared" si="18"/>
        <v/>
      </c>
      <c r="GB8" s="85" t="str">
        <f t="shared" si="18"/>
        <v/>
      </c>
      <c r="GC8" s="85" t="str">
        <f t="shared" si="18"/>
        <v/>
      </c>
      <c r="GD8" s="85" t="str">
        <f t="shared" si="18"/>
        <v/>
      </c>
      <c r="GE8" s="85" t="str">
        <f t="shared" si="18"/>
        <v/>
      </c>
      <c r="GF8" s="85" t="str">
        <f t="shared" si="18"/>
        <v/>
      </c>
      <c r="GG8" s="85" t="str">
        <f t="shared" si="18"/>
        <v/>
      </c>
      <c r="GH8" s="85" t="str">
        <f t="shared" si="18"/>
        <v/>
      </c>
      <c r="GI8" s="85" t="str">
        <f t="shared" si="18"/>
        <v/>
      </c>
      <c r="GJ8" s="85" t="str">
        <f t="shared" si="18"/>
        <v/>
      </c>
      <c r="GK8" s="85" t="str">
        <f t="shared" si="18"/>
        <v/>
      </c>
      <c r="GL8" s="85" t="str">
        <f t="shared" si="18"/>
        <v/>
      </c>
      <c r="GM8" s="85" t="str">
        <f t="shared" ref="GM8:IV8" si="19">IF(GM17="","",ROUNDUP(GM6*(((GM11-1)/GM$3)^(0.5)-1)*$B$5,3))</f>
        <v/>
      </c>
      <c r="GN8" s="85" t="str">
        <f t="shared" si="19"/>
        <v/>
      </c>
      <c r="GO8" s="85" t="str">
        <f t="shared" si="19"/>
        <v/>
      </c>
      <c r="GP8" s="85" t="str">
        <f t="shared" si="19"/>
        <v/>
      </c>
      <c r="GQ8" s="85" t="str">
        <f t="shared" si="19"/>
        <v/>
      </c>
      <c r="GR8" s="85" t="str">
        <f t="shared" si="19"/>
        <v/>
      </c>
      <c r="GS8" s="85" t="str">
        <f t="shared" si="19"/>
        <v/>
      </c>
      <c r="GT8" s="85" t="str">
        <f t="shared" si="19"/>
        <v/>
      </c>
      <c r="GU8" s="85" t="str">
        <f t="shared" si="19"/>
        <v/>
      </c>
      <c r="GV8" s="85" t="str">
        <f t="shared" si="19"/>
        <v/>
      </c>
      <c r="GW8" s="85" t="str">
        <f t="shared" si="19"/>
        <v/>
      </c>
      <c r="GX8" s="85" t="str">
        <f t="shared" si="19"/>
        <v/>
      </c>
      <c r="GY8" s="85" t="str">
        <f t="shared" si="19"/>
        <v/>
      </c>
      <c r="GZ8" s="85" t="str">
        <f t="shared" si="19"/>
        <v/>
      </c>
      <c r="HA8" s="85" t="str">
        <f t="shared" si="19"/>
        <v/>
      </c>
      <c r="HB8" s="85" t="str">
        <f t="shared" si="19"/>
        <v/>
      </c>
      <c r="HC8" s="85" t="str">
        <f t="shared" si="19"/>
        <v/>
      </c>
      <c r="HD8" s="85" t="str">
        <f t="shared" si="19"/>
        <v/>
      </c>
      <c r="HE8" s="85" t="str">
        <f t="shared" si="19"/>
        <v/>
      </c>
      <c r="HF8" s="85" t="str">
        <f t="shared" si="19"/>
        <v/>
      </c>
      <c r="HG8" s="85" t="str">
        <f t="shared" si="19"/>
        <v/>
      </c>
      <c r="HH8" s="85" t="str">
        <f t="shared" si="19"/>
        <v/>
      </c>
      <c r="HI8" s="85" t="str">
        <f t="shared" si="19"/>
        <v/>
      </c>
      <c r="HJ8" s="85" t="str">
        <f t="shared" si="19"/>
        <v/>
      </c>
      <c r="HK8" s="85" t="str">
        <f t="shared" si="19"/>
        <v/>
      </c>
      <c r="HL8" s="85" t="str">
        <f t="shared" si="19"/>
        <v/>
      </c>
      <c r="HM8" s="85" t="str">
        <f t="shared" si="19"/>
        <v/>
      </c>
      <c r="HN8" s="85" t="str">
        <f t="shared" si="19"/>
        <v/>
      </c>
      <c r="HO8" s="85" t="str">
        <f t="shared" si="19"/>
        <v/>
      </c>
      <c r="HP8" s="85" t="str">
        <f t="shared" si="19"/>
        <v/>
      </c>
      <c r="HQ8" s="85" t="str">
        <f t="shared" si="19"/>
        <v/>
      </c>
      <c r="HR8" s="85" t="str">
        <f t="shared" si="19"/>
        <v/>
      </c>
      <c r="HS8" s="85" t="str">
        <f t="shared" si="19"/>
        <v/>
      </c>
      <c r="HT8" s="85" t="str">
        <f t="shared" si="19"/>
        <v/>
      </c>
      <c r="HU8" s="85" t="str">
        <f t="shared" si="19"/>
        <v/>
      </c>
      <c r="HV8" s="85" t="str">
        <f t="shared" si="19"/>
        <v/>
      </c>
      <c r="HW8" s="85" t="str">
        <f t="shared" si="19"/>
        <v/>
      </c>
      <c r="HX8" s="85" t="str">
        <f t="shared" si="19"/>
        <v/>
      </c>
      <c r="HY8" s="85" t="str">
        <f t="shared" si="19"/>
        <v/>
      </c>
      <c r="HZ8" s="85" t="str">
        <f t="shared" si="19"/>
        <v/>
      </c>
      <c r="IA8" s="85" t="str">
        <f t="shared" si="19"/>
        <v/>
      </c>
      <c r="IB8" s="85" t="str">
        <f t="shared" si="19"/>
        <v/>
      </c>
      <c r="IC8" s="85" t="str">
        <f t="shared" si="19"/>
        <v/>
      </c>
      <c r="ID8" s="85" t="str">
        <f t="shared" si="19"/>
        <v/>
      </c>
      <c r="IE8" s="85" t="str">
        <f t="shared" si="19"/>
        <v/>
      </c>
      <c r="IF8" s="85" t="str">
        <f t="shared" si="19"/>
        <v/>
      </c>
      <c r="IG8" s="85" t="str">
        <f t="shared" si="19"/>
        <v/>
      </c>
      <c r="IH8" s="85" t="str">
        <f t="shared" si="19"/>
        <v/>
      </c>
      <c r="II8" s="85" t="str">
        <f t="shared" si="19"/>
        <v/>
      </c>
      <c r="IJ8" s="85" t="str">
        <f t="shared" si="19"/>
        <v/>
      </c>
      <c r="IK8" s="85" t="str">
        <f t="shared" si="19"/>
        <v/>
      </c>
      <c r="IL8" s="85" t="str">
        <f t="shared" si="19"/>
        <v/>
      </c>
      <c r="IM8" s="85" t="str">
        <f t="shared" si="19"/>
        <v/>
      </c>
      <c r="IN8" s="85" t="str">
        <f t="shared" si="19"/>
        <v/>
      </c>
      <c r="IO8" s="85" t="str">
        <f t="shared" si="19"/>
        <v/>
      </c>
      <c r="IP8" s="85" t="str">
        <f t="shared" si="19"/>
        <v/>
      </c>
      <c r="IQ8" s="85" t="str">
        <f t="shared" si="19"/>
        <v/>
      </c>
      <c r="IR8" s="85" t="str">
        <f t="shared" si="19"/>
        <v/>
      </c>
      <c r="IS8" s="85" t="str">
        <f t="shared" si="19"/>
        <v/>
      </c>
      <c r="IT8" s="85" t="str">
        <f t="shared" si="19"/>
        <v/>
      </c>
      <c r="IU8" s="85" t="str">
        <f t="shared" si="19"/>
        <v/>
      </c>
      <c r="IV8" s="85" t="str">
        <f t="shared" si="19"/>
        <v/>
      </c>
    </row>
    <row r="9" spans="1:256" s="25" customFormat="1">
      <c r="A9" s="132" t="s">
        <v>22</v>
      </c>
      <c r="B9" s="85" t="str">
        <f>IF(B17="","",ROUNDUP(B7*(((B12-1)/B$4)^(0.5)-1)*$B$5,3))</f>
        <v/>
      </c>
      <c r="C9" s="85" t="str">
        <f t="shared" ref="C9:BN9" si="20">IF(C17="","",ROUNDUP(C7*(((C12-1)/C$4)^(0.5)-1)*$B$5,3))</f>
        <v/>
      </c>
      <c r="D9" s="85" t="str">
        <f t="shared" si="20"/>
        <v/>
      </c>
      <c r="E9" s="85" t="str">
        <f t="shared" si="20"/>
        <v/>
      </c>
      <c r="F9" s="85" t="str">
        <f t="shared" si="20"/>
        <v/>
      </c>
      <c r="G9" s="85" t="str">
        <f t="shared" si="20"/>
        <v/>
      </c>
      <c r="H9" s="85" t="str">
        <f t="shared" si="20"/>
        <v/>
      </c>
      <c r="I9" s="85" t="str">
        <f t="shared" si="20"/>
        <v/>
      </c>
      <c r="J9" s="85" t="str">
        <f t="shared" si="20"/>
        <v/>
      </c>
      <c r="K9" s="85" t="str">
        <f t="shared" si="20"/>
        <v/>
      </c>
      <c r="L9" s="85" t="str">
        <f t="shared" si="20"/>
        <v/>
      </c>
      <c r="M9" s="85" t="str">
        <f t="shared" si="20"/>
        <v/>
      </c>
      <c r="N9" s="85" t="str">
        <f t="shared" si="20"/>
        <v/>
      </c>
      <c r="O9" s="85" t="str">
        <f t="shared" si="20"/>
        <v/>
      </c>
      <c r="P9" s="85" t="str">
        <f t="shared" si="20"/>
        <v/>
      </c>
      <c r="Q9" s="85" t="str">
        <f t="shared" si="20"/>
        <v/>
      </c>
      <c r="R9" s="85" t="str">
        <f t="shared" si="20"/>
        <v/>
      </c>
      <c r="S9" s="85" t="str">
        <f t="shared" si="20"/>
        <v/>
      </c>
      <c r="T9" s="85" t="str">
        <f t="shared" si="20"/>
        <v/>
      </c>
      <c r="U9" s="85" t="str">
        <f t="shared" si="20"/>
        <v/>
      </c>
      <c r="V9" s="85" t="str">
        <f t="shared" si="20"/>
        <v/>
      </c>
      <c r="W9" s="85" t="str">
        <f t="shared" si="20"/>
        <v/>
      </c>
      <c r="X9" s="85" t="str">
        <f t="shared" si="20"/>
        <v/>
      </c>
      <c r="Y9" s="85" t="str">
        <f t="shared" si="20"/>
        <v/>
      </c>
      <c r="Z9" s="85" t="str">
        <f t="shared" si="20"/>
        <v/>
      </c>
      <c r="AA9" s="85" t="str">
        <f t="shared" si="20"/>
        <v/>
      </c>
      <c r="AB9" s="85" t="str">
        <f t="shared" si="20"/>
        <v/>
      </c>
      <c r="AC9" s="85" t="str">
        <f t="shared" si="20"/>
        <v/>
      </c>
      <c r="AD9" s="85" t="str">
        <f t="shared" si="20"/>
        <v/>
      </c>
      <c r="AE9" s="85" t="str">
        <f t="shared" si="20"/>
        <v/>
      </c>
      <c r="AF9" s="85" t="str">
        <f t="shared" si="20"/>
        <v/>
      </c>
      <c r="AG9" s="85" t="str">
        <f t="shared" si="20"/>
        <v/>
      </c>
      <c r="AH9" s="85" t="str">
        <f t="shared" si="20"/>
        <v/>
      </c>
      <c r="AI9" s="85" t="str">
        <f t="shared" si="20"/>
        <v/>
      </c>
      <c r="AJ9" s="85" t="str">
        <f t="shared" si="20"/>
        <v/>
      </c>
      <c r="AK9" s="85" t="str">
        <f t="shared" si="20"/>
        <v/>
      </c>
      <c r="AL9" s="85" t="str">
        <f t="shared" si="20"/>
        <v/>
      </c>
      <c r="AM9" s="85" t="str">
        <f t="shared" si="20"/>
        <v/>
      </c>
      <c r="AN9" s="85" t="str">
        <f t="shared" si="20"/>
        <v/>
      </c>
      <c r="AO9" s="85" t="str">
        <f t="shared" si="20"/>
        <v/>
      </c>
      <c r="AP9" s="85" t="str">
        <f t="shared" si="20"/>
        <v/>
      </c>
      <c r="AQ9" s="85" t="str">
        <f t="shared" si="20"/>
        <v/>
      </c>
      <c r="AR9" s="85" t="str">
        <f t="shared" si="20"/>
        <v/>
      </c>
      <c r="AS9" s="85" t="str">
        <f t="shared" si="20"/>
        <v/>
      </c>
      <c r="AT9" s="85" t="str">
        <f t="shared" si="20"/>
        <v/>
      </c>
      <c r="AU9" s="85" t="str">
        <f t="shared" si="20"/>
        <v/>
      </c>
      <c r="AV9" s="85" t="str">
        <f t="shared" si="20"/>
        <v/>
      </c>
      <c r="AW9" s="85" t="str">
        <f t="shared" si="20"/>
        <v/>
      </c>
      <c r="AX9" s="85" t="str">
        <f t="shared" si="20"/>
        <v/>
      </c>
      <c r="AY9" s="85" t="str">
        <f t="shared" si="20"/>
        <v/>
      </c>
      <c r="AZ9" s="85" t="str">
        <f t="shared" si="20"/>
        <v/>
      </c>
      <c r="BA9" s="85" t="str">
        <f t="shared" si="20"/>
        <v/>
      </c>
      <c r="BB9" s="85" t="str">
        <f t="shared" si="20"/>
        <v/>
      </c>
      <c r="BC9" s="85" t="str">
        <f t="shared" si="20"/>
        <v/>
      </c>
      <c r="BD9" s="85" t="str">
        <f t="shared" si="20"/>
        <v/>
      </c>
      <c r="BE9" s="85" t="str">
        <f t="shared" si="20"/>
        <v/>
      </c>
      <c r="BF9" s="85" t="str">
        <f t="shared" si="20"/>
        <v/>
      </c>
      <c r="BG9" s="85" t="str">
        <f t="shared" si="20"/>
        <v/>
      </c>
      <c r="BH9" s="85" t="str">
        <f t="shared" si="20"/>
        <v/>
      </c>
      <c r="BI9" s="85" t="str">
        <f t="shared" si="20"/>
        <v/>
      </c>
      <c r="BJ9" s="85" t="str">
        <f t="shared" si="20"/>
        <v/>
      </c>
      <c r="BK9" s="85" t="str">
        <f t="shared" si="20"/>
        <v/>
      </c>
      <c r="BL9" s="85" t="str">
        <f t="shared" si="20"/>
        <v/>
      </c>
      <c r="BM9" s="85" t="str">
        <f t="shared" si="20"/>
        <v/>
      </c>
      <c r="BN9" s="85" t="str">
        <f t="shared" si="20"/>
        <v/>
      </c>
      <c r="BO9" s="85" t="str">
        <f t="shared" ref="BO9:DZ9" si="21">IF(BO17="","",ROUNDUP(BO7*(((BO12-1)/BO$4)^(0.5)-1)*$B$5,3))</f>
        <v/>
      </c>
      <c r="BP9" s="85" t="str">
        <f t="shared" si="21"/>
        <v/>
      </c>
      <c r="BQ9" s="85" t="str">
        <f t="shared" si="21"/>
        <v/>
      </c>
      <c r="BR9" s="85" t="str">
        <f t="shared" si="21"/>
        <v/>
      </c>
      <c r="BS9" s="85" t="str">
        <f t="shared" si="21"/>
        <v/>
      </c>
      <c r="BT9" s="85" t="str">
        <f t="shared" si="21"/>
        <v/>
      </c>
      <c r="BU9" s="85" t="str">
        <f t="shared" si="21"/>
        <v/>
      </c>
      <c r="BV9" s="85" t="str">
        <f t="shared" si="21"/>
        <v/>
      </c>
      <c r="BW9" s="85" t="str">
        <f t="shared" si="21"/>
        <v/>
      </c>
      <c r="BX9" s="85" t="str">
        <f t="shared" si="21"/>
        <v/>
      </c>
      <c r="BY9" s="85" t="str">
        <f t="shared" si="21"/>
        <v/>
      </c>
      <c r="BZ9" s="85" t="str">
        <f t="shared" si="21"/>
        <v/>
      </c>
      <c r="CA9" s="85" t="str">
        <f t="shared" si="21"/>
        <v/>
      </c>
      <c r="CB9" s="85" t="str">
        <f t="shared" si="21"/>
        <v/>
      </c>
      <c r="CC9" s="85" t="str">
        <f t="shared" si="21"/>
        <v/>
      </c>
      <c r="CD9" s="85" t="str">
        <f t="shared" si="21"/>
        <v/>
      </c>
      <c r="CE9" s="85" t="str">
        <f t="shared" si="21"/>
        <v/>
      </c>
      <c r="CF9" s="85" t="str">
        <f t="shared" si="21"/>
        <v/>
      </c>
      <c r="CG9" s="85" t="str">
        <f t="shared" si="21"/>
        <v/>
      </c>
      <c r="CH9" s="85" t="str">
        <f t="shared" si="21"/>
        <v/>
      </c>
      <c r="CI9" s="85" t="str">
        <f t="shared" si="21"/>
        <v/>
      </c>
      <c r="CJ9" s="85" t="str">
        <f t="shared" si="21"/>
        <v/>
      </c>
      <c r="CK9" s="85" t="str">
        <f t="shared" si="21"/>
        <v/>
      </c>
      <c r="CL9" s="85" t="str">
        <f t="shared" si="21"/>
        <v/>
      </c>
      <c r="CM9" s="85" t="str">
        <f t="shared" si="21"/>
        <v/>
      </c>
      <c r="CN9" s="85" t="str">
        <f t="shared" si="21"/>
        <v/>
      </c>
      <c r="CO9" s="85" t="str">
        <f t="shared" si="21"/>
        <v/>
      </c>
      <c r="CP9" s="85" t="str">
        <f t="shared" si="21"/>
        <v/>
      </c>
      <c r="CQ9" s="85" t="str">
        <f t="shared" si="21"/>
        <v/>
      </c>
      <c r="CR9" s="85" t="str">
        <f t="shared" si="21"/>
        <v/>
      </c>
      <c r="CS9" s="85" t="str">
        <f t="shared" si="21"/>
        <v/>
      </c>
      <c r="CT9" s="85" t="str">
        <f t="shared" si="21"/>
        <v/>
      </c>
      <c r="CU9" s="85" t="str">
        <f t="shared" si="21"/>
        <v/>
      </c>
      <c r="CV9" s="85" t="str">
        <f t="shared" si="21"/>
        <v/>
      </c>
      <c r="CW9" s="85" t="str">
        <f t="shared" si="21"/>
        <v/>
      </c>
      <c r="CX9" s="85" t="str">
        <f t="shared" si="21"/>
        <v/>
      </c>
      <c r="CY9" s="85" t="str">
        <f t="shared" si="21"/>
        <v/>
      </c>
      <c r="CZ9" s="85" t="str">
        <f t="shared" si="21"/>
        <v/>
      </c>
      <c r="DA9" s="85" t="str">
        <f t="shared" si="21"/>
        <v/>
      </c>
      <c r="DB9" s="85" t="str">
        <f t="shared" si="21"/>
        <v/>
      </c>
      <c r="DC9" s="85" t="str">
        <f t="shared" si="21"/>
        <v/>
      </c>
      <c r="DD9" s="85" t="str">
        <f t="shared" si="21"/>
        <v/>
      </c>
      <c r="DE9" s="85" t="str">
        <f t="shared" si="21"/>
        <v/>
      </c>
      <c r="DF9" s="85" t="str">
        <f t="shared" si="21"/>
        <v/>
      </c>
      <c r="DG9" s="85" t="str">
        <f t="shared" si="21"/>
        <v/>
      </c>
      <c r="DH9" s="85" t="str">
        <f t="shared" si="21"/>
        <v/>
      </c>
      <c r="DI9" s="85" t="str">
        <f t="shared" si="21"/>
        <v/>
      </c>
      <c r="DJ9" s="85" t="str">
        <f t="shared" si="21"/>
        <v/>
      </c>
      <c r="DK9" s="85" t="str">
        <f t="shared" si="21"/>
        <v/>
      </c>
      <c r="DL9" s="85" t="str">
        <f t="shared" si="21"/>
        <v/>
      </c>
      <c r="DM9" s="85" t="str">
        <f t="shared" si="21"/>
        <v/>
      </c>
      <c r="DN9" s="85" t="str">
        <f t="shared" si="21"/>
        <v/>
      </c>
      <c r="DO9" s="85" t="str">
        <f t="shared" si="21"/>
        <v/>
      </c>
      <c r="DP9" s="85" t="str">
        <f t="shared" si="21"/>
        <v/>
      </c>
      <c r="DQ9" s="85" t="str">
        <f t="shared" si="21"/>
        <v/>
      </c>
      <c r="DR9" s="85" t="str">
        <f t="shared" si="21"/>
        <v/>
      </c>
      <c r="DS9" s="85" t="str">
        <f t="shared" si="21"/>
        <v/>
      </c>
      <c r="DT9" s="85" t="str">
        <f t="shared" si="21"/>
        <v/>
      </c>
      <c r="DU9" s="85" t="str">
        <f t="shared" si="21"/>
        <v/>
      </c>
      <c r="DV9" s="85" t="str">
        <f t="shared" si="21"/>
        <v/>
      </c>
      <c r="DW9" s="85" t="str">
        <f t="shared" si="21"/>
        <v/>
      </c>
      <c r="DX9" s="85" t="str">
        <f t="shared" si="21"/>
        <v/>
      </c>
      <c r="DY9" s="85" t="str">
        <f t="shared" si="21"/>
        <v/>
      </c>
      <c r="DZ9" s="85" t="str">
        <f t="shared" si="21"/>
        <v/>
      </c>
      <c r="EA9" s="85" t="str">
        <f t="shared" ref="EA9:GL9" si="22">IF(EA17="","",ROUNDUP(EA7*(((EA12-1)/EA$4)^(0.5)-1)*$B$5,3))</f>
        <v/>
      </c>
      <c r="EB9" s="85" t="str">
        <f t="shared" si="22"/>
        <v/>
      </c>
      <c r="EC9" s="85" t="str">
        <f t="shared" si="22"/>
        <v/>
      </c>
      <c r="ED9" s="85" t="str">
        <f t="shared" si="22"/>
        <v/>
      </c>
      <c r="EE9" s="85" t="str">
        <f t="shared" si="22"/>
        <v/>
      </c>
      <c r="EF9" s="85" t="str">
        <f t="shared" si="22"/>
        <v/>
      </c>
      <c r="EG9" s="85" t="str">
        <f t="shared" si="22"/>
        <v/>
      </c>
      <c r="EH9" s="85" t="str">
        <f t="shared" si="22"/>
        <v/>
      </c>
      <c r="EI9" s="85" t="str">
        <f t="shared" si="22"/>
        <v/>
      </c>
      <c r="EJ9" s="85" t="str">
        <f t="shared" si="22"/>
        <v/>
      </c>
      <c r="EK9" s="85" t="str">
        <f t="shared" si="22"/>
        <v/>
      </c>
      <c r="EL9" s="85" t="str">
        <f t="shared" si="22"/>
        <v/>
      </c>
      <c r="EM9" s="85" t="str">
        <f t="shared" si="22"/>
        <v/>
      </c>
      <c r="EN9" s="85" t="str">
        <f t="shared" si="22"/>
        <v/>
      </c>
      <c r="EO9" s="85" t="str">
        <f t="shared" si="22"/>
        <v/>
      </c>
      <c r="EP9" s="85" t="str">
        <f t="shared" si="22"/>
        <v/>
      </c>
      <c r="EQ9" s="85" t="str">
        <f t="shared" si="22"/>
        <v/>
      </c>
      <c r="ER9" s="85" t="str">
        <f t="shared" si="22"/>
        <v/>
      </c>
      <c r="ES9" s="85" t="str">
        <f t="shared" si="22"/>
        <v/>
      </c>
      <c r="ET9" s="85" t="str">
        <f t="shared" si="22"/>
        <v/>
      </c>
      <c r="EU9" s="85" t="str">
        <f t="shared" si="22"/>
        <v/>
      </c>
      <c r="EV9" s="85" t="str">
        <f t="shared" si="22"/>
        <v/>
      </c>
      <c r="EW9" s="85" t="str">
        <f t="shared" si="22"/>
        <v/>
      </c>
      <c r="EX9" s="85" t="str">
        <f t="shared" si="22"/>
        <v/>
      </c>
      <c r="EY9" s="85" t="str">
        <f t="shared" si="22"/>
        <v/>
      </c>
      <c r="EZ9" s="85" t="str">
        <f t="shared" si="22"/>
        <v/>
      </c>
      <c r="FA9" s="85" t="str">
        <f t="shared" si="22"/>
        <v/>
      </c>
      <c r="FB9" s="85" t="str">
        <f t="shared" si="22"/>
        <v/>
      </c>
      <c r="FC9" s="85" t="str">
        <f t="shared" si="22"/>
        <v/>
      </c>
      <c r="FD9" s="85" t="str">
        <f t="shared" si="22"/>
        <v/>
      </c>
      <c r="FE9" s="85" t="str">
        <f t="shared" si="22"/>
        <v/>
      </c>
      <c r="FF9" s="85" t="str">
        <f t="shared" si="22"/>
        <v/>
      </c>
      <c r="FG9" s="85" t="str">
        <f t="shared" si="22"/>
        <v/>
      </c>
      <c r="FH9" s="85" t="str">
        <f t="shared" si="22"/>
        <v/>
      </c>
      <c r="FI9" s="85" t="str">
        <f t="shared" si="22"/>
        <v/>
      </c>
      <c r="FJ9" s="85" t="str">
        <f t="shared" si="22"/>
        <v/>
      </c>
      <c r="FK9" s="85" t="str">
        <f t="shared" si="22"/>
        <v/>
      </c>
      <c r="FL9" s="85" t="str">
        <f t="shared" si="22"/>
        <v/>
      </c>
      <c r="FM9" s="85" t="str">
        <f t="shared" si="22"/>
        <v/>
      </c>
      <c r="FN9" s="85" t="str">
        <f t="shared" si="22"/>
        <v/>
      </c>
      <c r="FO9" s="85" t="str">
        <f t="shared" si="22"/>
        <v/>
      </c>
      <c r="FP9" s="85" t="str">
        <f t="shared" si="22"/>
        <v/>
      </c>
      <c r="FQ9" s="85" t="str">
        <f t="shared" si="22"/>
        <v/>
      </c>
      <c r="FR9" s="85" t="str">
        <f t="shared" si="22"/>
        <v/>
      </c>
      <c r="FS9" s="85" t="str">
        <f t="shared" si="22"/>
        <v/>
      </c>
      <c r="FT9" s="85" t="str">
        <f t="shared" si="22"/>
        <v/>
      </c>
      <c r="FU9" s="85" t="str">
        <f t="shared" si="22"/>
        <v/>
      </c>
      <c r="FV9" s="85" t="str">
        <f t="shared" si="22"/>
        <v/>
      </c>
      <c r="FW9" s="85" t="str">
        <f t="shared" si="22"/>
        <v/>
      </c>
      <c r="FX9" s="85" t="str">
        <f t="shared" si="22"/>
        <v/>
      </c>
      <c r="FY9" s="85" t="str">
        <f t="shared" si="22"/>
        <v/>
      </c>
      <c r="FZ9" s="85" t="str">
        <f t="shared" si="22"/>
        <v/>
      </c>
      <c r="GA9" s="85" t="str">
        <f t="shared" si="22"/>
        <v/>
      </c>
      <c r="GB9" s="85" t="str">
        <f t="shared" si="22"/>
        <v/>
      </c>
      <c r="GC9" s="85" t="str">
        <f t="shared" si="22"/>
        <v/>
      </c>
      <c r="GD9" s="85" t="str">
        <f t="shared" si="22"/>
        <v/>
      </c>
      <c r="GE9" s="85" t="str">
        <f t="shared" si="22"/>
        <v/>
      </c>
      <c r="GF9" s="85" t="str">
        <f t="shared" si="22"/>
        <v/>
      </c>
      <c r="GG9" s="85" t="str">
        <f t="shared" si="22"/>
        <v/>
      </c>
      <c r="GH9" s="85" t="str">
        <f t="shared" si="22"/>
        <v/>
      </c>
      <c r="GI9" s="85" t="str">
        <f t="shared" si="22"/>
        <v/>
      </c>
      <c r="GJ9" s="85" t="str">
        <f t="shared" si="22"/>
        <v/>
      </c>
      <c r="GK9" s="85" t="str">
        <f t="shared" si="22"/>
        <v/>
      </c>
      <c r="GL9" s="85" t="str">
        <f t="shared" si="22"/>
        <v/>
      </c>
      <c r="GM9" s="85" t="str">
        <f t="shared" ref="GM9:IV9" si="23">IF(GM17="","",ROUNDUP(GM7*(((GM12-1)/GM$4)^(0.5)-1)*$B$5,3))</f>
        <v/>
      </c>
      <c r="GN9" s="85" t="str">
        <f t="shared" si="23"/>
        <v/>
      </c>
      <c r="GO9" s="85" t="str">
        <f t="shared" si="23"/>
        <v/>
      </c>
      <c r="GP9" s="85" t="str">
        <f t="shared" si="23"/>
        <v/>
      </c>
      <c r="GQ9" s="85" t="str">
        <f t="shared" si="23"/>
        <v/>
      </c>
      <c r="GR9" s="85" t="str">
        <f t="shared" si="23"/>
        <v/>
      </c>
      <c r="GS9" s="85" t="str">
        <f t="shared" si="23"/>
        <v/>
      </c>
      <c r="GT9" s="85" t="str">
        <f t="shared" si="23"/>
        <v/>
      </c>
      <c r="GU9" s="85" t="str">
        <f t="shared" si="23"/>
        <v/>
      </c>
      <c r="GV9" s="85" t="str">
        <f t="shared" si="23"/>
        <v/>
      </c>
      <c r="GW9" s="85" t="str">
        <f t="shared" si="23"/>
        <v/>
      </c>
      <c r="GX9" s="85" t="str">
        <f t="shared" si="23"/>
        <v/>
      </c>
      <c r="GY9" s="85" t="str">
        <f t="shared" si="23"/>
        <v/>
      </c>
      <c r="GZ9" s="85" t="str">
        <f t="shared" si="23"/>
        <v/>
      </c>
      <c r="HA9" s="85" t="str">
        <f t="shared" si="23"/>
        <v/>
      </c>
      <c r="HB9" s="85" t="str">
        <f t="shared" si="23"/>
        <v/>
      </c>
      <c r="HC9" s="85" t="str">
        <f t="shared" si="23"/>
        <v/>
      </c>
      <c r="HD9" s="85" t="str">
        <f t="shared" si="23"/>
        <v/>
      </c>
      <c r="HE9" s="85" t="str">
        <f t="shared" si="23"/>
        <v/>
      </c>
      <c r="HF9" s="85" t="str">
        <f t="shared" si="23"/>
        <v/>
      </c>
      <c r="HG9" s="85" t="str">
        <f t="shared" si="23"/>
        <v/>
      </c>
      <c r="HH9" s="85" t="str">
        <f t="shared" si="23"/>
        <v/>
      </c>
      <c r="HI9" s="85" t="str">
        <f t="shared" si="23"/>
        <v/>
      </c>
      <c r="HJ9" s="85" t="str">
        <f t="shared" si="23"/>
        <v/>
      </c>
      <c r="HK9" s="85" t="str">
        <f t="shared" si="23"/>
        <v/>
      </c>
      <c r="HL9" s="85" t="str">
        <f t="shared" si="23"/>
        <v/>
      </c>
      <c r="HM9" s="85" t="str">
        <f t="shared" si="23"/>
        <v/>
      </c>
      <c r="HN9" s="85" t="str">
        <f t="shared" si="23"/>
        <v/>
      </c>
      <c r="HO9" s="85" t="str">
        <f t="shared" si="23"/>
        <v/>
      </c>
      <c r="HP9" s="85" t="str">
        <f t="shared" si="23"/>
        <v/>
      </c>
      <c r="HQ9" s="85" t="str">
        <f t="shared" si="23"/>
        <v/>
      </c>
      <c r="HR9" s="85" t="str">
        <f t="shared" si="23"/>
        <v/>
      </c>
      <c r="HS9" s="85" t="str">
        <f t="shared" si="23"/>
        <v/>
      </c>
      <c r="HT9" s="85" t="str">
        <f t="shared" si="23"/>
        <v/>
      </c>
      <c r="HU9" s="85" t="str">
        <f t="shared" si="23"/>
        <v/>
      </c>
      <c r="HV9" s="85" t="str">
        <f t="shared" si="23"/>
        <v/>
      </c>
      <c r="HW9" s="85" t="str">
        <f t="shared" si="23"/>
        <v/>
      </c>
      <c r="HX9" s="85" t="str">
        <f t="shared" si="23"/>
        <v/>
      </c>
      <c r="HY9" s="85" t="str">
        <f t="shared" si="23"/>
        <v/>
      </c>
      <c r="HZ9" s="85" t="str">
        <f t="shared" si="23"/>
        <v/>
      </c>
      <c r="IA9" s="85" t="str">
        <f t="shared" si="23"/>
        <v/>
      </c>
      <c r="IB9" s="85" t="str">
        <f t="shared" si="23"/>
        <v/>
      </c>
      <c r="IC9" s="85" t="str">
        <f t="shared" si="23"/>
        <v/>
      </c>
      <c r="ID9" s="85" t="str">
        <f t="shared" si="23"/>
        <v/>
      </c>
      <c r="IE9" s="85" t="str">
        <f t="shared" si="23"/>
        <v/>
      </c>
      <c r="IF9" s="85" t="str">
        <f t="shared" si="23"/>
        <v/>
      </c>
      <c r="IG9" s="85" t="str">
        <f t="shared" si="23"/>
        <v/>
      </c>
      <c r="IH9" s="85" t="str">
        <f t="shared" si="23"/>
        <v/>
      </c>
      <c r="II9" s="85" t="str">
        <f t="shared" si="23"/>
        <v/>
      </c>
      <c r="IJ9" s="85" t="str">
        <f t="shared" si="23"/>
        <v/>
      </c>
      <c r="IK9" s="85" t="str">
        <f t="shared" si="23"/>
        <v/>
      </c>
      <c r="IL9" s="85" t="str">
        <f t="shared" si="23"/>
        <v/>
      </c>
      <c r="IM9" s="85" t="str">
        <f t="shared" si="23"/>
        <v/>
      </c>
      <c r="IN9" s="85" t="str">
        <f t="shared" si="23"/>
        <v/>
      </c>
      <c r="IO9" s="85" t="str">
        <f t="shared" si="23"/>
        <v/>
      </c>
      <c r="IP9" s="85" t="str">
        <f t="shared" si="23"/>
        <v/>
      </c>
      <c r="IQ9" s="85" t="str">
        <f t="shared" si="23"/>
        <v/>
      </c>
      <c r="IR9" s="85" t="str">
        <f t="shared" si="23"/>
        <v/>
      </c>
      <c r="IS9" s="85" t="str">
        <f t="shared" si="23"/>
        <v/>
      </c>
      <c r="IT9" s="85" t="str">
        <f t="shared" si="23"/>
        <v/>
      </c>
      <c r="IU9" s="85" t="str">
        <f t="shared" si="23"/>
        <v/>
      </c>
      <c r="IV9" s="85" t="str">
        <f t="shared" si="23"/>
        <v/>
      </c>
    </row>
    <row r="10" spans="1:256" s="25" customFormat="1">
      <c r="A10" s="25" t="s">
        <v>93</v>
      </c>
      <c r="B10" s="86" t="str">
        <f t="shared" ref="B10:AN10" si="24">IF(B17="","",MAX(B8,B9))</f>
        <v/>
      </c>
      <c r="C10" s="86" t="str">
        <f t="shared" si="24"/>
        <v/>
      </c>
      <c r="D10" s="86" t="str">
        <f t="shared" si="24"/>
        <v/>
      </c>
      <c r="E10" s="86" t="str">
        <f t="shared" si="24"/>
        <v/>
      </c>
      <c r="F10" s="86" t="str">
        <f t="shared" si="24"/>
        <v/>
      </c>
      <c r="G10" s="86" t="str">
        <f t="shared" si="24"/>
        <v/>
      </c>
      <c r="H10" s="86" t="str">
        <f t="shared" si="24"/>
        <v/>
      </c>
      <c r="I10" s="86" t="str">
        <f t="shared" si="24"/>
        <v/>
      </c>
      <c r="J10" s="86" t="str">
        <f t="shared" si="24"/>
        <v/>
      </c>
      <c r="K10" s="86" t="str">
        <f t="shared" si="24"/>
        <v/>
      </c>
      <c r="L10" s="86" t="str">
        <f t="shared" si="24"/>
        <v/>
      </c>
      <c r="M10" s="86" t="str">
        <f t="shared" si="24"/>
        <v/>
      </c>
      <c r="N10" s="86" t="str">
        <f t="shared" si="24"/>
        <v/>
      </c>
      <c r="O10" s="86" t="str">
        <f t="shared" si="24"/>
        <v/>
      </c>
      <c r="P10" s="86" t="str">
        <f t="shared" si="24"/>
        <v/>
      </c>
      <c r="Q10" s="86" t="str">
        <f t="shared" si="24"/>
        <v/>
      </c>
      <c r="R10" s="86" t="str">
        <f t="shared" si="24"/>
        <v/>
      </c>
      <c r="S10" s="86" t="str">
        <f t="shared" si="24"/>
        <v/>
      </c>
      <c r="T10" s="86" t="str">
        <f t="shared" si="24"/>
        <v/>
      </c>
      <c r="U10" s="86" t="str">
        <f t="shared" si="24"/>
        <v/>
      </c>
      <c r="V10" s="86" t="str">
        <f t="shared" si="24"/>
        <v/>
      </c>
      <c r="W10" s="86" t="str">
        <f t="shared" si="24"/>
        <v/>
      </c>
      <c r="X10" s="86" t="str">
        <f t="shared" si="24"/>
        <v/>
      </c>
      <c r="Y10" s="86" t="str">
        <f t="shared" si="24"/>
        <v/>
      </c>
      <c r="Z10" s="86" t="str">
        <f t="shared" si="24"/>
        <v/>
      </c>
      <c r="AA10" s="86" t="str">
        <f t="shared" si="24"/>
        <v/>
      </c>
      <c r="AB10" s="86" t="str">
        <f t="shared" si="24"/>
        <v/>
      </c>
      <c r="AC10" s="86" t="str">
        <f t="shared" si="24"/>
        <v/>
      </c>
      <c r="AD10" s="86" t="str">
        <f t="shared" si="24"/>
        <v/>
      </c>
      <c r="AE10" s="86" t="str">
        <f t="shared" si="24"/>
        <v/>
      </c>
      <c r="AF10" s="86" t="str">
        <f t="shared" si="24"/>
        <v/>
      </c>
      <c r="AG10" s="86" t="str">
        <f t="shared" si="24"/>
        <v/>
      </c>
      <c r="AH10" s="86" t="str">
        <f t="shared" si="24"/>
        <v/>
      </c>
      <c r="AI10" s="86" t="str">
        <f t="shared" si="24"/>
        <v/>
      </c>
      <c r="AJ10" s="86" t="str">
        <f t="shared" si="24"/>
        <v/>
      </c>
      <c r="AK10" s="86" t="str">
        <f t="shared" si="24"/>
        <v/>
      </c>
      <c r="AL10" s="86" t="str">
        <f t="shared" si="24"/>
        <v/>
      </c>
      <c r="AM10" s="86" t="str">
        <f t="shared" si="24"/>
        <v/>
      </c>
      <c r="AN10" s="86" t="str">
        <f t="shared" si="24"/>
        <v/>
      </c>
      <c r="AO10" s="86" t="str">
        <f t="shared" ref="AO10:BZ10" si="25">IF(AO19="","",MAX(AO8,AO9))</f>
        <v/>
      </c>
      <c r="AP10" s="86" t="str">
        <f t="shared" si="25"/>
        <v/>
      </c>
      <c r="AQ10" s="86" t="str">
        <f t="shared" si="25"/>
        <v/>
      </c>
      <c r="AR10" s="86" t="str">
        <f t="shared" si="25"/>
        <v/>
      </c>
      <c r="AS10" s="86" t="str">
        <f t="shared" si="25"/>
        <v/>
      </c>
      <c r="AT10" s="86" t="str">
        <f t="shared" si="25"/>
        <v/>
      </c>
      <c r="AU10" s="86" t="str">
        <f t="shared" si="25"/>
        <v/>
      </c>
      <c r="AV10" s="86" t="str">
        <f t="shared" si="25"/>
        <v/>
      </c>
      <c r="AW10" s="86" t="str">
        <f t="shared" si="25"/>
        <v/>
      </c>
      <c r="AX10" s="86" t="str">
        <f t="shared" si="25"/>
        <v/>
      </c>
      <c r="AY10" s="86" t="str">
        <f t="shared" si="25"/>
        <v/>
      </c>
      <c r="AZ10" s="86" t="str">
        <f t="shared" si="25"/>
        <v/>
      </c>
      <c r="BA10" s="86" t="str">
        <f t="shared" si="25"/>
        <v/>
      </c>
      <c r="BB10" s="86" t="str">
        <f t="shared" si="25"/>
        <v/>
      </c>
      <c r="BC10" s="86" t="str">
        <f t="shared" si="25"/>
        <v/>
      </c>
      <c r="BD10" s="86" t="str">
        <f t="shared" si="25"/>
        <v/>
      </c>
      <c r="BE10" s="86" t="str">
        <f t="shared" si="25"/>
        <v/>
      </c>
      <c r="BF10" s="86" t="str">
        <f t="shared" si="25"/>
        <v/>
      </c>
      <c r="BG10" s="86" t="str">
        <f t="shared" si="25"/>
        <v/>
      </c>
      <c r="BH10" s="86" t="str">
        <f t="shared" si="25"/>
        <v/>
      </c>
      <c r="BI10" s="86" t="str">
        <f t="shared" si="25"/>
        <v/>
      </c>
      <c r="BJ10" s="86" t="str">
        <f t="shared" si="25"/>
        <v/>
      </c>
      <c r="BK10" s="86" t="str">
        <f t="shared" si="25"/>
        <v/>
      </c>
      <c r="BL10" s="86" t="str">
        <f t="shared" si="25"/>
        <v/>
      </c>
      <c r="BM10" s="86" t="str">
        <f t="shared" si="25"/>
        <v/>
      </c>
      <c r="BN10" s="86" t="str">
        <f t="shared" si="25"/>
        <v/>
      </c>
      <c r="BO10" s="86" t="str">
        <f t="shared" si="25"/>
        <v/>
      </c>
      <c r="BP10" s="86" t="str">
        <f t="shared" si="25"/>
        <v/>
      </c>
      <c r="BQ10" s="86" t="str">
        <f t="shared" si="25"/>
        <v/>
      </c>
      <c r="BR10" s="86" t="str">
        <f t="shared" si="25"/>
        <v/>
      </c>
      <c r="BS10" s="86" t="str">
        <f t="shared" si="25"/>
        <v/>
      </c>
      <c r="BT10" s="86" t="str">
        <f t="shared" si="25"/>
        <v/>
      </c>
      <c r="BU10" s="86" t="str">
        <f t="shared" si="25"/>
        <v/>
      </c>
      <c r="BV10" s="86" t="str">
        <f t="shared" si="25"/>
        <v/>
      </c>
      <c r="BW10" s="86" t="str">
        <f t="shared" si="25"/>
        <v/>
      </c>
      <c r="BX10" s="86" t="str">
        <f t="shared" si="25"/>
        <v/>
      </c>
      <c r="BY10" s="86" t="str">
        <f t="shared" si="25"/>
        <v/>
      </c>
      <c r="BZ10" s="86" t="str">
        <f t="shared" si="25"/>
        <v/>
      </c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  <c r="IJ10" s="86"/>
      <c r="IK10" s="86"/>
      <c r="IL10" s="86"/>
      <c r="IM10" s="86"/>
      <c r="IN10" s="86"/>
      <c r="IO10" s="86"/>
      <c r="IP10" s="86"/>
      <c r="IQ10" s="86"/>
      <c r="IR10" s="86"/>
      <c r="IS10" s="86"/>
      <c r="IT10" s="86"/>
      <c r="IU10" s="86"/>
    </row>
    <row r="11" spans="1:256" s="25" customFormat="1" ht="14.25">
      <c r="A11" s="183" t="s">
        <v>132</v>
      </c>
      <c r="B11" s="184" t="str">
        <f ca="1">IF(B19="","",COUNT(OFFSET(B$19,0,0,150,1)))</f>
        <v/>
      </c>
      <c r="C11" s="184" t="str">
        <f t="shared" ref="C11:BN11" ca="1" si="26">IF(C19="","",COUNT(OFFSET(C$19,0,0,150,1)))</f>
        <v/>
      </c>
      <c r="D11" s="184" t="str">
        <f t="shared" ca="1" si="26"/>
        <v/>
      </c>
      <c r="E11" s="184" t="str">
        <f t="shared" ca="1" si="26"/>
        <v/>
      </c>
      <c r="F11" s="184" t="str">
        <f t="shared" ca="1" si="26"/>
        <v/>
      </c>
      <c r="G11" s="184" t="str">
        <f t="shared" ca="1" si="26"/>
        <v/>
      </c>
      <c r="H11" s="184" t="str">
        <f t="shared" ca="1" si="26"/>
        <v/>
      </c>
      <c r="I11" s="184" t="str">
        <f t="shared" ca="1" si="26"/>
        <v/>
      </c>
      <c r="J11" s="184" t="str">
        <f t="shared" ca="1" si="26"/>
        <v/>
      </c>
      <c r="K11" s="184" t="str">
        <f t="shared" ca="1" si="26"/>
        <v/>
      </c>
      <c r="L11" s="184" t="str">
        <f t="shared" ca="1" si="26"/>
        <v/>
      </c>
      <c r="M11" s="184" t="str">
        <f t="shared" ca="1" si="26"/>
        <v/>
      </c>
      <c r="N11" s="184" t="str">
        <f t="shared" ca="1" si="26"/>
        <v/>
      </c>
      <c r="O11" s="184" t="str">
        <f t="shared" ca="1" si="26"/>
        <v/>
      </c>
      <c r="P11" s="184" t="str">
        <f t="shared" ca="1" si="26"/>
        <v/>
      </c>
      <c r="Q11" s="184" t="str">
        <f t="shared" ca="1" si="26"/>
        <v/>
      </c>
      <c r="R11" s="184" t="str">
        <f t="shared" ca="1" si="26"/>
        <v/>
      </c>
      <c r="S11" s="184" t="str">
        <f t="shared" ca="1" si="26"/>
        <v/>
      </c>
      <c r="T11" s="184" t="str">
        <f t="shared" ca="1" si="26"/>
        <v/>
      </c>
      <c r="U11" s="184" t="str">
        <f t="shared" ca="1" si="26"/>
        <v/>
      </c>
      <c r="V11" s="184" t="str">
        <f t="shared" ca="1" si="26"/>
        <v/>
      </c>
      <c r="W11" s="184" t="str">
        <f t="shared" ca="1" si="26"/>
        <v/>
      </c>
      <c r="X11" s="184" t="str">
        <f t="shared" ca="1" si="26"/>
        <v/>
      </c>
      <c r="Y11" s="184" t="str">
        <f t="shared" ca="1" si="26"/>
        <v/>
      </c>
      <c r="Z11" s="184" t="str">
        <f t="shared" ca="1" si="26"/>
        <v/>
      </c>
      <c r="AA11" s="184" t="str">
        <f t="shared" ca="1" si="26"/>
        <v/>
      </c>
      <c r="AB11" s="184" t="str">
        <f t="shared" ca="1" si="26"/>
        <v/>
      </c>
      <c r="AC11" s="184" t="str">
        <f t="shared" ca="1" si="26"/>
        <v/>
      </c>
      <c r="AD11" s="184" t="str">
        <f t="shared" ca="1" si="26"/>
        <v/>
      </c>
      <c r="AE11" s="184" t="str">
        <f t="shared" ca="1" si="26"/>
        <v/>
      </c>
      <c r="AF11" s="184" t="str">
        <f t="shared" ca="1" si="26"/>
        <v/>
      </c>
      <c r="AG11" s="184" t="str">
        <f t="shared" ca="1" si="26"/>
        <v/>
      </c>
      <c r="AH11" s="184" t="str">
        <f t="shared" ca="1" si="26"/>
        <v/>
      </c>
      <c r="AI11" s="184" t="str">
        <f t="shared" ca="1" si="26"/>
        <v/>
      </c>
      <c r="AJ11" s="184" t="str">
        <f t="shared" ca="1" si="26"/>
        <v/>
      </c>
      <c r="AK11" s="184" t="str">
        <f t="shared" ca="1" si="26"/>
        <v/>
      </c>
      <c r="AL11" s="184" t="str">
        <f t="shared" ca="1" si="26"/>
        <v/>
      </c>
      <c r="AM11" s="184" t="str">
        <f t="shared" ca="1" si="26"/>
        <v/>
      </c>
      <c r="AN11" s="184" t="str">
        <f t="shared" ca="1" si="26"/>
        <v/>
      </c>
      <c r="AO11" s="184" t="str">
        <f t="shared" ca="1" si="26"/>
        <v/>
      </c>
      <c r="AP11" s="184" t="str">
        <f t="shared" ca="1" si="26"/>
        <v/>
      </c>
      <c r="AQ11" s="184" t="str">
        <f t="shared" ca="1" si="26"/>
        <v/>
      </c>
      <c r="AR11" s="184" t="str">
        <f t="shared" ca="1" si="26"/>
        <v/>
      </c>
      <c r="AS11" s="184" t="str">
        <f t="shared" ca="1" si="26"/>
        <v/>
      </c>
      <c r="AT11" s="184" t="str">
        <f t="shared" ca="1" si="26"/>
        <v/>
      </c>
      <c r="AU11" s="184" t="str">
        <f t="shared" ca="1" si="26"/>
        <v/>
      </c>
      <c r="AV11" s="184" t="str">
        <f t="shared" ca="1" si="26"/>
        <v/>
      </c>
      <c r="AW11" s="184" t="str">
        <f t="shared" ca="1" si="26"/>
        <v/>
      </c>
      <c r="AX11" s="184" t="str">
        <f t="shared" ca="1" si="26"/>
        <v/>
      </c>
      <c r="AY11" s="184" t="str">
        <f t="shared" ca="1" si="26"/>
        <v/>
      </c>
      <c r="AZ11" s="184" t="str">
        <f t="shared" ca="1" si="26"/>
        <v/>
      </c>
      <c r="BA11" s="184" t="str">
        <f t="shared" ca="1" si="26"/>
        <v/>
      </c>
      <c r="BB11" s="184" t="str">
        <f t="shared" ca="1" si="26"/>
        <v/>
      </c>
      <c r="BC11" s="184" t="str">
        <f t="shared" ca="1" si="26"/>
        <v/>
      </c>
      <c r="BD11" s="184" t="str">
        <f t="shared" ca="1" si="26"/>
        <v/>
      </c>
      <c r="BE11" s="184" t="str">
        <f t="shared" ca="1" si="26"/>
        <v/>
      </c>
      <c r="BF11" s="184" t="str">
        <f t="shared" ca="1" si="26"/>
        <v/>
      </c>
      <c r="BG11" s="184" t="str">
        <f t="shared" ca="1" si="26"/>
        <v/>
      </c>
      <c r="BH11" s="184" t="str">
        <f t="shared" ca="1" si="26"/>
        <v/>
      </c>
      <c r="BI11" s="184" t="str">
        <f t="shared" ca="1" si="26"/>
        <v/>
      </c>
      <c r="BJ11" s="184" t="str">
        <f t="shared" ca="1" si="26"/>
        <v/>
      </c>
      <c r="BK11" s="184" t="str">
        <f t="shared" ca="1" si="26"/>
        <v/>
      </c>
      <c r="BL11" s="184" t="str">
        <f t="shared" ca="1" si="26"/>
        <v/>
      </c>
      <c r="BM11" s="184" t="str">
        <f t="shared" ca="1" si="26"/>
        <v/>
      </c>
      <c r="BN11" s="184" t="str">
        <f t="shared" ca="1" si="26"/>
        <v/>
      </c>
      <c r="BO11" s="184" t="str">
        <f t="shared" ref="BO11:DZ11" ca="1" si="27">IF(BO19="","",COUNT(OFFSET(BO$19,0,0,150,1)))</f>
        <v/>
      </c>
      <c r="BP11" s="184" t="str">
        <f t="shared" ca="1" si="27"/>
        <v/>
      </c>
      <c r="BQ11" s="184" t="str">
        <f t="shared" ca="1" si="27"/>
        <v/>
      </c>
      <c r="BR11" s="184" t="str">
        <f t="shared" ca="1" si="27"/>
        <v/>
      </c>
      <c r="BS11" s="184" t="str">
        <f t="shared" ca="1" si="27"/>
        <v/>
      </c>
      <c r="BT11" s="184" t="str">
        <f t="shared" ca="1" si="27"/>
        <v/>
      </c>
      <c r="BU11" s="184" t="str">
        <f t="shared" ca="1" si="27"/>
        <v/>
      </c>
      <c r="BV11" s="184" t="str">
        <f t="shared" ca="1" si="27"/>
        <v/>
      </c>
      <c r="BW11" s="184" t="str">
        <f t="shared" ca="1" si="27"/>
        <v/>
      </c>
      <c r="BX11" s="184" t="str">
        <f t="shared" ca="1" si="27"/>
        <v/>
      </c>
      <c r="BY11" s="184" t="str">
        <f t="shared" ca="1" si="27"/>
        <v/>
      </c>
      <c r="BZ11" s="184" t="str">
        <f t="shared" ca="1" si="27"/>
        <v/>
      </c>
      <c r="CA11" s="184" t="str">
        <f t="shared" ca="1" si="27"/>
        <v/>
      </c>
      <c r="CB11" s="184" t="str">
        <f t="shared" ca="1" si="27"/>
        <v/>
      </c>
      <c r="CC11" s="184" t="str">
        <f t="shared" ca="1" si="27"/>
        <v/>
      </c>
      <c r="CD11" s="184" t="str">
        <f t="shared" ca="1" si="27"/>
        <v/>
      </c>
      <c r="CE11" s="184" t="str">
        <f t="shared" ca="1" si="27"/>
        <v/>
      </c>
      <c r="CF11" s="184" t="str">
        <f t="shared" ca="1" si="27"/>
        <v/>
      </c>
      <c r="CG11" s="184" t="str">
        <f t="shared" ca="1" si="27"/>
        <v/>
      </c>
      <c r="CH11" s="184" t="str">
        <f t="shared" ca="1" si="27"/>
        <v/>
      </c>
      <c r="CI11" s="184" t="str">
        <f t="shared" ca="1" si="27"/>
        <v/>
      </c>
      <c r="CJ11" s="184" t="str">
        <f t="shared" ca="1" si="27"/>
        <v/>
      </c>
      <c r="CK11" s="184" t="str">
        <f t="shared" ca="1" si="27"/>
        <v/>
      </c>
      <c r="CL11" s="184" t="str">
        <f t="shared" ca="1" si="27"/>
        <v/>
      </c>
      <c r="CM11" s="184" t="str">
        <f t="shared" ca="1" si="27"/>
        <v/>
      </c>
      <c r="CN11" s="184" t="str">
        <f t="shared" ca="1" si="27"/>
        <v/>
      </c>
      <c r="CO11" s="184" t="str">
        <f t="shared" ca="1" si="27"/>
        <v/>
      </c>
      <c r="CP11" s="184" t="str">
        <f t="shared" ca="1" si="27"/>
        <v/>
      </c>
      <c r="CQ11" s="184" t="str">
        <f t="shared" ca="1" si="27"/>
        <v/>
      </c>
      <c r="CR11" s="184" t="str">
        <f t="shared" ca="1" si="27"/>
        <v/>
      </c>
      <c r="CS11" s="184" t="str">
        <f t="shared" ca="1" si="27"/>
        <v/>
      </c>
      <c r="CT11" s="184" t="str">
        <f t="shared" ca="1" si="27"/>
        <v/>
      </c>
      <c r="CU11" s="184" t="str">
        <f t="shared" ca="1" si="27"/>
        <v/>
      </c>
      <c r="CV11" s="184" t="str">
        <f t="shared" ca="1" si="27"/>
        <v/>
      </c>
      <c r="CW11" s="184" t="str">
        <f t="shared" ca="1" si="27"/>
        <v/>
      </c>
      <c r="CX11" s="184" t="str">
        <f t="shared" ca="1" si="27"/>
        <v/>
      </c>
      <c r="CY11" s="184" t="str">
        <f t="shared" ca="1" si="27"/>
        <v/>
      </c>
      <c r="CZ11" s="184" t="str">
        <f t="shared" ca="1" si="27"/>
        <v/>
      </c>
      <c r="DA11" s="184" t="str">
        <f t="shared" ca="1" si="27"/>
        <v/>
      </c>
      <c r="DB11" s="184" t="str">
        <f t="shared" ca="1" si="27"/>
        <v/>
      </c>
      <c r="DC11" s="184" t="str">
        <f t="shared" ca="1" si="27"/>
        <v/>
      </c>
      <c r="DD11" s="184" t="str">
        <f t="shared" ca="1" si="27"/>
        <v/>
      </c>
      <c r="DE11" s="184" t="str">
        <f t="shared" ca="1" si="27"/>
        <v/>
      </c>
      <c r="DF11" s="184" t="str">
        <f t="shared" ca="1" si="27"/>
        <v/>
      </c>
      <c r="DG11" s="184" t="str">
        <f t="shared" ca="1" si="27"/>
        <v/>
      </c>
      <c r="DH11" s="184" t="str">
        <f t="shared" ca="1" si="27"/>
        <v/>
      </c>
      <c r="DI11" s="184" t="str">
        <f t="shared" ca="1" si="27"/>
        <v/>
      </c>
      <c r="DJ11" s="184" t="str">
        <f t="shared" ca="1" si="27"/>
        <v/>
      </c>
      <c r="DK11" s="184" t="str">
        <f t="shared" ca="1" si="27"/>
        <v/>
      </c>
      <c r="DL11" s="184" t="str">
        <f t="shared" ca="1" si="27"/>
        <v/>
      </c>
      <c r="DM11" s="184" t="str">
        <f t="shared" ca="1" si="27"/>
        <v/>
      </c>
      <c r="DN11" s="184" t="str">
        <f t="shared" ca="1" si="27"/>
        <v/>
      </c>
      <c r="DO11" s="184" t="str">
        <f t="shared" ca="1" si="27"/>
        <v/>
      </c>
      <c r="DP11" s="184" t="str">
        <f t="shared" ca="1" si="27"/>
        <v/>
      </c>
      <c r="DQ11" s="184" t="str">
        <f t="shared" ca="1" si="27"/>
        <v/>
      </c>
      <c r="DR11" s="184" t="str">
        <f t="shared" ca="1" si="27"/>
        <v/>
      </c>
      <c r="DS11" s="184" t="str">
        <f t="shared" ca="1" si="27"/>
        <v/>
      </c>
      <c r="DT11" s="184" t="str">
        <f t="shared" ca="1" si="27"/>
        <v/>
      </c>
      <c r="DU11" s="184" t="str">
        <f t="shared" ca="1" si="27"/>
        <v/>
      </c>
      <c r="DV11" s="184" t="str">
        <f t="shared" ca="1" si="27"/>
        <v/>
      </c>
      <c r="DW11" s="184" t="str">
        <f t="shared" ca="1" si="27"/>
        <v/>
      </c>
      <c r="DX11" s="184" t="str">
        <f t="shared" ca="1" si="27"/>
        <v/>
      </c>
      <c r="DY11" s="184" t="str">
        <f t="shared" ca="1" si="27"/>
        <v/>
      </c>
      <c r="DZ11" s="184" t="str">
        <f t="shared" ca="1" si="27"/>
        <v/>
      </c>
      <c r="EA11" s="184" t="str">
        <f t="shared" ref="EA11:GL11" ca="1" si="28">IF(EA19="","",COUNT(OFFSET(EA$19,0,0,150,1)))</f>
        <v/>
      </c>
      <c r="EB11" s="184" t="str">
        <f t="shared" ca="1" si="28"/>
        <v/>
      </c>
      <c r="EC11" s="184" t="str">
        <f t="shared" ca="1" si="28"/>
        <v/>
      </c>
      <c r="ED11" s="184" t="str">
        <f t="shared" ca="1" si="28"/>
        <v/>
      </c>
      <c r="EE11" s="184" t="str">
        <f t="shared" ca="1" si="28"/>
        <v/>
      </c>
      <c r="EF11" s="184" t="str">
        <f t="shared" ca="1" si="28"/>
        <v/>
      </c>
      <c r="EG11" s="184" t="str">
        <f t="shared" ca="1" si="28"/>
        <v/>
      </c>
      <c r="EH11" s="184" t="str">
        <f t="shared" ca="1" si="28"/>
        <v/>
      </c>
      <c r="EI11" s="184" t="str">
        <f t="shared" ca="1" si="28"/>
        <v/>
      </c>
      <c r="EJ11" s="184" t="str">
        <f t="shared" ca="1" si="28"/>
        <v/>
      </c>
      <c r="EK11" s="184" t="str">
        <f t="shared" ca="1" si="28"/>
        <v/>
      </c>
      <c r="EL11" s="184" t="str">
        <f t="shared" ca="1" si="28"/>
        <v/>
      </c>
      <c r="EM11" s="184" t="str">
        <f t="shared" ca="1" si="28"/>
        <v/>
      </c>
      <c r="EN11" s="184" t="str">
        <f t="shared" ca="1" si="28"/>
        <v/>
      </c>
      <c r="EO11" s="184" t="str">
        <f t="shared" ca="1" si="28"/>
        <v/>
      </c>
      <c r="EP11" s="184" t="str">
        <f t="shared" ca="1" si="28"/>
        <v/>
      </c>
      <c r="EQ11" s="184" t="str">
        <f t="shared" ca="1" si="28"/>
        <v/>
      </c>
      <c r="ER11" s="184" t="str">
        <f t="shared" ca="1" si="28"/>
        <v/>
      </c>
      <c r="ES11" s="184" t="str">
        <f t="shared" ca="1" si="28"/>
        <v/>
      </c>
      <c r="ET11" s="184" t="str">
        <f t="shared" ca="1" si="28"/>
        <v/>
      </c>
      <c r="EU11" s="184" t="str">
        <f t="shared" ca="1" si="28"/>
        <v/>
      </c>
      <c r="EV11" s="184" t="str">
        <f t="shared" ca="1" si="28"/>
        <v/>
      </c>
      <c r="EW11" s="184" t="str">
        <f t="shared" ca="1" si="28"/>
        <v/>
      </c>
      <c r="EX11" s="184" t="str">
        <f t="shared" ca="1" si="28"/>
        <v/>
      </c>
      <c r="EY11" s="184" t="str">
        <f t="shared" ca="1" si="28"/>
        <v/>
      </c>
      <c r="EZ11" s="184" t="str">
        <f t="shared" ca="1" si="28"/>
        <v/>
      </c>
      <c r="FA11" s="184" t="str">
        <f t="shared" ca="1" si="28"/>
        <v/>
      </c>
      <c r="FB11" s="184" t="str">
        <f t="shared" ca="1" si="28"/>
        <v/>
      </c>
      <c r="FC11" s="184" t="str">
        <f t="shared" ca="1" si="28"/>
        <v/>
      </c>
      <c r="FD11" s="184" t="str">
        <f t="shared" ca="1" si="28"/>
        <v/>
      </c>
      <c r="FE11" s="184" t="str">
        <f t="shared" ca="1" si="28"/>
        <v/>
      </c>
      <c r="FF11" s="184" t="str">
        <f t="shared" ca="1" si="28"/>
        <v/>
      </c>
      <c r="FG11" s="184" t="str">
        <f t="shared" ca="1" si="28"/>
        <v/>
      </c>
      <c r="FH11" s="184" t="str">
        <f t="shared" ca="1" si="28"/>
        <v/>
      </c>
      <c r="FI11" s="184" t="str">
        <f t="shared" ca="1" si="28"/>
        <v/>
      </c>
      <c r="FJ11" s="184" t="str">
        <f t="shared" ca="1" si="28"/>
        <v/>
      </c>
      <c r="FK11" s="184" t="str">
        <f t="shared" ca="1" si="28"/>
        <v/>
      </c>
      <c r="FL11" s="184" t="str">
        <f t="shared" ca="1" si="28"/>
        <v/>
      </c>
      <c r="FM11" s="184" t="str">
        <f t="shared" ca="1" si="28"/>
        <v/>
      </c>
      <c r="FN11" s="184" t="str">
        <f t="shared" ca="1" si="28"/>
        <v/>
      </c>
      <c r="FO11" s="184" t="str">
        <f t="shared" ca="1" si="28"/>
        <v/>
      </c>
      <c r="FP11" s="184" t="str">
        <f t="shared" ca="1" si="28"/>
        <v/>
      </c>
      <c r="FQ11" s="184" t="str">
        <f t="shared" ca="1" si="28"/>
        <v/>
      </c>
      <c r="FR11" s="184" t="str">
        <f t="shared" ca="1" si="28"/>
        <v/>
      </c>
      <c r="FS11" s="184" t="str">
        <f t="shared" ca="1" si="28"/>
        <v/>
      </c>
      <c r="FT11" s="184" t="str">
        <f t="shared" ca="1" si="28"/>
        <v/>
      </c>
      <c r="FU11" s="184" t="str">
        <f t="shared" ca="1" si="28"/>
        <v/>
      </c>
      <c r="FV11" s="184" t="str">
        <f t="shared" ca="1" si="28"/>
        <v/>
      </c>
      <c r="FW11" s="184" t="str">
        <f t="shared" ca="1" si="28"/>
        <v/>
      </c>
      <c r="FX11" s="184" t="str">
        <f t="shared" ca="1" si="28"/>
        <v/>
      </c>
      <c r="FY11" s="184" t="str">
        <f t="shared" ca="1" si="28"/>
        <v/>
      </c>
      <c r="FZ11" s="184" t="str">
        <f t="shared" ca="1" si="28"/>
        <v/>
      </c>
      <c r="GA11" s="184" t="str">
        <f t="shared" ca="1" si="28"/>
        <v/>
      </c>
      <c r="GB11" s="184" t="str">
        <f t="shared" ca="1" si="28"/>
        <v/>
      </c>
      <c r="GC11" s="184" t="str">
        <f t="shared" ca="1" si="28"/>
        <v/>
      </c>
      <c r="GD11" s="184" t="str">
        <f t="shared" ca="1" si="28"/>
        <v/>
      </c>
      <c r="GE11" s="184" t="str">
        <f t="shared" ca="1" si="28"/>
        <v/>
      </c>
      <c r="GF11" s="184" t="str">
        <f t="shared" ca="1" si="28"/>
        <v/>
      </c>
      <c r="GG11" s="184" t="str">
        <f t="shared" ca="1" si="28"/>
        <v/>
      </c>
      <c r="GH11" s="184" t="str">
        <f t="shared" ca="1" si="28"/>
        <v/>
      </c>
      <c r="GI11" s="184" t="str">
        <f t="shared" ca="1" si="28"/>
        <v/>
      </c>
      <c r="GJ11" s="184" t="str">
        <f t="shared" ca="1" si="28"/>
        <v/>
      </c>
      <c r="GK11" s="184" t="str">
        <f t="shared" ca="1" si="28"/>
        <v/>
      </c>
      <c r="GL11" s="184" t="str">
        <f t="shared" ca="1" si="28"/>
        <v/>
      </c>
      <c r="GM11" s="184" t="str">
        <f t="shared" ref="GM11:IV11" ca="1" si="29">IF(GM19="","",COUNT(OFFSET(GM$19,0,0,150,1)))</f>
        <v/>
      </c>
      <c r="GN11" s="184" t="str">
        <f t="shared" ca="1" si="29"/>
        <v/>
      </c>
      <c r="GO11" s="184" t="str">
        <f t="shared" ca="1" si="29"/>
        <v/>
      </c>
      <c r="GP11" s="184" t="str">
        <f t="shared" ca="1" si="29"/>
        <v/>
      </c>
      <c r="GQ11" s="184" t="str">
        <f t="shared" ca="1" si="29"/>
        <v/>
      </c>
      <c r="GR11" s="184" t="str">
        <f t="shared" ca="1" si="29"/>
        <v/>
      </c>
      <c r="GS11" s="184" t="str">
        <f t="shared" ca="1" si="29"/>
        <v/>
      </c>
      <c r="GT11" s="184" t="str">
        <f t="shared" ca="1" si="29"/>
        <v/>
      </c>
      <c r="GU11" s="184" t="str">
        <f t="shared" ca="1" si="29"/>
        <v/>
      </c>
      <c r="GV11" s="184" t="str">
        <f t="shared" ca="1" si="29"/>
        <v/>
      </c>
      <c r="GW11" s="184" t="str">
        <f t="shared" ca="1" si="29"/>
        <v/>
      </c>
      <c r="GX11" s="184" t="str">
        <f t="shared" ca="1" si="29"/>
        <v/>
      </c>
      <c r="GY11" s="184" t="str">
        <f t="shared" ca="1" si="29"/>
        <v/>
      </c>
      <c r="GZ11" s="184" t="str">
        <f t="shared" ca="1" si="29"/>
        <v/>
      </c>
      <c r="HA11" s="184" t="str">
        <f t="shared" ca="1" si="29"/>
        <v/>
      </c>
      <c r="HB11" s="184" t="str">
        <f t="shared" ca="1" si="29"/>
        <v/>
      </c>
      <c r="HC11" s="184" t="str">
        <f t="shared" ca="1" si="29"/>
        <v/>
      </c>
      <c r="HD11" s="184" t="str">
        <f t="shared" ca="1" si="29"/>
        <v/>
      </c>
      <c r="HE11" s="184" t="str">
        <f t="shared" ca="1" si="29"/>
        <v/>
      </c>
      <c r="HF11" s="184" t="str">
        <f t="shared" ca="1" si="29"/>
        <v/>
      </c>
      <c r="HG11" s="184" t="str">
        <f t="shared" ca="1" si="29"/>
        <v/>
      </c>
      <c r="HH11" s="184" t="str">
        <f t="shared" ca="1" si="29"/>
        <v/>
      </c>
      <c r="HI11" s="184" t="str">
        <f t="shared" ca="1" si="29"/>
        <v/>
      </c>
      <c r="HJ11" s="184" t="str">
        <f t="shared" ca="1" si="29"/>
        <v/>
      </c>
      <c r="HK11" s="184" t="str">
        <f t="shared" ca="1" si="29"/>
        <v/>
      </c>
      <c r="HL11" s="184" t="str">
        <f t="shared" ca="1" si="29"/>
        <v/>
      </c>
      <c r="HM11" s="184" t="str">
        <f t="shared" ca="1" si="29"/>
        <v/>
      </c>
      <c r="HN11" s="184" t="str">
        <f t="shared" ca="1" si="29"/>
        <v/>
      </c>
      <c r="HO11" s="184" t="str">
        <f t="shared" ca="1" si="29"/>
        <v/>
      </c>
      <c r="HP11" s="184" t="str">
        <f t="shared" ca="1" si="29"/>
        <v/>
      </c>
      <c r="HQ11" s="184" t="str">
        <f t="shared" ca="1" si="29"/>
        <v/>
      </c>
      <c r="HR11" s="184" t="str">
        <f t="shared" ca="1" si="29"/>
        <v/>
      </c>
      <c r="HS11" s="184" t="str">
        <f t="shared" ca="1" si="29"/>
        <v/>
      </c>
      <c r="HT11" s="184" t="str">
        <f t="shared" ca="1" si="29"/>
        <v/>
      </c>
      <c r="HU11" s="184" t="str">
        <f t="shared" ca="1" si="29"/>
        <v/>
      </c>
      <c r="HV11" s="184" t="str">
        <f t="shared" ca="1" si="29"/>
        <v/>
      </c>
      <c r="HW11" s="184" t="str">
        <f t="shared" ca="1" si="29"/>
        <v/>
      </c>
      <c r="HX11" s="184" t="str">
        <f t="shared" ca="1" si="29"/>
        <v/>
      </c>
      <c r="HY11" s="184" t="str">
        <f t="shared" ca="1" si="29"/>
        <v/>
      </c>
      <c r="HZ11" s="184" t="str">
        <f t="shared" ca="1" si="29"/>
        <v/>
      </c>
      <c r="IA11" s="184" t="str">
        <f t="shared" ca="1" si="29"/>
        <v/>
      </c>
      <c r="IB11" s="184" t="str">
        <f t="shared" ca="1" si="29"/>
        <v/>
      </c>
      <c r="IC11" s="184" t="str">
        <f t="shared" ca="1" si="29"/>
        <v/>
      </c>
      <c r="ID11" s="184" t="str">
        <f t="shared" ca="1" si="29"/>
        <v/>
      </c>
      <c r="IE11" s="184" t="str">
        <f t="shared" ca="1" si="29"/>
        <v/>
      </c>
      <c r="IF11" s="184" t="str">
        <f t="shared" ca="1" si="29"/>
        <v/>
      </c>
      <c r="IG11" s="184" t="str">
        <f t="shared" ca="1" si="29"/>
        <v/>
      </c>
      <c r="IH11" s="184" t="str">
        <f t="shared" ca="1" si="29"/>
        <v/>
      </c>
      <c r="II11" s="184" t="str">
        <f t="shared" ca="1" si="29"/>
        <v/>
      </c>
      <c r="IJ11" s="184" t="str">
        <f t="shared" ca="1" si="29"/>
        <v/>
      </c>
      <c r="IK11" s="184" t="str">
        <f t="shared" ca="1" si="29"/>
        <v/>
      </c>
      <c r="IL11" s="184" t="str">
        <f t="shared" ca="1" si="29"/>
        <v/>
      </c>
      <c r="IM11" s="184" t="str">
        <f t="shared" ca="1" si="29"/>
        <v/>
      </c>
      <c r="IN11" s="184" t="str">
        <f t="shared" ca="1" si="29"/>
        <v/>
      </c>
      <c r="IO11" s="184" t="str">
        <f t="shared" ca="1" si="29"/>
        <v/>
      </c>
      <c r="IP11" s="184" t="str">
        <f t="shared" ca="1" si="29"/>
        <v/>
      </c>
      <c r="IQ11" s="184" t="str">
        <f t="shared" ca="1" si="29"/>
        <v/>
      </c>
      <c r="IR11" s="184" t="str">
        <f t="shared" ca="1" si="29"/>
        <v/>
      </c>
      <c r="IS11" s="184" t="str">
        <f t="shared" ca="1" si="29"/>
        <v/>
      </c>
      <c r="IT11" s="184" t="str">
        <f t="shared" ca="1" si="29"/>
        <v/>
      </c>
      <c r="IU11" s="184" t="str">
        <f t="shared" ca="1" si="29"/>
        <v/>
      </c>
      <c r="IV11" s="184" t="str">
        <f t="shared" ca="1" si="29"/>
        <v/>
      </c>
    </row>
    <row r="12" spans="1:256" s="25" customFormat="1" ht="14.25">
      <c r="A12" s="183" t="s">
        <v>133</v>
      </c>
      <c r="B12" s="184" t="str">
        <f ca="1">IF(B19="","",COUNT(OFFSET(B$19,0,0,180,1)))</f>
        <v/>
      </c>
      <c r="C12" s="184" t="str">
        <f t="shared" ref="C12:BN12" ca="1" si="30">IF(C19="","",COUNT(OFFSET(C$19,0,0,180,1)))</f>
        <v/>
      </c>
      <c r="D12" s="184" t="str">
        <f t="shared" ca="1" si="30"/>
        <v/>
      </c>
      <c r="E12" s="184" t="str">
        <f t="shared" ca="1" si="30"/>
        <v/>
      </c>
      <c r="F12" s="184" t="str">
        <f t="shared" ca="1" si="30"/>
        <v/>
      </c>
      <c r="G12" s="184" t="str">
        <f t="shared" ca="1" si="30"/>
        <v/>
      </c>
      <c r="H12" s="184" t="str">
        <f t="shared" ca="1" si="30"/>
        <v/>
      </c>
      <c r="I12" s="184" t="str">
        <f t="shared" ca="1" si="30"/>
        <v/>
      </c>
      <c r="J12" s="184" t="str">
        <f t="shared" ca="1" si="30"/>
        <v/>
      </c>
      <c r="K12" s="184" t="str">
        <f t="shared" ca="1" si="30"/>
        <v/>
      </c>
      <c r="L12" s="184" t="str">
        <f t="shared" ca="1" si="30"/>
        <v/>
      </c>
      <c r="M12" s="184" t="str">
        <f t="shared" ca="1" si="30"/>
        <v/>
      </c>
      <c r="N12" s="184" t="str">
        <f t="shared" ca="1" si="30"/>
        <v/>
      </c>
      <c r="O12" s="184" t="str">
        <f t="shared" ca="1" si="30"/>
        <v/>
      </c>
      <c r="P12" s="184" t="str">
        <f t="shared" ca="1" si="30"/>
        <v/>
      </c>
      <c r="Q12" s="184" t="str">
        <f t="shared" ca="1" si="30"/>
        <v/>
      </c>
      <c r="R12" s="184" t="str">
        <f t="shared" ca="1" si="30"/>
        <v/>
      </c>
      <c r="S12" s="184" t="str">
        <f t="shared" ca="1" si="30"/>
        <v/>
      </c>
      <c r="T12" s="184" t="str">
        <f t="shared" ca="1" si="30"/>
        <v/>
      </c>
      <c r="U12" s="184" t="str">
        <f t="shared" ca="1" si="30"/>
        <v/>
      </c>
      <c r="V12" s="184" t="str">
        <f t="shared" ca="1" si="30"/>
        <v/>
      </c>
      <c r="W12" s="184" t="str">
        <f t="shared" ca="1" si="30"/>
        <v/>
      </c>
      <c r="X12" s="184" t="str">
        <f t="shared" ca="1" si="30"/>
        <v/>
      </c>
      <c r="Y12" s="184" t="str">
        <f t="shared" ca="1" si="30"/>
        <v/>
      </c>
      <c r="Z12" s="184" t="str">
        <f t="shared" ca="1" si="30"/>
        <v/>
      </c>
      <c r="AA12" s="184" t="str">
        <f t="shared" ca="1" si="30"/>
        <v/>
      </c>
      <c r="AB12" s="184" t="str">
        <f t="shared" ca="1" si="30"/>
        <v/>
      </c>
      <c r="AC12" s="184" t="str">
        <f t="shared" ca="1" si="30"/>
        <v/>
      </c>
      <c r="AD12" s="184" t="str">
        <f t="shared" ca="1" si="30"/>
        <v/>
      </c>
      <c r="AE12" s="184" t="str">
        <f t="shared" ca="1" si="30"/>
        <v/>
      </c>
      <c r="AF12" s="184" t="str">
        <f t="shared" ca="1" si="30"/>
        <v/>
      </c>
      <c r="AG12" s="184" t="str">
        <f t="shared" ca="1" si="30"/>
        <v/>
      </c>
      <c r="AH12" s="184" t="str">
        <f t="shared" ca="1" si="30"/>
        <v/>
      </c>
      <c r="AI12" s="184" t="str">
        <f t="shared" ca="1" si="30"/>
        <v/>
      </c>
      <c r="AJ12" s="184" t="str">
        <f t="shared" ca="1" si="30"/>
        <v/>
      </c>
      <c r="AK12" s="184" t="str">
        <f t="shared" ca="1" si="30"/>
        <v/>
      </c>
      <c r="AL12" s="184" t="str">
        <f t="shared" ca="1" si="30"/>
        <v/>
      </c>
      <c r="AM12" s="184" t="str">
        <f t="shared" ca="1" si="30"/>
        <v/>
      </c>
      <c r="AN12" s="184" t="str">
        <f t="shared" ca="1" si="30"/>
        <v/>
      </c>
      <c r="AO12" s="184" t="str">
        <f t="shared" ca="1" si="30"/>
        <v/>
      </c>
      <c r="AP12" s="184" t="str">
        <f t="shared" ca="1" si="30"/>
        <v/>
      </c>
      <c r="AQ12" s="184" t="str">
        <f t="shared" ca="1" si="30"/>
        <v/>
      </c>
      <c r="AR12" s="184" t="str">
        <f t="shared" ca="1" si="30"/>
        <v/>
      </c>
      <c r="AS12" s="184" t="str">
        <f t="shared" ca="1" si="30"/>
        <v/>
      </c>
      <c r="AT12" s="184" t="str">
        <f t="shared" ca="1" si="30"/>
        <v/>
      </c>
      <c r="AU12" s="184" t="str">
        <f t="shared" ca="1" si="30"/>
        <v/>
      </c>
      <c r="AV12" s="184" t="str">
        <f t="shared" ca="1" si="30"/>
        <v/>
      </c>
      <c r="AW12" s="184" t="str">
        <f t="shared" ca="1" si="30"/>
        <v/>
      </c>
      <c r="AX12" s="184" t="str">
        <f t="shared" ca="1" si="30"/>
        <v/>
      </c>
      <c r="AY12" s="184" t="str">
        <f t="shared" ca="1" si="30"/>
        <v/>
      </c>
      <c r="AZ12" s="184" t="str">
        <f t="shared" ca="1" si="30"/>
        <v/>
      </c>
      <c r="BA12" s="184" t="str">
        <f t="shared" ca="1" si="30"/>
        <v/>
      </c>
      <c r="BB12" s="184" t="str">
        <f t="shared" ca="1" si="30"/>
        <v/>
      </c>
      <c r="BC12" s="184" t="str">
        <f t="shared" ca="1" si="30"/>
        <v/>
      </c>
      <c r="BD12" s="184" t="str">
        <f t="shared" ca="1" si="30"/>
        <v/>
      </c>
      <c r="BE12" s="184" t="str">
        <f t="shared" ca="1" si="30"/>
        <v/>
      </c>
      <c r="BF12" s="184" t="str">
        <f t="shared" ca="1" si="30"/>
        <v/>
      </c>
      <c r="BG12" s="184" t="str">
        <f t="shared" ca="1" si="30"/>
        <v/>
      </c>
      <c r="BH12" s="184" t="str">
        <f t="shared" ca="1" si="30"/>
        <v/>
      </c>
      <c r="BI12" s="184" t="str">
        <f t="shared" ca="1" si="30"/>
        <v/>
      </c>
      <c r="BJ12" s="184" t="str">
        <f t="shared" ca="1" si="30"/>
        <v/>
      </c>
      <c r="BK12" s="184" t="str">
        <f t="shared" ca="1" si="30"/>
        <v/>
      </c>
      <c r="BL12" s="184" t="str">
        <f t="shared" ca="1" si="30"/>
        <v/>
      </c>
      <c r="BM12" s="184" t="str">
        <f t="shared" ca="1" si="30"/>
        <v/>
      </c>
      <c r="BN12" s="184" t="str">
        <f t="shared" ca="1" si="30"/>
        <v/>
      </c>
      <c r="BO12" s="184" t="str">
        <f t="shared" ref="BO12:DZ12" ca="1" si="31">IF(BO19="","",COUNT(OFFSET(BO$19,0,0,180,1)))</f>
        <v/>
      </c>
      <c r="BP12" s="184" t="str">
        <f t="shared" ca="1" si="31"/>
        <v/>
      </c>
      <c r="BQ12" s="184" t="str">
        <f t="shared" ca="1" si="31"/>
        <v/>
      </c>
      <c r="BR12" s="184" t="str">
        <f t="shared" ca="1" si="31"/>
        <v/>
      </c>
      <c r="BS12" s="184" t="str">
        <f t="shared" ca="1" si="31"/>
        <v/>
      </c>
      <c r="BT12" s="184" t="str">
        <f t="shared" ca="1" si="31"/>
        <v/>
      </c>
      <c r="BU12" s="184" t="str">
        <f t="shared" ca="1" si="31"/>
        <v/>
      </c>
      <c r="BV12" s="184" t="str">
        <f t="shared" ca="1" si="31"/>
        <v/>
      </c>
      <c r="BW12" s="184" t="str">
        <f t="shared" ca="1" si="31"/>
        <v/>
      </c>
      <c r="BX12" s="184" t="str">
        <f t="shared" ca="1" si="31"/>
        <v/>
      </c>
      <c r="BY12" s="184" t="str">
        <f t="shared" ca="1" si="31"/>
        <v/>
      </c>
      <c r="BZ12" s="184" t="str">
        <f t="shared" ca="1" si="31"/>
        <v/>
      </c>
      <c r="CA12" s="184" t="str">
        <f t="shared" ca="1" si="31"/>
        <v/>
      </c>
      <c r="CB12" s="184" t="str">
        <f t="shared" ca="1" si="31"/>
        <v/>
      </c>
      <c r="CC12" s="184" t="str">
        <f t="shared" ca="1" si="31"/>
        <v/>
      </c>
      <c r="CD12" s="184" t="str">
        <f t="shared" ca="1" si="31"/>
        <v/>
      </c>
      <c r="CE12" s="184" t="str">
        <f t="shared" ca="1" si="31"/>
        <v/>
      </c>
      <c r="CF12" s="184" t="str">
        <f t="shared" ca="1" si="31"/>
        <v/>
      </c>
      <c r="CG12" s="184" t="str">
        <f t="shared" ca="1" si="31"/>
        <v/>
      </c>
      <c r="CH12" s="184" t="str">
        <f t="shared" ca="1" si="31"/>
        <v/>
      </c>
      <c r="CI12" s="184" t="str">
        <f t="shared" ca="1" si="31"/>
        <v/>
      </c>
      <c r="CJ12" s="184" t="str">
        <f t="shared" ca="1" si="31"/>
        <v/>
      </c>
      <c r="CK12" s="184" t="str">
        <f t="shared" ca="1" si="31"/>
        <v/>
      </c>
      <c r="CL12" s="184" t="str">
        <f t="shared" ca="1" si="31"/>
        <v/>
      </c>
      <c r="CM12" s="184" t="str">
        <f t="shared" ca="1" si="31"/>
        <v/>
      </c>
      <c r="CN12" s="184" t="str">
        <f t="shared" ca="1" si="31"/>
        <v/>
      </c>
      <c r="CO12" s="184" t="str">
        <f t="shared" ca="1" si="31"/>
        <v/>
      </c>
      <c r="CP12" s="184" t="str">
        <f t="shared" ca="1" si="31"/>
        <v/>
      </c>
      <c r="CQ12" s="184" t="str">
        <f t="shared" ca="1" si="31"/>
        <v/>
      </c>
      <c r="CR12" s="184" t="str">
        <f t="shared" ca="1" si="31"/>
        <v/>
      </c>
      <c r="CS12" s="184" t="str">
        <f t="shared" ca="1" si="31"/>
        <v/>
      </c>
      <c r="CT12" s="184" t="str">
        <f t="shared" ca="1" si="31"/>
        <v/>
      </c>
      <c r="CU12" s="184" t="str">
        <f t="shared" ca="1" si="31"/>
        <v/>
      </c>
      <c r="CV12" s="184" t="str">
        <f t="shared" ca="1" si="31"/>
        <v/>
      </c>
      <c r="CW12" s="184" t="str">
        <f t="shared" ca="1" si="31"/>
        <v/>
      </c>
      <c r="CX12" s="184" t="str">
        <f t="shared" ca="1" si="31"/>
        <v/>
      </c>
      <c r="CY12" s="184" t="str">
        <f t="shared" ca="1" si="31"/>
        <v/>
      </c>
      <c r="CZ12" s="184" t="str">
        <f t="shared" ca="1" si="31"/>
        <v/>
      </c>
      <c r="DA12" s="184" t="str">
        <f t="shared" ca="1" si="31"/>
        <v/>
      </c>
      <c r="DB12" s="184" t="str">
        <f t="shared" ca="1" si="31"/>
        <v/>
      </c>
      <c r="DC12" s="184" t="str">
        <f t="shared" ca="1" si="31"/>
        <v/>
      </c>
      <c r="DD12" s="184" t="str">
        <f t="shared" ca="1" si="31"/>
        <v/>
      </c>
      <c r="DE12" s="184" t="str">
        <f t="shared" ca="1" si="31"/>
        <v/>
      </c>
      <c r="DF12" s="184" t="str">
        <f t="shared" ca="1" si="31"/>
        <v/>
      </c>
      <c r="DG12" s="184" t="str">
        <f t="shared" ca="1" si="31"/>
        <v/>
      </c>
      <c r="DH12" s="184" t="str">
        <f t="shared" ca="1" si="31"/>
        <v/>
      </c>
      <c r="DI12" s="184" t="str">
        <f t="shared" ca="1" si="31"/>
        <v/>
      </c>
      <c r="DJ12" s="184" t="str">
        <f t="shared" ca="1" si="31"/>
        <v/>
      </c>
      <c r="DK12" s="184" t="str">
        <f t="shared" ca="1" si="31"/>
        <v/>
      </c>
      <c r="DL12" s="184" t="str">
        <f t="shared" ca="1" si="31"/>
        <v/>
      </c>
      <c r="DM12" s="184" t="str">
        <f t="shared" ca="1" si="31"/>
        <v/>
      </c>
      <c r="DN12" s="184" t="str">
        <f t="shared" ca="1" si="31"/>
        <v/>
      </c>
      <c r="DO12" s="184" t="str">
        <f t="shared" ca="1" si="31"/>
        <v/>
      </c>
      <c r="DP12" s="184" t="str">
        <f t="shared" ca="1" si="31"/>
        <v/>
      </c>
      <c r="DQ12" s="184" t="str">
        <f t="shared" ca="1" si="31"/>
        <v/>
      </c>
      <c r="DR12" s="184" t="str">
        <f t="shared" ca="1" si="31"/>
        <v/>
      </c>
      <c r="DS12" s="184" t="str">
        <f t="shared" ca="1" si="31"/>
        <v/>
      </c>
      <c r="DT12" s="184" t="str">
        <f t="shared" ca="1" si="31"/>
        <v/>
      </c>
      <c r="DU12" s="184" t="str">
        <f t="shared" ca="1" si="31"/>
        <v/>
      </c>
      <c r="DV12" s="184" t="str">
        <f t="shared" ca="1" si="31"/>
        <v/>
      </c>
      <c r="DW12" s="184" t="str">
        <f t="shared" ca="1" si="31"/>
        <v/>
      </c>
      <c r="DX12" s="184" t="str">
        <f t="shared" ca="1" si="31"/>
        <v/>
      </c>
      <c r="DY12" s="184" t="str">
        <f t="shared" ca="1" si="31"/>
        <v/>
      </c>
      <c r="DZ12" s="184" t="str">
        <f t="shared" ca="1" si="31"/>
        <v/>
      </c>
      <c r="EA12" s="184" t="str">
        <f t="shared" ref="EA12:GL12" ca="1" si="32">IF(EA19="","",COUNT(OFFSET(EA$19,0,0,180,1)))</f>
        <v/>
      </c>
      <c r="EB12" s="184" t="str">
        <f t="shared" ca="1" si="32"/>
        <v/>
      </c>
      <c r="EC12" s="184" t="str">
        <f t="shared" ca="1" si="32"/>
        <v/>
      </c>
      <c r="ED12" s="184" t="str">
        <f t="shared" ca="1" si="32"/>
        <v/>
      </c>
      <c r="EE12" s="184" t="str">
        <f t="shared" ca="1" si="32"/>
        <v/>
      </c>
      <c r="EF12" s="184" t="str">
        <f t="shared" ca="1" si="32"/>
        <v/>
      </c>
      <c r="EG12" s="184" t="str">
        <f t="shared" ca="1" si="32"/>
        <v/>
      </c>
      <c r="EH12" s="184" t="str">
        <f t="shared" ca="1" si="32"/>
        <v/>
      </c>
      <c r="EI12" s="184" t="str">
        <f t="shared" ca="1" si="32"/>
        <v/>
      </c>
      <c r="EJ12" s="184" t="str">
        <f t="shared" ca="1" si="32"/>
        <v/>
      </c>
      <c r="EK12" s="184" t="str">
        <f t="shared" ca="1" si="32"/>
        <v/>
      </c>
      <c r="EL12" s="184" t="str">
        <f t="shared" ca="1" si="32"/>
        <v/>
      </c>
      <c r="EM12" s="184" t="str">
        <f t="shared" ca="1" si="32"/>
        <v/>
      </c>
      <c r="EN12" s="184" t="str">
        <f t="shared" ca="1" si="32"/>
        <v/>
      </c>
      <c r="EO12" s="184" t="str">
        <f t="shared" ca="1" si="32"/>
        <v/>
      </c>
      <c r="EP12" s="184" t="str">
        <f t="shared" ca="1" si="32"/>
        <v/>
      </c>
      <c r="EQ12" s="184" t="str">
        <f t="shared" ca="1" si="32"/>
        <v/>
      </c>
      <c r="ER12" s="184" t="str">
        <f t="shared" ca="1" si="32"/>
        <v/>
      </c>
      <c r="ES12" s="184" t="str">
        <f t="shared" ca="1" si="32"/>
        <v/>
      </c>
      <c r="ET12" s="184" t="str">
        <f t="shared" ca="1" si="32"/>
        <v/>
      </c>
      <c r="EU12" s="184" t="str">
        <f t="shared" ca="1" si="32"/>
        <v/>
      </c>
      <c r="EV12" s="184" t="str">
        <f t="shared" ca="1" si="32"/>
        <v/>
      </c>
      <c r="EW12" s="184" t="str">
        <f t="shared" ca="1" si="32"/>
        <v/>
      </c>
      <c r="EX12" s="184" t="str">
        <f t="shared" ca="1" si="32"/>
        <v/>
      </c>
      <c r="EY12" s="184" t="str">
        <f t="shared" ca="1" si="32"/>
        <v/>
      </c>
      <c r="EZ12" s="184" t="str">
        <f t="shared" ca="1" si="32"/>
        <v/>
      </c>
      <c r="FA12" s="184" t="str">
        <f t="shared" ca="1" si="32"/>
        <v/>
      </c>
      <c r="FB12" s="184" t="str">
        <f t="shared" ca="1" si="32"/>
        <v/>
      </c>
      <c r="FC12" s="184" t="str">
        <f t="shared" ca="1" si="32"/>
        <v/>
      </c>
      <c r="FD12" s="184" t="str">
        <f t="shared" ca="1" si="32"/>
        <v/>
      </c>
      <c r="FE12" s="184" t="str">
        <f t="shared" ca="1" si="32"/>
        <v/>
      </c>
      <c r="FF12" s="184" t="str">
        <f t="shared" ca="1" si="32"/>
        <v/>
      </c>
      <c r="FG12" s="184" t="str">
        <f t="shared" ca="1" si="32"/>
        <v/>
      </c>
      <c r="FH12" s="184" t="str">
        <f t="shared" ca="1" si="32"/>
        <v/>
      </c>
      <c r="FI12" s="184" t="str">
        <f t="shared" ca="1" si="32"/>
        <v/>
      </c>
      <c r="FJ12" s="184" t="str">
        <f t="shared" ca="1" si="32"/>
        <v/>
      </c>
      <c r="FK12" s="184" t="str">
        <f t="shared" ca="1" si="32"/>
        <v/>
      </c>
      <c r="FL12" s="184" t="str">
        <f t="shared" ca="1" si="32"/>
        <v/>
      </c>
      <c r="FM12" s="184" t="str">
        <f t="shared" ca="1" si="32"/>
        <v/>
      </c>
      <c r="FN12" s="184" t="str">
        <f t="shared" ca="1" si="32"/>
        <v/>
      </c>
      <c r="FO12" s="184" t="str">
        <f t="shared" ca="1" si="32"/>
        <v/>
      </c>
      <c r="FP12" s="184" t="str">
        <f t="shared" ca="1" si="32"/>
        <v/>
      </c>
      <c r="FQ12" s="184" t="str">
        <f t="shared" ca="1" si="32"/>
        <v/>
      </c>
      <c r="FR12" s="184" t="str">
        <f t="shared" ca="1" si="32"/>
        <v/>
      </c>
      <c r="FS12" s="184" t="str">
        <f t="shared" ca="1" si="32"/>
        <v/>
      </c>
      <c r="FT12" s="184" t="str">
        <f t="shared" ca="1" si="32"/>
        <v/>
      </c>
      <c r="FU12" s="184" t="str">
        <f t="shared" ca="1" si="32"/>
        <v/>
      </c>
      <c r="FV12" s="184" t="str">
        <f t="shared" ca="1" si="32"/>
        <v/>
      </c>
      <c r="FW12" s="184" t="str">
        <f t="shared" ca="1" si="32"/>
        <v/>
      </c>
      <c r="FX12" s="184" t="str">
        <f t="shared" ca="1" si="32"/>
        <v/>
      </c>
      <c r="FY12" s="184" t="str">
        <f t="shared" ca="1" si="32"/>
        <v/>
      </c>
      <c r="FZ12" s="184" t="str">
        <f t="shared" ca="1" si="32"/>
        <v/>
      </c>
      <c r="GA12" s="184" t="str">
        <f t="shared" ca="1" si="32"/>
        <v/>
      </c>
      <c r="GB12" s="184" t="str">
        <f t="shared" ca="1" si="32"/>
        <v/>
      </c>
      <c r="GC12" s="184" t="str">
        <f t="shared" ca="1" si="32"/>
        <v/>
      </c>
      <c r="GD12" s="184" t="str">
        <f t="shared" ca="1" si="32"/>
        <v/>
      </c>
      <c r="GE12" s="184" t="str">
        <f t="shared" ca="1" si="32"/>
        <v/>
      </c>
      <c r="GF12" s="184" t="str">
        <f t="shared" ca="1" si="32"/>
        <v/>
      </c>
      <c r="GG12" s="184" t="str">
        <f t="shared" ca="1" si="32"/>
        <v/>
      </c>
      <c r="GH12" s="184" t="str">
        <f t="shared" ca="1" si="32"/>
        <v/>
      </c>
      <c r="GI12" s="184" t="str">
        <f t="shared" ca="1" si="32"/>
        <v/>
      </c>
      <c r="GJ12" s="184" t="str">
        <f t="shared" ca="1" si="32"/>
        <v/>
      </c>
      <c r="GK12" s="184" t="str">
        <f t="shared" ca="1" si="32"/>
        <v/>
      </c>
      <c r="GL12" s="184" t="str">
        <f t="shared" ca="1" si="32"/>
        <v/>
      </c>
      <c r="GM12" s="184" t="str">
        <f t="shared" ref="GM12:IV12" ca="1" si="33">IF(GM19="","",COUNT(OFFSET(GM$19,0,0,180,1)))</f>
        <v/>
      </c>
      <c r="GN12" s="184" t="str">
        <f t="shared" ca="1" si="33"/>
        <v/>
      </c>
      <c r="GO12" s="184" t="str">
        <f t="shared" ca="1" si="33"/>
        <v/>
      </c>
      <c r="GP12" s="184" t="str">
        <f t="shared" ca="1" si="33"/>
        <v/>
      </c>
      <c r="GQ12" s="184" t="str">
        <f t="shared" ca="1" si="33"/>
        <v/>
      </c>
      <c r="GR12" s="184" t="str">
        <f t="shared" ca="1" si="33"/>
        <v/>
      </c>
      <c r="GS12" s="184" t="str">
        <f t="shared" ca="1" si="33"/>
        <v/>
      </c>
      <c r="GT12" s="184" t="str">
        <f t="shared" ca="1" si="33"/>
        <v/>
      </c>
      <c r="GU12" s="184" t="str">
        <f t="shared" ca="1" si="33"/>
        <v/>
      </c>
      <c r="GV12" s="184" t="str">
        <f t="shared" ca="1" si="33"/>
        <v/>
      </c>
      <c r="GW12" s="184" t="str">
        <f t="shared" ca="1" si="33"/>
        <v/>
      </c>
      <c r="GX12" s="184" t="str">
        <f t="shared" ca="1" si="33"/>
        <v/>
      </c>
      <c r="GY12" s="184" t="str">
        <f t="shared" ca="1" si="33"/>
        <v/>
      </c>
      <c r="GZ12" s="184" t="str">
        <f t="shared" ca="1" si="33"/>
        <v/>
      </c>
      <c r="HA12" s="184" t="str">
        <f t="shared" ca="1" si="33"/>
        <v/>
      </c>
      <c r="HB12" s="184" t="str">
        <f t="shared" ca="1" si="33"/>
        <v/>
      </c>
      <c r="HC12" s="184" t="str">
        <f t="shared" ca="1" si="33"/>
        <v/>
      </c>
      <c r="HD12" s="184" t="str">
        <f t="shared" ca="1" si="33"/>
        <v/>
      </c>
      <c r="HE12" s="184" t="str">
        <f t="shared" ca="1" si="33"/>
        <v/>
      </c>
      <c r="HF12" s="184" t="str">
        <f t="shared" ca="1" si="33"/>
        <v/>
      </c>
      <c r="HG12" s="184" t="str">
        <f t="shared" ca="1" si="33"/>
        <v/>
      </c>
      <c r="HH12" s="184" t="str">
        <f t="shared" ca="1" si="33"/>
        <v/>
      </c>
      <c r="HI12" s="184" t="str">
        <f t="shared" ca="1" si="33"/>
        <v/>
      </c>
      <c r="HJ12" s="184" t="str">
        <f t="shared" ca="1" si="33"/>
        <v/>
      </c>
      <c r="HK12" s="184" t="str">
        <f t="shared" ca="1" si="33"/>
        <v/>
      </c>
      <c r="HL12" s="184" t="str">
        <f t="shared" ca="1" si="33"/>
        <v/>
      </c>
      <c r="HM12" s="184" t="str">
        <f t="shared" ca="1" si="33"/>
        <v/>
      </c>
      <c r="HN12" s="184" t="str">
        <f t="shared" ca="1" si="33"/>
        <v/>
      </c>
      <c r="HO12" s="184" t="str">
        <f t="shared" ca="1" si="33"/>
        <v/>
      </c>
      <c r="HP12" s="184" t="str">
        <f t="shared" ca="1" si="33"/>
        <v/>
      </c>
      <c r="HQ12" s="184" t="str">
        <f t="shared" ca="1" si="33"/>
        <v/>
      </c>
      <c r="HR12" s="184" t="str">
        <f t="shared" ca="1" si="33"/>
        <v/>
      </c>
      <c r="HS12" s="184" t="str">
        <f t="shared" ca="1" si="33"/>
        <v/>
      </c>
      <c r="HT12" s="184" t="str">
        <f t="shared" ca="1" si="33"/>
        <v/>
      </c>
      <c r="HU12" s="184" t="str">
        <f t="shared" ca="1" si="33"/>
        <v/>
      </c>
      <c r="HV12" s="184" t="str">
        <f t="shared" ca="1" si="33"/>
        <v/>
      </c>
      <c r="HW12" s="184" t="str">
        <f t="shared" ca="1" si="33"/>
        <v/>
      </c>
      <c r="HX12" s="184" t="str">
        <f t="shared" ca="1" si="33"/>
        <v/>
      </c>
      <c r="HY12" s="184" t="str">
        <f t="shared" ca="1" si="33"/>
        <v/>
      </c>
      <c r="HZ12" s="184" t="str">
        <f t="shared" ca="1" si="33"/>
        <v/>
      </c>
      <c r="IA12" s="184" t="str">
        <f t="shared" ca="1" si="33"/>
        <v/>
      </c>
      <c r="IB12" s="184" t="str">
        <f t="shared" ca="1" si="33"/>
        <v/>
      </c>
      <c r="IC12" s="184" t="str">
        <f t="shared" ca="1" si="33"/>
        <v/>
      </c>
      <c r="ID12" s="184" t="str">
        <f t="shared" ca="1" si="33"/>
        <v/>
      </c>
      <c r="IE12" s="184" t="str">
        <f t="shared" ca="1" si="33"/>
        <v/>
      </c>
      <c r="IF12" s="184" t="str">
        <f t="shared" ca="1" si="33"/>
        <v/>
      </c>
      <c r="IG12" s="184" t="str">
        <f t="shared" ca="1" si="33"/>
        <v/>
      </c>
      <c r="IH12" s="184" t="str">
        <f t="shared" ca="1" si="33"/>
        <v/>
      </c>
      <c r="II12" s="184" t="str">
        <f t="shared" ca="1" si="33"/>
        <v/>
      </c>
      <c r="IJ12" s="184" t="str">
        <f t="shared" ca="1" si="33"/>
        <v/>
      </c>
      <c r="IK12" s="184" t="str">
        <f t="shared" ca="1" si="33"/>
        <v/>
      </c>
      <c r="IL12" s="184" t="str">
        <f t="shared" ca="1" si="33"/>
        <v/>
      </c>
      <c r="IM12" s="184" t="str">
        <f t="shared" ca="1" si="33"/>
        <v/>
      </c>
      <c r="IN12" s="184" t="str">
        <f t="shared" ca="1" si="33"/>
        <v/>
      </c>
      <c r="IO12" s="184" t="str">
        <f t="shared" ca="1" si="33"/>
        <v/>
      </c>
      <c r="IP12" s="184" t="str">
        <f t="shared" ca="1" si="33"/>
        <v/>
      </c>
      <c r="IQ12" s="184" t="str">
        <f t="shared" ca="1" si="33"/>
        <v/>
      </c>
      <c r="IR12" s="184" t="str">
        <f t="shared" ca="1" si="33"/>
        <v/>
      </c>
      <c r="IS12" s="184" t="str">
        <f t="shared" ca="1" si="33"/>
        <v/>
      </c>
      <c r="IT12" s="184" t="str">
        <f t="shared" ca="1" si="33"/>
        <v/>
      </c>
      <c r="IU12" s="184" t="str">
        <f t="shared" ca="1" si="33"/>
        <v/>
      </c>
      <c r="IV12" s="184" t="str">
        <f t="shared" ca="1" si="33"/>
        <v/>
      </c>
    </row>
    <row r="13" spans="1:256" s="25" customFormat="1">
      <c r="A13" s="128" t="e">
        <f>"MAX為 "&amp;HLOOKUP(B13,$B$10:$IV$17,6,FALSE)</f>
        <v>#N/A</v>
      </c>
      <c r="B13" s="107">
        <f>MAX(10:10)</f>
        <v>0</v>
      </c>
      <c r="D13" s="109"/>
      <c r="E13" s="86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X13" s="133"/>
      <c r="Z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</row>
    <row r="14" spans="1:256" s="127" customFormat="1">
      <c r="A14" s="46" t="s">
        <v>92</v>
      </c>
      <c r="B14" s="46">
        <v>1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126"/>
      <c r="CB14" s="126"/>
      <c r="CC14" s="126"/>
      <c r="CD14" s="126"/>
      <c r="CE14" s="126"/>
      <c r="CF14" s="126"/>
      <c r="CG14" s="126"/>
      <c r="CH14" s="126"/>
      <c r="CI14" s="126"/>
      <c r="CJ14" s="126"/>
      <c r="CK14" s="126"/>
      <c r="CL14" s="126"/>
      <c r="CM14" s="126"/>
      <c r="CN14" s="126"/>
      <c r="CO14" s="126"/>
      <c r="CP14" s="126"/>
      <c r="CQ14" s="126"/>
      <c r="CR14" s="126"/>
      <c r="CS14" s="126"/>
      <c r="CT14" s="126"/>
      <c r="CU14" s="126"/>
      <c r="CV14" s="126"/>
      <c r="CW14" s="126"/>
      <c r="CX14" s="126"/>
      <c r="CY14" s="126"/>
      <c r="CZ14" s="126"/>
      <c r="DA14" s="126"/>
      <c r="DB14" s="126"/>
      <c r="DC14" s="126"/>
      <c r="DD14" s="126"/>
      <c r="DE14" s="126"/>
      <c r="DF14" s="126"/>
      <c r="DG14" s="126"/>
      <c r="DH14" s="126"/>
      <c r="DI14" s="126"/>
      <c r="DJ14" s="126"/>
      <c r="DK14" s="126"/>
      <c r="DL14" s="126"/>
      <c r="DM14" s="126"/>
      <c r="DN14" s="126"/>
      <c r="DO14" s="126"/>
      <c r="DP14" s="126"/>
      <c r="DQ14" s="126"/>
      <c r="DR14" s="126"/>
      <c r="DS14" s="126"/>
      <c r="DT14" s="126"/>
      <c r="DU14" s="126"/>
      <c r="DV14" s="126"/>
      <c r="DW14" s="126"/>
      <c r="DX14" s="126"/>
      <c r="DY14" s="126"/>
      <c r="DZ14" s="126"/>
      <c r="EA14" s="126"/>
      <c r="EB14" s="126"/>
      <c r="EC14" s="126"/>
      <c r="ED14" s="126"/>
      <c r="EE14" s="126"/>
      <c r="EF14" s="126"/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6"/>
      <c r="EW14" s="126"/>
      <c r="EX14" s="126"/>
      <c r="EY14" s="126"/>
      <c r="EZ14" s="126"/>
      <c r="FA14" s="126"/>
      <c r="FB14" s="126"/>
      <c r="FC14" s="126"/>
      <c r="FD14" s="126"/>
      <c r="FE14" s="126"/>
      <c r="FF14" s="126"/>
      <c r="FG14" s="126"/>
      <c r="FH14" s="126"/>
      <c r="FI14" s="126"/>
      <c r="FJ14" s="126"/>
      <c r="FK14" s="126"/>
      <c r="FL14" s="126"/>
      <c r="FM14" s="126"/>
      <c r="FN14" s="126"/>
      <c r="FO14" s="126"/>
      <c r="FP14" s="126"/>
      <c r="FQ14" s="126"/>
      <c r="FR14" s="126"/>
      <c r="FS14" s="126"/>
      <c r="FT14" s="126"/>
      <c r="FU14" s="126"/>
      <c r="FV14" s="126"/>
      <c r="FW14" s="126"/>
      <c r="FX14" s="126"/>
      <c r="FY14" s="126"/>
      <c r="FZ14" s="126"/>
      <c r="GA14" s="126"/>
      <c r="GB14" s="126"/>
      <c r="GC14" s="126"/>
      <c r="GD14" s="126"/>
      <c r="GE14" s="126"/>
      <c r="GF14" s="126"/>
      <c r="GG14" s="126"/>
      <c r="GH14" s="126"/>
      <c r="GI14" s="126"/>
      <c r="GJ14" s="126"/>
      <c r="GK14" s="126"/>
      <c r="GL14" s="126"/>
      <c r="GM14" s="126"/>
      <c r="GN14" s="126"/>
      <c r="GO14" s="126"/>
      <c r="GP14" s="126"/>
      <c r="GQ14" s="126"/>
      <c r="GR14" s="126"/>
      <c r="GS14" s="126"/>
      <c r="GT14" s="126"/>
      <c r="GU14" s="126"/>
      <c r="GV14" s="126"/>
      <c r="GW14" s="126"/>
      <c r="GX14" s="126"/>
      <c r="GY14" s="126"/>
      <c r="GZ14" s="126"/>
      <c r="HA14" s="126"/>
      <c r="HB14" s="126"/>
      <c r="HC14" s="126"/>
      <c r="HD14" s="126"/>
      <c r="HE14" s="126"/>
      <c r="HF14" s="126"/>
      <c r="HG14" s="126"/>
      <c r="HH14" s="126"/>
      <c r="HI14" s="126"/>
      <c r="HJ14" s="126"/>
      <c r="HK14" s="126"/>
      <c r="HL14" s="126"/>
      <c r="HM14" s="126"/>
      <c r="HN14" s="126"/>
      <c r="HO14" s="126"/>
      <c r="HP14" s="126"/>
      <c r="HQ14" s="126"/>
      <c r="HR14" s="126"/>
      <c r="HS14" s="126"/>
      <c r="HT14" s="126"/>
      <c r="HU14" s="126"/>
      <c r="HV14" s="126"/>
      <c r="HW14" s="126"/>
      <c r="HX14" s="126"/>
      <c r="HY14" s="126"/>
      <c r="HZ14" s="126"/>
      <c r="IA14" s="126"/>
      <c r="IB14" s="126"/>
      <c r="IC14" s="126"/>
      <c r="ID14" s="126"/>
      <c r="IE14" s="126"/>
      <c r="IF14" s="126"/>
      <c r="IG14" s="126"/>
      <c r="IH14" s="126"/>
      <c r="II14" s="126"/>
      <c r="IJ14" s="126"/>
      <c r="IK14" s="126"/>
      <c r="IL14" s="126"/>
      <c r="IM14" s="126"/>
      <c r="IN14" s="126"/>
      <c r="IO14" s="126"/>
      <c r="IP14" s="126"/>
      <c r="IQ14" s="126"/>
      <c r="IR14" s="126"/>
      <c r="IS14" s="126"/>
      <c r="IT14" s="126"/>
      <c r="IU14" s="126"/>
    </row>
    <row r="15" spans="1:256" s="127" customFormat="1" ht="14.25">
      <c r="A15" s="134" t="s">
        <v>91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6"/>
      <c r="CL15" s="126"/>
      <c r="CM15" s="126"/>
      <c r="CN15" s="126"/>
      <c r="CO15" s="126"/>
      <c r="CP15" s="126"/>
      <c r="CQ15" s="126"/>
      <c r="CR15" s="126"/>
      <c r="CS15" s="126"/>
      <c r="CT15" s="126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6"/>
      <c r="DG15" s="126"/>
      <c r="DH15" s="126"/>
      <c r="DI15" s="126"/>
      <c r="DJ15" s="126"/>
      <c r="DK15" s="126"/>
      <c r="DL15" s="126"/>
      <c r="DM15" s="126"/>
      <c r="DN15" s="126"/>
      <c r="DO15" s="126"/>
      <c r="DP15" s="126"/>
      <c r="DQ15" s="126"/>
      <c r="DR15" s="126"/>
      <c r="DS15" s="126"/>
      <c r="DT15" s="126"/>
      <c r="DU15" s="126"/>
      <c r="DV15" s="126"/>
      <c r="DW15" s="126"/>
      <c r="DX15" s="126"/>
      <c r="DY15" s="126"/>
      <c r="DZ15" s="126"/>
      <c r="EA15" s="126"/>
      <c r="EB15" s="126"/>
      <c r="EC15" s="126"/>
      <c r="ED15" s="126"/>
      <c r="EE15" s="126"/>
      <c r="EF15" s="126"/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6"/>
      <c r="EW15" s="126"/>
      <c r="EX15" s="126"/>
      <c r="EY15" s="126"/>
      <c r="EZ15" s="126"/>
      <c r="FA15" s="126"/>
      <c r="FB15" s="126"/>
      <c r="FC15" s="126"/>
      <c r="FD15" s="126"/>
      <c r="FE15" s="126"/>
      <c r="FF15" s="126"/>
      <c r="FG15" s="126"/>
      <c r="FH15" s="126"/>
      <c r="FI15" s="126"/>
      <c r="FJ15" s="126"/>
      <c r="FK15" s="126"/>
      <c r="FL15" s="126"/>
      <c r="FM15" s="126"/>
      <c r="FN15" s="126"/>
      <c r="FO15" s="126"/>
      <c r="FP15" s="126"/>
      <c r="FQ15" s="126"/>
      <c r="FR15" s="126"/>
      <c r="FS15" s="126"/>
      <c r="FT15" s="126"/>
      <c r="FU15" s="126"/>
      <c r="FV15" s="126"/>
      <c r="FW15" s="126"/>
      <c r="FX15" s="126"/>
      <c r="FY15" s="126"/>
      <c r="FZ15" s="126"/>
      <c r="GA15" s="126"/>
      <c r="GB15" s="126"/>
      <c r="GC15" s="126"/>
      <c r="GD15" s="126"/>
      <c r="GE15" s="126"/>
      <c r="GF15" s="126"/>
      <c r="GG15" s="126"/>
      <c r="GH15" s="126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6"/>
      <c r="GX15" s="126"/>
      <c r="GY15" s="126"/>
      <c r="GZ15" s="126"/>
      <c r="HA15" s="126"/>
      <c r="HB15" s="126"/>
      <c r="HC15" s="126"/>
      <c r="HD15" s="126"/>
      <c r="HE15" s="126"/>
      <c r="HF15" s="126"/>
      <c r="HG15" s="126"/>
      <c r="HH15" s="126"/>
      <c r="HI15" s="126"/>
      <c r="HJ15" s="126"/>
      <c r="HK15" s="126"/>
      <c r="HL15" s="126"/>
      <c r="HM15" s="126"/>
      <c r="HN15" s="126"/>
      <c r="HO15" s="126"/>
      <c r="HP15" s="126"/>
      <c r="HQ15" s="126"/>
      <c r="HR15" s="126"/>
      <c r="HS15" s="126"/>
      <c r="HT15" s="126"/>
      <c r="HU15" s="126"/>
      <c r="HV15" s="126"/>
      <c r="HW15" s="126"/>
      <c r="HX15" s="126"/>
      <c r="HY15" s="126"/>
      <c r="HZ15" s="126"/>
      <c r="IA15" s="126"/>
      <c r="IB15" s="126"/>
      <c r="IC15" s="126"/>
      <c r="ID15" s="126"/>
      <c r="IE15" s="126"/>
      <c r="IF15" s="126"/>
      <c r="IG15" s="126"/>
      <c r="IH15" s="126"/>
      <c r="II15" s="126"/>
      <c r="IJ15" s="126"/>
      <c r="IK15" s="126"/>
      <c r="IL15" s="126"/>
      <c r="IM15" s="126"/>
      <c r="IN15" s="126"/>
      <c r="IO15" s="126"/>
      <c r="IP15" s="126"/>
      <c r="IQ15" s="126"/>
      <c r="IR15" s="126"/>
      <c r="IS15" s="126"/>
      <c r="IT15" s="126"/>
      <c r="IU15" s="126"/>
    </row>
    <row r="16" spans="1:256" s="179" customFormat="1" ht="14.25">
      <c r="A16" s="178" t="s">
        <v>99</v>
      </c>
      <c r="CA16" s="180"/>
      <c r="CB16" s="180"/>
      <c r="CC16" s="180"/>
      <c r="CD16" s="180"/>
      <c r="CE16" s="180"/>
      <c r="CF16" s="180"/>
      <c r="CG16" s="180"/>
      <c r="CH16" s="180"/>
      <c r="CI16" s="180"/>
      <c r="CJ16" s="180"/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0"/>
      <c r="DC16" s="180"/>
      <c r="DD16" s="180"/>
      <c r="DE16" s="180"/>
      <c r="DF16" s="180"/>
      <c r="DG16" s="180"/>
      <c r="DH16" s="180"/>
      <c r="DI16" s="180"/>
      <c r="DJ16" s="180"/>
      <c r="DK16" s="180"/>
      <c r="DL16" s="180"/>
      <c r="DM16" s="180"/>
      <c r="DN16" s="180"/>
      <c r="DO16" s="180"/>
      <c r="DP16" s="180"/>
      <c r="DQ16" s="180"/>
      <c r="DR16" s="180"/>
      <c r="DS16" s="180"/>
      <c r="DT16" s="180"/>
      <c r="DU16" s="180"/>
      <c r="DV16" s="180"/>
      <c r="DW16" s="180"/>
      <c r="DX16" s="180"/>
      <c r="DY16" s="180"/>
      <c r="DZ16" s="180"/>
      <c r="EA16" s="180"/>
      <c r="EB16" s="180"/>
      <c r="EC16" s="180"/>
      <c r="ED16" s="180"/>
      <c r="EE16" s="180"/>
      <c r="EF16" s="180"/>
      <c r="EG16" s="180"/>
      <c r="EH16" s="180"/>
      <c r="EI16" s="180"/>
      <c r="EJ16" s="180"/>
      <c r="EK16" s="180"/>
      <c r="EL16" s="180"/>
      <c r="EM16" s="180"/>
      <c r="EN16" s="180"/>
      <c r="EO16" s="180"/>
      <c r="EP16" s="180"/>
      <c r="EQ16" s="180"/>
      <c r="ER16" s="180"/>
      <c r="ES16" s="180"/>
      <c r="ET16" s="180"/>
      <c r="EU16" s="180"/>
      <c r="EV16" s="180"/>
      <c r="EW16" s="180"/>
      <c r="EX16" s="180"/>
      <c r="EY16" s="180"/>
      <c r="EZ16" s="180"/>
      <c r="FA16" s="180"/>
      <c r="FB16" s="180"/>
      <c r="FC16" s="180"/>
      <c r="FD16" s="180"/>
      <c r="FE16" s="180"/>
      <c r="FF16" s="180"/>
      <c r="FG16" s="180"/>
      <c r="FH16" s="180"/>
      <c r="FI16" s="180"/>
      <c r="FJ16" s="180"/>
      <c r="FK16" s="180"/>
      <c r="FL16" s="180"/>
      <c r="FM16" s="180"/>
      <c r="FN16" s="180"/>
      <c r="FO16" s="180"/>
      <c r="FP16" s="180"/>
      <c r="FQ16" s="180"/>
      <c r="FR16" s="180"/>
      <c r="FS16" s="180"/>
      <c r="FT16" s="180"/>
      <c r="FU16" s="180"/>
      <c r="FV16" s="180"/>
      <c r="FW16" s="180"/>
      <c r="FX16" s="180"/>
      <c r="FY16" s="180"/>
      <c r="FZ16" s="180"/>
      <c r="GA16" s="180"/>
      <c r="GB16" s="180"/>
      <c r="GC16" s="180"/>
      <c r="GD16" s="180"/>
      <c r="GE16" s="180"/>
      <c r="GF16" s="180"/>
      <c r="GG16" s="180"/>
      <c r="GH16" s="180"/>
      <c r="GI16" s="180"/>
      <c r="GJ16" s="180"/>
      <c r="GK16" s="180"/>
      <c r="GL16" s="180"/>
      <c r="GM16" s="180"/>
      <c r="GN16" s="180"/>
      <c r="GO16" s="180"/>
      <c r="GP16" s="180"/>
      <c r="GQ16" s="180"/>
      <c r="GR16" s="180"/>
      <c r="GS16" s="180"/>
      <c r="GT16" s="180"/>
      <c r="GU16" s="180"/>
      <c r="GV16" s="180"/>
      <c r="GW16" s="180"/>
      <c r="GX16" s="180"/>
      <c r="GY16" s="180"/>
      <c r="GZ16" s="180"/>
      <c r="HA16" s="180"/>
      <c r="HB16" s="180"/>
      <c r="HC16" s="180"/>
      <c r="HD16" s="180"/>
      <c r="HE16" s="180"/>
      <c r="HF16" s="180"/>
      <c r="HG16" s="180"/>
      <c r="HH16" s="180"/>
      <c r="HI16" s="180"/>
      <c r="HJ16" s="180"/>
      <c r="HK16" s="180"/>
      <c r="HL16" s="180"/>
      <c r="HM16" s="180"/>
      <c r="HN16" s="180"/>
      <c r="HO16" s="180"/>
      <c r="HP16" s="180"/>
      <c r="HQ16" s="180"/>
      <c r="HR16" s="180"/>
      <c r="HS16" s="180"/>
      <c r="HT16" s="180"/>
      <c r="HU16" s="180"/>
      <c r="HV16" s="180"/>
      <c r="HW16" s="180"/>
      <c r="HX16" s="180"/>
      <c r="HY16" s="180"/>
      <c r="HZ16" s="180"/>
      <c r="IA16" s="180"/>
      <c r="IB16" s="180"/>
      <c r="IC16" s="180"/>
      <c r="ID16" s="180"/>
      <c r="IE16" s="180"/>
      <c r="IF16" s="180"/>
      <c r="IG16" s="180"/>
      <c r="IH16" s="180"/>
      <c r="II16" s="180"/>
      <c r="IJ16" s="180"/>
      <c r="IK16" s="180"/>
      <c r="IL16" s="180"/>
      <c r="IM16" s="180"/>
      <c r="IN16" s="180"/>
      <c r="IO16" s="180"/>
      <c r="IP16" s="180"/>
      <c r="IQ16" s="180"/>
      <c r="IR16" s="180"/>
      <c r="IS16" s="180"/>
      <c r="IT16" s="180"/>
      <c r="IU16" s="180"/>
    </row>
    <row r="17" spans="1:255" s="46" customFormat="1" ht="14.25">
      <c r="A17" s="134" t="s">
        <v>97</v>
      </c>
    </row>
    <row r="18" spans="1:255" s="46" customFormat="1" ht="14.25">
      <c r="A18" s="175" t="s">
        <v>126</v>
      </c>
    </row>
    <row r="19" spans="1:255">
      <c r="A19" s="135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</row>
    <row r="20" spans="1:255">
      <c r="A20" s="135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</row>
    <row r="21" spans="1:255">
      <c r="A21" s="135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  <c r="IU21" s="112"/>
    </row>
    <row r="22" spans="1:255">
      <c r="A22" s="135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  <c r="HI22" s="112"/>
      <c r="HJ22" s="112"/>
      <c r="HK22" s="112"/>
      <c r="HL22" s="112"/>
      <c r="HM22" s="112"/>
      <c r="HN22" s="112"/>
      <c r="HO22" s="112"/>
      <c r="HP22" s="112"/>
      <c r="HQ22" s="112"/>
      <c r="HR22" s="112"/>
      <c r="HS22" s="112"/>
      <c r="HT22" s="112"/>
      <c r="HU22" s="112"/>
      <c r="HV22" s="112"/>
      <c r="HW22" s="112"/>
      <c r="HX22" s="112"/>
      <c r="HY22" s="112"/>
      <c r="HZ22" s="112"/>
      <c r="IA22" s="112"/>
      <c r="IB22" s="112"/>
      <c r="IC22" s="112"/>
      <c r="ID22" s="112"/>
      <c r="IE22" s="112"/>
      <c r="IF22" s="112"/>
      <c r="IG22" s="112"/>
      <c r="IH22" s="112"/>
      <c r="II22" s="112"/>
      <c r="IJ22" s="112"/>
      <c r="IK22" s="112"/>
      <c r="IL22" s="112"/>
      <c r="IM22" s="112"/>
      <c r="IN22" s="112"/>
      <c r="IO22" s="112"/>
      <c r="IP22" s="112"/>
      <c r="IQ22" s="112"/>
      <c r="IR22" s="112"/>
      <c r="IS22" s="112"/>
      <c r="IT22" s="112"/>
      <c r="IU22" s="112"/>
    </row>
    <row r="23" spans="1:255">
      <c r="A23" s="135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  <c r="IU23" s="112"/>
    </row>
    <row r="24" spans="1:255">
      <c r="A24" s="135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  <c r="IU24" s="112"/>
    </row>
    <row r="25" spans="1:255">
      <c r="A25" s="135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</row>
    <row r="26" spans="1:255">
      <c r="A26" s="135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</row>
    <row r="27" spans="1:255">
      <c r="A27" s="135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</row>
    <row r="28" spans="1:255">
      <c r="A28" s="135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</row>
    <row r="29" spans="1:255">
      <c r="A29" s="135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</row>
    <row r="30" spans="1:255">
      <c r="A30" s="135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L30" s="112"/>
      <c r="FM30" s="112"/>
      <c r="FN30" s="112"/>
      <c r="FO30" s="112"/>
      <c r="FP30" s="112"/>
      <c r="FQ30" s="112"/>
      <c r="FR30" s="112"/>
      <c r="FS30" s="112"/>
      <c r="FT30" s="112"/>
      <c r="FU30" s="112"/>
      <c r="FV30" s="112"/>
      <c r="FW30" s="112"/>
      <c r="FX30" s="112"/>
      <c r="FY30" s="112"/>
      <c r="FZ30" s="112"/>
      <c r="GA30" s="112"/>
      <c r="GB30" s="112"/>
      <c r="GC30" s="112"/>
      <c r="GD30" s="112"/>
      <c r="GE30" s="112"/>
      <c r="GF30" s="112"/>
      <c r="GG30" s="112"/>
      <c r="GH30" s="112"/>
      <c r="GI30" s="112"/>
      <c r="GJ30" s="112"/>
      <c r="GK30" s="112"/>
      <c r="GL30" s="112"/>
      <c r="GM30" s="112"/>
      <c r="GN30" s="112"/>
      <c r="GO30" s="112"/>
      <c r="GP30" s="112"/>
      <c r="GQ30" s="112"/>
      <c r="GR30" s="112"/>
      <c r="GS30" s="112"/>
      <c r="GT30" s="112"/>
      <c r="GU30" s="112"/>
      <c r="GV30" s="112"/>
      <c r="GW30" s="112"/>
      <c r="GX30" s="112"/>
      <c r="GY30" s="112"/>
      <c r="GZ30" s="112"/>
      <c r="HA30" s="112"/>
      <c r="HB30" s="112"/>
      <c r="HC30" s="112"/>
      <c r="HD30" s="112"/>
      <c r="HE30" s="112"/>
      <c r="HF30" s="112"/>
      <c r="HG30" s="112"/>
      <c r="HH30" s="112"/>
      <c r="HI30" s="112"/>
      <c r="HJ30" s="112"/>
      <c r="HK30" s="112"/>
      <c r="HL30" s="112"/>
      <c r="HM30" s="112"/>
      <c r="HN30" s="112"/>
      <c r="HO30" s="112"/>
      <c r="HP30" s="112"/>
      <c r="HQ30" s="112"/>
      <c r="HR30" s="112"/>
      <c r="HS30" s="112"/>
      <c r="HT30" s="112"/>
      <c r="HU30" s="112"/>
      <c r="HV30" s="112"/>
      <c r="HW30" s="112"/>
      <c r="HX30" s="112"/>
      <c r="HY30" s="112"/>
      <c r="HZ30" s="112"/>
      <c r="IA30" s="112"/>
      <c r="IB30" s="112"/>
      <c r="IC30" s="112"/>
      <c r="ID30" s="112"/>
      <c r="IE30" s="112"/>
      <c r="IF30" s="112"/>
      <c r="IG30" s="112"/>
      <c r="IH30" s="112"/>
      <c r="II30" s="112"/>
      <c r="IJ30" s="112"/>
      <c r="IK30" s="112"/>
      <c r="IL30" s="112"/>
      <c r="IM30" s="112"/>
      <c r="IN30" s="112"/>
      <c r="IO30" s="112"/>
      <c r="IP30" s="112"/>
      <c r="IQ30" s="112"/>
      <c r="IR30" s="112"/>
      <c r="IS30" s="112"/>
      <c r="IT30" s="112"/>
      <c r="IU30" s="112"/>
    </row>
    <row r="31" spans="1:255">
      <c r="A31" s="135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</row>
    <row r="32" spans="1:255">
      <c r="A32" s="135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</row>
    <row r="33" spans="1:255">
      <c r="A33" s="135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</row>
    <row r="34" spans="1:255">
      <c r="A34" s="135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</row>
    <row r="35" spans="1:255">
      <c r="A35" s="135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</row>
    <row r="36" spans="1:255">
      <c r="A36" s="135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12"/>
    </row>
    <row r="37" spans="1:255">
      <c r="A37" s="135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</row>
    <row r="38" spans="1:255">
      <c r="A38" s="135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</row>
    <row r="39" spans="1:255">
      <c r="A39" s="135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</row>
    <row r="40" spans="1:255">
      <c r="A40" s="135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  <c r="IU40" s="112"/>
    </row>
    <row r="41" spans="1:255">
      <c r="A41" s="135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  <c r="EV41" s="112"/>
      <c r="EW41" s="112"/>
      <c r="EX41" s="112"/>
      <c r="EY41" s="112"/>
      <c r="EZ41" s="112"/>
      <c r="FA41" s="112"/>
      <c r="FB41" s="112"/>
      <c r="FC41" s="112"/>
      <c r="FD41" s="112"/>
      <c r="FE41" s="112"/>
      <c r="FF41" s="112"/>
      <c r="FG41" s="112"/>
      <c r="FH41" s="112"/>
      <c r="FI41" s="112"/>
      <c r="FJ41" s="112"/>
      <c r="FK41" s="112"/>
      <c r="FL41" s="112"/>
      <c r="FM41" s="112"/>
      <c r="FN41" s="112"/>
      <c r="FO41" s="112"/>
      <c r="FP41" s="112"/>
      <c r="FQ41" s="112"/>
      <c r="FR41" s="112"/>
      <c r="FS41" s="112"/>
      <c r="FT41" s="112"/>
      <c r="FU41" s="112"/>
      <c r="FV41" s="112"/>
      <c r="FW41" s="112"/>
      <c r="FX41" s="112"/>
      <c r="FY41" s="112"/>
      <c r="FZ41" s="112"/>
      <c r="GA41" s="112"/>
      <c r="GB41" s="112"/>
      <c r="GC41" s="112"/>
      <c r="GD41" s="112"/>
      <c r="GE41" s="112"/>
      <c r="GF41" s="112"/>
      <c r="GG41" s="112"/>
      <c r="GH41" s="112"/>
      <c r="GI41" s="112"/>
      <c r="GJ41" s="112"/>
      <c r="GK41" s="112"/>
      <c r="GL41" s="112"/>
      <c r="GM41" s="112"/>
      <c r="GN41" s="112"/>
      <c r="GO41" s="112"/>
      <c r="GP41" s="112"/>
      <c r="GQ41" s="112"/>
      <c r="GR41" s="112"/>
      <c r="GS41" s="112"/>
      <c r="GT41" s="112"/>
      <c r="GU41" s="112"/>
      <c r="GV41" s="112"/>
      <c r="GW41" s="112"/>
      <c r="GX41" s="112"/>
      <c r="GY41" s="112"/>
      <c r="GZ41" s="112"/>
      <c r="HA41" s="112"/>
      <c r="HB41" s="112"/>
      <c r="HC41" s="112"/>
      <c r="HD41" s="112"/>
      <c r="HE41" s="112"/>
      <c r="HF41" s="112"/>
      <c r="HG41" s="112"/>
      <c r="HH41" s="112"/>
      <c r="HI41" s="112"/>
      <c r="HJ41" s="112"/>
      <c r="HK41" s="112"/>
      <c r="HL41" s="112"/>
      <c r="HM41" s="112"/>
      <c r="HN41" s="112"/>
      <c r="HO41" s="112"/>
      <c r="HP41" s="112"/>
      <c r="HQ41" s="112"/>
      <c r="HR41" s="112"/>
      <c r="HS41" s="112"/>
      <c r="HT41" s="112"/>
      <c r="HU41" s="112"/>
      <c r="HV41" s="112"/>
      <c r="HW41" s="112"/>
      <c r="HX41" s="112"/>
      <c r="HY41" s="112"/>
      <c r="HZ41" s="112"/>
      <c r="IA41" s="112"/>
      <c r="IB41" s="112"/>
      <c r="IC41" s="112"/>
      <c r="ID41" s="112"/>
      <c r="IE41" s="112"/>
      <c r="IF41" s="112"/>
      <c r="IG41" s="112"/>
      <c r="IH41" s="112"/>
      <c r="II41" s="112"/>
      <c r="IJ41" s="112"/>
      <c r="IK41" s="112"/>
      <c r="IL41" s="112"/>
      <c r="IM41" s="112"/>
      <c r="IN41" s="112"/>
      <c r="IO41" s="112"/>
      <c r="IP41" s="112"/>
      <c r="IQ41" s="112"/>
      <c r="IR41" s="112"/>
      <c r="IS41" s="112"/>
      <c r="IT41" s="112"/>
      <c r="IU41" s="112"/>
    </row>
    <row r="42" spans="1:255">
      <c r="A42" s="135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</row>
    <row r="43" spans="1:255">
      <c r="A43" s="135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</row>
    <row r="44" spans="1:255">
      <c r="A44" s="135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</row>
    <row r="45" spans="1:255">
      <c r="A45" s="135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</row>
    <row r="46" spans="1:255">
      <c r="A46" s="13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</row>
    <row r="47" spans="1:255">
      <c r="A47" s="135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</row>
    <row r="48" spans="1:255">
      <c r="A48" s="135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</row>
    <row r="49" spans="1:255">
      <c r="A49" s="135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</row>
    <row r="50" spans="1:255">
      <c r="A50" s="135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</row>
    <row r="51" spans="1:255">
      <c r="A51" s="135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</row>
    <row r="52" spans="1:255">
      <c r="A52" s="135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12"/>
    </row>
    <row r="53" spans="1:255">
      <c r="A53" s="135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12"/>
    </row>
    <row r="54" spans="1:255">
      <c r="A54" s="135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  <c r="IT54" s="112"/>
      <c r="IU54" s="112"/>
    </row>
    <row r="55" spans="1:255">
      <c r="A55" s="135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112"/>
      <c r="HY55" s="112"/>
      <c r="HZ55" s="112"/>
      <c r="IA55" s="112"/>
      <c r="IB55" s="112"/>
      <c r="IC55" s="112"/>
      <c r="ID55" s="112"/>
      <c r="IE55" s="112"/>
      <c r="IF55" s="112"/>
      <c r="IG55" s="112"/>
      <c r="IH55" s="112"/>
      <c r="II55" s="112"/>
      <c r="IJ55" s="112"/>
      <c r="IK55" s="112"/>
      <c r="IL55" s="112"/>
      <c r="IM55" s="112"/>
      <c r="IN55" s="112"/>
      <c r="IO55" s="112"/>
      <c r="IP55" s="112"/>
      <c r="IQ55" s="112"/>
      <c r="IR55" s="112"/>
      <c r="IS55" s="112"/>
      <c r="IT55" s="112"/>
      <c r="IU55" s="112"/>
    </row>
    <row r="56" spans="1:255">
      <c r="A56" s="135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L56" s="112"/>
      <c r="FM56" s="112"/>
      <c r="FN56" s="112"/>
      <c r="FO56" s="112"/>
      <c r="FP56" s="112"/>
      <c r="FQ56" s="112"/>
      <c r="FR56" s="112"/>
      <c r="FS56" s="112"/>
      <c r="FT56" s="112"/>
      <c r="FU56" s="112"/>
      <c r="FV56" s="112"/>
      <c r="FW56" s="112"/>
      <c r="FX56" s="112"/>
      <c r="FY56" s="112"/>
      <c r="FZ56" s="112"/>
      <c r="GA56" s="112"/>
      <c r="GB56" s="112"/>
      <c r="GC56" s="112"/>
      <c r="GD56" s="112"/>
      <c r="GE56" s="112"/>
      <c r="GF56" s="112"/>
      <c r="GG56" s="112"/>
      <c r="GH56" s="112"/>
      <c r="GI56" s="112"/>
      <c r="GJ56" s="112"/>
      <c r="GK56" s="112"/>
      <c r="GL56" s="112"/>
      <c r="GM56" s="112"/>
      <c r="GN56" s="112"/>
      <c r="GO56" s="112"/>
      <c r="GP56" s="112"/>
      <c r="GQ56" s="112"/>
      <c r="GR56" s="112"/>
      <c r="GS56" s="112"/>
      <c r="GT56" s="112"/>
      <c r="GU56" s="112"/>
      <c r="GV56" s="112"/>
      <c r="GW56" s="112"/>
      <c r="GX56" s="112"/>
      <c r="GY56" s="112"/>
      <c r="GZ56" s="112"/>
      <c r="HA56" s="112"/>
      <c r="HB56" s="112"/>
      <c r="HC56" s="112"/>
      <c r="HD56" s="112"/>
      <c r="HE56" s="112"/>
      <c r="HF56" s="112"/>
      <c r="HG56" s="112"/>
      <c r="HH56" s="112"/>
      <c r="HI56" s="112"/>
      <c r="HJ56" s="112"/>
      <c r="HK56" s="112"/>
      <c r="HL56" s="112"/>
      <c r="HM56" s="112"/>
      <c r="HN56" s="112"/>
      <c r="HO56" s="112"/>
      <c r="HP56" s="112"/>
      <c r="HQ56" s="112"/>
      <c r="HR56" s="112"/>
      <c r="HS56" s="112"/>
      <c r="HT56" s="112"/>
      <c r="HU56" s="112"/>
      <c r="HV56" s="112"/>
      <c r="HW56" s="112"/>
      <c r="HX56" s="112"/>
      <c r="HY56" s="112"/>
      <c r="HZ56" s="112"/>
      <c r="IA56" s="112"/>
      <c r="IB56" s="112"/>
      <c r="IC56" s="112"/>
      <c r="ID56" s="112"/>
      <c r="IE56" s="112"/>
      <c r="IF56" s="112"/>
      <c r="IG56" s="112"/>
      <c r="IH56" s="112"/>
      <c r="II56" s="112"/>
      <c r="IJ56" s="112"/>
      <c r="IK56" s="112"/>
      <c r="IL56" s="112"/>
      <c r="IM56" s="112"/>
      <c r="IN56" s="112"/>
      <c r="IO56" s="112"/>
      <c r="IP56" s="112"/>
      <c r="IQ56" s="112"/>
      <c r="IR56" s="112"/>
      <c r="IS56" s="112"/>
      <c r="IT56" s="112"/>
      <c r="IU56" s="112"/>
    </row>
    <row r="57" spans="1:255">
      <c r="A57" s="135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112"/>
      <c r="EO57" s="112"/>
      <c r="EP57" s="112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L57" s="112"/>
      <c r="FM57" s="112"/>
      <c r="FN57" s="112"/>
      <c r="FO57" s="112"/>
      <c r="FP57" s="112"/>
      <c r="FQ57" s="112"/>
      <c r="FR57" s="112"/>
      <c r="FS57" s="112"/>
      <c r="FT57" s="112"/>
      <c r="FU57" s="112"/>
      <c r="FV57" s="112"/>
      <c r="FW57" s="112"/>
      <c r="FX57" s="112"/>
      <c r="FY57" s="112"/>
      <c r="FZ57" s="112"/>
      <c r="GA57" s="112"/>
      <c r="GB57" s="112"/>
      <c r="GC57" s="112"/>
      <c r="GD57" s="112"/>
      <c r="GE57" s="112"/>
      <c r="GF57" s="112"/>
      <c r="GG57" s="112"/>
      <c r="GH57" s="112"/>
      <c r="GI57" s="112"/>
      <c r="GJ57" s="112"/>
      <c r="GK57" s="112"/>
      <c r="GL57" s="112"/>
      <c r="GM57" s="112"/>
      <c r="GN57" s="112"/>
      <c r="GO57" s="112"/>
      <c r="GP57" s="112"/>
      <c r="GQ57" s="112"/>
      <c r="GR57" s="112"/>
      <c r="GS57" s="112"/>
      <c r="GT57" s="112"/>
      <c r="GU57" s="112"/>
      <c r="GV57" s="112"/>
      <c r="GW57" s="112"/>
      <c r="GX57" s="112"/>
      <c r="GY57" s="112"/>
      <c r="GZ57" s="112"/>
      <c r="HA57" s="112"/>
      <c r="HB57" s="112"/>
      <c r="HC57" s="112"/>
      <c r="HD57" s="112"/>
      <c r="HE57" s="112"/>
      <c r="HF57" s="112"/>
      <c r="HG57" s="112"/>
      <c r="HH57" s="112"/>
      <c r="HI57" s="112"/>
      <c r="HJ57" s="112"/>
      <c r="HK57" s="112"/>
      <c r="HL57" s="112"/>
      <c r="HM57" s="112"/>
      <c r="HN57" s="112"/>
      <c r="HO57" s="112"/>
      <c r="HP57" s="112"/>
      <c r="HQ57" s="112"/>
      <c r="HR57" s="112"/>
      <c r="HS57" s="112"/>
      <c r="HT57" s="112"/>
      <c r="HU57" s="112"/>
      <c r="HV57" s="112"/>
      <c r="HW57" s="112"/>
      <c r="HX57" s="112"/>
      <c r="HY57" s="112"/>
      <c r="HZ57" s="112"/>
      <c r="IA57" s="112"/>
      <c r="IB57" s="112"/>
      <c r="IC57" s="112"/>
      <c r="ID57" s="112"/>
      <c r="IE57" s="112"/>
      <c r="IF57" s="112"/>
      <c r="IG57" s="112"/>
      <c r="IH57" s="112"/>
      <c r="II57" s="112"/>
      <c r="IJ57" s="112"/>
      <c r="IK57" s="112"/>
      <c r="IL57" s="112"/>
      <c r="IM57" s="112"/>
      <c r="IN57" s="112"/>
      <c r="IO57" s="112"/>
      <c r="IP57" s="112"/>
      <c r="IQ57" s="112"/>
      <c r="IR57" s="112"/>
      <c r="IS57" s="112"/>
      <c r="IT57" s="112"/>
      <c r="IU57" s="112"/>
    </row>
    <row r="58" spans="1:255">
      <c r="A58" s="135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L58" s="112"/>
      <c r="FM58" s="112"/>
      <c r="FN58" s="112"/>
      <c r="FO58" s="112"/>
      <c r="FP58" s="112"/>
      <c r="FQ58" s="112"/>
      <c r="FR58" s="112"/>
      <c r="FS58" s="112"/>
      <c r="FT58" s="112"/>
      <c r="FU58" s="112"/>
      <c r="FV58" s="112"/>
      <c r="FW58" s="112"/>
      <c r="FX58" s="112"/>
      <c r="FY58" s="112"/>
      <c r="FZ58" s="112"/>
      <c r="GA58" s="112"/>
      <c r="GB58" s="112"/>
      <c r="GC58" s="112"/>
      <c r="GD58" s="112"/>
      <c r="GE58" s="112"/>
      <c r="GF58" s="112"/>
      <c r="GG58" s="112"/>
      <c r="GH58" s="112"/>
      <c r="GI58" s="112"/>
      <c r="GJ58" s="112"/>
      <c r="GK58" s="112"/>
      <c r="GL58" s="112"/>
      <c r="GM58" s="112"/>
      <c r="GN58" s="112"/>
      <c r="GO58" s="112"/>
      <c r="GP58" s="112"/>
      <c r="GQ58" s="112"/>
      <c r="GR58" s="112"/>
      <c r="GS58" s="112"/>
      <c r="GT58" s="112"/>
      <c r="GU58" s="112"/>
      <c r="GV58" s="112"/>
      <c r="GW58" s="112"/>
      <c r="GX58" s="112"/>
      <c r="GY58" s="112"/>
      <c r="GZ58" s="112"/>
      <c r="HA58" s="112"/>
      <c r="HB58" s="112"/>
      <c r="HC58" s="112"/>
      <c r="HD58" s="112"/>
      <c r="HE58" s="112"/>
      <c r="HF58" s="112"/>
      <c r="HG58" s="112"/>
      <c r="HH58" s="112"/>
      <c r="HI58" s="112"/>
      <c r="HJ58" s="112"/>
      <c r="HK58" s="112"/>
      <c r="HL58" s="112"/>
      <c r="HM58" s="112"/>
      <c r="HN58" s="112"/>
      <c r="HO58" s="112"/>
      <c r="HP58" s="112"/>
      <c r="HQ58" s="112"/>
      <c r="HR58" s="112"/>
      <c r="HS58" s="112"/>
      <c r="HT58" s="112"/>
      <c r="HU58" s="112"/>
      <c r="HV58" s="112"/>
      <c r="HW58" s="112"/>
      <c r="HX58" s="112"/>
      <c r="HY58" s="112"/>
      <c r="HZ58" s="112"/>
      <c r="IA58" s="112"/>
      <c r="IB58" s="112"/>
      <c r="IC58" s="112"/>
      <c r="ID58" s="112"/>
      <c r="IE58" s="112"/>
      <c r="IF58" s="112"/>
      <c r="IG58" s="112"/>
      <c r="IH58" s="112"/>
      <c r="II58" s="112"/>
      <c r="IJ58" s="112"/>
      <c r="IK58" s="112"/>
      <c r="IL58" s="112"/>
      <c r="IM58" s="112"/>
      <c r="IN58" s="112"/>
      <c r="IO58" s="112"/>
      <c r="IP58" s="112"/>
      <c r="IQ58" s="112"/>
      <c r="IR58" s="112"/>
      <c r="IS58" s="112"/>
      <c r="IT58" s="112"/>
      <c r="IU58" s="112"/>
    </row>
    <row r="59" spans="1:255">
      <c r="A59" s="135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L59" s="112"/>
      <c r="FM59" s="112"/>
      <c r="FN59" s="112"/>
      <c r="FO59" s="112"/>
      <c r="FP59" s="112"/>
      <c r="FQ59" s="112"/>
      <c r="FR59" s="112"/>
      <c r="FS59" s="112"/>
      <c r="FT59" s="112"/>
      <c r="FU59" s="112"/>
      <c r="FV59" s="112"/>
      <c r="FW59" s="112"/>
      <c r="FX59" s="112"/>
      <c r="FY59" s="112"/>
      <c r="FZ59" s="112"/>
      <c r="GA59" s="112"/>
      <c r="GB59" s="112"/>
      <c r="GC59" s="112"/>
      <c r="GD59" s="112"/>
      <c r="GE59" s="112"/>
      <c r="GF59" s="112"/>
      <c r="GG59" s="112"/>
      <c r="GH59" s="112"/>
      <c r="GI59" s="112"/>
      <c r="GJ59" s="112"/>
      <c r="GK59" s="112"/>
      <c r="GL59" s="112"/>
      <c r="GM59" s="112"/>
      <c r="GN59" s="112"/>
      <c r="GO59" s="112"/>
      <c r="GP59" s="112"/>
      <c r="GQ59" s="112"/>
      <c r="GR59" s="112"/>
      <c r="GS59" s="112"/>
      <c r="GT59" s="112"/>
      <c r="GU59" s="112"/>
      <c r="GV59" s="112"/>
      <c r="GW59" s="112"/>
      <c r="GX59" s="112"/>
      <c r="GY59" s="112"/>
      <c r="GZ59" s="112"/>
      <c r="HA59" s="112"/>
      <c r="HB59" s="112"/>
      <c r="HC59" s="112"/>
      <c r="HD59" s="112"/>
      <c r="HE59" s="112"/>
      <c r="HF59" s="112"/>
      <c r="HG59" s="112"/>
      <c r="HH59" s="112"/>
      <c r="HI59" s="112"/>
      <c r="HJ59" s="112"/>
      <c r="HK59" s="112"/>
      <c r="HL59" s="112"/>
      <c r="HM59" s="112"/>
      <c r="HN59" s="112"/>
      <c r="HO59" s="112"/>
      <c r="HP59" s="112"/>
      <c r="HQ59" s="112"/>
      <c r="HR59" s="112"/>
      <c r="HS59" s="112"/>
      <c r="HT59" s="112"/>
      <c r="HU59" s="112"/>
      <c r="HV59" s="112"/>
      <c r="HW59" s="112"/>
      <c r="HX59" s="112"/>
      <c r="HY59" s="112"/>
      <c r="HZ59" s="112"/>
      <c r="IA59" s="112"/>
      <c r="IB59" s="112"/>
      <c r="IC59" s="112"/>
      <c r="ID59" s="112"/>
      <c r="IE59" s="112"/>
      <c r="IF59" s="112"/>
      <c r="IG59" s="112"/>
      <c r="IH59" s="112"/>
      <c r="II59" s="112"/>
      <c r="IJ59" s="112"/>
      <c r="IK59" s="112"/>
      <c r="IL59" s="112"/>
      <c r="IM59" s="112"/>
      <c r="IN59" s="112"/>
      <c r="IO59" s="112"/>
      <c r="IP59" s="112"/>
      <c r="IQ59" s="112"/>
      <c r="IR59" s="112"/>
      <c r="IS59" s="112"/>
      <c r="IT59" s="112"/>
      <c r="IU59" s="112"/>
    </row>
    <row r="60" spans="1:255">
      <c r="A60" s="135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L60" s="112"/>
      <c r="FM60" s="112"/>
      <c r="FN60" s="112"/>
      <c r="FO60" s="112"/>
      <c r="FP60" s="112"/>
      <c r="FQ60" s="112"/>
      <c r="FR60" s="112"/>
      <c r="FS60" s="112"/>
      <c r="FT60" s="112"/>
      <c r="FU60" s="112"/>
      <c r="FV60" s="112"/>
      <c r="FW60" s="112"/>
      <c r="FX60" s="112"/>
      <c r="FY60" s="112"/>
      <c r="FZ60" s="112"/>
      <c r="GA60" s="112"/>
      <c r="GB60" s="112"/>
      <c r="GC60" s="112"/>
      <c r="GD60" s="112"/>
      <c r="GE60" s="112"/>
      <c r="GF60" s="112"/>
      <c r="GG60" s="112"/>
      <c r="GH60" s="112"/>
      <c r="GI60" s="112"/>
      <c r="GJ60" s="112"/>
      <c r="GK60" s="112"/>
      <c r="GL60" s="112"/>
      <c r="GM60" s="112"/>
      <c r="GN60" s="112"/>
      <c r="GO60" s="112"/>
      <c r="GP60" s="112"/>
      <c r="GQ60" s="112"/>
      <c r="GR60" s="112"/>
      <c r="GS60" s="112"/>
      <c r="GT60" s="112"/>
      <c r="GU60" s="112"/>
      <c r="GV60" s="112"/>
      <c r="GW60" s="112"/>
      <c r="GX60" s="112"/>
      <c r="GY60" s="112"/>
      <c r="GZ60" s="112"/>
      <c r="HA60" s="112"/>
      <c r="HB60" s="112"/>
      <c r="HC60" s="112"/>
      <c r="HD60" s="112"/>
      <c r="HE60" s="112"/>
      <c r="HF60" s="112"/>
      <c r="HG60" s="112"/>
      <c r="HH60" s="112"/>
      <c r="HI60" s="112"/>
      <c r="HJ60" s="112"/>
      <c r="HK60" s="112"/>
      <c r="HL60" s="112"/>
      <c r="HM60" s="112"/>
      <c r="HN60" s="112"/>
      <c r="HO60" s="112"/>
      <c r="HP60" s="112"/>
      <c r="HQ60" s="112"/>
      <c r="HR60" s="112"/>
      <c r="HS60" s="112"/>
      <c r="HT60" s="112"/>
      <c r="HU60" s="112"/>
      <c r="HV60" s="112"/>
      <c r="HW60" s="112"/>
      <c r="HX60" s="112"/>
      <c r="HY60" s="112"/>
      <c r="HZ60" s="112"/>
      <c r="IA60" s="112"/>
      <c r="IB60" s="112"/>
      <c r="IC60" s="112"/>
      <c r="ID60" s="112"/>
      <c r="IE60" s="112"/>
      <c r="IF60" s="112"/>
      <c r="IG60" s="112"/>
      <c r="IH60" s="112"/>
      <c r="II60" s="112"/>
      <c r="IJ60" s="112"/>
      <c r="IK60" s="112"/>
      <c r="IL60" s="112"/>
      <c r="IM60" s="112"/>
      <c r="IN60" s="112"/>
      <c r="IO60" s="112"/>
      <c r="IP60" s="112"/>
      <c r="IQ60" s="112"/>
      <c r="IR60" s="112"/>
      <c r="IS60" s="112"/>
      <c r="IT60" s="112"/>
      <c r="IU60" s="112"/>
    </row>
    <row r="61" spans="1:255">
      <c r="A61" s="135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L61" s="112"/>
      <c r="FM61" s="112"/>
      <c r="FN61" s="112"/>
      <c r="FO61" s="112"/>
      <c r="FP61" s="112"/>
      <c r="FQ61" s="112"/>
      <c r="FR61" s="112"/>
      <c r="FS61" s="112"/>
      <c r="FT61" s="112"/>
      <c r="FU61" s="112"/>
      <c r="FV61" s="112"/>
      <c r="FW61" s="112"/>
      <c r="FX61" s="112"/>
      <c r="FY61" s="112"/>
      <c r="FZ61" s="112"/>
      <c r="GA61" s="112"/>
      <c r="GB61" s="112"/>
      <c r="GC61" s="112"/>
      <c r="GD61" s="112"/>
      <c r="GE61" s="112"/>
      <c r="GF61" s="112"/>
      <c r="GG61" s="112"/>
      <c r="GH61" s="112"/>
      <c r="GI61" s="112"/>
      <c r="GJ61" s="112"/>
      <c r="GK61" s="112"/>
      <c r="GL61" s="112"/>
      <c r="GM61" s="112"/>
      <c r="GN61" s="112"/>
      <c r="GO61" s="112"/>
      <c r="GP61" s="112"/>
      <c r="GQ61" s="112"/>
      <c r="GR61" s="112"/>
      <c r="GS61" s="112"/>
      <c r="GT61" s="112"/>
      <c r="GU61" s="112"/>
      <c r="GV61" s="112"/>
      <c r="GW61" s="112"/>
      <c r="GX61" s="112"/>
      <c r="GY61" s="112"/>
      <c r="GZ61" s="112"/>
      <c r="HA61" s="112"/>
      <c r="HB61" s="112"/>
      <c r="HC61" s="112"/>
      <c r="HD61" s="112"/>
      <c r="HE61" s="112"/>
      <c r="HF61" s="112"/>
      <c r="HG61" s="112"/>
      <c r="HH61" s="112"/>
      <c r="HI61" s="112"/>
      <c r="HJ61" s="112"/>
      <c r="HK61" s="112"/>
      <c r="HL61" s="112"/>
      <c r="HM61" s="112"/>
      <c r="HN61" s="112"/>
      <c r="HO61" s="112"/>
      <c r="HP61" s="112"/>
      <c r="HQ61" s="112"/>
      <c r="HR61" s="112"/>
      <c r="HS61" s="112"/>
      <c r="HT61" s="112"/>
      <c r="HU61" s="112"/>
      <c r="HV61" s="112"/>
      <c r="HW61" s="112"/>
      <c r="HX61" s="112"/>
      <c r="HY61" s="112"/>
      <c r="HZ61" s="112"/>
      <c r="IA61" s="112"/>
      <c r="IB61" s="112"/>
      <c r="IC61" s="112"/>
      <c r="ID61" s="112"/>
      <c r="IE61" s="112"/>
      <c r="IF61" s="112"/>
      <c r="IG61" s="112"/>
      <c r="IH61" s="112"/>
      <c r="II61" s="112"/>
      <c r="IJ61" s="112"/>
      <c r="IK61" s="112"/>
      <c r="IL61" s="112"/>
      <c r="IM61" s="112"/>
      <c r="IN61" s="112"/>
      <c r="IO61" s="112"/>
      <c r="IP61" s="112"/>
      <c r="IQ61" s="112"/>
      <c r="IR61" s="112"/>
      <c r="IS61" s="112"/>
      <c r="IT61" s="112"/>
      <c r="IU61" s="112"/>
    </row>
    <row r="62" spans="1:255">
      <c r="A62" s="135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L62" s="112"/>
      <c r="FM62" s="112"/>
      <c r="FN62" s="112"/>
      <c r="FO62" s="112"/>
      <c r="FP62" s="112"/>
      <c r="FQ62" s="112"/>
      <c r="FR62" s="112"/>
      <c r="FS62" s="112"/>
      <c r="FT62" s="112"/>
      <c r="FU62" s="112"/>
      <c r="FV62" s="112"/>
      <c r="FW62" s="112"/>
      <c r="FX62" s="112"/>
      <c r="FY62" s="112"/>
      <c r="FZ62" s="112"/>
      <c r="GA62" s="112"/>
      <c r="GB62" s="112"/>
      <c r="GC62" s="112"/>
      <c r="GD62" s="112"/>
      <c r="GE62" s="112"/>
      <c r="GF62" s="112"/>
      <c r="GG62" s="112"/>
      <c r="GH62" s="112"/>
      <c r="GI62" s="112"/>
      <c r="GJ62" s="112"/>
      <c r="GK62" s="112"/>
      <c r="GL62" s="112"/>
      <c r="GM62" s="112"/>
      <c r="GN62" s="112"/>
      <c r="GO62" s="112"/>
      <c r="GP62" s="112"/>
      <c r="GQ62" s="112"/>
      <c r="GR62" s="112"/>
      <c r="GS62" s="112"/>
      <c r="GT62" s="112"/>
      <c r="GU62" s="112"/>
      <c r="GV62" s="112"/>
      <c r="GW62" s="112"/>
      <c r="GX62" s="112"/>
      <c r="GY62" s="112"/>
      <c r="GZ62" s="112"/>
      <c r="HA62" s="112"/>
      <c r="HB62" s="112"/>
      <c r="HC62" s="112"/>
      <c r="HD62" s="112"/>
      <c r="HE62" s="112"/>
      <c r="HF62" s="112"/>
      <c r="HG62" s="112"/>
      <c r="HH62" s="112"/>
      <c r="HI62" s="112"/>
      <c r="HJ62" s="112"/>
      <c r="HK62" s="112"/>
      <c r="HL62" s="112"/>
      <c r="HM62" s="112"/>
      <c r="HN62" s="112"/>
      <c r="HO62" s="112"/>
      <c r="HP62" s="112"/>
      <c r="HQ62" s="112"/>
      <c r="HR62" s="112"/>
      <c r="HS62" s="112"/>
      <c r="HT62" s="112"/>
      <c r="HU62" s="112"/>
      <c r="HV62" s="112"/>
      <c r="HW62" s="112"/>
      <c r="HX62" s="112"/>
      <c r="HY62" s="112"/>
      <c r="HZ62" s="112"/>
      <c r="IA62" s="112"/>
      <c r="IB62" s="112"/>
      <c r="IC62" s="112"/>
      <c r="ID62" s="112"/>
      <c r="IE62" s="112"/>
      <c r="IF62" s="112"/>
      <c r="IG62" s="112"/>
      <c r="IH62" s="112"/>
      <c r="II62" s="112"/>
      <c r="IJ62" s="112"/>
      <c r="IK62" s="112"/>
      <c r="IL62" s="112"/>
      <c r="IM62" s="112"/>
      <c r="IN62" s="112"/>
      <c r="IO62" s="112"/>
      <c r="IP62" s="112"/>
      <c r="IQ62" s="112"/>
      <c r="IR62" s="112"/>
      <c r="IS62" s="112"/>
      <c r="IT62" s="112"/>
      <c r="IU62" s="112"/>
    </row>
    <row r="63" spans="1:255">
      <c r="A63" s="135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112"/>
      <c r="EO63" s="112"/>
      <c r="EP63" s="112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L63" s="112"/>
      <c r="FM63" s="112"/>
      <c r="FN63" s="112"/>
      <c r="FO63" s="112"/>
      <c r="FP63" s="112"/>
      <c r="FQ63" s="112"/>
      <c r="FR63" s="112"/>
      <c r="FS63" s="112"/>
      <c r="FT63" s="112"/>
      <c r="FU63" s="112"/>
      <c r="FV63" s="112"/>
      <c r="FW63" s="112"/>
      <c r="FX63" s="112"/>
      <c r="FY63" s="112"/>
      <c r="FZ63" s="112"/>
      <c r="GA63" s="112"/>
      <c r="GB63" s="112"/>
      <c r="GC63" s="112"/>
      <c r="GD63" s="112"/>
      <c r="GE63" s="112"/>
      <c r="GF63" s="112"/>
      <c r="GG63" s="112"/>
      <c r="GH63" s="112"/>
      <c r="GI63" s="112"/>
      <c r="GJ63" s="112"/>
      <c r="GK63" s="112"/>
      <c r="GL63" s="112"/>
      <c r="GM63" s="112"/>
      <c r="GN63" s="112"/>
      <c r="GO63" s="112"/>
      <c r="GP63" s="112"/>
      <c r="GQ63" s="112"/>
      <c r="GR63" s="112"/>
      <c r="GS63" s="112"/>
      <c r="GT63" s="112"/>
      <c r="GU63" s="112"/>
      <c r="GV63" s="112"/>
      <c r="GW63" s="112"/>
      <c r="GX63" s="112"/>
      <c r="GY63" s="112"/>
      <c r="GZ63" s="112"/>
      <c r="HA63" s="112"/>
      <c r="HB63" s="112"/>
      <c r="HC63" s="112"/>
      <c r="HD63" s="112"/>
      <c r="HE63" s="112"/>
      <c r="HF63" s="112"/>
      <c r="HG63" s="112"/>
      <c r="HH63" s="112"/>
      <c r="HI63" s="112"/>
      <c r="HJ63" s="112"/>
      <c r="HK63" s="112"/>
      <c r="HL63" s="112"/>
      <c r="HM63" s="112"/>
      <c r="HN63" s="112"/>
      <c r="HO63" s="112"/>
      <c r="HP63" s="112"/>
      <c r="HQ63" s="112"/>
      <c r="HR63" s="112"/>
      <c r="HS63" s="112"/>
      <c r="HT63" s="112"/>
      <c r="HU63" s="112"/>
      <c r="HV63" s="112"/>
      <c r="HW63" s="112"/>
      <c r="HX63" s="112"/>
      <c r="HY63" s="112"/>
      <c r="HZ63" s="112"/>
      <c r="IA63" s="112"/>
      <c r="IB63" s="112"/>
      <c r="IC63" s="112"/>
      <c r="ID63" s="112"/>
      <c r="IE63" s="112"/>
      <c r="IF63" s="112"/>
      <c r="IG63" s="112"/>
      <c r="IH63" s="112"/>
      <c r="II63" s="112"/>
      <c r="IJ63" s="112"/>
      <c r="IK63" s="112"/>
      <c r="IL63" s="112"/>
      <c r="IM63" s="112"/>
      <c r="IN63" s="112"/>
      <c r="IO63" s="112"/>
      <c r="IP63" s="112"/>
      <c r="IQ63" s="112"/>
      <c r="IR63" s="112"/>
      <c r="IS63" s="112"/>
      <c r="IT63" s="112"/>
      <c r="IU63" s="112"/>
    </row>
    <row r="64" spans="1:255">
      <c r="A64" s="135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112"/>
      <c r="EO64" s="112"/>
      <c r="EP64" s="112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L64" s="112"/>
      <c r="FM64" s="112"/>
      <c r="FN64" s="112"/>
      <c r="FO64" s="112"/>
      <c r="FP64" s="112"/>
      <c r="FQ64" s="112"/>
      <c r="FR64" s="112"/>
      <c r="FS64" s="112"/>
      <c r="FT64" s="112"/>
      <c r="FU64" s="112"/>
      <c r="FV64" s="112"/>
      <c r="FW64" s="112"/>
      <c r="FX64" s="112"/>
      <c r="FY64" s="112"/>
      <c r="FZ64" s="112"/>
      <c r="GA64" s="112"/>
      <c r="GB64" s="112"/>
      <c r="GC64" s="112"/>
      <c r="GD64" s="112"/>
      <c r="GE64" s="112"/>
      <c r="GF64" s="112"/>
      <c r="GG64" s="112"/>
      <c r="GH64" s="112"/>
      <c r="GI64" s="112"/>
      <c r="GJ64" s="112"/>
      <c r="GK64" s="112"/>
      <c r="GL64" s="112"/>
      <c r="GM64" s="112"/>
      <c r="GN64" s="112"/>
      <c r="GO64" s="112"/>
      <c r="GP64" s="112"/>
      <c r="GQ64" s="112"/>
      <c r="GR64" s="112"/>
      <c r="GS64" s="112"/>
      <c r="GT64" s="112"/>
      <c r="GU64" s="112"/>
      <c r="GV64" s="112"/>
      <c r="GW64" s="112"/>
      <c r="GX64" s="112"/>
      <c r="GY64" s="112"/>
      <c r="GZ64" s="112"/>
      <c r="HA64" s="112"/>
      <c r="HB64" s="112"/>
      <c r="HC64" s="112"/>
      <c r="HD64" s="112"/>
      <c r="HE64" s="112"/>
      <c r="HF64" s="112"/>
      <c r="HG64" s="112"/>
      <c r="HH64" s="112"/>
      <c r="HI64" s="112"/>
      <c r="HJ64" s="112"/>
      <c r="HK64" s="112"/>
      <c r="HL64" s="112"/>
      <c r="HM64" s="112"/>
      <c r="HN64" s="112"/>
      <c r="HO64" s="112"/>
      <c r="HP64" s="112"/>
      <c r="HQ64" s="112"/>
      <c r="HR64" s="112"/>
      <c r="HS64" s="112"/>
      <c r="HT64" s="112"/>
      <c r="HU64" s="112"/>
      <c r="HV64" s="112"/>
      <c r="HW64" s="112"/>
      <c r="HX64" s="112"/>
      <c r="HY64" s="112"/>
      <c r="HZ64" s="112"/>
      <c r="IA64" s="112"/>
      <c r="IB64" s="112"/>
      <c r="IC64" s="112"/>
      <c r="ID64" s="112"/>
      <c r="IE64" s="112"/>
      <c r="IF64" s="112"/>
      <c r="IG64" s="112"/>
      <c r="IH64" s="112"/>
      <c r="II64" s="112"/>
      <c r="IJ64" s="112"/>
      <c r="IK64" s="112"/>
      <c r="IL64" s="112"/>
      <c r="IM64" s="112"/>
      <c r="IN64" s="112"/>
      <c r="IO64" s="112"/>
      <c r="IP64" s="112"/>
      <c r="IQ64" s="112"/>
      <c r="IR64" s="112"/>
      <c r="IS64" s="112"/>
      <c r="IT64" s="112"/>
      <c r="IU64" s="112"/>
    </row>
    <row r="65" spans="1:255">
      <c r="A65" s="135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  <c r="DW65" s="112"/>
      <c r="DX65" s="112"/>
      <c r="DY65" s="112"/>
      <c r="DZ65" s="11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2"/>
      <c r="EK65" s="112"/>
      <c r="EL65" s="112"/>
      <c r="EM65" s="112"/>
      <c r="EN65" s="112"/>
      <c r="EO65" s="112"/>
      <c r="EP65" s="112"/>
      <c r="EQ65" s="112"/>
      <c r="ER65" s="112"/>
      <c r="ES65" s="112"/>
      <c r="ET65" s="112"/>
      <c r="EU65" s="112"/>
      <c r="EV65" s="112"/>
      <c r="EW65" s="112"/>
      <c r="EX65" s="112"/>
      <c r="EY65" s="112"/>
      <c r="EZ65" s="112"/>
      <c r="FA65" s="112"/>
      <c r="FB65" s="112"/>
      <c r="FC65" s="112"/>
      <c r="FD65" s="112"/>
      <c r="FE65" s="112"/>
      <c r="FF65" s="112"/>
      <c r="FG65" s="112"/>
      <c r="FH65" s="112"/>
      <c r="FI65" s="112"/>
      <c r="FJ65" s="112"/>
      <c r="FK65" s="112"/>
      <c r="FL65" s="112"/>
      <c r="FM65" s="112"/>
      <c r="FN65" s="112"/>
      <c r="FO65" s="112"/>
      <c r="FP65" s="112"/>
      <c r="FQ65" s="112"/>
      <c r="FR65" s="112"/>
      <c r="FS65" s="112"/>
      <c r="FT65" s="112"/>
      <c r="FU65" s="112"/>
      <c r="FV65" s="112"/>
      <c r="FW65" s="112"/>
      <c r="FX65" s="112"/>
      <c r="FY65" s="112"/>
      <c r="FZ65" s="112"/>
      <c r="GA65" s="112"/>
      <c r="GB65" s="112"/>
      <c r="GC65" s="112"/>
      <c r="GD65" s="112"/>
      <c r="GE65" s="112"/>
      <c r="GF65" s="112"/>
      <c r="GG65" s="112"/>
      <c r="GH65" s="112"/>
      <c r="GI65" s="112"/>
      <c r="GJ65" s="112"/>
      <c r="GK65" s="112"/>
      <c r="GL65" s="112"/>
      <c r="GM65" s="112"/>
      <c r="GN65" s="112"/>
      <c r="GO65" s="112"/>
      <c r="GP65" s="112"/>
      <c r="GQ65" s="112"/>
      <c r="GR65" s="112"/>
      <c r="GS65" s="112"/>
      <c r="GT65" s="112"/>
      <c r="GU65" s="112"/>
      <c r="GV65" s="112"/>
      <c r="GW65" s="112"/>
      <c r="GX65" s="112"/>
      <c r="GY65" s="112"/>
      <c r="GZ65" s="112"/>
      <c r="HA65" s="112"/>
      <c r="HB65" s="112"/>
      <c r="HC65" s="112"/>
      <c r="HD65" s="112"/>
      <c r="HE65" s="112"/>
      <c r="HF65" s="112"/>
      <c r="HG65" s="112"/>
      <c r="HH65" s="112"/>
      <c r="HI65" s="112"/>
      <c r="HJ65" s="112"/>
      <c r="HK65" s="112"/>
      <c r="HL65" s="112"/>
      <c r="HM65" s="112"/>
      <c r="HN65" s="112"/>
      <c r="HO65" s="112"/>
      <c r="HP65" s="112"/>
      <c r="HQ65" s="112"/>
      <c r="HR65" s="112"/>
      <c r="HS65" s="112"/>
      <c r="HT65" s="112"/>
      <c r="HU65" s="112"/>
      <c r="HV65" s="112"/>
      <c r="HW65" s="112"/>
      <c r="HX65" s="112"/>
      <c r="HY65" s="112"/>
      <c r="HZ65" s="112"/>
      <c r="IA65" s="112"/>
      <c r="IB65" s="112"/>
      <c r="IC65" s="112"/>
      <c r="ID65" s="112"/>
      <c r="IE65" s="112"/>
      <c r="IF65" s="112"/>
      <c r="IG65" s="112"/>
      <c r="IH65" s="112"/>
      <c r="II65" s="112"/>
      <c r="IJ65" s="112"/>
      <c r="IK65" s="112"/>
      <c r="IL65" s="112"/>
      <c r="IM65" s="112"/>
      <c r="IN65" s="112"/>
      <c r="IO65" s="112"/>
      <c r="IP65" s="112"/>
      <c r="IQ65" s="112"/>
      <c r="IR65" s="112"/>
      <c r="IS65" s="112"/>
      <c r="IT65" s="112"/>
      <c r="IU65" s="112"/>
    </row>
    <row r="66" spans="1:255">
      <c r="A66" s="135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  <c r="HT66" s="112"/>
      <c r="HU66" s="112"/>
      <c r="HV66" s="112"/>
      <c r="HW66" s="112"/>
      <c r="HX66" s="112"/>
      <c r="HY66" s="112"/>
      <c r="HZ66" s="112"/>
      <c r="IA66" s="112"/>
      <c r="IB66" s="112"/>
      <c r="IC66" s="112"/>
      <c r="ID66" s="112"/>
      <c r="IE66" s="112"/>
      <c r="IF66" s="112"/>
      <c r="IG66" s="112"/>
      <c r="IH66" s="112"/>
      <c r="II66" s="112"/>
      <c r="IJ66" s="112"/>
      <c r="IK66" s="112"/>
      <c r="IL66" s="112"/>
      <c r="IM66" s="112"/>
      <c r="IN66" s="112"/>
      <c r="IO66" s="112"/>
      <c r="IP66" s="112"/>
      <c r="IQ66" s="112"/>
      <c r="IR66" s="112"/>
      <c r="IS66" s="112"/>
      <c r="IT66" s="112"/>
      <c r="IU66" s="112"/>
    </row>
    <row r="67" spans="1:255">
      <c r="A67" s="135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  <c r="EU67" s="112"/>
      <c r="EV67" s="112"/>
      <c r="EW67" s="112"/>
      <c r="EX67" s="112"/>
      <c r="EY67" s="112"/>
      <c r="EZ67" s="112"/>
      <c r="FA67" s="112"/>
      <c r="FB67" s="112"/>
      <c r="FC67" s="112"/>
      <c r="FD67" s="112"/>
      <c r="FE67" s="112"/>
      <c r="FF67" s="112"/>
      <c r="FG67" s="112"/>
      <c r="FH67" s="112"/>
      <c r="FI67" s="112"/>
      <c r="FJ67" s="112"/>
      <c r="FK67" s="112"/>
      <c r="FL67" s="112"/>
      <c r="FM67" s="112"/>
      <c r="FN67" s="112"/>
      <c r="FO67" s="112"/>
      <c r="FP67" s="112"/>
      <c r="FQ67" s="112"/>
      <c r="FR67" s="112"/>
      <c r="FS67" s="112"/>
      <c r="FT67" s="112"/>
      <c r="FU67" s="112"/>
      <c r="FV67" s="112"/>
      <c r="FW67" s="112"/>
      <c r="FX67" s="112"/>
      <c r="FY67" s="112"/>
      <c r="FZ67" s="112"/>
      <c r="GA67" s="112"/>
      <c r="GB67" s="112"/>
      <c r="GC67" s="112"/>
      <c r="GD67" s="112"/>
      <c r="GE67" s="112"/>
      <c r="GF67" s="112"/>
      <c r="GG67" s="112"/>
      <c r="GH67" s="112"/>
      <c r="GI67" s="112"/>
      <c r="GJ67" s="112"/>
      <c r="GK67" s="112"/>
      <c r="GL67" s="112"/>
      <c r="GM67" s="112"/>
      <c r="GN67" s="112"/>
      <c r="GO67" s="112"/>
      <c r="GP67" s="112"/>
      <c r="GQ67" s="112"/>
      <c r="GR67" s="112"/>
      <c r="GS67" s="112"/>
      <c r="GT67" s="112"/>
      <c r="GU67" s="112"/>
      <c r="GV67" s="112"/>
      <c r="GW67" s="112"/>
      <c r="GX67" s="112"/>
      <c r="GY67" s="112"/>
      <c r="GZ67" s="112"/>
      <c r="HA67" s="112"/>
      <c r="HB67" s="112"/>
      <c r="HC67" s="112"/>
      <c r="HD67" s="112"/>
      <c r="HE67" s="112"/>
      <c r="HF67" s="112"/>
      <c r="HG67" s="112"/>
      <c r="HH67" s="112"/>
      <c r="HI67" s="112"/>
      <c r="HJ67" s="112"/>
      <c r="HK67" s="112"/>
      <c r="HL67" s="112"/>
      <c r="HM67" s="112"/>
      <c r="HN67" s="112"/>
      <c r="HO67" s="112"/>
      <c r="HP67" s="112"/>
      <c r="HQ67" s="112"/>
      <c r="HR67" s="112"/>
      <c r="HS67" s="112"/>
      <c r="HT67" s="112"/>
      <c r="HU67" s="112"/>
      <c r="HV67" s="112"/>
      <c r="HW67" s="112"/>
      <c r="HX67" s="112"/>
      <c r="HY67" s="112"/>
      <c r="HZ67" s="112"/>
      <c r="IA67" s="112"/>
      <c r="IB67" s="112"/>
      <c r="IC67" s="112"/>
      <c r="ID67" s="112"/>
      <c r="IE67" s="112"/>
      <c r="IF67" s="112"/>
      <c r="IG67" s="112"/>
      <c r="IH67" s="112"/>
      <c r="II67" s="112"/>
      <c r="IJ67" s="112"/>
      <c r="IK67" s="112"/>
      <c r="IL67" s="112"/>
      <c r="IM67" s="112"/>
      <c r="IN67" s="112"/>
      <c r="IO67" s="112"/>
      <c r="IP67" s="112"/>
      <c r="IQ67" s="112"/>
      <c r="IR67" s="112"/>
      <c r="IS67" s="112"/>
      <c r="IT67" s="112"/>
      <c r="IU67" s="112"/>
    </row>
    <row r="68" spans="1:255">
      <c r="A68" s="135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  <c r="EU68" s="112"/>
      <c r="EV68" s="112"/>
      <c r="EW68" s="112"/>
      <c r="EX68" s="112"/>
      <c r="EY68" s="112"/>
      <c r="EZ68" s="112"/>
      <c r="FA68" s="112"/>
      <c r="FB68" s="112"/>
      <c r="FC68" s="112"/>
      <c r="FD68" s="112"/>
      <c r="FE68" s="112"/>
      <c r="FF68" s="112"/>
      <c r="FG68" s="112"/>
      <c r="FH68" s="112"/>
      <c r="FI68" s="112"/>
      <c r="FJ68" s="112"/>
      <c r="FK68" s="112"/>
      <c r="FL68" s="112"/>
      <c r="FM68" s="112"/>
      <c r="FN68" s="112"/>
      <c r="FO68" s="112"/>
      <c r="FP68" s="112"/>
      <c r="FQ68" s="112"/>
      <c r="FR68" s="112"/>
      <c r="FS68" s="112"/>
      <c r="FT68" s="112"/>
      <c r="FU68" s="112"/>
      <c r="FV68" s="112"/>
      <c r="FW68" s="112"/>
      <c r="FX68" s="112"/>
      <c r="FY68" s="112"/>
      <c r="FZ68" s="112"/>
      <c r="GA68" s="112"/>
      <c r="GB68" s="112"/>
      <c r="GC68" s="112"/>
      <c r="GD68" s="112"/>
      <c r="GE68" s="112"/>
      <c r="GF68" s="112"/>
      <c r="GG68" s="112"/>
      <c r="GH68" s="112"/>
      <c r="GI68" s="112"/>
      <c r="GJ68" s="112"/>
      <c r="GK68" s="112"/>
      <c r="GL68" s="112"/>
      <c r="GM68" s="112"/>
      <c r="GN68" s="112"/>
      <c r="GO68" s="112"/>
      <c r="GP68" s="112"/>
      <c r="GQ68" s="112"/>
      <c r="GR68" s="112"/>
      <c r="GS68" s="112"/>
      <c r="GT68" s="112"/>
      <c r="GU68" s="112"/>
      <c r="GV68" s="112"/>
      <c r="GW68" s="112"/>
      <c r="GX68" s="112"/>
      <c r="GY68" s="112"/>
      <c r="GZ68" s="112"/>
      <c r="HA68" s="112"/>
      <c r="HB68" s="112"/>
      <c r="HC68" s="112"/>
      <c r="HD68" s="112"/>
      <c r="HE68" s="112"/>
      <c r="HF68" s="112"/>
      <c r="HG68" s="112"/>
      <c r="HH68" s="112"/>
      <c r="HI68" s="112"/>
      <c r="HJ68" s="112"/>
      <c r="HK68" s="112"/>
      <c r="HL68" s="112"/>
      <c r="HM68" s="112"/>
      <c r="HN68" s="112"/>
      <c r="HO68" s="112"/>
      <c r="HP68" s="112"/>
      <c r="HQ68" s="112"/>
      <c r="HR68" s="112"/>
      <c r="HS68" s="112"/>
      <c r="HT68" s="112"/>
      <c r="HU68" s="112"/>
      <c r="HV68" s="112"/>
      <c r="HW68" s="112"/>
      <c r="HX68" s="112"/>
      <c r="HY68" s="112"/>
      <c r="HZ68" s="112"/>
      <c r="IA68" s="112"/>
      <c r="IB68" s="112"/>
      <c r="IC68" s="112"/>
      <c r="ID68" s="112"/>
      <c r="IE68" s="112"/>
      <c r="IF68" s="112"/>
      <c r="IG68" s="112"/>
      <c r="IH68" s="112"/>
      <c r="II68" s="112"/>
      <c r="IJ68" s="112"/>
      <c r="IK68" s="112"/>
      <c r="IL68" s="112"/>
      <c r="IM68" s="112"/>
      <c r="IN68" s="112"/>
      <c r="IO68" s="112"/>
      <c r="IP68" s="112"/>
      <c r="IQ68" s="112"/>
      <c r="IR68" s="112"/>
      <c r="IS68" s="112"/>
      <c r="IT68" s="112"/>
      <c r="IU68" s="112"/>
    </row>
    <row r="69" spans="1:255">
      <c r="A69" s="135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112"/>
      <c r="DV69" s="112"/>
      <c r="DW69" s="112"/>
      <c r="DX69" s="112"/>
      <c r="DY69" s="112"/>
      <c r="DZ69" s="112"/>
      <c r="EA69" s="112"/>
      <c r="EB69" s="112"/>
      <c r="EC69" s="112"/>
      <c r="ED69" s="112"/>
      <c r="EE69" s="112"/>
      <c r="EF69" s="112"/>
      <c r="EG69" s="112"/>
      <c r="EH69" s="112"/>
      <c r="EI69" s="112"/>
      <c r="EJ69" s="112"/>
      <c r="EK69" s="112"/>
      <c r="EL69" s="112"/>
      <c r="EM69" s="112"/>
      <c r="EN69" s="112"/>
      <c r="EO69" s="112"/>
      <c r="EP69" s="112"/>
      <c r="EQ69" s="112"/>
      <c r="ER69" s="112"/>
      <c r="ES69" s="112"/>
      <c r="ET69" s="112"/>
      <c r="EU69" s="112"/>
      <c r="EV69" s="112"/>
      <c r="EW69" s="112"/>
      <c r="EX69" s="112"/>
      <c r="EY69" s="112"/>
      <c r="EZ69" s="112"/>
      <c r="FA69" s="112"/>
      <c r="FB69" s="112"/>
      <c r="FC69" s="112"/>
      <c r="FD69" s="112"/>
      <c r="FE69" s="112"/>
      <c r="FF69" s="112"/>
      <c r="FG69" s="112"/>
      <c r="FH69" s="112"/>
      <c r="FI69" s="112"/>
      <c r="FJ69" s="112"/>
      <c r="FK69" s="112"/>
      <c r="FL69" s="112"/>
      <c r="FM69" s="112"/>
      <c r="FN69" s="112"/>
      <c r="FO69" s="112"/>
      <c r="FP69" s="112"/>
      <c r="FQ69" s="112"/>
      <c r="FR69" s="112"/>
      <c r="FS69" s="112"/>
      <c r="FT69" s="112"/>
      <c r="FU69" s="112"/>
      <c r="FV69" s="112"/>
      <c r="FW69" s="112"/>
      <c r="FX69" s="112"/>
      <c r="FY69" s="112"/>
      <c r="FZ69" s="112"/>
      <c r="GA69" s="112"/>
      <c r="GB69" s="112"/>
      <c r="GC69" s="112"/>
      <c r="GD69" s="112"/>
      <c r="GE69" s="112"/>
      <c r="GF69" s="112"/>
      <c r="GG69" s="112"/>
      <c r="GH69" s="112"/>
      <c r="GI69" s="112"/>
      <c r="GJ69" s="112"/>
      <c r="GK69" s="112"/>
      <c r="GL69" s="112"/>
      <c r="GM69" s="112"/>
      <c r="GN69" s="112"/>
      <c r="GO69" s="112"/>
      <c r="GP69" s="112"/>
      <c r="GQ69" s="112"/>
      <c r="GR69" s="112"/>
      <c r="GS69" s="112"/>
      <c r="GT69" s="112"/>
      <c r="GU69" s="112"/>
      <c r="GV69" s="112"/>
      <c r="GW69" s="112"/>
      <c r="GX69" s="112"/>
      <c r="GY69" s="112"/>
      <c r="GZ69" s="112"/>
      <c r="HA69" s="112"/>
      <c r="HB69" s="112"/>
      <c r="HC69" s="112"/>
      <c r="HD69" s="112"/>
      <c r="HE69" s="112"/>
      <c r="HF69" s="112"/>
      <c r="HG69" s="112"/>
      <c r="HH69" s="112"/>
      <c r="HI69" s="112"/>
      <c r="HJ69" s="112"/>
      <c r="HK69" s="112"/>
      <c r="HL69" s="112"/>
      <c r="HM69" s="112"/>
      <c r="HN69" s="112"/>
      <c r="HO69" s="112"/>
      <c r="HP69" s="112"/>
      <c r="HQ69" s="112"/>
      <c r="HR69" s="112"/>
      <c r="HS69" s="112"/>
      <c r="HT69" s="112"/>
      <c r="HU69" s="112"/>
      <c r="HV69" s="112"/>
      <c r="HW69" s="112"/>
      <c r="HX69" s="112"/>
      <c r="HY69" s="112"/>
      <c r="HZ69" s="112"/>
      <c r="IA69" s="112"/>
      <c r="IB69" s="112"/>
      <c r="IC69" s="112"/>
      <c r="ID69" s="112"/>
      <c r="IE69" s="112"/>
      <c r="IF69" s="112"/>
      <c r="IG69" s="112"/>
      <c r="IH69" s="112"/>
      <c r="II69" s="112"/>
      <c r="IJ69" s="112"/>
      <c r="IK69" s="112"/>
      <c r="IL69" s="112"/>
      <c r="IM69" s="112"/>
      <c r="IN69" s="112"/>
      <c r="IO69" s="112"/>
      <c r="IP69" s="112"/>
      <c r="IQ69" s="112"/>
      <c r="IR69" s="112"/>
      <c r="IS69" s="112"/>
      <c r="IT69" s="112"/>
      <c r="IU69" s="112"/>
    </row>
    <row r="70" spans="1:255">
      <c r="A70" s="135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12"/>
      <c r="IU70" s="112"/>
    </row>
    <row r="71" spans="1:255">
      <c r="A71" s="135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112"/>
      <c r="DV71" s="112"/>
      <c r="DW71" s="112"/>
      <c r="DX71" s="112"/>
      <c r="DY71" s="112"/>
      <c r="DZ71" s="112"/>
      <c r="EA71" s="112"/>
      <c r="EB71" s="112"/>
      <c r="EC71" s="112"/>
      <c r="ED71" s="112"/>
      <c r="EE71" s="112"/>
      <c r="EF71" s="112"/>
      <c r="EG71" s="112"/>
      <c r="EH71" s="112"/>
      <c r="EI71" s="112"/>
      <c r="EJ71" s="112"/>
      <c r="EK71" s="112"/>
      <c r="EL71" s="112"/>
      <c r="EM71" s="112"/>
      <c r="EN71" s="112"/>
      <c r="EO71" s="112"/>
      <c r="EP71" s="112"/>
      <c r="EQ71" s="112"/>
      <c r="ER71" s="112"/>
      <c r="ES71" s="112"/>
      <c r="ET71" s="112"/>
      <c r="EU71" s="112"/>
      <c r="EV71" s="112"/>
      <c r="EW71" s="112"/>
      <c r="EX71" s="112"/>
      <c r="EY71" s="112"/>
      <c r="EZ71" s="112"/>
      <c r="FA71" s="112"/>
      <c r="FB71" s="112"/>
      <c r="FC71" s="112"/>
      <c r="FD71" s="112"/>
      <c r="FE71" s="112"/>
      <c r="FF71" s="112"/>
      <c r="FG71" s="112"/>
      <c r="FH71" s="112"/>
      <c r="FI71" s="112"/>
      <c r="FJ71" s="112"/>
      <c r="FK71" s="112"/>
      <c r="FL71" s="112"/>
      <c r="FM71" s="112"/>
      <c r="FN71" s="112"/>
      <c r="FO71" s="112"/>
      <c r="FP71" s="112"/>
      <c r="FQ71" s="112"/>
      <c r="FR71" s="112"/>
      <c r="FS71" s="112"/>
      <c r="FT71" s="112"/>
      <c r="FU71" s="112"/>
      <c r="FV71" s="112"/>
      <c r="FW71" s="112"/>
      <c r="FX71" s="112"/>
      <c r="FY71" s="112"/>
      <c r="FZ71" s="112"/>
      <c r="GA71" s="112"/>
      <c r="GB71" s="112"/>
      <c r="GC71" s="112"/>
      <c r="GD71" s="112"/>
      <c r="GE71" s="112"/>
      <c r="GF71" s="112"/>
      <c r="GG71" s="112"/>
      <c r="GH71" s="112"/>
      <c r="GI71" s="112"/>
      <c r="GJ71" s="112"/>
      <c r="GK71" s="112"/>
      <c r="GL71" s="112"/>
      <c r="GM71" s="112"/>
      <c r="GN71" s="112"/>
      <c r="GO71" s="112"/>
      <c r="GP71" s="112"/>
      <c r="GQ71" s="112"/>
      <c r="GR71" s="112"/>
      <c r="GS71" s="112"/>
      <c r="GT71" s="112"/>
      <c r="GU71" s="112"/>
      <c r="GV71" s="112"/>
      <c r="GW71" s="112"/>
      <c r="GX71" s="112"/>
      <c r="GY71" s="112"/>
      <c r="GZ71" s="112"/>
      <c r="HA71" s="112"/>
      <c r="HB71" s="112"/>
      <c r="HC71" s="112"/>
      <c r="HD71" s="112"/>
      <c r="HE71" s="112"/>
      <c r="HF71" s="112"/>
      <c r="HG71" s="112"/>
      <c r="HH71" s="112"/>
      <c r="HI71" s="112"/>
      <c r="HJ71" s="112"/>
      <c r="HK71" s="112"/>
      <c r="HL71" s="112"/>
      <c r="HM71" s="112"/>
      <c r="HN71" s="112"/>
      <c r="HO71" s="112"/>
      <c r="HP71" s="112"/>
      <c r="HQ71" s="112"/>
      <c r="HR71" s="112"/>
      <c r="HS71" s="112"/>
      <c r="HT71" s="112"/>
      <c r="HU71" s="112"/>
      <c r="HV71" s="112"/>
      <c r="HW71" s="112"/>
      <c r="HX71" s="112"/>
      <c r="HY71" s="112"/>
      <c r="HZ71" s="112"/>
      <c r="IA71" s="112"/>
      <c r="IB71" s="112"/>
      <c r="IC71" s="112"/>
      <c r="ID71" s="112"/>
      <c r="IE71" s="112"/>
      <c r="IF71" s="112"/>
      <c r="IG71" s="112"/>
      <c r="IH71" s="112"/>
      <c r="II71" s="112"/>
      <c r="IJ71" s="112"/>
      <c r="IK71" s="112"/>
      <c r="IL71" s="112"/>
      <c r="IM71" s="112"/>
      <c r="IN71" s="112"/>
      <c r="IO71" s="112"/>
      <c r="IP71" s="112"/>
      <c r="IQ71" s="112"/>
      <c r="IR71" s="112"/>
      <c r="IS71" s="112"/>
      <c r="IT71" s="112"/>
      <c r="IU71" s="112"/>
    </row>
    <row r="72" spans="1:255">
      <c r="A72" s="135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  <c r="DJ72" s="112"/>
      <c r="DK72" s="112"/>
      <c r="DL72" s="112"/>
      <c r="DM72" s="112"/>
      <c r="DN72" s="112"/>
      <c r="DO72" s="112"/>
      <c r="DP72" s="112"/>
      <c r="DQ72" s="112"/>
      <c r="DR72" s="112"/>
      <c r="DS72" s="112"/>
      <c r="DT72" s="112"/>
      <c r="DU72" s="112"/>
      <c r="DV72" s="112"/>
      <c r="DW72" s="112"/>
      <c r="DX72" s="112"/>
      <c r="DY72" s="112"/>
      <c r="DZ72" s="112"/>
      <c r="EA72" s="112"/>
      <c r="EB72" s="112"/>
      <c r="EC72" s="112"/>
      <c r="ED72" s="112"/>
      <c r="EE72" s="112"/>
      <c r="EF72" s="112"/>
      <c r="EG72" s="112"/>
      <c r="EH72" s="112"/>
      <c r="EI72" s="112"/>
      <c r="EJ72" s="112"/>
      <c r="EK72" s="112"/>
      <c r="EL72" s="112"/>
      <c r="EM72" s="112"/>
      <c r="EN72" s="112"/>
      <c r="EO72" s="112"/>
      <c r="EP72" s="112"/>
      <c r="EQ72" s="112"/>
      <c r="ER72" s="112"/>
      <c r="ES72" s="112"/>
      <c r="ET72" s="112"/>
      <c r="EU72" s="112"/>
      <c r="EV72" s="112"/>
      <c r="EW72" s="112"/>
      <c r="EX72" s="112"/>
      <c r="EY72" s="112"/>
      <c r="EZ72" s="112"/>
      <c r="FA72" s="112"/>
      <c r="FB72" s="112"/>
      <c r="FC72" s="112"/>
      <c r="FD72" s="112"/>
      <c r="FE72" s="112"/>
      <c r="FF72" s="112"/>
      <c r="FG72" s="112"/>
      <c r="FH72" s="112"/>
      <c r="FI72" s="112"/>
      <c r="FJ72" s="112"/>
      <c r="FK72" s="112"/>
      <c r="FL72" s="112"/>
      <c r="FM72" s="112"/>
      <c r="FN72" s="112"/>
      <c r="FO72" s="112"/>
      <c r="FP72" s="112"/>
      <c r="FQ72" s="112"/>
      <c r="FR72" s="112"/>
      <c r="FS72" s="112"/>
      <c r="FT72" s="112"/>
      <c r="FU72" s="112"/>
      <c r="FV72" s="112"/>
      <c r="FW72" s="112"/>
      <c r="FX72" s="112"/>
      <c r="FY72" s="112"/>
      <c r="FZ72" s="112"/>
      <c r="GA72" s="112"/>
      <c r="GB72" s="112"/>
      <c r="GC72" s="112"/>
      <c r="GD72" s="112"/>
      <c r="GE72" s="112"/>
      <c r="GF72" s="112"/>
      <c r="GG72" s="112"/>
      <c r="GH72" s="112"/>
      <c r="GI72" s="112"/>
      <c r="GJ72" s="112"/>
      <c r="GK72" s="112"/>
      <c r="GL72" s="112"/>
      <c r="GM72" s="112"/>
      <c r="GN72" s="112"/>
      <c r="GO72" s="112"/>
      <c r="GP72" s="112"/>
      <c r="GQ72" s="112"/>
      <c r="GR72" s="112"/>
      <c r="GS72" s="112"/>
      <c r="GT72" s="112"/>
      <c r="GU72" s="112"/>
      <c r="GV72" s="112"/>
      <c r="GW72" s="112"/>
      <c r="GX72" s="112"/>
      <c r="GY72" s="112"/>
      <c r="GZ72" s="112"/>
      <c r="HA72" s="112"/>
      <c r="HB72" s="112"/>
      <c r="HC72" s="112"/>
      <c r="HD72" s="112"/>
      <c r="HE72" s="112"/>
      <c r="HF72" s="112"/>
      <c r="HG72" s="112"/>
      <c r="HH72" s="112"/>
      <c r="HI72" s="112"/>
      <c r="HJ72" s="112"/>
      <c r="HK72" s="112"/>
      <c r="HL72" s="112"/>
      <c r="HM72" s="112"/>
      <c r="HN72" s="112"/>
      <c r="HO72" s="112"/>
      <c r="HP72" s="112"/>
      <c r="HQ72" s="112"/>
      <c r="HR72" s="112"/>
      <c r="HS72" s="112"/>
      <c r="HT72" s="112"/>
      <c r="HU72" s="112"/>
      <c r="HV72" s="112"/>
      <c r="HW72" s="112"/>
      <c r="HX72" s="112"/>
      <c r="HY72" s="112"/>
      <c r="HZ72" s="112"/>
      <c r="IA72" s="112"/>
      <c r="IB72" s="112"/>
      <c r="IC72" s="112"/>
      <c r="ID72" s="112"/>
      <c r="IE72" s="112"/>
      <c r="IF72" s="112"/>
      <c r="IG72" s="112"/>
      <c r="IH72" s="112"/>
      <c r="II72" s="112"/>
      <c r="IJ72" s="112"/>
      <c r="IK72" s="112"/>
      <c r="IL72" s="112"/>
      <c r="IM72" s="112"/>
      <c r="IN72" s="112"/>
      <c r="IO72" s="112"/>
      <c r="IP72" s="112"/>
      <c r="IQ72" s="112"/>
      <c r="IR72" s="112"/>
      <c r="IS72" s="112"/>
      <c r="IT72" s="112"/>
      <c r="IU72" s="112"/>
    </row>
    <row r="73" spans="1:255">
      <c r="A73" s="135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  <c r="DW73" s="112"/>
      <c r="DX73" s="112"/>
      <c r="DY73" s="112"/>
      <c r="DZ73" s="112"/>
      <c r="EA73" s="112"/>
      <c r="EB73" s="112"/>
      <c r="EC73" s="112"/>
      <c r="ED73" s="112"/>
      <c r="EE73" s="112"/>
      <c r="EF73" s="112"/>
      <c r="EG73" s="112"/>
      <c r="EH73" s="112"/>
      <c r="EI73" s="112"/>
      <c r="EJ73" s="112"/>
      <c r="EK73" s="112"/>
      <c r="EL73" s="112"/>
      <c r="EM73" s="112"/>
      <c r="EN73" s="112"/>
      <c r="EO73" s="112"/>
      <c r="EP73" s="112"/>
      <c r="EQ73" s="112"/>
      <c r="ER73" s="112"/>
      <c r="ES73" s="112"/>
      <c r="ET73" s="112"/>
      <c r="EU73" s="112"/>
      <c r="EV73" s="112"/>
      <c r="EW73" s="112"/>
      <c r="EX73" s="112"/>
      <c r="EY73" s="112"/>
      <c r="EZ73" s="112"/>
      <c r="FA73" s="112"/>
      <c r="FB73" s="112"/>
      <c r="FC73" s="112"/>
      <c r="FD73" s="112"/>
      <c r="FE73" s="112"/>
      <c r="FF73" s="112"/>
      <c r="FG73" s="112"/>
      <c r="FH73" s="112"/>
      <c r="FI73" s="112"/>
      <c r="FJ73" s="112"/>
      <c r="FK73" s="112"/>
      <c r="FL73" s="112"/>
      <c r="FM73" s="112"/>
      <c r="FN73" s="112"/>
      <c r="FO73" s="112"/>
      <c r="FP73" s="112"/>
      <c r="FQ73" s="112"/>
      <c r="FR73" s="112"/>
      <c r="FS73" s="112"/>
      <c r="FT73" s="112"/>
      <c r="FU73" s="112"/>
      <c r="FV73" s="112"/>
      <c r="FW73" s="112"/>
      <c r="FX73" s="112"/>
      <c r="FY73" s="112"/>
      <c r="FZ73" s="112"/>
      <c r="GA73" s="112"/>
      <c r="GB73" s="112"/>
      <c r="GC73" s="112"/>
      <c r="GD73" s="112"/>
      <c r="GE73" s="112"/>
      <c r="GF73" s="112"/>
      <c r="GG73" s="112"/>
      <c r="GH73" s="112"/>
      <c r="GI73" s="112"/>
      <c r="GJ73" s="112"/>
      <c r="GK73" s="112"/>
      <c r="GL73" s="112"/>
      <c r="GM73" s="112"/>
      <c r="GN73" s="112"/>
      <c r="GO73" s="112"/>
      <c r="GP73" s="112"/>
      <c r="GQ73" s="112"/>
      <c r="GR73" s="112"/>
      <c r="GS73" s="112"/>
      <c r="GT73" s="112"/>
      <c r="GU73" s="112"/>
      <c r="GV73" s="112"/>
      <c r="GW73" s="112"/>
      <c r="GX73" s="112"/>
      <c r="GY73" s="112"/>
      <c r="GZ73" s="112"/>
      <c r="HA73" s="112"/>
      <c r="HB73" s="112"/>
      <c r="HC73" s="112"/>
      <c r="HD73" s="112"/>
      <c r="HE73" s="112"/>
      <c r="HF73" s="112"/>
      <c r="HG73" s="112"/>
      <c r="HH73" s="112"/>
      <c r="HI73" s="112"/>
      <c r="HJ73" s="112"/>
      <c r="HK73" s="112"/>
      <c r="HL73" s="112"/>
      <c r="HM73" s="112"/>
      <c r="HN73" s="112"/>
      <c r="HO73" s="112"/>
      <c r="HP73" s="112"/>
      <c r="HQ73" s="112"/>
      <c r="HR73" s="112"/>
      <c r="HS73" s="112"/>
      <c r="HT73" s="112"/>
      <c r="HU73" s="112"/>
      <c r="HV73" s="112"/>
      <c r="HW73" s="112"/>
      <c r="HX73" s="112"/>
      <c r="HY73" s="112"/>
      <c r="HZ73" s="112"/>
      <c r="IA73" s="112"/>
      <c r="IB73" s="112"/>
      <c r="IC73" s="112"/>
      <c r="ID73" s="112"/>
      <c r="IE73" s="112"/>
      <c r="IF73" s="112"/>
      <c r="IG73" s="112"/>
      <c r="IH73" s="112"/>
      <c r="II73" s="112"/>
      <c r="IJ73" s="112"/>
      <c r="IK73" s="112"/>
      <c r="IL73" s="112"/>
      <c r="IM73" s="112"/>
      <c r="IN73" s="112"/>
      <c r="IO73" s="112"/>
      <c r="IP73" s="112"/>
      <c r="IQ73" s="112"/>
      <c r="IR73" s="112"/>
      <c r="IS73" s="112"/>
      <c r="IT73" s="112"/>
      <c r="IU73" s="112"/>
    </row>
    <row r="74" spans="1:255">
      <c r="A74" s="135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  <c r="DJ74" s="112"/>
      <c r="DK74" s="112"/>
      <c r="DL74" s="112"/>
      <c r="DM74" s="112"/>
      <c r="DN74" s="112"/>
      <c r="DO74" s="112"/>
      <c r="DP74" s="112"/>
      <c r="DQ74" s="112"/>
      <c r="DR74" s="112"/>
      <c r="DS74" s="112"/>
      <c r="DT74" s="112"/>
      <c r="DU74" s="112"/>
      <c r="DV74" s="112"/>
      <c r="DW74" s="112"/>
      <c r="DX74" s="112"/>
      <c r="DY74" s="112"/>
      <c r="DZ74" s="112"/>
      <c r="EA74" s="112"/>
      <c r="EB74" s="112"/>
      <c r="EC74" s="112"/>
      <c r="ED74" s="112"/>
      <c r="EE74" s="112"/>
      <c r="EF74" s="112"/>
      <c r="EG74" s="112"/>
      <c r="EH74" s="112"/>
      <c r="EI74" s="112"/>
      <c r="EJ74" s="112"/>
      <c r="EK74" s="112"/>
      <c r="EL74" s="112"/>
      <c r="EM74" s="112"/>
      <c r="EN74" s="112"/>
      <c r="EO74" s="112"/>
      <c r="EP74" s="112"/>
      <c r="EQ74" s="112"/>
      <c r="ER74" s="112"/>
      <c r="ES74" s="112"/>
      <c r="ET74" s="112"/>
      <c r="EU74" s="112"/>
      <c r="EV74" s="112"/>
      <c r="EW74" s="112"/>
      <c r="EX74" s="112"/>
      <c r="EY74" s="112"/>
      <c r="EZ74" s="112"/>
      <c r="FA74" s="112"/>
      <c r="FB74" s="112"/>
      <c r="FC74" s="112"/>
      <c r="FD74" s="112"/>
      <c r="FE74" s="112"/>
      <c r="FF74" s="112"/>
      <c r="FG74" s="112"/>
      <c r="FH74" s="112"/>
      <c r="FI74" s="112"/>
      <c r="FJ74" s="112"/>
      <c r="FK74" s="112"/>
      <c r="FL74" s="112"/>
      <c r="FM74" s="112"/>
      <c r="FN74" s="112"/>
      <c r="FO74" s="112"/>
      <c r="FP74" s="112"/>
      <c r="FQ74" s="112"/>
      <c r="FR74" s="112"/>
      <c r="FS74" s="112"/>
      <c r="FT74" s="112"/>
      <c r="FU74" s="112"/>
      <c r="FV74" s="112"/>
      <c r="FW74" s="112"/>
      <c r="FX74" s="112"/>
      <c r="FY74" s="112"/>
      <c r="FZ74" s="112"/>
      <c r="GA74" s="112"/>
      <c r="GB74" s="112"/>
      <c r="GC74" s="112"/>
      <c r="GD74" s="112"/>
      <c r="GE74" s="112"/>
      <c r="GF74" s="112"/>
      <c r="GG74" s="112"/>
      <c r="GH74" s="112"/>
      <c r="GI74" s="112"/>
      <c r="GJ74" s="112"/>
      <c r="GK74" s="112"/>
      <c r="GL74" s="112"/>
      <c r="GM74" s="112"/>
      <c r="GN74" s="112"/>
      <c r="GO74" s="112"/>
      <c r="GP74" s="112"/>
      <c r="GQ74" s="112"/>
      <c r="GR74" s="112"/>
      <c r="GS74" s="112"/>
      <c r="GT74" s="112"/>
      <c r="GU74" s="112"/>
      <c r="GV74" s="112"/>
      <c r="GW74" s="112"/>
      <c r="GX74" s="112"/>
      <c r="GY74" s="112"/>
      <c r="GZ74" s="112"/>
      <c r="HA74" s="112"/>
      <c r="HB74" s="112"/>
      <c r="HC74" s="112"/>
      <c r="HD74" s="112"/>
      <c r="HE74" s="112"/>
      <c r="HF74" s="112"/>
      <c r="HG74" s="112"/>
      <c r="HH74" s="112"/>
      <c r="HI74" s="112"/>
      <c r="HJ74" s="112"/>
      <c r="HK74" s="112"/>
      <c r="HL74" s="112"/>
      <c r="HM74" s="112"/>
      <c r="HN74" s="112"/>
      <c r="HO74" s="112"/>
      <c r="HP74" s="112"/>
      <c r="HQ74" s="112"/>
      <c r="HR74" s="112"/>
      <c r="HS74" s="112"/>
      <c r="HT74" s="112"/>
      <c r="HU74" s="112"/>
      <c r="HV74" s="112"/>
      <c r="HW74" s="112"/>
      <c r="HX74" s="112"/>
      <c r="HY74" s="112"/>
      <c r="HZ74" s="112"/>
      <c r="IA74" s="112"/>
      <c r="IB74" s="112"/>
      <c r="IC74" s="112"/>
      <c r="ID74" s="112"/>
      <c r="IE74" s="112"/>
      <c r="IF74" s="112"/>
      <c r="IG74" s="112"/>
      <c r="IH74" s="112"/>
      <c r="II74" s="112"/>
      <c r="IJ74" s="112"/>
      <c r="IK74" s="112"/>
      <c r="IL74" s="112"/>
      <c r="IM74" s="112"/>
      <c r="IN74" s="112"/>
      <c r="IO74" s="112"/>
      <c r="IP74" s="112"/>
      <c r="IQ74" s="112"/>
      <c r="IR74" s="112"/>
      <c r="IS74" s="112"/>
      <c r="IT74" s="112"/>
      <c r="IU74" s="112"/>
    </row>
    <row r="75" spans="1:255">
      <c r="A75" s="135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  <c r="DI75" s="112"/>
      <c r="DJ75" s="112"/>
      <c r="DK75" s="112"/>
      <c r="DL75" s="112"/>
      <c r="DM75" s="112"/>
      <c r="DN75" s="112"/>
      <c r="DO75" s="112"/>
      <c r="DP75" s="112"/>
      <c r="DQ75" s="112"/>
      <c r="DR75" s="112"/>
      <c r="DS75" s="112"/>
      <c r="DT75" s="112"/>
      <c r="DU75" s="112"/>
      <c r="DV75" s="112"/>
      <c r="DW75" s="112"/>
      <c r="DX75" s="112"/>
      <c r="DY75" s="112"/>
      <c r="DZ75" s="112"/>
      <c r="EA75" s="112"/>
      <c r="EB75" s="112"/>
      <c r="EC75" s="112"/>
      <c r="ED75" s="112"/>
      <c r="EE75" s="112"/>
      <c r="EF75" s="112"/>
      <c r="EG75" s="112"/>
      <c r="EH75" s="112"/>
      <c r="EI75" s="112"/>
      <c r="EJ75" s="112"/>
      <c r="EK75" s="112"/>
      <c r="EL75" s="112"/>
      <c r="EM75" s="112"/>
      <c r="EN75" s="112"/>
      <c r="EO75" s="112"/>
      <c r="EP75" s="112"/>
      <c r="EQ75" s="112"/>
      <c r="ER75" s="112"/>
      <c r="ES75" s="112"/>
      <c r="ET75" s="112"/>
      <c r="EU75" s="112"/>
      <c r="EV75" s="112"/>
      <c r="EW75" s="112"/>
      <c r="EX75" s="112"/>
      <c r="EY75" s="112"/>
      <c r="EZ75" s="112"/>
      <c r="FA75" s="112"/>
      <c r="FB75" s="112"/>
      <c r="FC75" s="112"/>
      <c r="FD75" s="112"/>
      <c r="FE75" s="112"/>
      <c r="FF75" s="112"/>
      <c r="FG75" s="112"/>
      <c r="FH75" s="112"/>
      <c r="FI75" s="112"/>
      <c r="FJ75" s="112"/>
      <c r="FK75" s="112"/>
      <c r="FL75" s="112"/>
      <c r="FM75" s="112"/>
      <c r="FN75" s="112"/>
      <c r="FO75" s="112"/>
      <c r="FP75" s="112"/>
      <c r="FQ75" s="112"/>
      <c r="FR75" s="112"/>
      <c r="FS75" s="112"/>
      <c r="FT75" s="112"/>
      <c r="FU75" s="112"/>
      <c r="FV75" s="112"/>
      <c r="FW75" s="112"/>
      <c r="FX75" s="112"/>
      <c r="FY75" s="112"/>
      <c r="FZ75" s="112"/>
      <c r="GA75" s="112"/>
      <c r="GB75" s="112"/>
      <c r="GC75" s="112"/>
      <c r="GD75" s="112"/>
      <c r="GE75" s="112"/>
      <c r="GF75" s="112"/>
      <c r="GG75" s="112"/>
      <c r="GH75" s="112"/>
      <c r="GI75" s="112"/>
      <c r="GJ75" s="112"/>
      <c r="GK75" s="112"/>
      <c r="GL75" s="112"/>
      <c r="GM75" s="112"/>
      <c r="GN75" s="112"/>
      <c r="GO75" s="112"/>
      <c r="GP75" s="112"/>
      <c r="GQ75" s="112"/>
      <c r="GR75" s="112"/>
      <c r="GS75" s="112"/>
      <c r="GT75" s="112"/>
      <c r="GU75" s="112"/>
      <c r="GV75" s="112"/>
      <c r="GW75" s="112"/>
      <c r="GX75" s="112"/>
      <c r="GY75" s="112"/>
      <c r="GZ75" s="112"/>
      <c r="HA75" s="112"/>
      <c r="HB75" s="112"/>
      <c r="HC75" s="112"/>
      <c r="HD75" s="112"/>
      <c r="HE75" s="112"/>
      <c r="HF75" s="112"/>
      <c r="HG75" s="112"/>
      <c r="HH75" s="112"/>
      <c r="HI75" s="112"/>
      <c r="HJ75" s="112"/>
      <c r="HK75" s="112"/>
      <c r="HL75" s="112"/>
      <c r="HM75" s="112"/>
      <c r="HN75" s="112"/>
      <c r="HO75" s="112"/>
      <c r="HP75" s="112"/>
      <c r="HQ75" s="112"/>
      <c r="HR75" s="112"/>
      <c r="HS75" s="112"/>
      <c r="HT75" s="112"/>
      <c r="HU75" s="112"/>
      <c r="HV75" s="112"/>
      <c r="HW75" s="112"/>
      <c r="HX75" s="112"/>
      <c r="HY75" s="112"/>
      <c r="HZ75" s="112"/>
      <c r="IA75" s="112"/>
      <c r="IB75" s="112"/>
      <c r="IC75" s="112"/>
      <c r="ID75" s="112"/>
      <c r="IE75" s="112"/>
      <c r="IF75" s="112"/>
      <c r="IG75" s="112"/>
      <c r="IH75" s="112"/>
      <c r="II75" s="112"/>
      <c r="IJ75" s="112"/>
      <c r="IK75" s="112"/>
      <c r="IL75" s="112"/>
      <c r="IM75" s="112"/>
      <c r="IN75" s="112"/>
      <c r="IO75" s="112"/>
      <c r="IP75" s="112"/>
      <c r="IQ75" s="112"/>
      <c r="IR75" s="112"/>
      <c r="IS75" s="112"/>
      <c r="IT75" s="112"/>
      <c r="IU75" s="112"/>
    </row>
    <row r="76" spans="1:255">
      <c r="A76" s="135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  <c r="DA76" s="112"/>
      <c r="DB76" s="112"/>
      <c r="DC76" s="112"/>
      <c r="DD76" s="112"/>
      <c r="DE76" s="112"/>
      <c r="DF76" s="112"/>
      <c r="DG76" s="112"/>
      <c r="DH76" s="112"/>
      <c r="DI76" s="112"/>
      <c r="DJ76" s="112"/>
      <c r="DK76" s="112"/>
      <c r="DL76" s="112"/>
      <c r="DM76" s="112"/>
      <c r="DN76" s="112"/>
      <c r="DO76" s="112"/>
      <c r="DP76" s="112"/>
      <c r="DQ76" s="112"/>
      <c r="DR76" s="112"/>
      <c r="DS76" s="112"/>
      <c r="DT76" s="112"/>
      <c r="DU76" s="112"/>
      <c r="DV76" s="112"/>
      <c r="DW76" s="112"/>
      <c r="DX76" s="112"/>
      <c r="DY76" s="112"/>
      <c r="DZ76" s="112"/>
      <c r="EA76" s="112"/>
      <c r="EB76" s="112"/>
      <c r="EC76" s="112"/>
      <c r="ED76" s="112"/>
      <c r="EE76" s="112"/>
      <c r="EF76" s="112"/>
      <c r="EG76" s="112"/>
      <c r="EH76" s="112"/>
      <c r="EI76" s="112"/>
      <c r="EJ76" s="112"/>
      <c r="EK76" s="112"/>
      <c r="EL76" s="112"/>
      <c r="EM76" s="112"/>
      <c r="EN76" s="112"/>
      <c r="EO76" s="112"/>
      <c r="EP76" s="112"/>
      <c r="EQ76" s="112"/>
      <c r="ER76" s="112"/>
      <c r="ES76" s="112"/>
      <c r="ET76" s="112"/>
      <c r="EU76" s="112"/>
      <c r="EV76" s="112"/>
      <c r="EW76" s="112"/>
      <c r="EX76" s="112"/>
      <c r="EY76" s="112"/>
      <c r="EZ76" s="112"/>
      <c r="FA76" s="112"/>
      <c r="FB76" s="112"/>
      <c r="FC76" s="112"/>
      <c r="FD76" s="112"/>
      <c r="FE76" s="112"/>
      <c r="FF76" s="112"/>
      <c r="FG76" s="112"/>
      <c r="FH76" s="112"/>
      <c r="FI76" s="112"/>
      <c r="FJ76" s="112"/>
      <c r="FK76" s="112"/>
      <c r="FL76" s="112"/>
      <c r="FM76" s="112"/>
      <c r="FN76" s="112"/>
      <c r="FO76" s="112"/>
      <c r="FP76" s="112"/>
      <c r="FQ76" s="112"/>
      <c r="FR76" s="112"/>
      <c r="FS76" s="112"/>
      <c r="FT76" s="112"/>
      <c r="FU76" s="112"/>
      <c r="FV76" s="112"/>
      <c r="FW76" s="112"/>
      <c r="FX76" s="112"/>
      <c r="FY76" s="112"/>
      <c r="FZ76" s="112"/>
      <c r="GA76" s="112"/>
      <c r="GB76" s="112"/>
      <c r="GC76" s="112"/>
      <c r="GD76" s="112"/>
      <c r="GE76" s="112"/>
      <c r="GF76" s="112"/>
      <c r="GG76" s="112"/>
      <c r="GH76" s="112"/>
      <c r="GI76" s="112"/>
      <c r="GJ76" s="112"/>
      <c r="GK76" s="112"/>
      <c r="GL76" s="112"/>
      <c r="GM76" s="112"/>
      <c r="GN76" s="112"/>
      <c r="GO76" s="112"/>
      <c r="GP76" s="112"/>
      <c r="GQ76" s="112"/>
      <c r="GR76" s="112"/>
      <c r="GS76" s="112"/>
      <c r="GT76" s="112"/>
      <c r="GU76" s="112"/>
      <c r="GV76" s="112"/>
      <c r="GW76" s="112"/>
      <c r="GX76" s="112"/>
      <c r="GY76" s="112"/>
      <c r="GZ76" s="112"/>
      <c r="HA76" s="112"/>
      <c r="HB76" s="112"/>
      <c r="HC76" s="112"/>
      <c r="HD76" s="112"/>
      <c r="HE76" s="112"/>
      <c r="HF76" s="112"/>
      <c r="HG76" s="112"/>
      <c r="HH76" s="112"/>
      <c r="HI76" s="112"/>
      <c r="HJ76" s="112"/>
      <c r="HK76" s="112"/>
      <c r="HL76" s="112"/>
      <c r="HM76" s="112"/>
      <c r="HN76" s="112"/>
      <c r="HO76" s="112"/>
      <c r="HP76" s="112"/>
      <c r="HQ76" s="112"/>
      <c r="HR76" s="112"/>
      <c r="HS76" s="112"/>
      <c r="HT76" s="112"/>
      <c r="HU76" s="112"/>
      <c r="HV76" s="112"/>
      <c r="HW76" s="112"/>
      <c r="HX76" s="112"/>
      <c r="HY76" s="112"/>
      <c r="HZ76" s="112"/>
      <c r="IA76" s="112"/>
      <c r="IB76" s="112"/>
      <c r="IC76" s="112"/>
      <c r="ID76" s="112"/>
      <c r="IE76" s="112"/>
      <c r="IF76" s="112"/>
      <c r="IG76" s="112"/>
      <c r="IH76" s="112"/>
      <c r="II76" s="112"/>
      <c r="IJ76" s="112"/>
      <c r="IK76" s="112"/>
      <c r="IL76" s="112"/>
      <c r="IM76" s="112"/>
      <c r="IN76" s="112"/>
      <c r="IO76" s="112"/>
      <c r="IP76" s="112"/>
      <c r="IQ76" s="112"/>
      <c r="IR76" s="112"/>
      <c r="IS76" s="112"/>
      <c r="IT76" s="112"/>
      <c r="IU76" s="112"/>
    </row>
    <row r="77" spans="1:255">
      <c r="A77" s="135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  <c r="DA77" s="112"/>
      <c r="DB77" s="112"/>
      <c r="DC77" s="112"/>
      <c r="DD77" s="112"/>
      <c r="DE77" s="112"/>
      <c r="DF77" s="112"/>
      <c r="DG77" s="112"/>
      <c r="DH77" s="112"/>
      <c r="DI77" s="112"/>
      <c r="DJ77" s="112"/>
      <c r="DK77" s="112"/>
      <c r="DL77" s="112"/>
      <c r="DM77" s="112"/>
      <c r="DN77" s="112"/>
      <c r="DO77" s="112"/>
      <c r="DP77" s="112"/>
      <c r="DQ77" s="112"/>
      <c r="DR77" s="112"/>
      <c r="DS77" s="112"/>
      <c r="DT77" s="112"/>
      <c r="DU77" s="112"/>
      <c r="DV77" s="112"/>
      <c r="DW77" s="112"/>
      <c r="DX77" s="112"/>
      <c r="DY77" s="112"/>
      <c r="DZ77" s="112"/>
      <c r="EA77" s="112"/>
      <c r="EB77" s="112"/>
      <c r="EC77" s="112"/>
      <c r="ED77" s="112"/>
      <c r="EE77" s="112"/>
      <c r="EF77" s="112"/>
      <c r="EG77" s="112"/>
      <c r="EH77" s="112"/>
      <c r="EI77" s="112"/>
      <c r="EJ77" s="112"/>
      <c r="EK77" s="112"/>
      <c r="EL77" s="112"/>
      <c r="EM77" s="112"/>
      <c r="EN77" s="112"/>
      <c r="EO77" s="112"/>
      <c r="EP77" s="112"/>
      <c r="EQ77" s="112"/>
      <c r="ER77" s="112"/>
      <c r="ES77" s="112"/>
      <c r="ET77" s="112"/>
      <c r="EU77" s="112"/>
      <c r="EV77" s="112"/>
      <c r="EW77" s="112"/>
      <c r="EX77" s="112"/>
      <c r="EY77" s="112"/>
      <c r="EZ77" s="112"/>
      <c r="FA77" s="112"/>
      <c r="FB77" s="112"/>
      <c r="FC77" s="112"/>
      <c r="FD77" s="112"/>
      <c r="FE77" s="112"/>
      <c r="FF77" s="112"/>
      <c r="FG77" s="112"/>
      <c r="FH77" s="112"/>
      <c r="FI77" s="112"/>
      <c r="FJ77" s="112"/>
      <c r="FK77" s="112"/>
      <c r="FL77" s="112"/>
      <c r="FM77" s="112"/>
      <c r="FN77" s="112"/>
      <c r="FO77" s="112"/>
      <c r="FP77" s="112"/>
      <c r="FQ77" s="112"/>
      <c r="FR77" s="112"/>
      <c r="FS77" s="112"/>
      <c r="FT77" s="112"/>
      <c r="FU77" s="112"/>
      <c r="FV77" s="112"/>
      <c r="FW77" s="112"/>
      <c r="FX77" s="112"/>
      <c r="FY77" s="112"/>
      <c r="FZ77" s="112"/>
      <c r="GA77" s="112"/>
      <c r="GB77" s="112"/>
      <c r="GC77" s="112"/>
      <c r="GD77" s="112"/>
      <c r="GE77" s="112"/>
      <c r="GF77" s="112"/>
      <c r="GG77" s="112"/>
      <c r="GH77" s="112"/>
      <c r="GI77" s="112"/>
      <c r="GJ77" s="112"/>
      <c r="GK77" s="112"/>
      <c r="GL77" s="112"/>
      <c r="GM77" s="112"/>
      <c r="GN77" s="112"/>
      <c r="GO77" s="112"/>
      <c r="GP77" s="112"/>
      <c r="GQ77" s="112"/>
      <c r="GR77" s="112"/>
      <c r="GS77" s="112"/>
      <c r="GT77" s="112"/>
      <c r="GU77" s="112"/>
      <c r="GV77" s="112"/>
      <c r="GW77" s="112"/>
      <c r="GX77" s="112"/>
      <c r="GY77" s="112"/>
      <c r="GZ77" s="112"/>
      <c r="HA77" s="112"/>
      <c r="HB77" s="112"/>
      <c r="HC77" s="112"/>
      <c r="HD77" s="112"/>
      <c r="HE77" s="112"/>
      <c r="HF77" s="112"/>
      <c r="HG77" s="112"/>
      <c r="HH77" s="112"/>
      <c r="HI77" s="112"/>
      <c r="HJ77" s="112"/>
      <c r="HK77" s="112"/>
      <c r="HL77" s="112"/>
      <c r="HM77" s="112"/>
      <c r="HN77" s="112"/>
      <c r="HO77" s="112"/>
      <c r="HP77" s="112"/>
      <c r="HQ77" s="112"/>
      <c r="HR77" s="112"/>
      <c r="HS77" s="112"/>
      <c r="HT77" s="112"/>
      <c r="HU77" s="112"/>
      <c r="HV77" s="112"/>
      <c r="HW77" s="112"/>
      <c r="HX77" s="112"/>
      <c r="HY77" s="112"/>
      <c r="HZ77" s="112"/>
      <c r="IA77" s="112"/>
      <c r="IB77" s="112"/>
      <c r="IC77" s="112"/>
      <c r="ID77" s="112"/>
      <c r="IE77" s="112"/>
      <c r="IF77" s="112"/>
      <c r="IG77" s="112"/>
      <c r="IH77" s="112"/>
      <c r="II77" s="112"/>
      <c r="IJ77" s="112"/>
      <c r="IK77" s="112"/>
      <c r="IL77" s="112"/>
      <c r="IM77" s="112"/>
      <c r="IN77" s="112"/>
      <c r="IO77" s="112"/>
      <c r="IP77" s="112"/>
      <c r="IQ77" s="112"/>
      <c r="IR77" s="112"/>
      <c r="IS77" s="112"/>
      <c r="IT77" s="112"/>
      <c r="IU77" s="112"/>
    </row>
    <row r="78" spans="1:255">
      <c r="A78" s="135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112"/>
      <c r="DV78" s="112"/>
      <c r="DW78" s="112"/>
      <c r="DX78" s="112"/>
      <c r="DY78" s="112"/>
      <c r="DZ78" s="112"/>
      <c r="EA78" s="112"/>
      <c r="EB78" s="112"/>
      <c r="EC78" s="112"/>
      <c r="ED78" s="112"/>
      <c r="EE78" s="112"/>
      <c r="EF78" s="112"/>
      <c r="EG78" s="112"/>
      <c r="EH78" s="112"/>
      <c r="EI78" s="112"/>
      <c r="EJ78" s="112"/>
      <c r="EK78" s="112"/>
      <c r="EL78" s="112"/>
      <c r="EM78" s="112"/>
      <c r="EN78" s="112"/>
      <c r="EO78" s="112"/>
      <c r="EP78" s="112"/>
      <c r="EQ78" s="112"/>
      <c r="ER78" s="112"/>
      <c r="ES78" s="112"/>
      <c r="ET78" s="112"/>
      <c r="EU78" s="112"/>
      <c r="EV78" s="112"/>
      <c r="EW78" s="112"/>
      <c r="EX78" s="112"/>
      <c r="EY78" s="112"/>
      <c r="EZ78" s="112"/>
      <c r="FA78" s="112"/>
      <c r="FB78" s="112"/>
      <c r="FC78" s="112"/>
      <c r="FD78" s="112"/>
      <c r="FE78" s="112"/>
      <c r="FF78" s="112"/>
      <c r="FG78" s="112"/>
      <c r="FH78" s="112"/>
      <c r="FI78" s="112"/>
      <c r="FJ78" s="112"/>
      <c r="FK78" s="112"/>
      <c r="FL78" s="112"/>
      <c r="FM78" s="112"/>
      <c r="FN78" s="112"/>
      <c r="FO78" s="112"/>
      <c r="FP78" s="112"/>
      <c r="FQ78" s="112"/>
      <c r="FR78" s="112"/>
      <c r="FS78" s="112"/>
      <c r="FT78" s="112"/>
      <c r="FU78" s="112"/>
      <c r="FV78" s="112"/>
      <c r="FW78" s="112"/>
      <c r="FX78" s="112"/>
      <c r="FY78" s="112"/>
      <c r="FZ78" s="112"/>
      <c r="GA78" s="112"/>
      <c r="GB78" s="112"/>
      <c r="GC78" s="112"/>
      <c r="GD78" s="112"/>
      <c r="GE78" s="112"/>
      <c r="GF78" s="112"/>
      <c r="GG78" s="112"/>
      <c r="GH78" s="112"/>
      <c r="GI78" s="112"/>
      <c r="GJ78" s="112"/>
      <c r="GK78" s="112"/>
      <c r="GL78" s="112"/>
      <c r="GM78" s="112"/>
      <c r="GN78" s="112"/>
      <c r="GO78" s="112"/>
      <c r="GP78" s="112"/>
      <c r="GQ78" s="112"/>
      <c r="GR78" s="112"/>
      <c r="GS78" s="112"/>
      <c r="GT78" s="112"/>
      <c r="GU78" s="112"/>
      <c r="GV78" s="112"/>
      <c r="GW78" s="112"/>
      <c r="GX78" s="112"/>
      <c r="GY78" s="112"/>
      <c r="GZ78" s="112"/>
      <c r="HA78" s="112"/>
      <c r="HB78" s="112"/>
      <c r="HC78" s="112"/>
      <c r="HD78" s="112"/>
      <c r="HE78" s="112"/>
      <c r="HF78" s="112"/>
      <c r="HG78" s="112"/>
      <c r="HH78" s="112"/>
      <c r="HI78" s="112"/>
      <c r="HJ78" s="112"/>
      <c r="HK78" s="112"/>
      <c r="HL78" s="112"/>
      <c r="HM78" s="112"/>
      <c r="HN78" s="112"/>
      <c r="HO78" s="112"/>
      <c r="HP78" s="112"/>
      <c r="HQ78" s="112"/>
      <c r="HR78" s="112"/>
      <c r="HS78" s="112"/>
      <c r="HT78" s="112"/>
      <c r="HU78" s="112"/>
      <c r="HV78" s="112"/>
      <c r="HW78" s="112"/>
      <c r="HX78" s="112"/>
      <c r="HY78" s="112"/>
      <c r="HZ78" s="112"/>
      <c r="IA78" s="112"/>
      <c r="IB78" s="112"/>
      <c r="IC78" s="112"/>
      <c r="ID78" s="112"/>
      <c r="IE78" s="112"/>
      <c r="IF78" s="112"/>
      <c r="IG78" s="112"/>
      <c r="IH78" s="112"/>
      <c r="II78" s="112"/>
      <c r="IJ78" s="112"/>
      <c r="IK78" s="112"/>
      <c r="IL78" s="112"/>
      <c r="IM78" s="112"/>
      <c r="IN78" s="112"/>
      <c r="IO78" s="112"/>
      <c r="IP78" s="112"/>
      <c r="IQ78" s="112"/>
      <c r="IR78" s="112"/>
      <c r="IS78" s="112"/>
      <c r="IT78" s="112"/>
      <c r="IU78" s="112"/>
    </row>
    <row r="79" spans="1:255">
      <c r="A79" s="135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  <c r="DJ79" s="112"/>
      <c r="DK79" s="112"/>
      <c r="DL79" s="112"/>
      <c r="DM79" s="112"/>
      <c r="DN79" s="112"/>
      <c r="DO79" s="112"/>
      <c r="DP79" s="112"/>
      <c r="DQ79" s="112"/>
      <c r="DR79" s="112"/>
      <c r="DS79" s="112"/>
      <c r="DT79" s="112"/>
      <c r="DU79" s="112"/>
      <c r="DV79" s="112"/>
      <c r="DW79" s="112"/>
      <c r="DX79" s="112"/>
      <c r="DY79" s="112"/>
      <c r="DZ79" s="112"/>
      <c r="EA79" s="112"/>
      <c r="EB79" s="112"/>
      <c r="EC79" s="112"/>
      <c r="ED79" s="112"/>
      <c r="EE79" s="112"/>
      <c r="EF79" s="112"/>
      <c r="EG79" s="112"/>
      <c r="EH79" s="112"/>
      <c r="EI79" s="112"/>
      <c r="EJ79" s="112"/>
      <c r="EK79" s="112"/>
      <c r="EL79" s="112"/>
      <c r="EM79" s="112"/>
      <c r="EN79" s="112"/>
      <c r="EO79" s="112"/>
      <c r="EP79" s="112"/>
      <c r="EQ79" s="112"/>
      <c r="ER79" s="112"/>
      <c r="ES79" s="112"/>
      <c r="ET79" s="112"/>
      <c r="EU79" s="112"/>
      <c r="EV79" s="112"/>
      <c r="EW79" s="112"/>
      <c r="EX79" s="112"/>
      <c r="EY79" s="112"/>
      <c r="EZ79" s="112"/>
      <c r="FA79" s="112"/>
      <c r="FB79" s="112"/>
      <c r="FC79" s="112"/>
      <c r="FD79" s="112"/>
      <c r="FE79" s="112"/>
      <c r="FF79" s="112"/>
      <c r="FG79" s="112"/>
      <c r="FH79" s="112"/>
      <c r="FI79" s="112"/>
      <c r="FJ79" s="112"/>
      <c r="FK79" s="112"/>
      <c r="FL79" s="112"/>
      <c r="FM79" s="112"/>
      <c r="FN79" s="112"/>
      <c r="FO79" s="112"/>
      <c r="FP79" s="112"/>
      <c r="FQ79" s="112"/>
      <c r="FR79" s="112"/>
      <c r="FS79" s="112"/>
      <c r="FT79" s="112"/>
      <c r="FU79" s="112"/>
      <c r="FV79" s="112"/>
      <c r="FW79" s="112"/>
      <c r="FX79" s="112"/>
      <c r="FY79" s="112"/>
      <c r="FZ79" s="112"/>
      <c r="GA79" s="112"/>
      <c r="GB79" s="112"/>
      <c r="GC79" s="112"/>
      <c r="GD79" s="112"/>
      <c r="GE79" s="112"/>
      <c r="GF79" s="112"/>
      <c r="GG79" s="112"/>
      <c r="GH79" s="112"/>
      <c r="GI79" s="112"/>
      <c r="GJ79" s="112"/>
      <c r="GK79" s="112"/>
      <c r="GL79" s="112"/>
      <c r="GM79" s="112"/>
      <c r="GN79" s="112"/>
      <c r="GO79" s="112"/>
      <c r="GP79" s="112"/>
      <c r="GQ79" s="112"/>
      <c r="GR79" s="112"/>
      <c r="GS79" s="112"/>
      <c r="GT79" s="112"/>
      <c r="GU79" s="112"/>
      <c r="GV79" s="112"/>
      <c r="GW79" s="112"/>
      <c r="GX79" s="112"/>
      <c r="GY79" s="112"/>
      <c r="GZ79" s="112"/>
      <c r="HA79" s="112"/>
      <c r="HB79" s="112"/>
      <c r="HC79" s="112"/>
      <c r="HD79" s="112"/>
      <c r="HE79" s="112"/>
      <c r="HF79" s="112"/>
      <c r="HG79" s="112"/>
      <c r="HH79" s="112"/>
      <c r="HI79" s="112"/>
      <c r="HJ79" s="112"/>
      <c r="HK79" s="112"/>
      <c r="HL79" s="112"/>
      <c r="HM79" s="112"/>
      <c r="HN79" s="112"/>
      <c r="HO79" s="112"/>
      <c r="HP79" s="112"/>
      <c r="HQ79" s="112"/>
      <c r="HR79" s="112"/>
      <c r="HS79" s="112"/>
      <c r="HT79" s="112"/>
      <c r="HU79" s="112"/>
      <c r="HV79" s="112"/>
      <c r="HW79" s="112"/>
      <c r="HX79" s="112"/>
      <c r="HY79" s="112"/>
      <c r="HZ79" s="112"/>
      <c r="IA79" s="112"/>
      <c r="IB79" s="112"/>
      <c r="IC79" s="112"/>
      <c r="ID79" s="112"/>
      <c r="IE79" s="112"/>
      <c r="IF79" s="112"/>
      <c r="IG79" s="112"/>
      <c r="IH79" s="112"/>
      <c r="II79" s="112"/>
      <c r="IJ79" s="112"/>
      <c r="IK79" s="112"/>
      <c r="IL79" s="112"/>
      <c r="IM79" s="112"/>
      <c r="IN79" s="112"/>
      <c r="IO79" s="112"/>
      <c r="IP79" s="112"/>
      <c r="IQ79" s="112"/>
      <c r="IR79" s="112"/>
      <c r="IS79" s="112"/>
      <c r="IT79" s="112"/>
      <c r="IU79" s="112"/>
    </row>
    <row r="80" spans="1:255">
      <c r="A80" s="135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112"/>
      <c r="DV80" s="112"/>
      <c r="DW80" s="112"/>
      <c r="DX80" s="112"/>
      <c r="DY80" s="112"/>
      <c r="DZ80" s="112"/>
      <c r="EA80" s="112"/>
      <c r="EB80" s="112"/>
      <c r="EC80" s="112"/>
      <c r="ED80" s="112"/>
      <c r="EE80" s="112"/>
      <c r="EF80" s="112"/>
      <c r="EG80" s="112"/>
      <c r="EH80" s="112"/>
      <c r="EI80" s="112"/>
      <c r="EJ80" s="112"/>
      <c r="EK80" s="112"/>
      <c r="EL80" s="112"/>
      <c r="EM80" s="112"/>
      <c r="EN80" s="112"/>
      <c r="EO80" s="112"/>
      <c r="EP80" s="112"/>
      <c r="EQ80" s="112"/>
      <c r="ER80" s="112"/>
      <c r="ES80" s="112"/>
      <c r="ET80" s="112"/>
      <c r="EU80" s="112"/>
      <c r="EV80" s="112"/>
      <c r="EW80" s="112"/>
      <c r="EX80" s="112"/>
      <c r="EY80" s="112"/>
      <c r="EZ80" s="112"/>
      <c r="FA80" s="112"/>
      <c r="FB80" s="112"/>
      <c r="FC80" s="112"/>
      <c r="FD80" s="112"/>
      <c r="FE80" s="112"/>
      <c r="FF80" s="112"/>
      <c r="FG80" s="112"/>
      <c r="FH80" s="112"/>
      <c r="FI80" s="112"/>
      <c r="FJ80" s="112"/>
      <c r="FK80" s="112"/>
      <c r="FL80" s="112"/>
      <c r="FM80" s="112"/>
      <c r="FN80" s="112"/>
      <c r="FO80" s="112"/>
      <c r="FP80" s="112"/>
      <c r="FQ80" s="112"/>
      <c r="FR80" s="112"/>
      <c r="FS80" s="112"/>
      <c r="FT80" s="112"/>
      <c r="FU80" s="112"/>
      <c r="FV80" s="112"/>
      <c r="FW80" s="112"/>
      <c r="FX80" s="112"/>
      <c r="FY80" s="112"/>
      <c r="FZ80" s="112"/>
      <c r="GA80" s="112"/>
      <c r="GB80" s="112"/>
      <c r="GC80" s="112"/>
      <c r="GD80" s="112"/>
      <c r="GE80" s="112"/>
      <c r="GF80" s="112"/>
      <c r="GG80" s="112"/>
      <c r="GH80" s="112"/>
      <c r="GI80" s="112"/>
      <c r="GJ80" s="112"/>
      <c r="GK80" s="112"/>
      <c r="GL80" s="112"/>
      <c r="GM80" s="112"/>
      <c r="GN80" s="112"/>
      <c r="GO80" s="112"/>
      <c r="GP80" s="112"/>
      <c r="GQ80" s="112"/>
      <c r="GR80" s="112"/>
      <c r="GS80" s="112"/>
      <c r="GT80" s="112"/>
      <c r="GU80" s="112"/>
      <c r="GV80" s="112"/>
      <c r="GW80" s="112"/>
      <c r="GX80" s="112"/>
      <c r="GY80" s="112"/>
      <c r="GZ80" s="112"/>
      <c r="HA80" s="112"/>
      <c r="HB80" s="112"/>
      <c r="HC80" s="112"/>
      <c r="HD80" s="112"/>
      <c r="HE80" s="112"/>
      <c r="HF80" s="112"/>
      <c r="HG80" s="112"/>
      <c r="HH80" s="112"/>
      <c r="HI80" s="112"/>
      <c r="HJ80" s="112"/>
      <c r="HK80" s="112"/>
      <c r="HL80" s="112"/>
      <c r="HM80" s="112"/>
      <c r="HN80" s="112"/>
      <c r="HO80" s="112"/>
      <c r="HP80" s="112"/>
      <c r="HQ80" s="112"/>
      <c r="HR80" s="112"/>
      <c r="HS80" s="112"/>
      <c r="HT80" s="112"/>
      <c r="HU80" s="112"/>
      <c r="HV80" s="112"/>
      <c r="HW80" s="112"/>
      <c r="HX80" s="112"/>
      <c r="HY80" s="112"/>
      <c r="HZ80" s="112"/>
      <c r="IA80" s="112"/>
      <c r="IB80" s="112"/>
      <c r="IC80" s="112"/>
      <c r="ID80" s="112"/>
      <c r="IE80" s="112"/>
      <c r="IF80" s="112"/>
      <c r="IG80" s="112"/>
      <c r="IH80" s="112"/>
      <c r="II80" s="112"/>
      <c r="IJ80" s="112"/>
      <c r="IK80" s="112"/>
      <c r="IL80" s="112"/>
      <c r="IM80" s="112"/>
      <c r="IN80" s="112"/>
      <c r="IO80" s="112"/>
      <c r="IP80" s="112"/>
      <c r="IQ80" s="112"/>
      <c r="IR80" s="112"/>
      <c r="IS80" s="112"/>
      <c r="IT80" s="112"/>
      <c r="IU80" s="112"/>
    </row>
    <row r="81" spans="1:255">
      <c r="A81" s="135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  <c r="DJ81" s="112"/>
      <c r="DK81" s="112"/>
      <c r="DL81" s="112"/>
      <c r="DM81" s="112"/>
      <c r="DN81" s="112"/>
      <c r="DO81" s="112"/>
      <c r="DP81" s="112"/>
      <c r="DQ81" s="112"/>
      <c r="DR81" s="112"/>
      <c r="DS81" s="112"/>
      <c r="DT81" s="112"/>
      <c r="DU81" s="112"/>
      <c r="DV81" s="112"/>
      <c r="DW81" s="112"/>
      <c r="DX81" s="112"/>
      <c r="DY81" s="112"/>
      <c r="DZ81" s="112"/>
      <c r="EA81" s="112"/>
      <c r="EB81" s="112"/>
      <c r="EC81" s="112"/>
      <c r="ED81" s="112"/>
      <c r="EE81" s="112"/>
      <c r="EF81" s="112"/>
      <c r="EG81" s="112"/>
      <c r="EH81" s="112"/>
      <c r="EI81" s="112"/>
      <c r="EJ81" s="112"/>
      <c r="EK81" s="112"/>
      <c r="EL81" s="112"/>
      <c r="EM81" s="112"/>
      <c r="EN81" s="112"/>
      <c r="EO81" s="112"/>
      <c r="EP81" s="112"/>
      <c r="EQ81" s="112"/>
      <c r="ER81" s="112"/>
      <c r="ES81" s="112"/>
      <c r="ET81" s="112"/>
      <c r="EU81" s="112"/>
      <c r="EV81" s="112"/>
      <c r="EW81" s="112"/>
      <c r="EX81" s="112"/>
      <c r="EY81" s="112"/>
      <c r="EZ81" s="112"/>
      <c r="FA81" s="112"/>
      <c r="FB81" s="112"/>
      <c r="FC81" s="112"/>
      <c r="FD81" s="112"/>
      <c r="FE81" s="112"/>
      <c r="FF81" s="112"/>
      <c r="FG81" s="112"/>
      <c r="FH81" s="112"/>
      <c r="FI81" s="112"/>
      <c r="FJ81" s="112"/>
      <c r="FK81" s="112"/>
      <c r="FL81" s="112"/>
      <c r="FM81" s="112"/>
      <c r="FN81" s="112"/>
      <c r="FO81" s="112"/>
      <c r="FP81" s="112"/>
      <c r="FQ81" s="112"/>
      <c r="FR81" s="112"/>
      <c r="FS81" s="112"/>
      <c r="FT81" s="112"/>
      <c r="FU81" s="112"/>
      <c r="FV81" s="112"/>
      <c r="FW81" s="112"/>
      <c r="FX81" s="112"/>
      <c r="FY81" s="112"/>
      <c r="FZ81" s="112"/>
      <c r="GA81" s="112"/>
      <c r="GB81" s="112"/>
      <c r="GC81" s="112"/>
      <c r="GD81" s="112"/>
      <c r="GE81" s="112"/>
      <c r="GF81" s="112"/>
      <c r="GG81" s="112"/>
      <c r="GH81" s="112"/>
      <c r="GI81" s="112"/>
      <c r="GJ81" s="112"/>
      <c r="GK81" s="112"/>
      <c r="GL81" s="112"/>
      <c r="GM81" s="112"/>
      <c r="GN81" s="112"/>
      <c r="GO81" s="112"/>
      <c r="GP81" s="112"/>
      <c r="GQ81" s="112"/>
      <c r="GR81" s="112"/>
      <c r="GS81" s="112"/>
      <c r="GT81" s="112"/>
      <c r="GU81" s="112"/>
      <c r="GV81" s="112"/>
      <c r="GW81" s="112"/>
      <c r="GX81" s="112"/>
      <c r="GY81" s="112"/>
      <c r="GZ81" s="112"/>
      <c r="HA81" s="112"/>
      <c r="HB81" s="112"/>
      <c r="HC81" s="112"/>
      <c r="HD81" s="112"/>
      <c r="HE81" s="112"/>
      <c r="HF81" s="112"/>
      <c r="HG81" s="112"/>
      <c r="HH81" s="112"/>
      <c r="HI81" s="112"/>
      <c r="HJ81" s="112"/>
      <c r="HK81" s="112"/>
      <c r="HL81" s="112"/>
      <c r="HM81" s="112"/>
      <c r="HN81" s="112"/>
      <c r="HO81" s="112"/>
      <c r="HP81" s="112"/>
      <c r="HQ81" s="112"/>
      <c r="HR81" s="112"/>
      <c r="HS81" s="112"/>
      <c r="HT81" s="112"/>
      <c r="HU81" s="112"/>
      <c r="HV81" s="112"/>
      <c r="HW81" s="112"/>
      <c r="HX81" s="112"/>
      <c r="HY81" s="112"/>
      <c r="HZ81" s="112"/>
      <c r="IA81" s="112"/>
      <c r="IB81" s="112"/>
      <c r="IC81" s="112"/>
      <c r="ID81" s="112"/>
      <c r="IE81" s="112"/>
      <c r="IF81" s="112"/>
      <c r="IG81" s="112"/>
      <c r="IH81" s="112"/>
      <c r="II81" s="112"/>
      <c r="IJ81" s="112"/>
      <c r="IK81" s="112"/>
      <c r="IL81" s="112"/>
      <c r="IM81" s="112"/>
      <c r="IN81" s="112"/>
      <c r="IO81" s="112"/>
      <c r="IP81" s="112"/>
      <c r="IQ81" s="112"/>
      <c r="IR81" s="112"/>
      <c r="IS81" s="112"/>
      <c r="IT81" s="112"/>
      <c r="IU81" s="112"/>
    </row>
    <row r="82" spans="1:255">
      <c r="A82" s="135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12"/>
      <c r="IU82" s="112"/>
    </row>
    <row r="83" spans="1:255">
      <c r="A83" s="135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12"/>
      <c r="IU83" s="112"/>
    </row>
    <row r="84" spans="1:255">
      <c r="A84" s="135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  <c r="DJ84" s="112"/>
      <c r="DK84" s="112"/>
      <c r="DL84" s="112"/>
      <c r="DM84" s="112"/>
      <c r="DN84" s="112"/>
      <c r="DO84" s="112"/>
      <c r="DP84" s="112"/>
      <c r="DQ84" s="112"/>
      <c r="DR84" s="112"/>
      <c r="DS84" s="112"/>
      <c r="DT84" s="112"/>
      <c r="DU84" s="112"/>
      <c r="DV84" s="112"/>
      <c r="DW84" s="112"/>
      <c r="DX84" s="112"/>
      <c r="DY84" s="112"/>
      <c r="DZ84" s="112"/>
      <c r="EA84" s="112"/>
      <c r="EB84" s="112"/>
      <c r="EC84" s="112"/>
      <c r="ED84" s="112"/>
      <c r="EE84" s="112"/>
      <c r="EF84" s="112"/>
      <c r="EG84" s="112"/>
      <c r="EH84" s="112"/>
      <c r="EI84" s="112"/>
      <c r="EJ84" s="112"/>
      <c r="EK84" s="112"/>
      <c r="EL84" s="112"/>
      <c r="EM84" s="112"/>
      <c r="EN84" s="112"/>
      <c r="EO84" s="112"/>
      <c r="EP84" s="112"/>
      <c r="EQ84" s="112"/>
      <c r="ER84" s="112"/>
      <c r="ES84" s="112"/>
      <c r="ET84" s="112"/>
      <c r="EU84" s="112"/>
      <c r="EV84" s="112"/>
      <c r="EW84" s="112"/>
      <c r="EX84" s="112"/>
      <c r="EY84" s="112"/>
      <c r="EZ84" s="112"/>
      <c r="FA84" s="112"/>
      <c r="FB84" s="112"/>
      <c r="FC84" s="112"/>
      <c r="FD84" s="112"/>
      <c r="FE84" s="112"/>
      <c r="FF84" s="112"/>
      <c r="FG84" s="112"/>
      <c r="FH84" s="112"/>
      <c r="FI84" s="112"/>
      <c r="FJ84" s="112"/>
      <c r="FK84" s="112"/>
      <c r="FL84" s="112"/>
      <c r="FM84" s="112"/>
      <c r="FN84" s="112"/>
      <c r="FO84" s="112"/>
      <c r="FP84" s="112"/>
      <c r="FQ84" s="112"/>
      <c r="FR84" s="112"/>
      <c r="FS84" s="112"/>
      <c r="FT84" s="112"/>
      <c r="FU84" s="112"/>
      <c r="FV84" s="112"/>
      <c r="FW84" s="112"/>
      <c r="FX84" s="112"/>
      <c r="FY84" s="112"/>
      <c r="FZ84" s="112"/>
      <c r="GA84" s="112"/>
      <c r="GB84" s="112"/>
      <c r="GC84" s="112"/>
      <c r="GD84" s="112"/>
      <c r="GE84" s="112"/>
      <c r="GF84" s="112"/>
      <c r="GG84" s="112"/>
      <c r="GH84" s="112"/>
      <c r="GI84" s="112"/>
      <c r="GJ84" s="112"/>
      <c r="GK84" s="112"/>
      <c r="GL84" s="112"/>
      <c r="GM84" s="112"/>
      <c r="GN84" s="112"/>
      <c r="GO84" s="112"/>
      <c r="GP84" s="112"/>
      <c r="GQ84" s="112"/>
      <c r="GR84" s="112"/>
      <c r="GS84" s="112"/>
      <c r="GT84" s="112"/>
      <c r="GU84" s="112"/>
      <c r="GV84" s="112"/>
      <c r="GW84" s="112"/>
      <c r="GX84" s="112"/>
      <c r="GY84" s="112"/>
      <c r="GZ84" s="112"/>
      <c r="HA84" s="112"/>
      <c r="HB84" s="112"/>
      <c r="HC84" s="112"/>
      <c r="HD84" s="112"/>
      <c r="HE84" s="112"/>
      <c r="HF84" s="112"/>
      <c r="HG84" s="112"/>
      <c r="HH84" s="112"/>
      <c r="HI84" s="112"/>
      <c r="HJ84" s="112"/>
      <c r="HK84" s="112"/>
      <c r="HL84" s="112"/>
      <c r="HM84" s="112"/>
      <c r="HN84" s="112"/>
      <c r="HO84" s="112"/>
      <c r="HP84" s="112"/>
      <c r="HQ84" s="112"/>
      <c r="HR84" s="112"/>
      <c r="HS84" s="112"/>
      <c r="HT84" s="112"/>
      <c r="HU84" s="112"/>
      <c r="HV84" s="112"/>
      <c r="HW84" s="112"/>
      <c r="HX84" s="112"/>
      <c r="HY84" s="112"/>
      <c r="HZ84" s="112"/>
      <c r="IA84" s="112"/>
      <c r="IB84" s="112"/>
      <c r="IC84" s="112"/>
      <c r="ID84" s="112"/>
      <c r="IE84" s="112"/>
      <c r="IF84" s="112"/>
      <c r="IG84" s="112"/>
      <c r="IH84" s="112"/>
      <c r="II84" s="112"/>
      <c r="IJ84" s="112"/>
      <c r="IK84" s="112"/>
      <c r="IL84" s="112"/>
      <c r="IM84" s="112"/>
      <c r="IN84" s="112"/>
      <c r="IO84" s="112"/>
      <c r="IP84" s="112"/>
      <c r="IQ84" s="112"/>
      <c r="IR84" s="112"/>
      <c r="IS84" s="112"/>
      <c r="IT84" s="112"/>
      <c r="IU84" s="112"/>
    </row>
    <row r="85" spans="1:255">
      <c r="A85" s="135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  <c r="DW85" s="112"/>
      <c r="DX85" s="112"/>
      <c r="DY85" s="112"/>
      <c r="DZ85" s="112"/>
      <c r="EA85" s="112"/>
      <c r="EB85" s="112"/>
      <c r="EC85" s="112"/>
      <c r="ED85" s="112"/>
      <c r="EE85" s="112"/>
      <c r="EF85" s="112"/>
      <c r="EG85" s="112"/>
      <c r="EH85" s="112"/>
      <c r="EI85" s="112"/>
      <c r="EJ85" s="112"/>
      <c r="EK85" s="112"/>
      <c r="EL85" s="112"/>
      <c r="EM85" s="112"/>
      <c r="EN85" s="112"/>
      <c r="EO85" s="112"/>
      <c r="EP85" s="112"/>
      <c r="EQ85" s="112"/>
      <c r="ER85" s="112"/>
      <c r="ES85" s="112"/>
      <c r="ET85" s="112"/>
      <c r="EU85" s="112"/>
      <c r="EV85" s="112"/>
      <c r="EW85" s="112"/>
      <c r="EX85" s="112"/>
      <c r="EY85" s="112"/>
      <c r="EZ85" s="112"/>
      <c r="FA85" s="112"/>
      <c r="FB85" s="112"/>
      <c r="FC85" s="112"/>
      <c r="FD85" s="112"/>
      <c r="FE85" s="112"/>
      <c r="FF85" s="112"/>
      <c r="FG85" s="112"/>
      <c r="FH85" s="112"/>
      <c r="FI85" s="112"/>
      <c r="FJ85" s="112"/>
      <c r="FK85" s="112"/>
      <c r="FL85" s="112"/>
      <c r="FM85" s="112"/>
      <c r="FN85" s="112"/>
      <c r="FO85" s="112"/>
      <c r="FP85" s="112"/>
      <c r="FQ85" s="112"/>
      <c r="FR85" s="112"/>
      <c r="FS85" s="112"/>
      <c r="FT85" s="112"/>
      <c r="FU85" s="112"/>
      <c r="FV85" s="112"/>
      <c r="FW85" s="112"/>
      <c r="FX85" s="112"/>
      <c r="FY85" s="112"/>
      <c r="FZ85" s="112"/>
      <c r="GA85" s="112"/>
      <c r="GB85" s="112"/>
      <c r="GC85" s="112"/>
      <c r="GD85" s="112"/>
      <c r="GE85" s="112"/>
      <c r="GF85" s="112"/>
      <c r="GG85" s="112"/>
      <c r="GH85" s="112"/>
      <c r="GI85" s="112"/>
      <c r="GJ85" s="112"/>
      <c r="GK85" s="112"/>
      <c r="GL85" s="112"/>
      <c r="GM85" s="112"/>
      <c r="GN85" s="112"/>
      <c r="GO85" s="112"/>
      <c r="GP85" s="112"/>
      <c r="GQ85" s="112"/>
      <c r="GR85" s="112"/>
      <c r="GS85" s="112"/>
      <c r="GT85" s="112"/>
      <c r="GU85" s="112"/>
      <c r="GV85" s="112"/>
      <c r="GW85" s="112"/>
      <c r="GX85" s="112"/>
      <c r="GY85" s="112"/>
      <c r="GZ85" s="112"/>
      <c r="HA85" s="112"/>
      <c r="HB85" s="112"/>
      <c r="HC85" s="112"/>
      <c r="HD85" s="112"/>
      <c r="HE85" s="112"/>
      <c r="HF85" s="112"/>
      <c r="HG85" s="112"/>
      <c r="HH85" s="112"/>
      <c r="HI85" s="112"/>
      <c r="HJ85" s="112"/>
      <c r="HK85" s="112"/>
      <c r="HL85" s="112"/>
      <c r="HM85" s="112"/>
      <c r="HN85" s="112"/>
      <c r="HO85" s="112"/>
      <c r="HP85" s="112"/>
      <c r="HQ85" s="112"/>
      <c r="HR85" s="112"/>
      <c r="HS85" s="112"/>
      <c r="HT85" s="112"/>
      <c r="HU85" s="112"/>
      <c r="HV85" s="112"/>
      <c r="HW85" s="112"/>
      <c r="HX85" s="112"/>
      <c r="HY85" s="112"/>
      <c r="HZ85" s="112"/>
      <c r="IA85" s="112"/>
      <c r="IB85" s="112"/>
      <c r="IC85" s="112"/>
      <c r="ID85" s="112"/>
      <c r="IE85" s="112"/>
      <c r="IF85" s="112"/>
      <c r="IG85" s="112"/>
      <c r="IH85" s="112"/>
      <c r="II85" s="112"/>
      <c r="IJ85" s="112"/>
      <c r="IK85" s="112"/>
      <c r="IL85" s="112"/>
      <c r="IM85" s="112"/>
      <c r="IN85" s="112"/>
      <c r="IO85" s="112"/>
      <c r="IP85" s="112"/>
      <c r="IQ85" s="112"/>
      <c r="IR85" s="112"/>
      <c r="IS85" s="112"/>
      <c r="IT85" s="112"/>
      <c r="IU85" s="112"/>
    </row>
    <row r="86" spans="1:255">
      <c r="A86" s="135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112"/>
      <c r="DV86" s="112"/>
      <c r="DW86" s="112"/>
      <c r="DX86" s="112"/>
      <c r="DY86" s="112"/>
      <c r="DZ86" s="112"/>
      <c r="EA86" s="112"/>
      <c r="EB86" s="112"/>
      <c r="EC86" s="112"/>
      <c r="ED86" s="112"/>
      <c r="EE86" s="112"/>
      <c r="EF86" s="112"/>
      <c r="EG86" s="112"/>
      <c r="EH86" s="112"/>
      <c r="EI86" s="112"/>
      <c r="EJ86" s="112"/>
      <c r="EK86" s="112"/>
      <c r="EL86" s="112"/>
      <c r="EM86" s="112"/>
      <c r="EN86" s="112"/>
      <c r="EO86" s="112"/>
      <c r="EP86" s="112"/>
      <c r="EQ86" s="112"/>
      <c r="ER86" s="112"/>
      <c r="ES86" s="112"/>
      <c r="ET86" s="112"/>
      <c r="EU86" s="112"/>
      <c r="EV86" s="112"/>
      <c r="EW86" s="112"/>
      <c r="EX86" s="112"/>
      <c r="EY86" s="112"/>
      <c r="EZ86" s="112"/>
      <c r="FA86" s="112"/>
      <c r="FB86" s="112"/>
      <c r="FC86" s="112"/>
      <c r="FD86" s="112"/>
      <c r="FE86" s="112"/>
      <c r="FF86" s="112"/>
      <c r="FG86" s="112"/>
      <c r="FH86" s="112"/>
      <c r="FI86" s="112"/>
      <c r="FJ86" s="112"/>
      <c r="FK86" s="112"/>
      <c r="FL86" s="112"/>
      <c r="FM86" s="112"/>
      <c r="FN86" s="112"/>
      <c r="FO86" s="112"/>
      <c r="FP86" s="112"/>
      <c r="FQ86" s="112"/>
      <c r="FR86" s="112"/>
      <c r="FS86" s="112"/>
      <c r="FT86" s="112"/>
      <c r="FU86" s="112"/>
      <c r="FV86" s="112"/>
      <c r="FW86" s="112"/>
      <c r="FX86" s="112"/>
      <c r="FY86" s="112"/>
      <c r="FZ86" s="112"/>
      <c r="GA86" s="112"/>
      <c r="GB86" s="112"/>
      <c r="GC86" s="112"/>
      <c r="GD86" s="112"/>
      <c r="GE86" s="112"/>
      <c r="GF86" s="112"/>
      <c r="GG86" s="112"/>
      <c r="GH86" s="112"/>
      <c r="GI86" s="112"/>
      <c r="GJ86" s="112"/>
      <c r="GK86" s="112"/>
      <c r="GL86" s="112"/>
      <c r="GM86" s="112"/>
      <c r="GN86" s="112"/>
      <c r="GO86" s="112"/>
      <c r="GP86" s="112"/>
      <c r="GQ86" s="112"/>
      <c r="GR86" s="112"/>
      <c r="GS86" s="112"/>
      <c r="GT86" s="112"/>
      <c r="GU86" s="112"/>
      <c r="GV86" s="112"/>
      <c r="GW86" s="112"/>
      <c r="GX86" s="112"/>
      <c r="GY86" s="112"/>
      <c r="GZ86" s="112"/>
      <c r="HA86" s="112"/>
      <c r="HB86" s="112"/>
      <c r="HC86" s="112"/>
      <c r="HD86" s="112"/>
      <c r="HE86" s="112"/>
      <c r="HF86" s="112"/>
      <c r="HG86" s="112"/>
      <c r="HH86" s="112"/>
      <c r="HI86" s="112"/>
      <c r="HJ86" s="112"/>
      <c r="HK86" s="112"/>
      <c r="HL86" s="112"/>
      <c r="HM86" s="112"/>
      <c r="HN86" s="112"/>
      <c r="HO86" s="112"/>
      <c r="HP86" s="112"/>
      <c r="HQ86" s="112"/>
      <c r="HR86" s="112"/>
      <c r="HS86" s="112"/>
      <c r="HT86" s="112"/>
      <c r="HU86" s="112"/>
      <c r="HV86" s="112"/>
      <c r="HW86" s="112"/>
      <c r="HX86" s="112"/>
      <c r="HY86" s="112"/>
      <c r="HZ86" s="112"/>
      <c r="IA86" s="112"/>
      <c r="IB86" s="112"/>
      <c r="IC86" s="112"/>
      <c r="ID86" s="112"/>
      <c r="IE86" s="112"/>
      <c r="IF86" s="112"/>
      <c r="IG86" s="112"/>
      <c r="IH86" s="112"/>
      <c r="II86" s="112"/>
      <c r="IJ86" s="112"/>
      <c r="IK86" s="112"/>
      <c r="IL86" s="112"/>
      <c r="IM86" s="112"/>
      <c r="IN86" s="112"/>
      <c r="IO86" s="112"/>
      <c r="IP86" s="112"/>
      <c r="IQ86" s="112"/>
      <c r="IR86" s="112"/>
      <c r="IS86" s="112"/>
      <c r="IT86" s="112"/>
      <c r="IU86" s="112"/>
    </row>
    <row r="87" spans="1:255">
      <c r="A87" s="135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112"/>
      <c r="DV87" s="112"/>
      <c r="DW87" s="112"/>
      <c r="DX87" s="112"/>
      <c r="DY87" s="112"/>
      <c r="DZ87" s="112"/>
      <c r="EA87" s="112"/>
      <c r="EB87" s="112"/>
      <c r="EC87" s="112"/>
      <c r="ED87" s="112"/>
      <c r="EE87" s="112"/>
      <c r="EF87" s="112"/>
      <c r="EG87" s="112"/>
      <c r="EH87" s="112"/>
      <c r="EI87" s="112"/>
      <c r="EJ87" s="112"/>
      <c r="EK87" s="112"/>
      <c r="EL87" s="112"/>
      <c r="EM87" s="112"/>
      <c r="EN87" s="112"/>
      <c r="EO87" s="112"/>
      <c r="EP87" s="112"/>
      <c r="EQ87" s="112"/>
      <c r="ER87" s="112"/>
      <c r="ES87" s="112"/>
      <c r="ET87" s="112"/>
      <c r="EU87" s="112"/>
      <c r="EV87" s="112"/>
      <c r="EW87" s="112"/>
      <c r="EX87" s="112"/>
      <c r="EY87" s="112"/>
      <c r="EZ87" s="112"/>
      <c r="FA87" s="112"/>
      <c r="FB87" s="112"/>
      <c r="FC87" s="112"/>
      <c r="FD87" s="112"/>
      <c r="FE87" s="112"/>
      <c r="FF87" s="112"/>
      <c r="FG87" s="112"/>
      <c r="FH87" s="112"/>
      <c r="FI87" s="112"/>
      <c r="FJ87" s="112"/>
      <c r="FK87" s="112"/>
      <c r="FL87" s="112"/>
      <c r="FM87" s="112"/>
      <c r="FN87" s="112"/>
      <c r="FO87" s="112"/>
      <c r="FP87" s="112"/>
      <c r="FQ87" s="112"/>
      <c r="FR87" s="112"/>
      <c r="FS87" s="112"/>
      <c r="FT87" s="112"/>
      <c r="FU87" s="112"/>
      <c r="FV87" s="112"/>
      <c r="FW87" s="112"/>
      <c r="FX87" s="112"/>
      <c r="FY87" s="112"/>
      <c r="FZ87" s="112"/>
      <c r="GA87" s="112"/>
      <c r="GB87" s="112"/>
      <c r="GC87" s="112"/>
      <c r="GD87" s="112"/>
      <c r="GE87" s="112"/>
      <c r="GF87" s="112"/>
      <c r="GG87" s="112"/>
      <c r="GH87" s="112"/>
      <c r="GI87" s="112"/>
      <c r="GJ87" s="112"/>
      <c r="GK87" s="112"/>
      <c r="GL87" s="112"/>
      <c r="GM87" s="112"/>
      <c r="GN87" s="112"/>
      <c r="GO87" s="112"/>
      <c r="GP87" s="112"/>
      <c r="GQ87" s="112"/>
      <c r="GR87" s="112"/>
      <c r="GS87" s="112"/>
      <c r="GT87" s="112"/>
      <c r="GU87" s="112"/>
      <c r="GV87" s="112"/>
      <c r="GW87" s="112"/>
      <c r="GX87" s="112"/>
      <c r="GY87" s="112"/>
      <c r="GZ87" s="112"/>
      <c r="HA87" s="112"/>
      <c r="HB87" s="112"/>
      <c r="HC87" s="112"/>
      <c r="HD87" s="112"/>
      <c r="HE87" s="112"/>
      <c r="HF87" s="112"/>
      <c r="HG87" s="112"/>
      <c r="HH87" s="112"/>
      <c r="HI87" s="112"/>
      <c r="HJ87" s="112"/>
      <c r="HK87" s="112"/>
      <c r="HL87" s="112"/>
      <c r="HM87" s="112"/>
      <c r="HN87" s="112"/>
      <c r="HO87" s="112"/>
      <c r="HP87" s="112"/>
      <c r="HQ87" s="112"/>
      <c r="HR87" s="112"/>
      <c r="HS87" s="112"/>
      <c r="HT87" s="112"/>
      <c r="HU87" s="112"/>
      <c r="HV87" s="112"/>
      <c r="HW87" s="112"/>
      <c r="HX87" s="112"/>
      <c r="HY87" s="112"/>
      <c r="HZ87" s="112"/>
      <c r="IA87" s="112"/>
      <c r="IB87" s="112"/>
      <c r="IC87" s="112"/>
      <c r="ID87" s="112"/>
      <c r="IE87" s="112"/>
      <c r="IF87" s="112"/>
      <c r="IG87" s="112"/>
      <c r="IH87" s="112"/>
      <c r="II87" s="112"/>
      <c r="IJ87" s="112"/>
      <c r="IK87" s="112"/>
      <c r="IL87" s="112"/>
      <c r="IM87" s="112"/>
      <c r="IN87" s="112"/>
      <c r="IO87" s="112"/>
      <c r="IP87" s="112"/>
      <c r="IQ87" s="112"/>
      <c r="IR87" s="112"/>
      <c r="IS87" s="112"/>
      <c r="IT87" s="112"/>
      <c r="IU87" s="112"/>
    </row>
    <row r="88" spans="1:255">
      <c r="A88" s="135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  <c r="CX88" s="112"/>
      <c r="CY88" s="112"/>
      <c r="CZ88" s="112"/>
      <c r="DA88" s="112"/>
      <c r="DB88" s="112"/>
      <c r="DC88" s="112"/>
      <c r="DD88" s="112"/>
      <c r="DE88" s="112"/>
      <c r="DF88" s="112"/>
      <c r="DG88" s="112"/>
      <c r="DH88" s="112"/>
      <c r="DI88" s="112"/>
      <c r="DJ88" s="112"/>
      <c r="DK88" s="112"/>
      <c r="DL88" s="112"/>
      <c r="DM88" s="112"/>
      <c r="DN88" s="112"/>
      <c r="DO88" s="112"/>
      <c r="DP88" s="112"/>
      <c r="DQ88" s="112"/>
      <c r="DR88" s="112"/>
      <c r="DS88" s="112"/>
      <c r="DT88" s="112"/>
      <c r="DU88" s="112"/>
      <c r="DV88" s="112"/>
      <c r="DW88" s="112"/>
      <c r="DX88" s="112"/>
      <c r="DY88" s="112"/>
      <c r="DZ88" s="112"/>
      <c r="EA88" s="112"/>
      <c r="EB88" s="112"/>
      <c r="EC88" s="112"/>
      <c r="ED88" s="112"/>
      <c r="EE88" s="112"/>
      <c r="EF88" s="112"/>
      <c r="EG88" s="112"/>
      <c r="EH88" s="112"/>
      <c r="EI88" s="112"/>
      <c r="EJ88" s="112"/>
      <c r="EK88" s="112"/>
      <c r="EL88" s="112"/>
      <c r="EM88" s="112"/>
      <c r="EN88" s="112"/>
      <c r="EO88" s="112"/>
      <c r="EP88" s="112"/>
      <c r="EQ88" s="112"/>
      <c r="ER88" s="112"/>
      <c r="ES88" s="112"/>
      <c r="ET88" s="112"/>
      <c r="EU88" s="112"/>
      <c r="EV88" s="112"/>
      <c r="EW88" s="112"/>
      <c r="EX88" s="112"/>
      <c r="EY88" s="112"/>
      <c r="EZ88" s="112"/>
      <c r="FA88" s="112"/>
      <c r="FB88" s="112"/>
      <c r="FC88" s="112"/>
      <c r="FD88" s="112"/>
      <c r="FE88" s="112"/>
      <c r="FF88" s="112"/>
      <c r="FG88" s="112"/>
      <c r="FH88" s="112"/>
      <c r="FI88" s="112"/>
      <c r="FJ88" s="112"/>
      <c r="FK88" s="112"/>
      <c r="FL88" s="112"/>
      <c r="FM88" s="112"/>
      <c r="FN88" s="112"/>
      <c r="FO88" s="112"/>
      <c r="FP88" s="112"/>
      <c r="FQ88" s="112"/>
      <c r="FR88" s="112"/>
      <c r="FS88" s="112"/>
      <c r="FT88" s="112"/>
      <c r="FU88" s="112"/>
      <c r="FV88" s="112"/>
      <c r="FW88" s="112"/>
      <c r="FX88" s="112"/>
      <c r="FY88" s="112"/>
      <c r="FZ88" s="112"/>
      <c r="GA88" s="112"/>
      <c r="GB88" s="112"/>
      <c r="GC88" s="112"/>
      <c r="GD88" s="112"/>
      <c r="GE88" s="112"/>
      <c r="GF88" s="112"/>
      <c r="GG88" s="112"/>
      <c r="GH88" s="112"/>
      <c r="GI88" s="112"/>
      <c r="GJ88" s="112"/>
      <c r="GK88" s="112"/>
      <c r="GL88" s="112"/>
      <c r="GM88" s="112"/>
      <c r="GN88" s="112"/>
      <c r="GO88" s="112"/>
      <c r="GP88" s="112"/>
      <c r="GQ88" s="112"/>
      <c r="GR88" s="112"/>
      <c r="GS88" s="112"/>
      <c r="GT88" s="112"/>
      <c r="GU88" s="112"/>
      <c r="GV88" s="112"/>
      <c r="GW88" s="112"/>
      <c r="GX88" s="112"/>
      <c r="GY88" s="112"/>
      <c r="GZ88" s="112"/>
      <c r="HA88" s="112"/>
      <c r="HB88" s="112"/>
      <c r="HC88" s="112"/>
      <c r="HD88" s="112"/>
      <c r="HE88" s="112"/>
      <c r="HF88" s="112"/>
      <c r="HG88" s="112"/>
      <c r="HH88" s="112"/>
      <c r="HI88" s="112"/>
      <c r="HJ88" s="112"/>
      <c r="HK88" s="112"/>
      <c r="HL88" s="112"/>
      <c r="HM88" s="112"/>
      <c r="HN88" s="112"/>
      <c r="HO88" s="112"/>
      <c r="HP88" s="112"/>
      <c r="HQ88" s="112"/>
      <c r="HR88" s="112"/>
      <c r="HS88" s="112"/>
      <c r="HT88" s="112"/>
      <c r="HU88" s="112"/>
      <c r="HV88" s="112"/>
      <c r="HW88" s="112"/>
      <c r="HX88" s="112"/>
      <c r="HY88" s="112"/>
      <c r="HZ88" s="112"/>
      <c r="IA88" s="112"/>
      <c r="IB88" s="112"/>
      <c r="IC88" s="112"/>
      <c r="ID88" s="112"/>
      <c r="IE88" s="112"/>
      <c r="IF88" s="112"/>
      <c r="IG88" s="112"/>
      <c r="IH88" s="112"/>
      <c r="II88" s="112"/>
      <c r="IJ88" s="112"/>
      <c r="IK88" s="112"/>
      <c r="IL88" s="112"/>
      <c r="IM88" s="112"/>
      <c r="IN88" s="112"/>
      <c r="IO88" s="112"/>
      <c r="IP88" s="112"/>
      <c r="IQ88" s="112"/>
      <c r="IR88" s="112"/>
      <c r="IS88" s="112"/>
      <c r="IT88" s="112"/>
      <c r="IU88" s="112"/>
    </row>
    <row r="89" spans="1:255">
      <c r="A89" s="135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2"/>
      <c r="DH89" s="112"/>
      <c r="DI89" s="112"/>
      <c r="DJ89" s="112"/>
      <c r="DK89" s="112"/>
      <c r="DL89" s="112"/>
      <c r="DM89" s="112"/>
      <c r="DN89" s="112"/>
      <c r="DO89" s="112"/>
      <c r="DP89" s="112"/>
      <c r="DQ89" s="112"/>
      <c r="DR89" s="112"/>
      <c r="DS89" s="112"/>
      <c r="DT89" s="112"/>
      <c r="DU89" s="112"/>
      <c r="DV89" s="112"/>
      <c r="DW89" s="112"/>
      <c r="DX89" s="112"/>
      <c r="DY89" s="112"/>
      <c r="DZ89" s="112"/>
      <c r="EA89" s="112"/>
      <c r="EB89" s="112"/>
      <c r="EC89" s="112"/>
      <c r="ED89" s="112"/>
      <c r="EE89" s="112"/>
      <c r="EF89" s="112"/>
      <c r="EG89" s="112"/>
      <c r="EH89" s="112"/>
      <c r="EI89" s="112"/>
      <c r="EJ89" s="112"/>
      <c r="EK89" s="112"/>
      <c r="EL89" s="112"/>
      <c r="EM89" s="112"/>
      <c r="EN89" s="112"/>
      <c r="EO89" s="112"/>
      <c r="EP89" s="112"/>
      <c r="EQ89" s="112"/>
      <c r="ER89" s="112"/>
      <c r="ES89" s="112"/>
      <c r="ET89" s="112"/>
      <c r="EU89" s="112"/>
      <c r="EV89" s="112"/>
      <c r="EW89" s="112"/>
      <c r="EX89" s="112"/>
      <c r="EY89" s="112"/>
      <c r="EZ89" s="112"/>
      <c r="FA89" s="112"/>
      <c r="FB89" s="112"/>
      <c r="FC89" s="112"/>
      <c r="FD89" s="112"/>
      <c r="FE89" s="112"/>
      <c r="FF89" s="112"/>
      <c r="FG89" s="112"/>
      <c r="FH89" s="112"/>
      <c r="FI89" s="112"/>
      <c r="FJ89" s="112"/>
      <c r="FK89" s="112"/>
      <c r="FL89" s="112"/>
      <c r="FM89" s="112"/>
      <c r="FN89" s="112"/>
      <c r="FO89" s="112"/>
      <c r="FP89" s="112"/>
      <c r="FQ89" s="112"/>
      <c r="FR89" s="112"/>
      <c r="FS89" s="112"/>
      <c r="FT89" s="112"/>
      <c r="FU89" s="112"/>
      <c r="FV89" s="112"/>
      <c r="FW89" s="112"/>
      <c r="FX89" s="112"/>
      <c r="FY89" s="112"/>
      <c r="FZ89" s="112"/>
      <c r="GA89" s="112"/>
      <c r="GB89" s="112"/>
      <c r="GC89" s="112"/>
      <c r="GD89" s="112"/>
      <c r="GE89" s="112"/>
      <c r="GF89" s="112"/>
      <c r="GG89" s="112"/>
      <c r="GH89" s="112"/>
      <c r="GI89" s="112"/>
      <c r="GJ89" s="112"/>
      <c r="GK89" s="112"/>
      <c r="GL89" s="112"/>
      <c r="GM89" s="112"/>
      <c r="GN89" s="112"/>
      <c r="GO89" s="112"/>
      <c r="GP89" s="112"/>
      <c r="GQ89" s="112"/>
      <c r="GR89" s="112"/>
      <c r="GS89" s="112"/>
      <c r="GT89" s="112"/>
      <c r="GU89" s="112"/>
      <c r="GV89" s="112"/>
      <c r="GW89" s="112"/>
      <c r="GX89" s="112"/>
      <c r="GY89" s="112"/>
      <c r="GZ89" s="112"/>
      <c r="HA89" s="112"/>
      <c r="HB89" s="112"/>
      <c r="HC89" s="112"/>
      <c r="HD89" s="112"/>
      <c r="HE89" s="112"/>
      <c r="HF89" s="112"/>
      <c r="HG89" s="112"/>
      <c r="HH89" s="112"/>
      <c r="HI89" s="112"/>
      <c r="HJ89" s="112"/>
      <c r="HK89" s="112"/>
      <c r="HL89" s="112"/>
      <c r="HM89" s="112"/>
      <c r="HN89" s="112"/>
      <c r="HO89" s="112"/>
      <c r="HP89" s="112"/>
      <c r="HQ89" s="112"/>
      <c r="HR89" s="112"/>
      <c r="HS89" s="112"/>
      <c r="HT89" s="112"/>
      <c r="HU89" s="112"/>
      <c r="HV89" s="112"/>
      <c r="HW89" s="112"/>
      <c r="HX89" s="112"/>
      <c r="HY89" s="112"/>
      <c r="HZ89" s="112"/>
      <c r="IA89" s="112"/>
      <c r="IB89" s="112"/>
      <c r="IC89" s="112"/>
      <c r="ID89" s="112"/>
      <c r="IE89" s="112"/>
      <c r="IF89" s="112"/>
      <c r="IG89" s="112"/>
      <c r="IH89" s="112"/>
      <c r="II89" s="112"/>
      <c r="IJ89" s="112"/>
      <c r="IK89" s="112"/>
      <c r="IL89" s="112"/>
      <c r="IM89" s="112"/>
      <c r="IN89" s="112"/>
      <c r="IO89" s="112"/>
      <c r="IP89" s="112"/>
      <c r="IQ89" s="112"/>
      <c r="IR89" s="112"/>
      <c r="IS89" s="112"/>
      <c r="IT89" s="112"/>
      <c r="IU89" s="112"/>
    </row>
    <row r="90" spans="1:255">
      <c r="A90" s="135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112"/>
      <c r="DV90" s="112"/>
      <c r="DW90" s="112"/>
      <c r="DX90" s="112"/>
      <c r="DY90" s="112"/>
      <c r="DZ90" s="112"/>
      <c r="EA90" s="112"/>
      <c r="EB90" s="112"/>
      <c r="EC90" s="112"/>
      <c r="ED90" s="112"/>
      <c r="EE90" s="112"/>
      <c r="EF90" s="112"/>
      <c r="EG90" s="112"/>
      <c r="EH90" s="112"/>
      <c r="EI90" s="112"/>
      <c r="EJ90" s="112"/>
      <c r="EK90" s="112"/>
      <c r="EL90" s="112"/>
      <c r="EM90" s="112"/>
      <c r="EN90" s="112"/>
      <c r="EO90" s="112"/>
      <c r="EP90" s="112"/>
      <c r="EQ90" s="112"/>
      <c r="ER90" s="112"/>
      <c r="ES90" s="112"/>
      <c r="ET90" s="112"/>
      <c r="EU90" s="112"/>
      <c r="EV90" s="112"/>
      <c r="EW90" s="112"/>
      <c r="EX90" s="112"/>
      <c r="EY90" s="112"/>
      <c r="EZ90" s="112"/>
      <c r="FA90" s="112"/>
      <c r="FB90" s="112"/>
      <c r="FC90" s="112"/>
      <c r="FD90" s="112"/>
      <c r="FE90" s="112"/>
      <c r="FF90" s="112"/>
      <c r="FG90" s="112"/>
      <c r="FH90" s="112"/>
      <c r="FI90" s="112"/>
      <c r="FJ90" s="112"/>
      <c r="FK90" s="112"/>
      <c r="FL90" s="112"/>
      <c r="FM90" s="112"/>
      <c r="FN90" s="112"/>
      <c r="FO90" s="112"/>
      <c r="FP90" s="112"/>
      <c r="FQ90" s="112"/>
      <c r="FR90" s="112"/>
      <c r="FS90" s="112"/>
      <c r="FT90" s="112"/>
      <c r="FU90" s="112"/>
      <c r="FV90" s="112"/>
      <c r="FW90" s="112"/>
      <c r="FX90" s="112"/>
      <c r="FY90" s="112"/>
      <c r="FZ90" s="112"/>
      <c r="GA90" s="112"/>
      <c r="GB90" s="112"/>
      <c r="GC90" s="112"/>
      <c r="GD90" s="112"/>
      <c r="GE90" s="112"/>
      <c r="GF90" s="112"/>
      <c r="GG90" s="112"/>
      <c r="GH90" s="112"/>
      <c r="GI90" s="112"/>
      <c r="GJ90" s="112"/>
      <c r="GK90" s="112"/>
      <c r="GL90" s="112"/>
      <c r="GM90" s="112"/>
      <c r="GN90" s="112"/>
      <c r="GO90" s="112"/>
      <c r="GP90" s="112"/>
      <c r="GQ90" s="112"/>
      <c r="GR90" s="112"/>
      <c r="GS90" s="112"/>
      <c r="GT90" s="112"/>
      <c r="GU90" s="112"/>
      <c r="GV90" s="112"/>
      <c r="GW90" s="112"/>
      <c r="GX90" s="112"/>
      <c r="GY90" s="112"/>
      <c r="GZ90" s="112"/>
      <c r="HA90" s="112"/>
      <c r="HB90" s="112"/>
      <c r="HC90" s="112"/>
      <c r="HD90" s="112"/>
      <c r="HE90" s="112"/>
      <c r="HF90" s="112"/>
      <c r="HG90" s="112"/>
      <c r="HH90" s="112"/>
      <c r="HI90" s="112"/>
      <c r="HJ90" s="112"/>
      <c r="HK90" s="112"/>
      <c r="HL90" s="112"/>
      <c r="HM90" s="112"/>
      <c r="HN90" s="112"/>
      <c r="HO90" s="112"/>
      <c r="HP90" s="112"/>
      <c r="HQ90" s="112"/>
      <c r="HR90" s="112"/>
      <c r="HS90" s="112"/>
      <c r="HT90" s="112"/>
      <c r="HU90" s="112"/>
      <c r="HV90" s="112"/>
      <c r="HW90" s="112"/>
      <c r="HX90" s="112"/>
      <c r="HY90" s="112"/>
      <c r="HZ90" s="112"/>
      <c r="IA90" s="112"/>
      <c r="IB90" s="112"/>
      <c r="IC90" s="112"/>
      <c r="ID90" s="112"/>
      <c r="IE90" s="112"/>
      <c r="IF90" s="112"/>
      <c r="IG90" s="112"/>
      <c r="IH90" s="112"/>
      <c r="II90" s="112"/>
      <c r="IJ90" s="112"/>
      <c r="IK90" s="112"/>
      <c r="IL90" s="112"/>
      <c r="IM90" s="112"/>
      <c r="IN90" s="112"/>
      <c r="IO90" s="112"/>
      <c r="IP90" s="112"/>
      <c r="IQ90" s="112"/>
      <c r="IR90" s="112"/>
      <c r="IS90" s="112"/>
      <c r="IT90" s="112"/>
      <c r="IU90" s="112"/>
    </row>
    <row r="91" spans="1:255">
      <c r="A91" s="135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  <c r="CX91" s="112"/>
      <c r="CY91" s="112"/>
      <c r="CZ91" s="112"/>
      <c r="DA91" s="112"/>
      <c r="DB91" s="112"/>
      <c r="DC91" s="112"/>
      <c r="DD91" s="112"/>
      <c r="DE91" s="112"/>
      <c r="DF91" s="112"/>
      <c r="DG91" s="112"/>
      <c r="DH91" s="112"/>
      <c r="DI91" s="112"/>
      <c r="DJ91" s="112"/>
      <c r="DK91" s="112"/>
      <c r="DL91" s="112"/>
      <c r="DM91" s="112"/>
      <c r="DN91" s="112"/>
      <c r="DO91" s="112"/>
      <c r="DP91" s="112"/>
      <c r="DQ91" s="112"/>
      <c r="DR91" s="112"/>
      <c r="DS91" s="112"/>
      <c r="DT91" s="112"/>
      <c r="DU91" s="112"/>
      <c r="DV91" s="112"/>
      <c r="DW91" s="112"/>
      <c r="DX91" s="112"/>
      <c r="DY91" s="112"/>
      <c r="DZ91" s="112"/>
      <c r="EA91" s="112"/>
      <c r="EB91" s="112"/>
      <c r="EC91" s="112"/>
      <c r="ED91" s="112"/>
      <c r="EE91" s="112"/>
      <c r="EF91" s="112"/>
      <c r="EG91" s="112"/>
      <c r="EH91" s="112"/>
      <c r="EI91" s="112"/>
      <c r="EJ91" s="112"/>
      <c r="EK91" s="112"/>
      <c r="EL91" s="112"/>
      <c r="EM91" s="112"/>
      <c r="EN91" s="112"/>
      <c r="EO91" s="112"/>
      <c r="EP91" s="112"/>
      <c r="EQ91" s="112"/>
      <c r="ER91" s="112"/>
      <c r="ES91" s="112"/>
      <c r="ET91" s="112"/>
      <c r="EU91" s="112"/>
      <c r="EV91" s="112"/>
      <c r="EW91" s="112"/>
      <c r="EX91" s="112"/>
      <c r="EY91" s="112"/>
      <c r="EZ91" s="112"/>
      <c r="FA91" s="112"/>
      <c r="FB91" s="112"/>
      <c r="FC91" s="112"/>
      <c r="FD91" s="112"/>
      <c r="FE91" s="112"/>
      <c r="FF91" s="112"/>
      <c r="FG91" s="112"/>
      <c r="FH91" s="112"/>
      <c r="FI91" s="112"/>
      <c r="FJ91" s="112"/>
      <c r="FK91" s="112"/>
      <c r="FL91" s="112"/>
      <c r="FM91" s="112"/>
      <c r="FN91" s="112"/>
      <c r="FO91" s="112"/>
      <c r="FP91" s="112"/>
      <c r="FQ91" s="112"/>
      <c r="FR91" s="112"/>
      <c r="FS91" s="112"/>
      <c r="FT91" s="112"/>
      <c r="FU91" s="112"/>
      <c r="FV91" s="112"/>
      <c r="FW91" s="112"/>
      <c r="FX91" s="112"/>
      <c r="FY91" s="112"/>
      <c r="FZ91" s="112"/>
      <c r="GA91" s="112"/>
      <c r="GB91" s="112"/>
      <c r="GC91" s="112"/>
      <c r="GD91" s="112"/>
      <c r="GE91" s="112"/>
      <c r="GF91" s="112"/>
      <c r="GG91" s="112"/>
      <c r="GH91" s="112"/>
      <c r="GI91" s="112"/>
      <c r="GJ91" s="112"/>
      <c r="GK91" s="112"/>
      <c r="GL91" s="112"/>
      <c r="GM91" s="112"/>
      <c r="GN91" s="112"/>
      <c r="GO91" s="112"/>
      <c r="GP91" s="112"/>
      <c r="GQ91" s="112"/>
      <c r="GR91" s="112"/>
      <c r="GS91" s="112"/>
      <c r="GT91" s="112"/>
      <c r="GU91" s="112"/>
      <c r="GV91" s="112"/>
      <c r="GW91" s="112"/>
      <c r="GX91" s="112"/>
      <c r="GY91" s="112"/>
      <c r="GZ91" s="112"/>
      <c r="HA91" s="112"/>
      <c r="HB91" s="112"/>
      <c r="HC91" s="112"/>
      <c r="HD91" s="112"/>
      <c r="HE91" s="112"/>
      <c r="HF91" s="112"/>
      <c r="HG91" s="112"/>
      <c r="HH91" s="112"/>
      <c r="HI91" s="112"/>
      <c r="HJ91" s="112"/>
      <c r="HK91" s="112"/>
      <c r="HL91" s="112"/>
      <c r="HM91" s="112"/>
      <c r="HN91" s="112"/>
      <c r="HO91" s="112"/>
      <c r="HP91" s="112"/>
      <c r="HQ91" s="112"/>
      <c r="HR91" s="112"/>
      <c r="HS91" s="112"/>
      <c r="HT91" s="112"/>
      <c r="HU91" s="112"/>
      <c r="HV91" s="112"/>
      <c r="HW91" s="112"/>
      <c r="HX91" s="112"/>
      <c r="HY91" s="112"/>
      <c r="HZ91" s="112"/>
      <c r="IA91" s="112"/>
      <c r="IB91" s="112"/>
      <c r="IC91" s="112"/>
      <c r="ID91" s="112"/>
      <c r="IE91" s="112"/>
      <c r="IF91" s="112"/>
      <c r="IG91" s="112"/>
      <c r="IH91" s="112"/>
      <c r="II91" s="112"/>
      <c r="IJ91" s="112"/>
      <c r="IK91" s="112"/>
      <c r="IL91" s="112"/>
      <c r="IM91" s="112"/>
      <c r="IN91" s="112"/>
      <c r="IO91" s="112"/>
      <c r="IP91" s="112"/>
      <c r="IQ91" s="112"/>
      <c r="IR91" s="112"/>
      <c r="IS91" s="112"/>
      <c r="IT91" s="112"/>
      <c r="IU91" s="112"/>
    </row>
    <row r="92" spans="1:255">
      <c r="A92" s="135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  <c r="CX92" s="112"/>
      <c r="CY92" s="112"/>
      <c r="CZ92" s="112"/>
      <c r="DA92" s="112"/>
      <c r="DB92" s="112"/>
      <c r="DC92" s="112"/>
      <c r="DD92" s="112"/>
      <c r="DE92" s="112"/>
      <c r="DF92" s="112"/>
      <c r="DG92" s="112"/>
      <c r="DH92" s="112"/>
      <c r="DI92" s="112"/>
      <c r="DJ92" s="112"/>
      <c r="DK92" s="112"/>
      <c r="DL92" s="112"/>
      <c r="DM92" s="112"/>
      <c r="DN92" s="112"/>
      <c r="DO92" s="112"/>
      <c r="DP92" s="112"/>
      <c r="DQ92" s="112"/>
      <c r="DR92" s="112"/>
      <c r="DS92" s="112"/>
      <c r="DT92" s="112"/>
      <c r="DU92" s="112"/>
      <c r="DV92" s="112"/>
      <c r="DW92" s="112"/>
      <c r="DX92" s="112"/>
      <c r="DY92" s="112"/>
      <c r="DZ92" s="112"/>
      <c r="EA92" s="112"/>
      <c r="EB92" s="112"/>
      <c r="EC92" s="112"/>
      <c r="ED92" s="112"/>
      <c r="EE92" s="112"/>
      <c r="EF92" s="112"/>
      <c r="EG92" s="112"/>
      <c r="EH92" s="112"/>
      <c r="EI92" s="112"/>
      <c r="EJ92" s="112"/>
      <c r="EK92" s="112"/>
      <c r="EL92" s="112"/>
      <c r="EM92" s="112"/>
      <c r="EN92" s="112"/>
      <c r="EO92" s="112"/>
      <c r="EP92" s="112"/>
      <c r="EQ92" s="112"/>
      <c r="ER92" s="112"/>
      <c r="ES92" s="112"/>
      <c r="ET92" s="112"/>
      <c r="EU92" s="112"/>
      <c r="EV92" s="112"/>
      <c r="EW92" s="112"/>
      <c r="EX92" s="112"/>
      <c r="EY92" s="112"/>
      <c r="EZ92" s="112"/>
      <c r="FA92" s="112"/>
      <c r="FB92" s="112"/>
      <c r="FC92" s="112"/>
      <c r="FD92" s="112"/>
      <c r="FE92" s="112"/>
      <c r="FF92" s="112"/>
      <c r="FG92" s="112"/>
      <c r="FH92" s="112"/>
      <c r="FI92" s="112"/>
      <c r="FJ92" s="112"/>
      <c r="FK92" s="112"/>
      <c r="FL92" s="112"/>
      <c r="FM92" s="112"/>
      <c r="FN92" s="112"/>
      <c r="FO92" s="112"/>
      <c r="FP92" s="112"/>
      <c r="FQ92" s="112"/>
      <c r="FR92" s="112"/>
      <c r="FS92" s="112"/>
      <c r="FT92" s="112"/>
      <c r="FU92" s="112"/>
      <c r="FV92" s="112"/>
      <c r="FW92" s="112"/>
      <c r="FX92" s="112"/>
      <c r="FY92" s="112"/>
      <c r="FZ92" s="112"/>
      <c r="GA92" s="112"/>
      <c r="GB92" s="112"/>
      <c r="GC92" s="112"/>
      <c r="GD92" s="112"/>
      <c r="GE92" s="112"/>
      <c r="GF92" s="112"/>
      <c r="GG92" s="112"/>
      <c r="GH92" s="112"/>
      <c r="GI92" s="112"/>
      <c r="GJ92" s="112"/>
      <c r="GK92" s="112"/>
      <c r="GL92" s="112"/>
      <c r="GM92" s="112"/>
      <c r="GN92" s="112"/>
      <c r="GO92" s="112"/>
      <c r="GP92" s="112"/>
      <c r="GQ92" s="112"/>
      <c r="GR92" s="112"/>
      <c r="GS92" s="112"/>
      <c r="GT92" s="112"/>
      <c r="GU92" s="112"/>
      <c r="GV92" s="112"/>
      <c r="GW92" s="112"/>
      <c r="GX92" s="112"/>
      <c r="GY92" s="112"/>
      <c r="GZ92" s="112"/>
      <c r="HA92" s="112"/>
      <c r="HB92" s="112"/>
      <c r="HC92" s="112"/>
      <c r="HD92" s="112"/>
      <c r="HE92" s="112"/>
      <c r="HF92" s="112"/>
      <c r="HG92" s="112"/>
      <c r="HH92" s="112"/>
      <c r="HI92" s="112"/>
      <c r="HJ92" s="112"/>
      <c r="HK92" s="112"/>
      <c r="HL92" s="112"/>
      <c r="HM92" s="112"/>
      <c r="HN92" s="112"/>
      <c r="HO92" s="112"/>
      <c r="HP92" s="112"/>
      <c r="HQ92" s="112"/>
      <c r="HR92" s="112"/>
      <c r="HS92" s="112"/>
      <c r="HT92" s="112"/>
      <c r="HU92" s="112"/>
      <c r="HV92" s="112"/>
      <c r="HW92" s="112"/>
      <c r="HX92" s="112"/>
      <c r="HY92" s="112"/>
      <c r="HZ92" s="112"/>
      <c r="IA92" s="112"/>
      <c r="IB92" s="112"/>
      <c r="IC92" s="112"/>
      <c r="ID92" s="112"/>
      <c r="IE92" s="112"/>
      <c r="IF92" s="112"/>
      <c r="IG92" s="112"/>
      <c r="IH92" s="112"/>
      <c r="II92" s="112"/>
      <c r="IJ92" s="112"/>
      <c r="IK92" s="112"/>
      <c r="IL92" s="112"/>
      <c r="IM92" s="112"/>
      <c r="IN92" s="112"/>
      <c r="IO92" s="112"/>
      <c r="IP92" s="112"/>
      <c r="IQ92" s="112"/>
      <c r="IR92" s="112"/>
      <c r="IS92" s="112"/>
      <c r="IT92" s="112"/>
      <c r="IU92" s="112"/>
    </row>
    <row r="93" spans="1:255">
      <c r="A93" s="135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  <c r="DJ93" s="112"/>
      <c r="DK93" s="112"/>
      <c r="DL93" s="112"/>
      <c r="DM93" s="112"/>
      <c r="DN93" s="112"/>
      <c r="DO93" s="112"/>
      <c r="DP93" s="112"/>
      <c r="DQ93" s="112"/>
      <c r="DR93" s="112"/>
      <c r="DS93" s="112"/>
      <c r="DT93" s="112"/>
      <c r="DU93" s="112"/>
      <c r="DV93" s="112"/>
      <c r="DW93" s="112"/>
      <c r="DX93" s="112"/>
      <c r="DY93" s="112"/>
      <c r="DZ93" s="112"/>
      <c r="EA93" s="112"/>
      <c r="EB93" s="112"/>
      <c r="EC93" s="112"/>
      <c r="ED93" s="112"/>
      <c r="EE93" s="112"/>
      <c r="EF93" s="112"/>
      <c r="EG93" s="112"/>
      <c r="EH93" s="112"/>
      <c r="EI93" s="112"/>
      <c r="EJ93" s="112"/>
      <c r="EK93" s="112"/>
      <c r="EL93" s="112"/>
      <c r="EM93" s="112"/>
      <c r="EN93" s="112"/>
      <c r="EO93" s="112"/>
      <c r="EP93" s="112"/>
      <c r="EQ93" s="112"/>
      <c r="ER93" s="112"/>
      <c r="ES93" s="112"/>
      <c r="ET93" s="112"/>
      <c r="EU93" s="112"/>
      <c r="EV93" s="112"/>
      <c r="EW93" s="112"/>
      <c r="EX93" s="112"/>
      <c r="EY93" s="112"/>
      <c r="EZ93" s="112"/>
      <c r="FA93" s="112"/>
      <c r="FB93" s="112"/>
      <c r="FC93" s="112"/>
      <c r="FD93" s="112"/>
      <c r="FE93" s="112"/>
      <c r="FF93" s="112"/>
      <c r="FG93" s="112"/>
      <c r="FH93" s="112"/>
      <c r="FI93" s="112"/>
      <c r="FJ93" s="112"/>
      <c r="FK93" s="112"/>
      <c r="FL93" s="112"/>
      <c r="FM93" s="112"/>
      <c r="FN93" s="112"/>
      <c r="FO93" s="112"/>
      <c r="FP93" s="112"/>
      <c r="FQ93" s="112"/>
      <c r="FR93" s="112"/>
      <c r="FS93" s="112"/>
      <c r="FT93" s="112"/>
      <c r="FU93" s="112"/>
      <c r="FV93" s="112"/>
      <c r="FW93" s="112"/>
      <c r="FX93" s="112"/>
      <c r="FY93" s="112"/>
      <c r="FZ93" s="112"/>
      <c r="GA93" s="112"/>
      <c r="GB93" s="112"/>
      <c r="GC93" s="112"/>
      <c r="GD93" s="112"/>
      <c r="GE93" s="112"/>
      <c r="GF93" s="112"/>
      <c r="GG93" s="112"/>
      <c r="GH93" s="112"/>
      <c r="GI93" s="112"/>
      <c r="GJ93" s="112"/>
      <c r="GK93" s="112"/>
      <c r="GL93" s="112"/>
      <c r="GM93" s="112"/>
      <c r="GN93" s="112"/>
      <c r="GO93" s="112"/>
      <c r="GP93" s="112"/>
      <c r="GQ93" s="112"/>
      <c r="GR93" s="112"/>
      <c r="GS93" s="112"/>
      <c r="GT93" s="112"/>
      <c r="GU93" s="112"/>
      <c r="GV93" s="112"/>
      <c r="GW93" s="112"/>
      <c r="GX93" s="112"/>
      <c r="GY93" s="112"/>
      <c r="GZ93" s="112"/>
      <c r="HA93" s="112"/>
      <c r="HB93" s="112"/>
      <c r="HC93" s="112"/>
      <c r="HD93" s="112"/>
      <c r="HE93" s="112"/>
      <c r="HF93" s="112"/>
      <c r="HG93" s="112"/>
      <c r="HH93" s="112"/>
      <c r="HI93" s="112"/>
      <c r="HJ93" s="112"/>
      <c r="HK93" s="112"/>
      <c r="HL93" s="112"/>
      <c r="HM93" s="112"/>
      <c r="HN93" s="112"/>
      <c r="HO93" s="112"/>
      <c r="HP93" s="112"/>
      <c r="HQ93" s="112"/>
      <c r="HR93" s="112"/>
      <c r="HS93" s="112"/>
      <c r="HT93" s="112"/>
      <c r="HU93" s="112"/>
      <c r="HV93" s="112"/>
      <c r="HW93" s="112"/>
      <c r="HX93" s="112"/>
      <c r="HY93" s="112"/>
      <c r="HZ93" s="112"/>
      <c r="IA93" s="112"/>
      <c r="IB93" s="112"/>
      <c r="IC93" s="112"/>
      <c r="ID93" s="112"/>
      <c r="IE93" s="112"/>
      <c r="IF93" s="112"/>
      <c r="IG93" s="112"/>
      <c r="IH93" s="112"/>
      <c r="II93" s="112"/>
      <c r="IJ93" s="112"/>
      <c r="IK93" s="112"/>
      <c r="IL93" s="112"/>
      <c r="IM93" s="112"/>
      <c r="IN93" s="112"/>
      <c r="IO93" s="112"/>
      <c r="IP93" s="112"/>
      <c r="IQ93" s="112"/>
      <c r="IR93" s="112"/>
      <c r="IS93" s="112"/>
      <c r="IT93" s="112"/>
      <c r="IU93" s="112"/>
    </row>
    <row r="94" spans="1:255">
      <c r="A94" s="135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12"/>
      <c r="DJ94" s="112"/>
      <c r="DK94" s="112"/>
      <c r="DL94" s="112"/>
      <c r="DM94" s="112"/>
      <c r="DN94" s="112"/>
      <c r="DO94" s="112"/>
      <c r="DP94" s="112"/>
      <c r="DQ94" s="112"/>
      <c r="DR94" s="112"/>
      <c r="DS94" s="112"/>
      <c r="DT94" s="112"/>
      <c r="DU94" s="112"/>
      <c r="DV94" s="112"/>
      <c r="DW94" s="112"/>
      <c r="DX94" s="112"/>
      <c r="DY94" s="112"/>
      <c r="DZ94" s="112"/>
      <c r="EA94" s="112"/>
      <c r="EB94" s="112"/>
      <c r="EC94" s="112"/>
      <c r="ED94" s="112"/>
      <c r="EE94" s="112"/>
      <c r="EF94" s="112"/>
      <c r="EG94" s="112"/>
      <c r="EH94" s="112"/>
      <c r="EI94" s="112"/>
      <c r="EJ94" s="112"/>
      <c r="EK94" s="112"/>
      <c r="EL94" s="112"/>
      <c r="EM94" s="112"/>
      <c r="EN94" s="112"/>
      <c r="EO94" s="112"/>
      <c r="EP94" s="112"/>
      <c r="EQ94" s="112"/>
      <c r="ER94" s="112"/>
      <c r="ES94" s="112"/>
      <c r="ET94" s="112"/>
      <c r="EU94" s="112"/>
      <c r="EV94" s="112"/>
      <c r="EW94" s="112"/>
      <c r="EX94" s="112"/>
      <c r="EY94" s="112"/>
      <c r="EZ94" s="112"/>
      <c r="FA94" s="112"/>
      <c r="FB94" s="112"/>
      <c r="FC94" s="112"/>
      <c r="FD94" s="112"/>
      <c r="FE94" s="112"/>
      <c r="FF94" s="112"/>
      <c r="FG94" s="112"/>
      <c r="FH94" s="112"/>
      <c r="FI94" s="112"/>
      <c r="FJ94" s="112"/>
      <c r="FK94" s="112"/>
      <c r="FL94" s="112"/>
      <c r="FM94" s="112"/>
      <c r="FN94" s="112"/>
      <c r="FO94" s="112"/>
      <c r="FP94" s="112"/>
      <c r="FQ94" s="112"/>
      <c r="FR94" s="112"/>
      <c r="FS94" s="112"/>
      <c r="FT94" s="112"/>
      <c r="FU94" s="112"/>
      <c r="FV94" s="112"/>
      <c r="FW94" s="112"/>
      <c r="FX94" s="112"/>
      <c r="FY94" s="112"/>
      <c r="FZ94" s="112"/>
      <c r="GA94" s="112"/>
      <c r="GB94" s="112"/>
      <c r="GC94" s="112"/>
      <c r="GD94" s="112"/>
      <c r="GE94" s="112"/>
      <c r="GF94" s="112"/>
      <c r="GG94" s="112"/>
      <c r="GH94" s="112"/>
      <c r="GI94" s="112"/>
      <c r="GJ94" s="112"/>
      <c r="GK94" s="112"/>
      <c r="GL94" s="112"/>
      <c r="GM94" s="112"/>
      <c r="GN94" s="112"/>
      <c r="GO94" s="112"/>
      <c r="GP94" s="112"/>
      <c r="GQ94" s="112"/>
      <c r="GR94" s="112"/>
      <c r="GS94" s="112"/>
      <c r="GT94" s="112"/>
      <c r="GU94" s="112"/>
      <c r="GV94" s="112"/>
      <c r="GW94" s="112"/>
      <c r="GX94" s="112"/>
      <c r="GY94" s="112"/>
      <c r="GZ94" s="112"/>
      <c r="HA94" s="112"/>
      <c r="HB94" s="112"/>
      <c r="HC94" s="112"/>
      <c r="HD94" s="112"/>
      <c r="HE94" s="112"/>
      <c r="HF94" s="112"/>
      <c r="HG94" s="112"/>
      <c r="HH94" s="112"/>
      <c r="HI94" s="112"/>
      <c r="HJ94" s="112"/>
      <c r="HK94" s="112"/>
      <c r="HL94" s="112"/>
      <c r="HM94" s="112"/>
      <c r="HN94" s="112"/>
      <c r="HO94" s="112"/>
      <c r="HP94" s="112"/>
      <c r="HQ94" s="112"/>
      <c r="HR94" s="112"/>
      <c r="HS94" s="112"/>
      <c r="HT94" s="112"/>
      <c r="HU94" s="112"/>
      <c r="HV94" s="112"/>
      <c r="HW94" s="112"/>
      <c r="HX94" s="112"/>
      <c r="HY94" s="112"/>
      <c r="HZ94" s="112"/>
      <c r="IA94" s="112"/>
      <c r="IB94" s="112"/>
      <c r="IC94" s="112"/>
      <c r="ID94" s="112"/>
      <c r="IE94" s="112"/>
      <c r="IF94" s="112"/>
      <c r="IG94" s="112"/>
      <c r="IH94" s="112"/>
      <c r="II94" s="112"/>
      <c r="IJ94" s="112"/>
      <c r="IK94" s="112"/>
      <c r="IL94" s="112"/>
      <c r="IM94" s="112"/>
      <c r="IN94" s="112"/>
      <c r="IO94" s="112"/>
      <c r="IP94" s="112"/>
      <c r="IQ94" s="112"/>
      <c r="IR94" s="112"/>
      <c r="IS94" s="112"/>
      <c r="IT94" s="112"/>
      <c r="IU94" s="112"/>
    </row>
    <row r="95" spans="1:255">
      <c r="A95" s="135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12"/>
      <c r="DJ95" s="112"/>
      <c r="DK95" s="112"/>
      <c r="DL95" s="112"/>
      <c r="DM95" s="112"/>
      <c r="DN95" s="112"/>
      <c r="DO95" s="112"/>
      <c r="DP95" s="112"/>
      <c r="DQ95" s="112"/>
      <c r="DR95" s="112"/>
      <c r="DS95" s="112"/>
      <c r="DT95" s="112"/>
      <c r="DU95" s="112"/>
      <c r="DV95" s="112"/>
      <c r="DW95" s="112"/>
      <c r="DX95" s="112"/>
      <c r="DY95" s="112"/>
      <c r="DZ95" s="112"/>
      <c r="EA95" s="112"/>
      <c r="EB95" s="112"/>
      <c r="EC95" s="112"/>
      <c r="ED95" s="112"/>
      <c r="EE95" s="112"/>
      <c r="EF95" s="112"/>
      <c r="EG95" s="112"/>
      <c r="EH95" s="112"/>
      <c r="EI95" s="112"/>
      <c r="EJ95" s="112"/>
      <c r="EK95" s="112"/>
      <c r="EL95" s="112"/>
      <c r="EM95" s="112"/>
      <c r="EN95" s="112"/>
      <c r="EO95" s="112"/>
      <c r="EP95" s="112"/>
      <c r="EQ95" s="112"/>
      <c r="ER95" s="112"/>
      <c r="ES95" s="112"/>
      <c r="ET95" s="112"/>
      <c r="EU95" s="112"/>
      <c r="EV95" s="112"/>
      <c r="EW95" s="112"/>
      <c r="EX95" s="112"/>
      <c r="EY95" s="112"/>
      <c r="EZ95" s="112"/>
      <c r="FA95" s="112"/>
      <c r="FB95" s="112"/>
      <c r="FC95" s="112"/>
      <c r="FD95" s="112"/>
      <c r="FE95" s="112"/>
      <c r="FF95" s="112"/>
      <c r="FG95" s="112"/>
      <c r="FH95" s="112"/>
      <c r="FI95" s="112"/>
      <c r="FJ95" s="112"/>
      <c r="FK95" s="112"/>
      <c r="FL95" s="112"/>
      <c r="FM95" s="112"/>
      <c r="FN95" s="112"/>
      <c r="FO95" s="112"/>
      <c r="FP95" s="112"/>
      <c r="FQ95" s="112"/>
      <c r="FR95" s="112"/>
      <c r="FS95" s="112"/>
      <c r="FT95" s="112"/>
      <c r="FU95" s="112"/>
      <c r="FV95" s="112"/>
      <c r="FW95" s="112"/>
      <c r="FX95" s="112"/>
      <c r="FY95" s="112"/>
      <c r="FZ95" s="112"/>
      <c r="GA95" s="112"/>
      <c r="GB95" s="112"/>
      <c r="GC95" s="112"/>
      <c r="GD95" s="112"/>
      <c r="GE95" s="112"/>
      <c r="GF95" s="112"/>
      <c r="GG95" s="112"/>
      <c r="GH95" s="112"/>
      <c r="GI95" s="112"/>
      <c r="GJ95" s="112"/>
      <c r="GK95" s="112"/>
      <c r="GL95" s="112"/>
      <c r="GM95" s="112"/>
      <c r="GN95" s="112"/>
      <c r="GO95" s="112"/>
      <c r="GP95" s="112"/>
      <c r="GQ95" s="112"/>
      <c r="GR95" s="112"/>
      <c r="GS95" s="112"/>
      <c r="GT95" s="112"/>
      <c r="GU95" s="112"/>
      <c r="GV95" s="112"/>
      <c r="GW95" s="112"/>
      <c r="GX95" s="112"/>
      <c r="GY95" s="112"/>
      <c r="GZ95" s="112"/>
      <c r="HA95" s="112"/>
      <c r="HB95" s="112"/>
      <c r="HC95" s="112"/>
      <c r="HD95" s="112"/>
      <c r="HE95" s="112"/>
      <c r="HF95" s="112"/>
      <c r="HG95" s="112"/>
      <c r="HH95" s="112"/>
      <c r="HI95" s="112"/>
      <c r="HJ95" s="112"/>
      <c r="HK95" s="112"/>
      <c r="HL95" s="112"/>
      <c r="HM95" s="112"/>
      <c r="HN95" s="112"/>
      <c r="HO95" s="112"/>
      <c r="HP95" s="112"/>
      <c r="HQ95" s="112"/>
      <c r="HR95" s="112"/>
      <c r="HS95" s="112"/>
      <c r="HT95" s="112"/>
      <c r="HU95" s="112"/>
      <c r="HV95" s="112"/>
      <c r="HW95" s="112"/>
      <c r="HX95" s="112"/>
      <c r="HY95" s="112"/>
      <c r="HZ95" s="112"/>
      <c r="IA95" s="112"/>
      <c r="IB95" s="112"/>
      <c r="IC95" s="112"/>
      <c r="ID95" s="112"/>
      <c r="IE95" s="112"/>
      <c r="IF95" s="112"/>
      <c r="IG95" s="112"/>
      <c r="IH95" s="112"/>
      <c r="II95" s="112"/>
      <c r="IJ95" s="112"/>
      <c r="IK95" s="112"/>
      <c r="IL95" s="112"/>
      <c r="IM95" s="112"/>
      <c r="IN95" s="112"/>
      <c r="IO95" s="112"/>
      <c r="IP95" s="112"/>
      <c r="IQ95" s="112"/>
      <c r="IR95" s="112"/>
      <c r="IS95" s="112"/>
      <c r="IT95" s="112"/>
      <c r="IU95" s="112"/>
    </row>
    <row r="96" spans="1:255">
      <c r="A96" s="135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112"/>
      <c r="DV96" s="112"/>
      <c r="DW96" s="112"/>
      <c r="DX96" s="112"/>
      <c r="DY96" s="112"/>
      <c r="DZ96" s="112"/>
      <c r="EA96" s="112"/>
      <c r="EB96" s="112"/>
      <c r="EC96" s="112"/>
      <c r="ED96" s="112"/>
      <c r="EE96" s="112"/>
      <c r="EF96" s="112"/>
      <c r="EG96" s="112"/>
      <c r="EH96" s="112"/>
      <c r="EI96" s="112"/>
      <c r="EJ96" s="112"/>
      <c r="EK96" s="112"/>
      <c r="EL96" s="112"/>
      <c r="EM96" s="112"/>
      <c r="EN96" s="112"/>
      <c r="EO96" s="112"/>
      <c r="EP96" s="112"/>
      <c r="EQ96" s="112"/>
      <c r="ER96" s="112"/>
      <c r="ES96" s="112"/>
      <c r="ET96" s="112"/>
      <c r="EU96" s="112"/>
      <c r="EV96" s="112"/>
      <c r="EW96" s="112"/>
      <c r="EX96" s="112"/>
      <c r="EY96" s="112"/>
      <c r="EZ96" s="112"/>
      <c r="FA96" s="112"/>
      <c r="FB96" s="112"/>
      <c r="FC96" s="112"/>
      <c r="FD96" s="112"/>
      <c r="FE96" s="112"/>
      <c r="FF96" s="112"/>
      <c r="FG96" s="112"/>
      <c r="FH96" s="112"/>
      <c r="FI96" s="112"/>
      <c r="FJ96" s="112"/>
      <c r="FK96" s="112"/>
      <c r="FL96" s="112"/>
      <c r="FM96" s="112"/>
      <c r="FN96" s="112"/>
      <c r="FO96" s="112"/>
      <c r="FP96" s="112"/>
      <c r="FQ96" s="112"/>
      <c r="FR96" s="112"/>
      <c r="FS96" s="112"/>
      <c r="FT96" s="112"/>
      <c r="FU96" s="112"/>
      <c r="FV96" s="112"/>
      <c r="FW96" s="112"/>
      <c r="FX96" s="112"/>
      <c r="FY96" s="112"/>
      <c r="FZ96" s="112"/>
      <c r="GA96" s="112"/>
      <c r="GB96" s="112"/>
      <c r="GC96" s="112"/>
      <c r="GD96" s="112"/>
      <c r="GE96" s="112"/>
      <c r="GF96" s="112"/>
      <c r="GG96" s="112"/>
      <c r="GH96" s="112"/>
      <c r="GI96" s="112"/>
      <c r="GJ96" s="112"/>
      <c r="GK96" s="112"/>
      <c r="GL96" s="112"/>
      <c r="GM96" s="112"/>
      <c r="GN96" s="112"/>
      <c r="GO96" s="112"/>
      <c r="GP96" s="112"/>
      <c r="GQ96" s="112"/>
      <c r="GR96" s="112"/>
      <c r="GS96" s="112"/>
      <c r="GT96" s="112"/>
      <c r="GU96" s="112"/>
      <c r="GV96" s="112"/>
      <c r="GW96" s="112"/>
      <c r="GX96" s="112"/>
      <c r="GY96" s="112"/>
      <c r="GZ96" s="112"/>
      <c r="HA96" s="112"/>
      <c r="HB96" s="112"/>
      <c r="HC96" s="112"/>
      <c r="HD96" s="112"/>
      <c r="HE96" s="112"/>
      <c r="HF96" s="112"/>
      <c r="HG96" s="112"/>
      <c r="HH96" s="112"/>
      <c r="HI96" s="112"/>
      <c r="HJ96" s="112"/>
      <c r="HK96" s="112"/>
      <c r="HL96" s="112"/>
      <c r="HM96" s="112"/>
      <c r="HN96" s="112"/>
      <c r="HO96" s="112"/>
      <c r="HP96" s="112"/>
      <c r="HQ96" s="112"/>
      <c r="HR96" s="112"/>
      <c r="HS96" s="112"/>
      <c r="HT96" s="112"/>
      <c r="HU96" s="112"/>
      <c r="HV96" s="112"/>
      <c r="HW96" s="112"/>
      <c r="HX96" s="112"/>
      <c r="HY96" s="112"/>
      <c r="HZ96" s="112"/>
      <c r="IA96" s="112"/>
      <c r="IB96" s="112"/>
      <c r="IC96" s="112"/>
      <c r="ID96" s="112"/>
      <c r="IE96" s="112"/>
      <c r="IF96" s="112"/>
      <c r="IG96" s="112"/>
      <c r="IH96" s="112"/>
      <c r="II96" s="112"/>
      <c r="IJ96" s="112"/>
      <c r="IK96" s="112"/>
      <c r="IL96" s="112"/>
      <c r="IM96" s="112"/>
      <c r="IN96" s="112"/>
      <c r="IO96" s="112"/>
      <c r="IP96" s="112"/>
      <c r="IQ96" s="112"/>
      <c r="IR96" s="112"/>
      <c r="IS96" s="112"/>
      <c r="IT96" s="112"/>
      <c r="IU96" s="112"/>
    </row>
    <row r="97" spans="1:255">
      <c r="A97" s="135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12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112"/>
      <c r="DV97" s="112"/>
      <c r="DW97" s="112"/>
      <c r="DX97" s="112"/>
      <c r="DY97" s="112"/>
      <c r="DZ97" s="112"/>
      <c r="EA97" s="112"/>
      <c r="EB97" s="112"/>
      <c r="EC97" s="112"/>
      <c r="ED97" s="112"/>
      <c r="EE97" s="112"/>
      <c r="EF97" s="112"/>
      <c r="EG97" s="112"/>
      <c r="EH97" s="112"/>
      <c r="EI97" s="112"/>
      <c r="EJ97" s="112"/>
      <c r="EK97" s="112"/>
      <c r="EL97" s="112"/>
      <c r="EM97" s="112"/>
      <c r="EN97" s="112"/>
      <c r="EO97" s="112"/>
      <c r="EP97" s="112"/>
      <c r="EQ97" s="112"/>
      <c r="ER97" s="112"/>
      <c r="ES97" s="112"/>
      <c r="ET97" s="112"/>
      <c r="EU97" s="112"/>
      <c r="EV97" s="112"/>
      <c r="EW97" s="112"/>
      <c r="EX97" s="112"/>
      <c r="EY97" s="112"/>
      <c r="EZ97" s="112"/>
      <c r="FA97" s="112"/>
      <c r="FB97" s="112"/>
      <c r="FC97" s="112"/>
      <c r="FD97" s="112"/>
      <c r="FE97" s="112"/>
      <c r="FF97" s="112"/>
      <c r="FG97" s="112"/>
      <c r="FH97" s="112"/>
      <c r="FI97" s="112"/>
      <c r="FJ97" s="112"/>
      <c r="FK97" s="112"/>
      <c r="FL97" s="112"/>
      <c r="FM97" s="112"/>
      <c r="FN97" s="112"/>
      <c r="FO97" s="112"/>
      <c r="FP97" s="112"/>
      <c r="FQ97" s="112"/>
      <c r="FR97" s="112"/>
      <c r="FS97" s="112"/>
      <c r="FT97" s="112"/>
      <c r="FU97" s="112"/>
      <c r="FV97" s="112"/>
      <c r="FW97" s="112"/>
      <c r="FX97" s="112"/>
      <c r="FY97" s="112"/>
      <c r="FZ97" s="112"/>
      <c r="GA97" s="112"/>
      <c r="GB97" s="112"/>
      <c r="GC97" s="112"/>
      <c r="GD97" s="112"/>
      <c r="GE97" s="112"/>
      <c r="GF97" s="112"/>
      <c r="GG97" s="112"/>
      <c r="GH97" s="112"/>
      <c r="GI97" s="112"/>
      <c r="GJ97" s="112"/>
      <c r="GK97" s="112"/>
      <c r="GL97" s="112"/>
      <c r="GM97" s="112"/>
      <c r="GN97" s="112"/>
      <c r="GO97" s="112"/>
      <c r="GP97" s="112"/>
      <c r="GQ97" s="112"/>
      <c r="GR97" s="112"/>
      <c r="GS97" s="112"/>
      <c r="GT97" s="112"/>
      <c r="GU97" s="112"/>
      <c r="GV97" s="112"/>
      <c r="GW97" s="112"/>
      <c r="GX97" s="112"/>
      <c r="GY97" s="112"/>
      <c r="GZ97" s="112"/>
      <c r="HA97" s="112"/>
      <c r="HB97" s="112"/>
      <c r="HC97" s="112"/>
      <c r="HD97" s="112"/>
      <c r="HE97" s="112"/>
      <c r="HF97" s="112"/>
      <c r="HG97" s="112"/>
      <c r="HH97" s="112"/>
      <c r="HI97" s="112"/>
      <c r="HJ97" s="112"/>
      <c r="HK97" s="112"/>
      <c r="HL97" s="112"/>
      <c r="HM97" s="112"/>
      <c r="HN97" s="112"/>
      <c r="HO97" s="112"/>
      <c r="HP97" s="112"/>
      <c r="HQ97" s="112"/>
      <c r="HR97" s="112"/>
      <c r="HS97" s="112"/>
      <c r="HT97" s="112"/>
      <c r="HU97" s="112"/>
      <c r="HV97" s="112"/>
      <c r="HW97" s="112"/>
      <c r="HX97" s="112"/>
      <c r="HY97" s="112"/>
      <c r="HZ97" s="112"/>
      <c r="IA97" s="112"/>
      <c r="IB97" s="112"/>
      <c r="IC97" s="112"/>
      <c r="ID97" s="112"/>
      <c r="IE97" s="112"/>
      <c r="IF97" s="112"/>
      <c r="IG97" s="112"/>
      <c r="IH97" s="112"/>
      <c r="II97" s="112"/>
      <c r="IJ97" s="112"/>
      <c r="IK97" s="112"/>
      <c r="IL97" s="112"/>
      <c r="IM97" s="112"/>
      <c r="IN97" s="112"/>
      <c r="IO97" s="112"/>
      <c r="IP97" s="112"/>
      <c r="IQ97" s="112"/>
      <c r="IR97" s="112"/>
      <c r="IS97" s="112"/>
      <c r="IT97" s="112"/>
      <c r="IU97" s="112"/>
    </row>
    <row r="98" spans="1:255">
      <c r="A98" s="135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12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112"/>
      <c r="DV98" s="112"/>
      <c r="DW98" s="112"/>
      <c r="DX98" s="112"/>
      <c r="DY98" s="112"/>
      <c r="DZ98" s="112"/>
      <c r="EA98" s="112"/>
      <c r="EB98" s="112"/>
      <c r="EC98" s="112"/>
      <c r="ED98" s="112"/>
      <c r="EE98" s="112"/>
      <c r="EF98" s="112"/>
      <c r="EG98" s="112"/>
      <c r="EH98" s="112"/>
      <c r="EI98" s="112"/>
      <c r="EJ98" s="112"/>
      <c r="EK98" s="112"/>
      <c r="EL98" s="112"/>
      <c r="EM98" s="112"/>
      <c r="EN98" s="112"/>
      <c r="EO98" s="112"/>
      <c r="EP98" s="112"/>
      <c r="EQ98" s="112"/>
      <c r="ER98" s="112"/>
      <c r="ES98" s="112"/>
      <c r="ET98" s="112"/>
      <c r="EU98" s="112"/>
      <c r="EV98" s="112"/>
      <c r="EW98" s="112"/>
      <c r="EX98" s="112"/>
      <c r="EY98" s="112"/>
      <c r="EZ98" s="112"/>
      <c r="FA98" s="112"/>
      <c r="FB98" s="112"/>
      <c r="FC98" s="112"/>
      <c r="FD98" s="112"/>
      <c r="FE98" s="112"/>
      <c r="FF98" s="112"/>
      <c r="FG98" s="112"/>
      <c r="FH98" s="112"/>
      <c r="FI98" s="112"/>
      <c r="FJ98" s="112"/>
      <c r="FK98" s="112"/>
      <c r="FL98" s="112"/>
      <c r="FM98" s="112"/>
      <c r="FN98" s="112"/>
      <c r="FO98" s="112"/>
      <c r="FP98" s="112"/>
      <c r="FQ98" s="112"/>
      <c r="FR98" s="112"/>
      <c r="FS98" s="112"/>
      <c r="FT98" s="112"/>
      <c r="FU98" s="112"/>
      <c r="FV98" s="112"/>
      <c r="FW98" s="112"/>
      <c r="FX98" s="112"/>
      <c r="FY98" s="112"/>
      <c r="FZ98" s="112"/>
      <c r="GA98" s="112"/>
      <c r="GB98" s="112"/>
      <c r="GC98" s="112"/>
      <c r="GD98" s="112"/>
      <c r="GE98" s="112"/>
      <c r="GF98" s="112"/>
      <c r="GG98" s="112"/>
      <c r="GH98" s="112"/>
      <c r="GI98" s="112"/>
      <c r="GJ98" s="112"/>
      <c r="GK98" s="112"/>
      <c r="GL98" s="112"/>
      <c r="GM98" s="112"/>
      <c r="GN98" s="112"/>
      <c r="GO98" s="112"/>
      <c r="GP98" s="112"/>
      <c r="GQ98" s="112"/>
      <c r="GR98" s="112"/>
      <c r="GS98" s="112"/>
      <c r="GT98" s="112"/>
      <c r="GU98" s="112"/>
      <c r="GV98" s="112"/>
      <c r="GW98" s="112"/>
      <c r="GX98" s="112"/>
      <c r="GY98" s="112"/>
      <c r="GZ98" s="112"/>
      <c r="HA98" s="112"/>
      <c r="HB98" s="112"/>
      <c r="HC98" s="112"/>
      <c r="HD98" s="112"/>
      <c r="HE98" s="112"/>
      <c r="HF98" s="112"/>
      <c r="HG98" s="112"/>
      <c r="HH98" s="112"/>
      <c r="HI98" s="112"/>
      <c r="HJ98" s="112"/>
      <c r="HK98" s="112"/>
      <c r="HL98" s="112"/>
      <c r="HM98" s="112"/>
      <c r="HN98" s="112"/>
      <c r="HO98" s="112"/>
      <c r="HP98" s="112"/>
      <c r="HQ98" s="112"/>
      <c r="HR98" s="112"/>
      <c r="HS98" s="112"/>
      <c r="HT98" s="112"/>
      <c r="HU98" s="112"/>
      <c r="HV98" s="112"/>
      <c r="HW98" s="112"/>
      <c r="HX98" s="112"/>
      <c r="HY98" s="112"/>
      <c r="HZ98" s="112"/>
      <c r="IA98" s="112"/>
      <c r="IB98" s="112"/>
      <c r="IC98" s="112"/>
      <c r="ID98" s="112"/>
      <c r="IE98" s="112"/>
      <c r="IF98" s="112"/>
      <c r="IG98" s="112"/>
      <c r="IH98" s="112"/>
      <c r="II98" s="112"/>
      <c r="IJ98" s="112"/>
      <c r="IK98" s="112"/>
      <c r="IL98" s="112"/>
      <c r="IM98" s="112"/>
      <c r="IN98" s="112"/>
      <c r="IO98" s="112"/>
      <c r="IP98" s="112"/>
      <c r="IQ98" s="112"/>
      <c r="IR98" s="112"/>
      <c r="IS98" s="112"/>
      <c r="IT98" s="112"/>
      <c r="IU98" s="112"/>
    </row>
    <row r="99" spans="1:255">
      <c r="A99" s="135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12"/>
      <c r="DJ99" s="112"/>
      <c r="DK99" s="112"/>
      <c r="DL99" s="112"/>
      <c r="DM99" s="112"/>
      <c r="DN99" s="112"/>
      <c r="DO99" s="112"/>
      <c r="DP99" s="112"/>
      <c r="DQ99" s="112"/>
      <c r="DR99" s="112"/>
      <c r="DS99" s="112"/>
      <c r="DT99" s="112"/>
      <c r="DU99" s="112"/>
      <c r="DV99" s="112"/>
      <c r="DW99" s="112"/>
      <c r="DX99" s="112"/>
      <c r="DY99" s="112"/>
      <c r="DZ99" s="112"/>
      <c r="EA99" s="112"/>
      <c r="EB99" s="112"/>
      <c r="EC99" s="112"/>
      <c r="ED99" s="112"/>
      <c r="EE99" s="112"/>
      <c r="EF99" s="112"/>
      <c r="EG99" s="112"/>
      <c r="EH99" s="112"/>
      <c r="EI99" s="112"/>
      <c r="EJ99" s="112"/>
      <c r="EK99" s="112"/>
      <c r="EL99" s="112"/>
      <c r="EM99" s="112"/>
      <c r="EN99" s="112"/>
      <c r="EO99" s="112"/>
      <c r="EP99" s="112"/>
      <c r="EQ99" s="112"/>
      <c r="ER99" s="112"/>
      <c r="ES99" s="112"/>
      <c r="ET99" s="112"/>
      <c r="EU99" s="112"/>
      <c r="EV99" s="112"/>
      <c r="EW99" s="112"/>
      <c r="EX99" s="112"/>
      <c r="EY99" s="112"/>
      <c r="EZ99" s="112"/>
      <c r="FA99" s="112"/>
      <c r="FB99" s="112"/>
      <c r="FC99" s="112"/>
      <c r="FD99" s="112"/>
      <c r="FE99" s="112"/>
      <c r="FF99" s="112"/>
      <c r="FG99" s="112"/>
      <c r="FH99" s="112"/>
      <c r="FI99" s="112"/>
      <c r="FJ99" s="112"/>
      <c r="FK99" s="112"/>
      <c r="FL99" s="112"/>
      <c r="FM99" s="112"/>
      <c r="FN99" s="112"/>
      <c r="FO99" s="112"/>
      <c r="FP99" s="112"/>
      <c r="FQ99" s="112"/>
      <c r="FR99" s="112"/>
      <c r="FS99" s="112"/>
      <c r="FT99" s="112"/>
      <c r="FU99" s="112"/>
      <c r="FV99" s="112"/>
      <c r="FW99" s="112"/>
      <c r="FX99" s="112"/>
      <c r="FY99" s="112"/>
      <c r="FZ99" s="112"/>
      <c r="GA99" s="112"/>
      <c r="GB99" s="112"/>
      <c r="GC99" s="112"/>
      <c r="GD99" s="112"/>
      <c r="GE99" s="112"/>
      <c r="GF99" s="112"/>
      <c r="GG99" s="112"/>
      <c r="GH99" s="112"/>
      <c r="GI99" s="112"/>
      <c r="GJ99" s="112"/>
      <c r="GK99" s="112"/>
      <c r="GL99" s="112"/>
      <c r="GM99" s="112"/>
      <c r="GN99" s="112"/>
      <c r="GO99" s="112"/>
      <c r="GP99" s="112"/>
      <c r="GQ99" s="112"/>
      <c r="GR99" s="112"/>
      <c r="GS99" s="112"/>
      <c r="GT99" s="112"/>
      <c r="GU99" s="112"/>
      <c r="GV99" s="112"/>
      <c r="GW99" s="112"/>
      <c r="GX99" s="112"/>
      <c r="GY99" s="112"/>
      <c r="GZ99" s="112"/>
      <c r="HA99" s="112"/>
      <c r="HB99" s="112"/>
      <c r="HC99" s="112"/>
      <c r="HD99" s="112"/>
      <c r="HE99" s="112"/>
      <c r="HF99" s="112"/>
      <c r="HG99" s="112"/>
      <c r="HH99" s="112"/>
      <c r="HI99" s="112"/>
      <c r="HJ99" s="112"/>
      <c r="HK99" s="112"/>
      <c r="HL99" s="112"/>
      <c r="HM99" s="112"/>
      <c r="HN99" s="112"/>
      <c r="HO99" s="112"/>
      <c r="HP99" s="112"/>
      <c r="HQ99" s="112"/>
      <c r="HR99" s="112"/>
      <c r="HS99" s="112"/>
      <c r="HT99" s="112"/>
      <c r="HU99" s="112"/>
      <c r="HV99" s="112"/>
      <c r="HW99" s="112"/>
      <c r="HX99" s="112"/>
      <c r="HY99" s="112"/>
      <c r="HZ99" s="112"/>
      <c r="IA99" s="112"/>
      <c r="IB99" s="112"/>
      <c r="IC99" s="112"/>
      <c r="ID99" s="112"/>
      <c r="IE99" s="112"/>
      <c r="IF99" s="112"/>
      <c r="IG99" s="112"/>
      <c r="IH99" s="112"/>
      <c r="II99" s="112"/>
      <c r="IJ99" s="112"/>
      <c r="IK99" s="112"/>
      <c r="IL99" s="112"/>
      <c r="IM99" s="112"/>
      <c r="IN99" s="112"/>
      <c r="IO99" s="112"/>
      <c r="IP99" s="112"/>
      <c r="IQ99" s="112"/>
      <c r="IR99" s="112"/>
      <c r="IS99" s="112"/>
      <c r="IT99" s="112"/>
      <c r="IU99" s="112"/>
    </row>
    <row r="100" spans="1:255">
      <c r="A100" s="135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12"/>
      <c r="DJ100" s="112"/>
      <c r="DK100" s="112"/>
      <c r="DL100" s="112"/>
      <c r="DM100" s="112"/>
      <c r="DN100" s="112"/>
      <c r="DO100" s="112"/>
      <c r="DP100" s="112"/>
      <c r="DQ100" s="112"/>
      <c r="DR100" s="112"/>
      <c r="DS100" s="112"/>
      <c r="DT100" s="112"/>
      <c r="DU100" s="112"/>
      <c r="DV100" s="112"/>
      <c r="DW100" s="112"/>
      <c r="DX100" s="112"/>
      <c r="DY100" s="112"/>
      <c r="DZ100" s="112"/>
      <c r="EA100" s="112"/>
      <c r="EB100" s="112"/>
      <c r="EC100" s="112"/>
      <c r="ED100" s="112"/>
      <c r="EE100" s="112"/>
      <c r="EF100" s="112"/>
      <c r="EG100" s="112"/>
      <c r="EH100" s="112"/>
      <c r="EI100" s="112"/>
      <c r="EJ100" s="112"/>
      <c r="EK100" s="112"/>
      <c r="EL100" s="112"/>
      <c r="EM100" s="112"/>
      <c r="EN100" s="112"/>
      <c r="EO100" s="112"/>
      <c r="EP100" s="112"/>
      <c r="EQ100" s="112"/>
      <c r="ER100" s="112"/>
      <c r="ES100" s="112"/>
      <c r="ET100" s="112"/>
      <c r="EU100" s="112"/>
      <c r="EV100" s="112"/>
      <c r="EW100" s="112"/>
      <c r="EX100" s="112"/>
      <c r="EY100" s="112"/>
      <c r="EZ100" s="112"/>
      <c r="FA100" s="112"/>
      <c r="FB100" s="112"/>
      <c r="FC100" s="112"/>
      <c r="FD100" s="112"/>
      <c r="FE100" s="112"/>
      <c r="FF100" s="112"/>
      <c r="FG100" s="112"/>
      <c r="FH100" s="112"/>
      <c r="FI100" s="112"/>
      <c r="FJ100" s="112"/>
      <c r="FK100" s="112"/>
      <c r="FL100" s="112"/>
      <c r="FM100" s="112"/>
      <c r="FN100" s="112"/>
      <c r="FO100" s="112"/>
      <c r="FP100" s="112"/>
      <c r="FQ100" s="112"/>
      <c r="FR100" s="112"/>
      <c r="FS100" s="112"/>
      <c r="FT100" s="112"/>
      <c r="FU100" s="112"/>
      <c r="FV100" s="112"/>
      <c r="FW100" s="112"/>
      <c r="FX100" s="112"/>
      <c r="FY100" s="112"/>
      <c r="FZ100" s="112"/>
      <c r="GA100" s="112"/>
      <c r="GB100" s="112"/>
      <c r="GC100" s="112"/>
      <c r="GD100" s="112"/>
      <c r="GE100" s="112"/>
      <c r="GF100" s="112"/>
      <c r="GG100" s="112"/>
      <c r="GH100" s="112"/>
      <c r="GI100" s="112"/>
      <c r="GJ100" s="112"/>
      <c r="GK100" s="112"/>
      <c r="GL100" s="112"/>
      <c r="GM100" s="112"/>
      <c r="GN100" s="112"/>
      <c r="GO100" s="112"/>
      <c r="GP100" s="112"/>
      <c r="GQ100" s="112"/>
      <c r="GR100" s="112"/>
      <c r="GS100" s="112"/>
      <c r="GT100" s="112"/>
      <c r="GU100" s="112"/>
      <c r="GV100" s="112"/>
      <c r="GW100" s="112"/>
      <c r="GX100" s="112"/>
      <c r="GY100" s="112"/>
      <c r="GZ100" s="112"/>
      <c r="HA100" s="112"/>
      <c r="HB100" s="112"/>
      <c r="HC100" s="112"/>
      <c r="HD100" s="112"/>
      <c r="HE100" s="112"/>
      <c r="HF100" s="112"/>
      <c r="HG100" s="112"/>
      <c r="HH100" s="112"/>
      <c r="HI100" s="112"/>
      <c r="HJ100" s="112"/>
      <c r="HK100" s="112"/>
      <c r="HL100" s="112"/>
      <c r="HM100" s="112"/>
      <c r="HN100" s="112"/>
      <c r="HO100" s="112"/>
      <c r="HP100" s="112"/>
      <c r="HQ100" s="112"/>
      <c r="HR100" s="112"/>
      <c r="HS100" s="112"/>
      <c r="HT100" s="112"/>
      <c r="HU100" s="112"/>
      <c r="HV100" s="112"/>
      <c r="HW100" s="112"/>
      <c r="HX100" s="112"/>
      <c r="HY100" s="112"/>
      <c r="HZ100" s="112"/>
      <c r="IA100" s="112"/>
      <c r="IB100" s="112"/>
      <c r="IC100" s="112"/>
      <c r="ID100" s="112"/>
      <c r="IE100" s="112"/>
      <c r="IF100" s="112"/>
      <c r="IG100" s="112"/>
      <c r="IH100" s="112"/>
      <c r="II100" s="112"/>
      <c r="IJ100" s="112"/>
      <c r="IK100" s="112"/>
      <c r="IL100" s="112"/>
      <c r="IM100" s="112"/>
      <c r="IN100" s="112"/>
      <c r="IO100" s="112"/>
      <c r="IP100" s="112"/>
      <c r="IQ100" s="112"/>
      <c r="IR100" s="112"/>
      <c r="IS100" s="112"/>
      <c r="IT100" s="112"/>
      <c r="IU100" s="112"/>
    </row>
    <row r="101" spans="1:255">
      <c r="A101" s="135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  <c r="CX101" s="112"/>
      <c r="CY101" s="112"/>
      <c r="CZ101" s="112"/>
      <c r="DA101" s="112"/>
      <c r="DB101" s="112"/>
      <c r="DC101" s="112"/>
      <c r="DD101" s="112"/>
      <c r="DE101" s="112"/>
      <c r="DF101" s="112"/>
      <c r="DG101" s="11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112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112"/>
      <c r="EP101" s="112"/>
      <c r="EQ101" s="112"/>
      <c r="ER101" s="112"/>
      <c r="ES101" s="112"/>
      <c r="ET101" s="112"/>
      <c r="EU101" s="112"/>
      <c r="EV101" s="112"/>
      <c r="EW101" s="112"/>
      <c r="EX101" s="112"/>
      <c r="EY101" s="112"/>
      <c r="EZ101" s="112"/>
      <c r="FA101" s="112"/>
      <c r="FB101" s="112"/>
      <c r="FC101" s="112"/>
      <c r="FD101" s="112"/>
      <c r="FE101" s="112"/>
      <c r="FF101" s="112"/>
      <c r="FG101" s="112"/>
      <c r="FH101" s="112"/>
      <c r="FI101" s="112"/>
      <c r="FJ101" s="112"/>
      <c r="FK101" s="112"/>
      <c r="FL101" s="112"/>
      <c r="FM101" s="112"/>
      <c r="FN101" s="112"/>
      <c r="FO101" s="112"/>
      <c r="FP101" s="112"/>
      <c r="FQ101" s="112"/>
      <c r="FR101" s="112"/>
      <c r="FS101" s="112"/>
      <c r="FT101" s="112"/>
      <c r="FU101" s="112"/>
      <c r="FV101" s="112"/>
      <c r="FW101" s="112"/>
      <c r="FX101" s="112"/>
      <c r="FY101" s="112"/>
      <c r="FZ101" s="112"/>
      <c r="GA101" s="112"/>
      <c r="GB101" s="112"/>
      <c r="GC101" s="112"/>
      <c r="GD101" s="112"/>
      <c r="GE101" s="112"/>
      <c r="GF101" s="112"/>
      <c r="GG101" s="112"/>
      <c r="GH101" s="112"/>
      <c r="GI101" s="112"/>
      <c r="GJ101" s="112"/>
      <c r="GK101" s="112"/>
      <c r="GL101" s="112"/>
      <c r="GM101" s="112"/>
      <c r="GN101" s="112"/>
      <c r="GO101" s="112"/>
      <c r="GP101" s="112"/>
      <c r="GQ101" s="112"/>
      <c r="GR101" s="112"/>
      <c r="GS101" s="112"/>
      <c r="GT101" s="112"/>
      <c r="GU101" s="112"/>
      <c r="GV101" s="112"/>
      <c r="GW101" s="112"/>
      <c r="GX101" s="112"/>
      <c r="GY101" s="112"/>
      <c r="GZ101" s="112"/>
      <c r="HA101" s="112"/>
      <c r="HB101" s="112"/>
      <c r="HC101" s="112"/>
      <c r="HD101" s="112"/>
      <c r="HE101" s="112"/>
      <c r="HF101" s="112"/>
      <c r="HG101" s="112"/>
      <c r="HH101" s="112"/>
      <c r="HI101" s="112"/>
      <c r="HJ101" s="112"/>
      <c r="HK101" s="112"/>
      <c r="HL101" s="112"/>
      <c r="HM101" s="112"/>
      <c r="HN101" s="112"/>
      <c r="HO101" s="112"/>
      <c r="HP101" s="112"/>
      <c r="HQ101" s="112"/>
      <c r="HR101" s="112"/>
      <c r="HS101" s="112"/>
      <c r="HT101" s="112"/>
      <c r="HU101" s="112"/>
      <c r="HV101" s="112"/>
      <c r="HW101" s="112"/>
      <c r="HX101" s="112"/>
      <c r="HY101" s="112"/>
      <c r="HZ101" s="112"/>
      <c r="IA101" s="112"/>
      <c r="IB101" s="112"/>
      <c r="IC101" s="112"/>
      <c r="ID101" s="112"/>
      <c r="IE101" s="112"/>
      <c r="IF101" s="112"/>
      <c r="IG101" s="112"/>
      <c r="IH101" s="112"/>
      <c r="II101" s="112"/>
      <c r="IJ101" s="112"/>
      <c r="IK101" s="112"/>
      <c r="IL101" s="112"/>
      <c r="IM101" s="112"/>
      <c r="IN101" s="112"/>
      <c r="IO101" s="112"/>
      <c r="IP101" s="112"/>
      <c r="IQ101" s="112"/>
      <c r="IR101" s="112"/>
      <c r="IS101" s="112"/>
      <c r="IT101" s="112"/>
      <c r="IU101" s="112"/>
    </row>
    <row r="102" spans="1:255">
      <c r="A102" s="135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112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112"/>
      <c r="EP102" s="112"/>
      <c r="EQ102" s="112"/>
      <c r="ER102" s="112"/>
      <c r="ES102" s="112"/>
      <c r="ET102" s="112"/>
      <c r="EU102" s="112"/>
      <c r="EV102" s="112"/>
      <c r="EW102" s="112"/>
      <c r="EX102" s="112"/>
      <c r="EY102" s="112"/>
      <c r="EZ102" s="112"/>
      <c r="FA102" s="112"/>
      <c r="FB102" s="112"/>
      <c r="FC102" s="112"/>
      <c r="FD102" s="112"/>
      <c r="FE102" s="112"/>
      <c r="FF102" s="112"/>
      <c r="FG102" s="112"/>
      <c r="FH102" s="112"/>
      <c r="FI102" s="112"/>
      <c r="FJ102" s="112"/>
      <c r="FK102" s="112"/>
      <c r="FL102" s="112"/>
      <c r="FM102" s="112"/>
      <c r="FN102" s="112"/>
      <c r="FO102" s="112"/>
      <c r="FP102" s="112"/>
      <c r="FQ102" s="112"/>
      <c r="FR102" s="112"/>
      <c r="FS102" s="112"/>
      <c r="FT102" s="112"/>
      <c r="FU102" s="112"/>
      <c r="FV102" s="112"/>
      <c r="FW102" s="112"/>
      <c r="FX102" s="112"/>
      <c r="FY102" s="112"/>
      <c r="FZ102" s="112"/>
      <c r="GA102" s="112"/>
      <c r="GB102" s="112"/>
      <c r="GC102" s="112"/>
      <c r="GD102" s="112"/>
      <c r="GE102" s="112"/>
      <c r="GF102" s="112"/>
      <c r="GG102" s="112"/>
      <c r="GH102" s="112"/>
      <c r="GI102" s="112"/>
      <c r="GJ102" s="112"/>
      <c r="GK102" s="112"/>
      <c r="GL102" s="112"/>
      <c r="GM102" s="112"/>
      <c r="GN102" s="112"/>
      <c r="GO102" s="112"/>
      <c r="GP102" s="112"/>
      <c r="GQ102" s="112"/>
      <c r="GR102" s="112"/>
      <c r="GS102" s="112"/>
      <c r="GT102" s="112"/>
      <c r="GU102" s="112"/>
      <c r="GV102" s="112"/>
      <c r="GW102" s="112"/>
      <c r="GX102" s="112"/>
      <c r="GY102" s="112"/>
      <c r="GZ102" s="112"/>
      <c r="HA102" s="112"/>
      <c r="HB102" s="112"/>
      <c r="HC102" s="112"/>
      <c r="HD102" s="112"/>
      <c r="HE102" s="112"/>
      <c r="HF102" s="112"/>
      <c r="HG102" s="112"/>
      <c r="HH102" s="112"/>
      <c r="HI102" s="112"/>
      <c r="HJ102" s="112"/>
      <c r="HK102" s="112"/>
      <c r="HL102" s="112"/>
      <c r="HM102" s="112"/>
      <c r="HN102" s="112"/>
      <c r="HO102" s="112"/>
      <c r="HP102" s="112"/>
      <c r="HQ102" s="112"/>
      <c r="HR102" s="112"/>
      <c r="HS102" s="112"/>
      <c r="HT102" s="112"/>
      <c r="HU102" s="112"/>
      <c r="HV102" s="112"/>
      <c r="HW102" s="112"/>
      <c r="HX102" s="112"/>
      <c r="HY102" s="112"/>
      <c r="HZ102" s="112"/>
      <c r="IA102" s="112"/>
      <c r="IB102" s="112"/>
      <c r="IC102" s="112"/>
      <c r="ID102" s="112"/>
      <c r="IE102" s="112"/>
      <c r="IF102" s="112"/>
      <c r="IG102" s="112"/>
      <c r="IH102" s="112"/>
      <c r="II102" s="112"/>
      <c r="IJ102" s="112"/>
      <c r="IK102" s="112"/>
      <c r="IL102" s="112"/>
      <c r="IM102" s="112"/>
      <c r="IN102" s="112"/>
      <c r="IO102" s="112"/>
      <c r="IP102" s="112"/>
      <c r="IQ102" s="112"/>
      <c r="IR102" s="112"/>
      <c r="IS102" s="112"/>
      <c r="IT102" s="112"/>
      <c r="IU102" s="112"/>
    </row>
    <row r="103" spans="1:255">
      <c r="A103" s="135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12"/>
      <c r="IU103" s="112"/>
    </row>
    <row r="104" spans="1:255">
      <c r="A104" s="135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12"/>
      <c r="IU104" s="112"/>
    </row>
    <row r="105" spans="1:255">
      <c r="A105" s="135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  <c r="CS105" s="112"/>
      <c r="CT105" s="112"/>
      <c r="CU105" s="112"/>
      <c r="CV105" s="112"/>
      <c r="CW105" s="112"/>
      <c r="CX105" s="112"/>
      <c r="CY105" s="112"/>
      <c r="CZ105" s="112"/>
      <c r="DA105" s="112"/>
      <c r="DB105" s="112"/>
      <c r="DC105" s="112"/>
      <c r="DD105" s="112"/>
      <c r="DE105" s="112"/>
      <c r="DF105" s="112"/>
      <c r="DG105" s="112"/>
      <c r="DH105" s="112"/>
      <c r="DI105" s="112"/>
      <c r="DJ105" s="112"/>
      <c r="DK105" s="112"/>
      <c r="DL105" s="112"/>
      <c r="DM105" s="112"/>
      <c r="DN105" s="112"/>
      <c r="DO105" s="112"/>
      <c r="DP105" s="112"/>
      <c r="DQ105" s="112"/>
      <c r="DR105" s="112"/>
      <c r="DS105" s="112"/>
      <c r="DT105" s="112"/>
      <c r="DU105" s="112"/>
      <c r="DV105" s="112"/>
      <c r="DW105" s="112"/>
      <c r="DX105" s="112"/>
      <c r="DY105" s="112"/>
      <c r="DZ105" s="112"/>
      <c r="EA105" s="112"/>
      <c r="EB105" s="112"/>
      <c r="EC105" s="112"/>
      <c r="ED105" s="112"/>
      <c r="EE105" s="112"/>
      <c r="EF105" s="112"/>
      <c r="EG105" s="112"/>
      <c r="EH105" s="112"/>
      <c r="EI105" s="112"/>
      <c r="EJ105" s="112"/>
      <c r="EK105" s="112"/>
      <c r="EL105" s="112"/>
      <c r="EM105" s="112"/>
      <c r="EN105" s="112"/>
      <c r="EO105" s="112"/>
      <c r="EP105" s="112"/>
      <c r="EQ105" s="112"/>
      <c r="ER105" s="112"/>
      <c r="ES105" s="112"/>
      <c r="ET105" s="112"/>
      <c r="EU105" s="112"/>
      <c r="EV105" s="112"/>
      <c r="EW105" s="112"/>
      <c r="EX105" s="112"/>
      <c r="EY105" s="112"/>
      <c r="EZ105" s="112"/>
      <c r="FA105" s="112"/>
      <c r="FB105" s="112"/>
      <c r="FC105" s="112"/>
      <c r="FD105" s="112"/>
      <c r="FE105" s="112"/>
      <c r="FF105" s="112"/>
      <c r="FG105" s="112"/>
      <c r="FH105" s="112"/>
      <c r="FI105" s="112"/>
      <c r="FJ105" s="112"/>
      <c r="FK105" s="112"/>
      <c r="FL105" s="112"/>
      <c r="FM105" s="112"/>
      <c r="FN105" s="112"/>
      <c r="FO105" s="112"/>
      <c r="FP105" s="112"/>
      <c r="FQ105" s="112"/>
      <c r="FR105" s="112"/>
      <c r="FS105" s="112"/>
      <c r="FT105" s="112"/>
      <c r="FU105" s="112"/>
      <c r="FV105" s="112"/>
      <c r="FW105" s="112"/>
      <c r="FX105" s="112"/>
      <c r="FY105" s="112"/>
      <c r="FZ105" s="112"/>
      <c r="GA105" s="112"/>
      <c r="GB105" s="112"/>
      <c r="GC105" s="112"/>
      <c r="GD105" s="112"/>
      <c r="GE105" s="112"/>
      <c r="GF105" s="112"/>
      <c r="GG105" s="112"/>
      <c r="GH105" s="112"/>
      <c r="GI105" s="112"/>
      <c r="GJ105" s="112"/>
      <c r="GK105" s="112"/>
      <c r="GL105" s="112"/>
      <c r="GM105" s="112"/>
      <c r="GN105" s="112"/>
      <c r="GO105" s="112"/>
      <c r="GP105" s="112"/>
      <c r="GQ105" s="112"/>
      <c r="GR105" s="112"/>
      <c r="GS105" s="112"/>
      <c r="GT105" s="112"/>
      <c r="GU105" s="112"/>
      <c r="GV105" s="112"/>
      <c r="GW105" s="112"/>
      <c r="GX105" s="112"/>
      <c r="GY105" s="112"/>
      <c r="GZ105" s="112"/>
      <c r="HA105" s="112"/>
      <c r="HB105" s="112"/>
      <c r="HC105" s="112"/>
      <c r="HD105" s="112"/>
      <c r="HE105" s="112"/>
      <c r="HF105" s="112"/>
      <c r="HG105" s="112"/>
      <c r="HH105" s="112"/>
      <c r="HI105" s="112"/>
      <c r="HJ105" s="112"/>
      <c r="HK105" s="112"/>
      <c r="HL105" s="112"/>
      <c r="HM105" s="112"/>
      <c r="HN105" s="112"/>
      <c r="HO105" s="112"/>
      <c r="HP105" s="112"/>
      <c r="HQ105" s="112"/>
      <c r="HR105" s="112"/>
      <c r="HS105" s="112"/>
      <c r="HT105" s="112"/>
      <c r="HU105" s="112"/>
      <c r="HV105" s="112"/>
      <c r="HW105" s="112"/>
      <c r="HX105" s="112"/>
      <c r="HY105" s="112"/>
      <c r="HZ105" s="112"/>
      <c r="IA105" s="112"/>
      <c r="IB105" s="112"/>
      <c r="IC105" s="112"/>
      <c r="ID105" s="112"/>
      <c r="IE105" s="112"/>
      <c r="IF105" s="112"/>
      <c r="IG105" s="112"/>
      <c r="IH105" s="112"/>
      <c r="II105" s="112"/>
      <c r="IJ105" s="112"/>
      <c r="IK105" s="112"/>
      <c r="IL105" s="112"/>
      <c r="IM105" s="112"/>
      <c r="IN105" s="112"/>
      <c r="IO105" s="112"/>
      <c r="IP105" s="112"/>
      <c r="IQ105" s="112"/>
      <c r="IR105" s="112"/>
      <c r="IS105" s="112"/>
      <c r="IT105" s="112"/>
      <c r="IU105" s="112"/>
    </row>
    <row r="106" spans="1:255">
      <c r="A106" s="135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  <c r="DE106" s="112"/>
      <c r="DF106" s="112"/>
      <c r="DG106" s="112"/>
      <c r="DH106" s="112"/>
      <c r="DI106" s="112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112"/>
      <c r="DV106" s="112"/>
      <c r="DW106" s="112"/>
      <c r="DX106" s="112"/>
      <c r="DY106" s="112"/>
      <c r="DZ106" s="112"/>
      <c r="EA106" s="112"/>
      <c r="EB106" s="112"/>
      <c r="EC106" s="112"/>
      <c r="ED106" s="112"/>
      <c r="EE106" s="112"/>
      <c r="EF106" s="112"/>
      <c r="EG106" s="112"/>
      <c r="EH106" s="112"/>
      <c r="EI106" s="112"/>
      <c r="EJ106" s="112"/>
      <c r="EK106" s="112"/>
      <c r="EL106" s="112"/>
      <c r="EM106" s="112"/>
      <c r="EN106" s="112"/>
      <c r="EO106" s="112"/>
      <c r="EP106" s="112"/>
      <c r="EQ106" s="112"/>
      <c r="ER106" s="112"/>
      <c r="ES106" s="112"/>
      <c r="ET106" s="112"/>
      <c r="EU106" s="112"/>
      <c r="EV106" s="112"/>
      <c r="EW106" s="112"/>
      <c r="EX106" s="112"/>
      <c r="EY106" s="112"/>
      <c r="EZ106" s="112"/>
      <c r="FA106" s="112"/>
      <c r="FB106" s="112"/>
      <c r="FC106" s="112"/>
      <c r="FD106" s="112"/>
      <c r="FE106" s="112"/>
      <c r="FF106" s="112"/>
      <c r="FG106" s="112"/>
      <c r="FH106" s="112"/>
      <c r="FI106" s="112"/>
      <c r="FJ106" s="112"/>
      <c r="FK106" s="112"/>
      <c r="FL106" s="112"/>
      <c r="FM106" s="112"/>
      <c r="FN106" s="112"/>
      <c r="FO106" s="112"/>
      <c r="FP106" s="112"/>
      <c r="FQ106" s="112"/>
      <c r="FR106" s="112"/>
      <c r="FS106" s="112"/>
      <c r="FT106" s="112"/>
      <c r="FU106" s="112"/>
      <c r="FV106" s="112"/>
      <c r="FW106" s="112"/>
      <c r="FX106" s="112"/>
      <c r="FY106" s="112"/>
      <c r="FZ106" s="112"/>
      <c r="GA106" s="112"/>
      <c r="GB106" s="112"/>
      <c r="GC106" s="112"/>
      <c r="GD106" s="112"/>
      <c r="GE106" s="112"/>
      <c r="GF106" s="112"/>
      <c r="GG106" s="112"/>
      <c r="GH106" s="112"/>
      <c r="GI106" s="112"/>
      <c r="GJ106" s="112"/>
      <c r="GK106" s="112"/>
      <c r="GL106" s="112"/>
      <c r="GM106" s="112"/>
      <c r="GN106" s="112"/>
      <c r="GO106" s="112"/>
      <c r="GP106" s="112"/>
      <c r="GQ106" s="112"/>
      <c r="GR106" s="112"/>
      <c r="GS106" s="112"/>
      <c r="GT106" s="112"/>
      <c r="GU106" s="112"/>
      <c r="GV106" s="112"/>
      <c r="GW106" s="112"/>
      <c r="GX106" s="112"/>
      <c r="GY106" s="112"/>
      <c r="GZ106" s="112"/>
      <c r="HA106" s="112"/>
      <c r="HB106" s="112"/>
      <c r="HC106" s="112"/>
      <c r="HD106" s="112"/>
      <c r="HE106" s="112"/>
      <c r="HF106" s="112"/>
      <c r="HG106" s="112"/>
      <c r="HH106" s="112"/>
      <c r="HI106" s="112"/>
      <c r="HJ106" s="112"/>
      <c r="HK106" s="112"/>
      <c r="HL106" s="112"/>
      <c r="HM106" s="112"/>
      <c r="HN106" s="112"/>
      <c r="HO106" s="112"/>
      <c r="HP106" s="112"/>
      <c r="HQ106" s="112"/>
      <c r="HR106" s="112"/>
      <c r="HS106" s="112"/>
      <c r="HT106" s="112"/>
      <c r="HU106" s="112"/>
      <c r="HV106" s="112"/>
      <c r="HW106" s="112"/>
      <c r="HX106" s="112"/>
      <c r="HY106" s="112"/>
      <c r="HZ106" s="112"/>
      <c r="IA106" s="112"/>
      <c r="IB106" s="112"/>
      <c r="IC106" s="112"/>
      <c r="ID106" s="112"/>
      <c r="IE106" s="112"/>
      <c r="IF106" s="112"/>
      <c r="IG106" s="112"/>
      <c r="IH106" s="112"/>
      <c r="II106" s="112"/>
      <c r="IJ106" s="112"/>
      <c r="IK106" s="112"/>
      <c r="IL106" s="112"/>
      <c r="IM106" s="112"/>
      <c r="IN106" s="112"/>
      <c r="IO106" s="112"/>
      <c r="IP106" s="112"/>
      <c r="IQ106" s="112"/>
      <c r="IR106" s="112"/>
      <c r="IS106" s="112"/>
      <c r="IT106" s="112"/>
      <c r="IU106" s="112"/>
    </row>
    <row r="107" spans="1:255">
      <c r="A107" s="135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2"/>
      <c r="CU107" s="112"/>
      <c r="CV107" s="112"/>
      <c r="CW107" s="112"/>
      <c r="CX107" s="112"/>
      <c r="CY107" s="112"/>
      <c r="CZ107" s="112"/>
      <c r="DA107" s="112"/>
      <c r="DB107" s="112"/>
      <c r="DC107" s="112"/>
      <c r="DD107" s="112"/>
      <c r="DE107" s="112"/>
      <c r="DF107" s="112"/>
      <c r="DG107" s="112"/>
      <c r="DH107" s="112"/>
      <c r="DI107" s="112"/>
      <c r="DJ107" s="112"/>
      <c r="DK107" s="112"/>
      <c r="DL107" s="112"/>
      <c r="DM107" s="112"/>
      <c r="DN107" s="112"/>
      <c r="DO107" s="112"/>
      <c r="DP107" s="112"/>
      <c r="DQ107" s="112"/>
      <c r="DR107" s="112"/>
      <c r="DS107" s="112"/>
      <c r="DT107" s="112"/>
      <c r="DU107" s="112"/>
      <c r="DV107" s="112"/>
      <c r="DW107" s="112"/>
      <c r="DX107" s="112"/>
      <c r="DY107" s="112"/>
      <c r="DZ107" s="112"/>
      <c r="EA107" s="112"/>
      <c r="EB107" s="112"/>
      <c r="EC107" s="112"/>
      <c r="ED107" s="112"/>
      <c r="EE107" s="112"/>
      <c r="EF107" s="112"/>
      <c r="EG107" s="112"/>
      <c r="EH107" s="112"/>
      <c r="EI107" s="112"/>
      <c r="EJ107" s="112"/>
      <c r="EK107" s="112"/>
      <c r="EL107" s="112"/>
      <c r="EM107" s="112"/>
      <c r="EN107" s="112"/>
      <c r="EO107" s="112"/>
      <c r="EP107" s="112"/>
      <c r="EQ107" s="112"/>
      <c r="ER107" s="112"/>
      <c r="ES107" s="112"/>
      <c r="ET107" s="112"/>
      <c r="EU107" s="112"/>
      <c r="EV107" s="112"/>
      <c r="EW107" s="112"/>
      <c r="EX107" s="112"/>
      <c r="EY107" s="112"/>
      <c r="EZ107" s="112"/>
      <c r="FA107" s="112"/>
      <c r="FB107" s="112"/>
      <c r="FC107" s="112"/>
      <c r="FD107" s="112"/>
      <c r="FE107" s="112"/>
      <c r="FF107" s="112"/>
      <c r="FG107" s="112"/>
      <c r="FH107" s="112"/>
      <c r="FI107" s="112"/>
      <c r="FJ107" s="112"/>
      <c r="FK107" s="112"/>
      <c r="FL107" s="112"/>
      <c r="FM107" s="112"/>
      <c r="FN107" s="112"/>
      <c r="FO107" s="112"/>
      <c r="FP107" s="112"/>
      <c r="FQ107" s="112"/>
      <c r="FR107" s="112"/>
      <c r="FS107" s="112"/>
      <c r="FT107" s="112"/>
      <c r="FU107" s="112"/>
      <c r="FV107" s="112"/>
      <c r="FW107" s="112"/>
      <c r="FX107" s="112"/>
      <c r="FY107" s="112"/>
      <c r="FZ107" s="112"/>
      <c r="GA107" s="112"/>
      <c r="GB107" s="112"/>
      <c r="GC107" s="112"/>
      <c r="GD107" s="112"/>
      <c r="GE107" s="112"/>
      <c r="GF107" s="112"/>
      <c r="GG107" s="112"/>
      <c r="GH107" s="112"/>
      <c r="GI107" s="112"/>
      <c r="GJ107" s="112"/>
      <c r="GK107" s="112"/>
      <c r="GL107" s="112"/>
      <c r="GM107" s="112"/>
      <c r="GN107" s="112"/>
      <c r="GO107" s="112"/>
      <c r="GP107" s="112"/>
      <c r="GQ107" s="112"/>
      <c r="GR107" s="112"/>
      <c r="GS107" s="112"/>
      <c r="GT107" s="112"/>
      <c r="GU107" s="112"/>
      <c r="GV107" s="112"/>
      <c r="GW107" s="112"/>
      <c r="GX107" s="112"/>
      <c r="GY107" s="112"/>
      <c r="GZ107" s="112"/>
      <c r="HA107" s="112"/>
      <c r="HB107" s="112"/>
      <c r="HC107" s="112"/>
      <c r="HD107" s="112"/>
      <c r="HE107" s="112"/>
      <c r="HF107" s="112"/>
      <c r="HG107" s="112"/>
      <c r="HH107" s="112"/>
      <c r="HI107" s="112"/>
      <c r="HJ107" s="112"/>
      <c r="HK107" s="112"/>
      <c r="HL107" s="112"/>
      <c r="HM107" s="112"/>
      <c r="HN107" s="112"/>
      <c r="HO107" s="112"/>
      <c r="HP107" s="112"/>
      <c r="HQ107" s="112"/>
      <c r="HR107" s="112"/>
      <c r="HS107" s="112"/>
      <c r="HT107" s="112"/>
      <c r="HU107" s="112"/>
      <c r="HV107" s="112"/>
      <c r="HW107" s="112"/>
      <c r="HX107" s="112"/>
      <c r="HY107" s="112"/>
      <c r="HZ107" s="112"/>
      <c r="IA107" s="112"/>
      <c r="IB107" s="112"/>
      <c r="IC107" s="112"/>
      <c r="ID107" s="112"/>
      <c r="IE107" s="112"/>
      <c r="IF107" s="112"/>
      <c r="IG107" s="112"/>
      <c r="IH107" s="112"/>
      <c r="II107" s="112"/>
      <c r="IJ107" s="112"/>
      <c r="IK107" s="112"/>
      <c r="IL107" s="112"/>
      <c r="IM107" s="112"/>
      <c r="IN107" s="112"/>
      <c r="IO107" s="112"/>
      <c r="IP107" s="112"/>
      <c r="IQ107" s="112"/>
      <c r="IR107" s="112"/>
      <c r="IS107" s="112"/>
      <c r="IT107" s="112"/>
      <c r="IU107" s="112"/>
    </row>
    <row r="108" spans="1:255">
      <c r="A108" s="135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  <c r="CX108" s="112"/>
      <c r="CY108" s="112"/>
      <c r="CZ108" s="112"/>
      <c r="DA108" s="112"/>
      <c r="DB108" s="112"/>
      <c r="DC108" s="112"/>
      <c r="DD108" s="112"/>
      <c r="DE108" s="112"/>
      <c r="DF108" s="112"/>
      <c r="DG108" s="112"/>
      <c r="DH108" s="112"/>
      <c r="DI108" s="112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112"/>
      <c r="EF108" s="112"/>
      <c r="EG108" s="112"/>
      <c r="EH108" s="112"/>
      <c r="EI108" s="112"/>
      <c r="EJ108" s="112"/>
      <c r="EK108" s="112"/>
      <c r="EL108" s="112"/>
      <c r="EM108" s="112"/>
      <c r="EN108" s="112"/>
      <c r="EO108" s="112"/>
      <c r="EP108" s="112"/>
      <c r="EQ108" s="112"/>
      <c r="ER108" s="112"/>
      <c r="ES108" s="112"/>
      <c r="ET108" s="112"/>
      <c r="EU108" s="112"/>
      <c r="EV108" s="112"/>
      <c r="EW108" s="112"/>
      <c r="EX108" s="112"/>
      <c r="EY108" s="112"/>
      <c r="EZ108" s="112"/>
      <c r="FA108" s="112"/>
      <c r="FB108" s="112"/>
      <c r="FC108" s="112"/>
      <c r="FD108" s="112"/>
      <c r="FE108" s="112"/>
      <c r="FF108" s="112"/>
      <c r="FG108" s="112"/>
      <c r="FH108" s="112"/>
      <c r="FI108" s="112"/>
      <c r="FJ108" s="112"/>
      <c r="FK108" s="112"/>
      <c r="FL108" s="112"/>
      <c r="FM108" s="112"/>
      <c r="FN108" s="112"/>
      <c r="FO108" s="112"/>
      <c r="FP108" s="112"/>
      <c r="FQ108" s="112"/>
      <c r="FR108" s="112"/>
      <c r="FS108" s="112"/>
      <c r="FT108" s="112"/>
      <c r="FU108" s="112"/>
      <c r="FV108" s="112"/>
      <c r="FW108" s="112"/>
      <c r="FX108" s="112"/>
      <c r="FY108" s="112"/>
      <c r="FZ108" s="112"/>
      <c r="GA108" s="112"/>
      <c r="GB108" s="112"/>
      <c r="GC108" s="112"/>
      <c r="GD108" s="112"/>
      <c r="GE108" s="112"/>
      <c r="GF108" s="112"/>
      <c r="GG108" s="112"/>
      <c r="GH108" s="112"/>
      <c r="GI108" s="112"/>
      <c r="GJ108" s="112"/>
      <c r="GK108" s="112"/>
      <c r="GL108" s="112"/>
      <c r="GM108" s="112"/>
      <c r="GN108" s="112"/>
      <c r="GO108" s="112"/>
      <c r="GP108" s="112"/>
      <c r="GQ108" s="112"/>
      <c r="GR108" s="112"/>
      <c r="GS108" s="112"/>
      <c r="GT108" s="112"/>
      <c r="GU108" s="112"/>
      <c r="GV108" s="112"/>
      <c r="GW108" s="112"/>
      <c r="GX108" s="112"/>
      <c r="GY108" s="112"/>
      <c r="GZ108" s="112"/>
      <c r="HA108" s="112"/>
      <c r="HB108" s="112"/>
      <c r="HC108" s="112"/>
      <c r="HD108" s="112"/>
      <c r="HE108" s="112"/>
      <c r="HF108" s="112"/>
      <c r="HG108" s="112"/>
      <c r="HH108" s="112"/>
      <c r="HI108" s="112"/>
      <c r="HJ108" s="112"/>
      <c r="HK108" s="112"/>
      <c r="HL108" s="112"/>
      <c r="HM108" s="112"/>
      <c r="HN108" s="112"/>
      <c r="HO108" s="112"/>
      <c r="HP108" s="112"/>
      <c r="HQ108" s="112"/>
      <c r="HR108" s="112"/>
      <c r="HS108" s="112"/>
      <c r="HT108" s="112"/>
      <c r="HU108" s="112"/>
      <c r="HV108" s="112"/>
      <c r="HW108" s="112"/>
      <c r="HX108" s="112"/>
      <c r="HY108" s="112"/>
      <c r="HZ108" s="112"/>
      <c r="IA108" s="112"/>
      <c r="IB108" s="112"/>
      <c r="IC108" s="112"/>
      <c r="ID108" s="112"/>
      <c r="IE108" s="112"/>
      <c r="IF108" s="112"/>
      <c r="IG108" s="112"/>
      <c r="IH108" s="112"/>
      <c r="II108" s="112"/>
      <c r="IJ108" s="112"/>
      <c r="IK108" s="112"/>
      <c r="IL108" s="112"/>
      <c r="IM108" s="112"/>
      <c r="IN108" s="112"/>
      <c r="IO108" s="112"/>
      <c r="IP108" s="112"/>
      <c r="IQ108" s="112"/>
      <c r="IR108" s="112"/>
      <c r="IS108" s="112"/>
      <c r="IT108" s="112"/>
      <c r="IU108" s="112"/>
    </row>
    <row r="109" spans="1:255">
      <c r="A109" s="135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2"/>
      <c r="DH109" s="112"/>
      <c r="DI109" s="112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112"/>
      <c r="DV109" s="112"/>
      <c r="DW109" s="112"/>
      <c r="DX109" s="112"/>
      <c r="DY109" s="112"/>
      <c r="DZ109" s="112"/>
      <c r="EA109" s="112"/>
      <c r="EB109" s="112"/>
      <c r="EC109" s="112"/>
      <c r="ED109" s="112"/>
      <c r="EE109" s="112"/>
      <c r="EF109" s="112"/>
      <c r="EG109" s="112"/>
      <c r="EH109" s="112"/>
      <c r="EI109" s="112"/>
      <c r="EJ109" s="112"/>
      <c r="EK109" s="112"/>
      <c r="EL109" s="112"/>
      <c r="EM109" s="112"/>
      <c r="EN109" s="112"/>
      <c r="EO109" s="112"/>
      <c r="EP109" s="112"/>
      <c r="EQ109" s="112"/>
      <c r="ER109" s="112"/>
      <c r="ES109" s="112"/>
      <c r="ET109" s="112"/>
      <c r="EU109" s="112"/>
      <c r="EV109" s="112"/>
      <c r="EW109" s="112"/>
      <c r="EX109" s="112"/>
      <c r="EY109" s="112"/>
      <c r="EZ109" s="112"/>
      <c r="FA109" s="112"/>
      <c r="FB109" s="112"/>
      <c r="FC109" s="112"/>
      <c r="FD109" s="112"/>
      <c r="FE109" s="112"/>
      <c r="FF109" s="112"/>
      <c r="FG109" s="112"/>
      <c r="FH109" s="112"/>
      <c r="FI109" s="112"/>
      <c r="FJ109" s="112"/>
      <c r="FK109" s="112"/>
      <c r="FL109" s="112"/>
      <c r="FM109" s="112"/>
      <c r="FN109" s="112"/>
      <c r="FO109" s="112"/>
      <c r="FP109" s="112"/>
      <c r="FQ109" s="112"/>
      <c r="FR109" s="112"/>
      <c r="FS109" s="112"/>
      <c r="FT109" s="112"/>
      <c r="FU109" s="112"/>
      <c r="FV109" s="112"/>
      <c r="FW109" s="112"/>
      <c r="FX109" s="112"/>
      <c r="FY109" s="112"/>
      <c r="FZ109" s="112"/>
      <c r="GA109" s="112"/>
      <c r="GB109" s="112"/>
      <c r="GC109" s="112"/>
      <c r="GD109" s="112"/>
      <c r="GE109" s="112"/>
      <c r="GF109" s="112"/>
      <c r="GG109" s="112"/>
      <c r="GH109" s="112"/>
      <c r="GI109" s="112"/>
      <c r="GJ109" s="112"/>
      <c r="GK109" s="112"/>
      <c r="GL109" s="112"/>
      <c r="GM109" s="112"/>
      <c r="GN109" s="112"/>
      <c r="GO109" s="112"/>
      <c r="GP109" s="112"/>
      <c r="GQ109" s="112"/>
      <c r="GR109" s="112"/>
      <c r="GS109" s="112"/>
      <c r="GT109" s="112"/>
      <c r="GU109" s="112"/>
      <c r="GV109" s="112"/>
      <c r="GW109" s="112"/>
      <c r="GX109" s="112"/>
      <c r="GY109" s="112"/>
      <c r="GZ109" s="112"/>
      <c r="HA109" s="112"/>
      <c r="HB109" s="112"/>
      <c r="HC109" s="112"/>
      <c r="HD109" s="112"/>
      <c r="HE109" s="112"/>
      <c r="HF109" s="112"/>
      <c r="HG109" s="112"/>
      <c r="HH109" s="112"/>
      <c r="HI109" s="112"/>
      <c r="HJ109" s="112"/>
      <c r="HK109" s="112"/>
      <c r="HL109" s="112"/>
      <c r="HM109" s="112"/>
      <c r="HN109" s="112"/>
      <c r="HO109" s="112"/>
      <c r="HP109" s="112"/>
      <c r="HQ109" s="112"/>
      <c r="HR109" s="112"/>
      <c r="HS109" s="112"/>
      <c r="HT109" s="112"/>
      <c r="HU109" s="112"/>
      <c r="HV109" s="112"/>
      <c r="HW109" s="112"/>
      <c r="HX109" s="112"/>
      <c r="HY109" s="112"/>
      <c r="HZ109" s="112"/>
      <c r="IA109" s="112"/>
      <c r="IB109" s="112"/>
      <c r="IC109" s="112"/>
      <c r="ID109" s="112"/>
      <c r="IE109" s="112"/>
      <c r="IF109" s="112"/>
      <c r="IG109" s="112"/>
      <c r="IH109" s="112"/>
      <c r="II109" s="112"/>
      <c r="IJ109" s="112"/>
      <c r="IK109" s="112"/>
      <c r="IL109" s="112"/>
      <c r="IM109" s="112"/>
      <c r="IN109" s="112"/>
      <c r="IO109" s="112"/>
      <c r="IP109" s="112"/>
      <c r="IQ109" s="112"/>
      <c r="IR109" s="112"/>
      <c r="IS109" s="112"/>
      <c r="IT109" s="112"/>
      <c r="IU109" s="112"/>
    </row>
    <row r="110" spans="1:255">
      <c r="A110" s="135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2"/>
      <c r="DE110" s="112"/>
      <c r="DF110" s="112"/>
      <c r="DG110" s="112"/>
      <c r="DH110" s="112"/>
      <c r="DI110" s="112"/>
      <c r="DJ110" s="112"/>
      <c r="DK110" s="112"/>
      <c r="DL110" s="112"/>
      <c r="DM110" s="112"/>
      <c r="DN110" s="112"/>
      <c r="DO110" s="112"/>
      <c r="DP110" s="112"/>
      <c r="DQ110" s="112"/>
      <c r="DR110" s="112"/>
      <c r="DS110" s="112"/>
      <c r="DT110" s="112"/>
      <c r="DU110" s="112"/>
      <c r="DV110" s="112"/>
      <c r="DW110" s="112"/>
      <c r="DX110" s="112"/>
      <c r="DY110" s="112"/>
      <c r="DZ110" s="112"/>
      <c r="EA110" s="112"/>
      <c r="EB110" s="112"/>
      <c r="EC110" s="112"/>
      <c r="ED110" s="112"/>
      <c r="EE110" s="112"/>
      <c r="EF110" s="112"/>
      <c r="EG110" s="112"/>
      <c r="EH110" s="112"/>
      <c r="EI110" s="112"/>
      <c r="EJ110" s="112"/>
      <c r="EK110" s="112"/>
      <c r="EL110" s="112"/>
      <c r="EM110" s="112"/>
      <c r="EN110" s="112"/>
      <c r="EO110" s="112"/>
      <c r="EP110" s="112"/>
      <c r="EQ110" s="112"/>
      <c r="ER110" s="112"/>
      <c r="ES110" s="112"/>
      <c r="ET110" s="112"/>
      <c r="EU110" s="112"/>
      <c r="EV110" s="112"/>
      <c r="EW110" s="112"/>
      <c r="EX110" s="112"/>
      <c r="EY110" s="112"/>
      <c r="EZ110" s="112"/>
      <c r="FA110" s="112"/>
      <c r="FB110" s="112"/>
      <c r="FC110" s="112"/>
      <c r="FD110" s="112"/>
      <c r="FE110" s="112"/>
      <c r="FF110" s="112"/>
      <c r="FG110" s="112"/>
      <c r="FH110" s="112"/>
      <c r="FI110" s="112"/>
      <c r="FJ110" s="112"/>
      <c r="FK110" s="112"/>
      <c r="FL110" s="112"/>
      <c r="FM110" s="112"/>
      <c r="FN110" s="112"/>
      <c r="FO110" s="112"/>
      <c r="FP110" s="112"/>
      <c r="FQ110" s="112"/>
      <c r="FR110" s="112"/>
      <c r="FS110" s="112"/>
      <c r="FT110" s="112"/>
      <c r="FU110" s="112"/>
      <c r="FV110" s="112"/>
      <c r="FW110" s="112"/>
      <c r="FX110" s="112"/>
      <c r="FY110" s="112"/>
      <c r="FZ110" s="112"/>
      <c r="GA110" s="112"/>
      <c r="GB110" s="112"/>
      <c r="GC110" s="112"/>
      <c r="GD110" s="112"/>
      <c r="GE110" s="112"/>
      <c r="GF110" s="112"/>
      <c r="GG110" s="112"/>
      <c r="GH110" s="112"/>
      <c r="GI110" s="112"/>
      <c r="GJ110" s="112"/>
      <c r="GK110" s="112"/>
      <c r="GL110" s="112"/>
      <c r="GM110" s="112"/>
      <c r="GN110" s="112"/>
      <c r="GO110" s="112"/>
      <c r="GP110" s="112"/>
      <c r="GQ110" s="112"/>
      <c r="GR110" s="112"/>
      <c r="GS110" s="112"/>
      <c r="GT110" s="112"/>
      <c r="GU110" s="112"/>
      <c r="GV110" s="112"/>
      <c r="GW110" s="112"/>
      <c r="GX110" s="112"/>
      <c r="GY110" s="112"/>
      <c r="GZ110" s="112"/>
      <c r="HA110" s="112"/>
      <c r="HB110" s="112"/>
      <c r="HC110" s="112"/>
      <c r="HD110" s="112"/>
      <c r="HE110" s="112"/>
      <c r="HF110" s="112"/>
      <c r="HG110" s="112"/>
      <c r="HH110" s="112"/>
      <c r="HI110" s="112"/>
      <c r="HJ110" s="112"/>
      <c r="HK110" s="112"/>
      <c r="HL110" s="112"/>
      <c r="HM110" s="112"/>
      <c r="HN110" s="112"/>
      <c r="HO110" s="112"/>
      <c r="HP110" s="112"/>
      <c r="HQ110" s="112"/>
      <c r="HR110" s="112"/>
      <c r="HS110" s="112"/>
      <c r="HT110" s="112"/>
      <c r="HU110" s="112"/>
      <c r="HV110" s="112"/>
      <c r="HW110" s="112"/>
      <c r="HX110" s="112"/>
      <c r="HY110" s="112"/>
      <c r="HZ110" s="112"/>
      <c r="IA110" s="112"/>
      <c r="IB110" s="112"/>
      <c r="IC110" s="112"/>
      <c r="ID110" s="112"/>
      <c r="IE110" s="112"/>
      <c r="IF110" s="112"/>
      <c r="IG110" s="112"/>
      <c r="IH110" s="112"/>
      <c r="II110" s="112"/>
      <c r="IJ110" s="112"/>
      <c r="IK110" s="112"/>
      <c r="IL110" s="112"/>
      <c r="IM110" s="112"/>
      <c r="IN110" s="112"/>
      <c r="IO110" s="112"/>
      <c r="IP110" s="112"/>
      <c r="IQ110" s="112"/>
      <c r="IR110" s="112"/>
      <c r="IS110" s="112"/>
      <c r="IT110" s="112"/>
      <c r="IU110" s="112"/>
    </row>
    <row r="111" spans="1:255">
      <c r="A111" s="135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2"/>
      <c r="DE111" s="112"/>
      <c r="DF111" s="112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V111" s="112"/>
      <c r="DW111" s="112"/>
      <c r="DX111" s="112"/>
      <c r="DY111" s="112"/>
      <c r="DZ111" s="112"/>
      <c r="EA111" s="112"/>
      <c r="EB111" s="112"/>
      <c r="EC111" s="112"/>
      <c r="ED111" s="112"/>
      <c r="EE111" s="112"/>
      <c r="EF111" s="112"/>
      <c r="EG111" s="112"/>
      <c r="EH111" s="112"/>
      <c r="EI111" s="112"/>
      <c r="EJ111" s="112"/>
      <c r="EK111" s="112"/>
      <c r="EL111" s="112"/>
      <c r="EM111" s="112"/>
      <c r="EN111" s="112"/>
      <c r="EO111" s="112"/>
      <c r="EP111" s="112"/>
      <c r="EQ111" s="112"/>
      <c r="ER111" s="112"/>
      <c r="ES111" s="112"/>
      <c r="ET111" s="112"/>
      <c r="EU111" s="112"/>
      <c r="EV111" s="112"/>
      <c r="EW111" s="112"/>
      <c r="EX111" s="112"/>
      <c r="EY111" s="112"/>
      <c r="EZ111" s="112"/>
      <c r="FA111" s="112"/>
      <c r="FB111" s="112"/>
      <c r="FC111" s="112"/>
      <c r="FD111" s="112"/>
      <c r="FE111" s="112"/>
      <c r="FF111" s="112"/>
      <c r="FG111" s="112"/>
      <c r="FH111" s="112"/>
      <c r="FI111" s="112"/>
      <c r="FJ111" s="112"/>
      <c r="FK111" s="112"/>
      <c r="FL111" s="112"/>
      <c r="FM111" s="112"/>
      <c r="FN111" s="112"/>
      <c r="FO111" s="112"/>
      <c r="FP111" s="112"/>
      <c r="FQ111" s="112"/>
      <c r="FR111" s="112"/>
      <c r="FS111" s="112"/>
      <c r="FT111" s="112"/>
      <c r="FU111" s="112"/>
      <c r="FV111" s="112"/>
      <c r="FW111" s="112"/>
      <c r="FX111" s="112"/>
      <c r="FY111" s="112"/>
      <c r="FZ111" s="112"/>
      <c r="GA111" s="112"/>
      <c r="GB111" s="112"/>
      <c r="GC111" s="112"/>
      <c r="GD111" s="112"/>
      <c r="GE111" s="112"/>
      <c r="GF111" s="112"/>
      <c r="GG111" s="112"/>
      <c r="GH111" s="112"/>
      <c r="GI111" s="112"/>
      <c r="GJ111" s="112"/>
      <c r="GK111" s="112"/>
      <c r="GL111" s="112"/>
      <c r="GM111" s="112"/>
      <c r="GN111" s="112"/>
      <c r="GO111" s="112"/>
      <c r="GP111" s="112"/>
      <c r="GQ111" s="112"/>
      <c r="GR111" s="112"/>
      <c r="GS111" s="112"/>
      <c r="GT111" s="112"/>
      <c r="GU111" s="112"/>
      <c r="GV111" s="112"/>
      <c r="GW111" s="112"/>
      <c r="GX111" s="112"/>
      <c r="GY111" s="112"/>
      <c r="GZ111" s="112"/>
      <c r="HA111" s="112"/>
      <c r="HB111" s="112"/>
      <c r="HC111" s="112"/>
      <c r="HD111" s="112"/>
      <c r="HE111" s="112"/>
      <c r="HF111" s="112"/>
      <c r="HG111" s="112"/>
      <c r="HH111" s="112"/>
      <c r="HI111" s="112"/>
      <c r="HJ111" s="112"/>
      <c r="HK111" s="112"/>
      <c r="HL111" s="112"/>
      <c r="HM111" s="112"/>
      <c r="HN111" s="112"/>
      <c r="HO111" s="112"/>
      <c r="HP111" s="112"/>
      <c r="HQ111" s="112"/>
      <c r="HR111" s="112"/>
      <c r="HS111" s="112"/>
      <c r="HT111" s="112"/>
      <c r="HU111" s="112"/>
      <c r="HV111" s="112"/>
      <c r="HW111" s="112"/>
      <c r="HX111" s="112"/>
      <c r="HY111" s="112"/>
      <c r="HZ111" s="112"/>
      <c r="IA111" s="112"/>
      <c r="IB111" s="112"/>
      <c r="IC111" s="112"/>
      <c r="ID111" s="112"/>
      <c r="IE111" s="112"/>
      <c r="IF111" s="112"/>
      <c r="IG111" s="112"/>
      <c r="IH111" s="112"/>
      <c r="II111" s="112"/>
      <c r="IJ111" s="112"/>
      <c r="IK111" s="112"/>
      <c r="IL111" s="112"/>
      <c r="IM111" s="112"/>
      <c r="IN111" s="112"/>
      <c r="IO111" s="112"/>
      <c r="IP111" s="112"/>
      <c r="IQ111" s="112"/>
      <c r="IR111" s="112"/>
      <c r="IS111" s="112"/>
      <c r="IT111" s="112"/>
      <c r="IU111" s="112"/>
    </row>
    <row r="112" spans="1:255">
      <c r="A112" s="135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2"/>
      <c r="DE112" s="112"/>
      <c r="DF112" s="112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  <c r="DY112" s="112"/>
      <c r="DZ112" s="112"/>
      <c r="EA112" s="112"/>
      <c r="EB112" s="112"/>
      <c r="EC112" s="112"/>
      <c r="ED112" s="112"/>
      <c r="EE112" s="112"/>
      <c r="EF112" s="112"/>
      <c r="EG112" s="112"/>
      <c r="EH112" s="112"/>
      <c r="EI112" s="112"/>
      <c r="EJ112" s="112"/>
      <c r="EK112" s="112"/>
      <c r="EL112" s="112"/>
      <c r="EM112" s="112"/>
      <c r="EN112" s="112"/>
      <c r="EO112" s="112"/>
      <c r="EP112" s="112"/>
      <c r="EQ112" s="112"/>
      <c r="ER112" s="112"/>
      <c r="ES112" s="112"/>
      <c r="ET112" s="112"/>
      <c r="EU112" s="112"/>
      <c r="EV112" s="112"/>
      <c r="EW112" s="112"/>
      <c r="EX112" s="112"/>
      <c r="EY112" s="112"/>
      <c r="EZ112" s="112"/>
      <c r="FA112" s="112"/>
      <c r="FB112" s="112"/>
      <c r="FC112" s="112"/>
      <c r="FD112" s="112"/>
      <c r="FE112" s="112"/>
      <c r="FF112" s="112"/>
      <c r="FG112" s="112"/>
      <c r="FH112" s="112"/>
      <c r="FI112" s="112"/>
      <c r="FJ112" s="112"/>
      <c r="FK112" s="112"/>
      <c r="FL112" s="112"/>
      <c r="FM112" s="112"/>
      <c r="FN112" s="112"/>
      <c r="FO112" s="112"/>
      <c r="FP112" s="112"/>
      <c r="FQ112" s="112"/>
      <c r="FR112" s="112"/>
      <c r="FS112" s="112"/>
      <c r="FT112" s="112"/>
      <c r="FU112" s="112"/>
      <c r="FV112" s="112"/>
      <c r="FW112" s="112"/>
      <c r="FX112" s="112"/>
      <c r="FY112" s="112"/>
      <c r="FZ112" s="112"/>
      <c r="GA112" s="112"/>
      <c r="GB112" s="112"/>
      <c r="GC112" s="112"/>
      <c r="GD112" s="112"/>
      <c r="GE112" s="112"/>
      <c r="GF112" s="112"/>
      <c r="GG112" s="112"/>
      <c r="GH112" s="112"/>
      <c r="GI112" s="112"/>
      <c r="GJ112" s="112"/>
      <c r="GK112" s="112"/>
      <c r="GL112" s="112"/>
      <c r="GM112" s="112"/>
      <c r="GN112" s="112"/>
      <c r="GO112" s="112"/>
      <c r="GP112" s="112"/>
      <c r="GQ112" s="112"/>
      <c r="GR112" s="112"/>
      <c r="GS112" s="112"/>
      <c r="GT112" s="112"/>
      <c r="GU112" s="112"/>
      <c r="GV112" s="112"/>
      <c r="GW112" s="112"/>
      <c r="GX112" s="112"/>
      <c r="GY112" s="112"/>
      <c r="GZ112" s="112"/>
      <c r="HA112" s="112"/>
      <c r="HB112" s="112"/>
      <c r="HC112" s="112"/>
      <c r="HD112" s="112"/>
      <c r="HE112" s="112"/>
      <c r="HF112" s="112"/>
      <c r="HG112" s="112"/>
      <c r="HH112" s="112"/>
      <c r="HI112" s="112"/>
      <c r="HJ112" s="112"/>
      <c r="HK112" s="112"/>
      <c r="HL112" s="112"/>
      <c r="HM112" s="112"/>
      <c r="HN112" s="112"/>
      <c r="HO112" s="112"/>
      <c r="HP112" s="112"/>
      <c r="HQ112" s="112"/>
      <c r="HR112" s="112"/>
      <c r="HS112" s="112"/>
      <c r="HT112" s="112"/>
      <c r="HU112" s="112"/>
      <c r="HV112" s="112"/>
      <c r="HW112" s="112"/>
      <c r="HX112" s="112"/>
      <c r="HY112" s="112"/>
      <c r="HZ112" s="112"/>
      <c r="IA112" s="112"/>
      <c r="IB112" s="112"/>
      <c r="IC112" s="112"/>
      <c r="ID112" s="112"/>
      <c r="IE112" s="112"/>
      <c r="IF112" s="112"/>
      <c r="IG112" s="112"/>
      <c r="IH112" s="112"/>
      <c r="II112" s="112"/>
      <c r="IJ112" s="112"/>
      <c r="IK112" s="112"/>
      <c r="IL112" s="112"/>
      <c r="IM112" s="112"/>
      <c r="IN112" s="112"/>
      <c r="IO112" s="112"/>
      <c r="IP112" s="112"/>
      <c r="IQ112" s="112"/>
      <c r="IR112" s="112"/>
      <c r="IS112" s="112"/>
      <c r="IT112" s="112"/>
      <c r="IU112" s="112"/>
    </row>
    <row r="113" spans="1:255">
      <c r="A113" s="135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2"/>
      <c r="DE113" s="112"/>
      <c r="DF113" s="112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  <c r="DY113" s="112"/>
      <c r="DZ113" s="112"/>
      <c r="EA113" s="112"/>
      <c r="EB113" s="112"/>
      <c r="EC113" s="112"/>
      <c r="ED113" s="112"/>
      <c r="EE113" s="112"/>
      <c r="EF113" s="112"/>
      <c r="EG113" s="112"/>
      <c r="EH113" s="112"/>
      <c r="EI113" s="112"/>
      <c r="EJ113" s="112"/>
      <c r="EK113" s="112"/>
      <c r="EL113" s="112"/>
      <c r="EM113" s="112"/>
      <c r="EN113" s="112"/>
      <c r="EO113" s="112"/>
      <c r="EP113" s="112"/>
      <c r="EQ113" s="112"/>
      <c r="ER113" s="112"/>
      <c r="ES113" s="112"/>
      <c r="ET113" s="112"/>
      <c r="EU113" s="112"/>
      <c r="EV113" s="112"/>
      <c r="EW113" s="112"/>
      <c r="EX113" s="112"/>
      <c r="EY113" s="112"/>
      <c r="EZ113" s="112"/>
      <c r="FA113" s="112"/>
      <c r="FB113" s="112"/>
      <c r="FC113" s="112"/>
      <c r="FD113" s="112"/>
      <c r="FE113" s="112"/>
      <c r="FF113" s="112"/>
      <c r="FG113" s="112"/>
      <c r="FH113" s="112"/>
      <c r="FI113" s="112"/>
      <c r="FJ113" s="112"/>
      <c r="FK113" s="112"/>
      <c r="FL113" s="112"/>
      <c r="FM113" s="112"/>
      <c r="FN113" s="112"/>
      <c r="FO113" s="112"/>
      <c r="FP113" s="112"/>
      <c r="FQ113" s="112"/>
      <c r="FR113" s="112"/>
      <c r="FS113" s="112"/>
      <c r="FT113" s="112"/>
      <c r="FU113" s="112"/>
      <c r="FV113" s="112"/>
      <c r="FW113" s="112"/>
      <c r="FX113" s="112"/>
      <c r="FY113" s="112"/>
      <c r="FZ113" s="112"/>
      <c r="GA113" s="112"/>
      <c r="GB113" s="112"/>
      <c r="GC113" s="112"/>
      <c r="GD113" s="112"/>
      <c r="GE113" s="112"/>
      <c r="GF113" s="112"/>
      <c r="GG113" s="112"/>
      <c r="GH113" s="112"/>
      <c r="GI113" s="112"/>
      <c r="GJ113" s="112"/>
      <c r="GK113" s="112"/>
      <c r="GL113" s="112"/>
      <c r="GM113" s="112"/>
      <c r="GN113" s="112"/>
      <c r="GO113" s="112"/>
      <c r="GP113" s="112"/>
      <c r="GQ113" s="112"/>
      <c r="GR113" s="112"/>
      <c r="GS113" s="112"/>
      <c r="GT113" s="112"/>
      <c r="GU113" s="112"/>
      <c r="GV113" s="112"/>
      <c r="GW113" s="112"/>
      <c r="GX113" s="112"/>
      <c r="GY113" s="112"/>
      <c r="GZ113" s="112"/>
      <c r="HA113" s="112"/>
      <c r="HB113" s="112"/>
      <c r="HC113" s="112"/>
      <c r="HD113" s="112"/>
      <c r="HE113" s="112"/>
      <c r="HF113" s="112"/>
      <c r="HG113" s="112"/>
      <c r="HH113" s="112"/>
      <c r="HI113" s="112"/>
      <c r="HJ113" s="112"/>
      <c r="HK113" s="112"/>
      <c r="HL113" s="112"/>
      <c r="HM113" s="112"/>
      <c r="HN113" s="112"/>
      <c r="HO113" s="112"/>
      <c r="HP113" s="112"/>
      <c r="HQ113" s="112"/>
      <c r="HR113" s="112"/>
      <c r="HS113" s="112"/>
      <c r="HT113" s="112"/>
      <c r="HU113" s="112"/>
      <c r="HV113" s="112"/>
      <c r="HW113" s="112"/>
      <c r="HX113" s="112"/>
      <c r="HY113" s="112"/>
      <c r="HZ113" s="112"/>
      <c r="IA113" s="112"/>
      <c r="IB113" s="112"/>
      <c r="IC113" s="112"/>
      <c r="ID113" s="112"/>
      <c r="IE113" s="112"/>
      <c r="IF113" s="112"/>
      <c r="IG113" s="112"/>
      <c r="IH113" s="112"/>
      <c r="II113" s="112"/>
      <c r="IJ113" s="112"/>
      <c r="IK113" s="112"/>
      <c r="IL113" s="112"/>
      <c r="IM113" s="112"/>
      <c r="IN113" s="112"/>
      <c r="IO113" s="112"/>
      <c r="IP113" s="112"/>
      <c r="IQ113" s="112"/>
      <c r="IR113" s="112"/>
      <c r="IS113" s="112"/>
      <c r="IT113" s="112"/>
      <c r="IU113" s="112"/>
    </row>
    <row r="114" spans="1:255">
      <c r="A114" s="135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  <c r="CS114" s="112"/>
      <c r="CT114" s="112"/>
      <c r="CU114" s="112"/>
      <c r="CV114" s="112"/>
      <c r="CW114" s="112"/>
      <c r="CX114" s="112"/>
      <c r="CY114" s="112"/>
      <c r="CZ114" s="112"/>
      <c r="DA114" s="112"/>
      <c r="DB114" s="112"/>
      <c r="DC114" s="112"/>
      <c r="DD114" s="112"/>
      <c r="DE114" s="112"/>
      <c r="DF114" s="112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  <c r="DY114" s="112"/>
      <c r="DZ114" s="112"/>
      <c r="EA114" s="112"/>
      <c r="EB114" s="112"/>
      <c r="EC114" s="112"/>
      <c r="ED114" s="112"/>
      <c r="EE114" s="112"/>
      <c r="EF114" s="112"/>
      <c r="EG114" s="112"/>
      <c r="EH114" s="112"/>
      <c r="EI114" s="112"/>
      <c r="EJ114" s="112"/>
      <c r="EK114" s="112"/>
      <c r="EL114" s="112"/>
      <c r="EM114" s="112"/>
      <c r="EN114" s="112"/>
      <c r="EO114" s="112"/>
      <c r="EP114" s="112"/>
      <c r="EQ114" s="112"/>
      <c r="ER114" s="112"/>
      <c r="ES114" s="112"/>
      <c r="ET114" s="112"/>
      <c r="EU114" s="112"/>
      <c r="EV114" s="112"/>
      <c r="EW114" s="112"/>
      <c r="EX114" s="112"/>
      <c r="EY114" s="112"/>
      <c r="EZ114" s="112"/>
      <c r="FA114" s="112"/>
      <c r="FB114" s="112"/>
      <c r="FC114" s="112"/>
      <c r="FD114" s="112"/>
      <c r="FE114" s="112"/>
      <c r="FF114" s="112"/>
      <c r="FG114" s="112"/>
      <c r="FH114" s="112"/>
      <c r="FI114" s="112"/>
      <c r="FJ114" s="112"/>
      <c r="FK114" s="112"/>
      <c r="FL114" s="112"/>
      <c r="FM114" s="112"/>
      <c r="FN114" s="112"/>
      <c r="FO114" s="112"/>
      <c r="FP114" s="112"/>
      <c r="FQ114" s="112"/>
      <c r="FR114" s="112"/>
      <c r="FS114" s="112"/>
      <c r="FT114" s="112"/>
      <c r="FU114" s="112"/>
      <c r="FV114" s="112"/>
      <c r="FW114" s="112"/>
      <c r="FX114" s="112"/>
      <c r="FY114" s="112"/>
      <c r="FZ114" s="112"/>
      <c r="GA114" s="112"/>
      <c r="GB114" s="112"/>
      <c r="GC114" s="112"/>
      <c r="GD114" s="112"/>
      <c r="GE114" s="112"/>
      <c r="GF114" s="112"/>
      <c r="GG114" s="112"/>
      <c r="GH114" s="112"/>
      <c r="GI114" s="112"/>
      <c r="GJ114" s="112"/>
      <c r="GK114" s="112"/>
      <c r="GL114" s="112"/>
      <c r="GM114" s="112"/>
      <c r="GN114" s="112"/>
      <c r="GO114" s="112"/>
      <c r="GP114" s="112"/>
      <c r="GQ114" s="112"/>
      <c r="GR114" s="112"/>
      <c r="GS114" s="112"/>
      <c r="GT114" s="112"/>
      <c r="GU114" s="112"/>
      <c r="GV114" s="112"/>
      <c r="GW114" s="112"/>
      <c r="GX114" s="112"/>
      <c r="GY114" s="112"/>
      <c r="GZ114" s="112"/>
      <c r="HA114" s="112"/>
      <c r="HB114" s="112"/>
      <c r="HC114" s="112"/>
      <c r="HD114" s="112"/>
      <c r="HE114" s="112"/>
      <c r="HF114" s="112"/>
      <c r="HG114" s="112"/>
      <c r="HH114" s="112"/>
      <c r="HI114" s="112"/>
      <c r="HJ114" s="112"/>
      <c r="HK114" s="112"/>
      <c r="HL114" s="112"/>
      <c r="HM114" s="112"/>
      <c r="HN114" s="112"/>
      <c r="HO114" s="112"/>
      <c r="HP114" s="112"/>
      <c r="HQ114" s="112"/>
      <c r="HR114" s="112"/>
      <c r="HS114" s="112"/>
      <c r="HT114" s="112"/>
      <c r="HU114" s="112"/>
      <c r="HV114" s="112"/>
      <c r="HW114" s="112"/>
      <c r="HX114" s="112"/>
      <c r="HY114" s="112"/>
      <c r="HZ114" s="112"/>
      <c r="IA114" s="112"/>
      <c r="IB114" s="112"/>
      <c r="IC114" s="112"/>
      <c r="ID114" s="112"/>
      <c r="IE114" s="112"/>
      <c r="IF114" s="112"/>
      <c r="IG114" s="112"/>
      <c r="IH114" s="112"/>
      <c r="II114" s="112"/>
      <c r="IJ114" s="112"/>
      <c r="IK114" s="112"/>
      <c r="IL114" s="112"/>
      <c r="IM114" s="112"/>
      <c r="IN114" s="112"/>
      <c r="IO114" s="112"/>
      <c r="IP114" s="112"/>
      <c r="IQ114" s="112"/>
      <c r="IR114" s="112"/>
      <c r="IS114" s="112"/>
      <c r="IT114" s="112"/>
      <c r="IU114" s="112"/>
    </row>
    <row r="115" spans="1:255">
      <c r="A115" s="135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  <c r="DY115" s="112"/>
      <c r="DZ115" s="112"/>
      <c r="EA115" s="112"/>
      <c r="EB115" s="112"/>
      <c r="EC115" s="112"/>
      <c r="ED115" s="112"/>
      <c r="EE115" s="112"/>
      <c r="EF115" s="112"/>
      <c r="EG115" s="112"/>
      <c r="EH115" s="112"/>
      <c r="EI115" s="112"/>
      <c r="EJ115" s="112"/>
      <c r="EK115" s="112"/>
      <c r="EL115" s="112"/>
      <c r="EM115" s="112"/>
      <c r="EN115" s="112"/>
      <c r="EO115" s="112"/>
      <c r="EP115" s="112"/>
      <c r="EQ115" s="112"/>
      <c r="ER115" s="112"/>
      <c r="ES115" s="112"/>
      <c r="ET115" s="112"/>
      <c r="EU115" s="112"/>
      <c r="EV115" s="112"/>
      <c r="EW115" s="112"/>
      <c r="EX115" s="112"/>
      <c r="EY115" s="112"/>
      <c r="EZ115" s="112"/>
      <c r="FA115" s="112"/>
      <c r="FB115" s="112"/>
      <c r="FC115" s="112"/>
      <c r="FD115" s="112"/>
      <c r="FE115" s="112"/>
      <c r="FF115" s="112"/>
      <c r="FG115" s="112"/>
      <c r="FH115" s="112"/>
      <c r="FI115" s="112"/>
      <c r="FJ115" s="112"/>
      <c r="FK115" s="112"/>
      <c r="FL115" s="112"/>
      <c r="FM115" s="112"/>
      <c r="FN115" s="112"/>
      <c r="FO115" s="112"/>
      <c r="FP115" s="112"/>
      <c r="FQ115" s="112"/>
      <c r="FR115" s="112"/>
      <c r="FS115" s="112"/>
      <c r="FT115" s="112"/>
      <c r="FU115" s="112"/>
      <c r="FV115" s="112"/>
      <c r="FW115" s="112"/>
      <c r="FX115" s="112"/>
      <c r="FY115" s="112"/>
      <c r="FZ115" s="112"/>
      <c r="GA115" s="112"/>
      <c r="GB115" s="112"/>
      <c r="GC115" s="112"/>
      <c r="GD115" s="112"/>
      <c r="GE115" s="112"/>
      <c r="GF115" s="112"/>
      <c r="GG115" s="112"/>
      <c r="GH115" s="112"/>
      <c r="GI115" s="112"/>
      <c r="GJ115" s="112"/>
      <c r="GK115" s="112"/>
      <c r="GL115" s="112"/>
      <c r="GM115" s="112"/>
      <c r="GN115" s="112"/>
      <c r="GO115" s="112"/>
      <c r="GP115" s="112"/>
      <c r="GQ115" s="112"/>
      <c r="GR115" s="112"/>
      <c r="GS115" s="112"/>
      <c r="GT115" s="112"/>
      <c r="GU115" s="112"/>
      <c r="GV115" s="112"/>
      <c r="GW115" s="112"/>
      <c r="GX115" s="112"/>
      <c r="GY115" s="112"/>
      <c r="GZ115" s="112"/>
      <c r="HA115" s="112"/>
      <c r="HB115" s="112"/>
      <c r="HC115" s="112"/>
      <c r="HD115" s="112"/>
      <c r="HE115" s="112"/>
      <c r="HF115" s="112"/>
      <c r="HG115" s="112"/>
      <c r="HH115" s="112"/>
      <c r="HI115" s="112"/>
      <c r="HJ115" s="112"/>
      <c r="HK115" s="112"/>
      <c r="HL115" s="112"/>
      <c r="HM115" s="112"/>
      <c r="HN115" s="112"/>
      <c r="HO115" s="112"/>
      <c r="HP115" s="112"/>
      <c r="HQ115" s="112"/>
      <c r="HR115" s="112"/>
      <c r="HS115" s="112"/>
      <c r="HT115" s="112"/>
      <c r="HU115" s="112"/>
      <c r="HV115" s="112"/>
      <c r="HW115" s="112"/>
      <c r="HX115" s="112"/>
      <c r="HY115" s="112"/>
      <c r="HZ115" s="112"/>
      <c r="IA115" s="112"/>
      <c r="IB115" s="112"/>
      <c r="IC115" s="112"/>
      <c r="ID115" s="112"/>
      <c r="IE115" s="112"/>
      <c r="IF115" s="112"/>
      <c r="IG115" s="112"/>
      <c r="IH115" s="112"/>
      <c r="II115" s="112"/>
      <c r="IJ115" s="112"/>
      <c r="IK115" s="112"/>
      <c r="IL115" s="112"/>
      <c r="IM115" s="112"/>
      <c r="IN115" s="112"/>
      <c r="IO115" s="112"/>
      <c r="IP115" s="112"/>
      <c r="IQ115" s="112"/>
      <c r="IR115" s="112"/>
      <c r="IS115" s="112"/>
      <c r="IT115" s="112"/>
      <c r="IU115" s="112"/>
    </row>
    <row r="116" spans="1:255">
      <c r="A116" s="135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  <c r="CS116" s="112"/>
      <c r="CT116" s="112"/>
      <c r="CU116" s="112"/>
      <c r="CV116" s="112"/>
      <c r="CW116" s="112"/>
      <c r="CX116" s="112"/>
      <c r="CY116" s="112"/>
      <c r="CZ116" s="112"/>
      <c r="DA116" s="112"/>
      <c r="DB116" s="112"/>
      <c r="DC116" s="112"/>
      <c r="DD116" s="112"/>
      <c r="DE116" s="112"/>
      <c r="DF116" s="112"/>
      <c r="DG116" s="112"/>
      <c r="DH116" s="112"/>
      <c r="DI116" s="112"/>
      <c r="DJ116" s="112"/>
      <c r="DK116" s="112"/>
      <c r="DL116" s="112"/>
      <c r="DM116" s="112"/>
      <c r="DN116" s="112"/>
      <c r="DO116" s="112"/>
      <c r="DP116" s="112"/>
      <c r="DQ116" s="112"/>
      <c r="DR116" s="112"/>
      <c r="DS116" s="112"/>
      <c r="DT116" s="112"/>
      <c r="DU116" s="112"/>
      <c r="DV116" s="112"/>
      <c r="DW116" s="112"/>
      <c r="DX116" s="112"/>
      <c r="DY116" s="112"/>
      <c r="DZ116" s="112"/>
      <c r="EA116" s="112"/>
      <c r="EB116" s="112"/>
      <c r="EC116" s="112"/>
      <c r="ED116" s="112"/>
      <c r="EE116" s="112"/>
      <c r="EF116" s="112"/>
      <c r="EG116" s="112"/>
      <c r="EH116" s="112"/>
      <c r="EI116" s="112"/>
      <c r="EJ116" s="112"/>
      <c r="EK116" s="112"/>
      <c r="EL116" s="112"/>
      <c r="EM116" s="112"/>
      <c r="EN116" s="112"/>
      <c r="EO116" s="112"/>
      <c r="EP116" s="112"/>
      <c r="EQ116" s="112"/>
      <c r="ER116" s="112"/>
      <c r="ES116" s="112"/>
      <c r="ET116" s="112"/>
      <c r="EU116" s="112"/>
      <c r="EV116" s="112"/>
      <c r="EW116" s="112"/>
      <c r="EX116" s="112"/>
      <c r="EY116" s="112"/>
      <c r="EZ116" s="112"/>
      <c r="FA116" s="112"/>
      <c r="FB116" s="112"/>
      <c r="FC116" s="112"/>
      <c r="FD116" s="112"/>
      <c r="FE116" s="112"/>
      <c r="FF116" s="112"/>
      <c r="FG116" s="112"/>
      <c r="FH116" s="112"/>
      <c r="FI116" s="112"/>
      <c r="FJ116" s="112"/>
      <c r="FK116" s="112"/>
      <c r="FL116" s="112"/>
      <c r="FM116" s="112"/>
      <c r="FN116" s="112"/>
      <c r="FO116" s="112"/>
      <c r="FP116" s="112"/>
      <c r="FQ116" s="112"/>
      <c r="FR116" s="112"/>
      <c r="FS116" s="112"/>
      <c r="FT116" s="112"/>
      <c r="FU116" s="112"/>
      <c r="FV116" s="112"/>
      <c r="FW116" s="112"/>
      <c r="FX116" s="112"/>
      <c r="FY116" s="112"/>
      <c r="FZ116" s="112"/>
      <c r="GA116" s="112"/>
      <c r="GB116" s="112"/>
      <c r="GC116" s="112"/>
      <c r="GD116" s="112"/>
      <c r="GE116" s="112"/>
      <c r="GF116" s="112"/>
      <c r="GG116" s="112"/>
      <c r="GH116" s="112"/>
      <c r="GI116" s="112"/>
      <c r="GJ116" s="112"/>
      <c r="GK116" s="112"/>
      <c r="GL116" s="112"/>
      <c r="GM116" s="112"/>
      <c r="GN116" s="112"/>
      <c r="GO116" s="112"/>
      <c r="GP116" s="112"/>
      <c r="GQ116" s="112"/>
      <c r="GR116" s="112"/>
      <c r="GS116" s="112"/>
      <c r="GT116" s="112"/>
      <c r="GU116" s="112"/>
      <c r="GV116" s="112"/>
      <c r="GW116" s="112"/>
      <c r="GX116" s="112"/>
      <c r="GY116" s="112"/>
      <c r="GZ116" s="112"/>
      <c r="HA116" s="112"/>
      <c r="HB116" s="112"/>
      <c r="HC116" s="112"/>
      <c r="HD116" s="112"/>
      <c r="HE116" s="112"/>
      <c r="HF116" s="112"/>
      <c r="HG116" s="112"/>
      <c r="HH116" s="112"/>
      <c r="HI116" s="112"/>
      <c r="HJ116" s="112"/>
      <c r="HK116" s="112"/>
      <c r="HL116" s="112"/>
      <c r="HM116" s="112"/>
      <c r="HN116" s="112"/>
      <c r="HO116" s="112"/>
      <c r="HP116" s="112"/>
      <c r="HQ116" s="112"/>
      <c r="HR116" s="112"/>
      <c r="HS116" s="112"/>
      <c r="HT116" s="112"/>
      <c r="HU116" s="112"/>
      <c r="HV116" s="112"/>
      <c r="HW116" s="112"/>
      <c r="HX116" s="112"/>
      <c r="HY116" s="112"/>
      <c r="HZ116" s="112"/>
      <c r="IA116" s="112"/>
      <c r="IB116" s="112"/>
      <c r="IC116" s="112"/>
      <c r="ID116" s="112"/>
      <c r="IE116" s="112"/>
      <c r="IF116" s="112"/>
      <c r="IG116" s="112"/>
      <c r="IH116" s="112"/>
      <c r="II116" s="112"/>
      <c r="IJ116" s="112"/>
      <c r="IK116" s="112"/>
      <c r="IL116" s="112"/>
      <c r="IM116" s="112"/>
      <c r="IN116" s="112"/>
      <c r="IO116" s="112"/>
      <c r="IP116" s="112"/>
      <c r="IQ116" s="112"/>
      <c r="IR116" s="112"/>
      <c r="IS116" s="112"/>
      <c r="IT116" s="112"/>
      <c r="IU116" s="112"/>
    </row>
    <row r="117" spans="1:255">
      <c r="A117" s="135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112"/>
      <c r="DI117" s="112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112"/>
      <c r="DV117" s="112"/>
      <c r="DW117" s="112"/>
      <c r="DX117" s="112"/>
      <c r="DY117" s="112"/>
      <c r="DZ117" s="112"/>
      <c r="EA117" s="112"/>
      <c r="EB117" s="112"/>
      <c r="EC117" s="112"/>
      <c r="ED117" s="112"/>
      <c r="EE117" s="112"/>
      <c r="EF117" s="112"/>
      <c r="EG117" s="112"/>
      <c r="EH117" s="112"/>
      <c r="EI117" s="112"/>
      <c r="EJ117" s="112"/>
      <c r="EK117" s="112"/>
      <c r="EL117" s="112"/>
      <c r="EM117" s="112"/>
      <c r="EN117" s="112"/>
      <c r="EO117" s="112"/>
      <c r="EP117" s="112"/>
      <c r="EQ117" s="112"/>
      <c r="ER117" s="112"/>
      <c r="ES117" s="112"/>
      <c r="ET117" s="112"/>
      <c r="EU117" s="112"/>
      <c r="EV117" s="112"/>
      <c r="EW117" s="112"/>
      <c r="EX117" s="112"/>
      <c r="EY117" s="112"/>
      <c r="EZ117" s="112"/>
      <c r="FA117" s="112"/>
      <c r="FB117" s="112"/>
      <c r="FC117" s="112"/>
      <c r="FD117" s="112"/>
      <c r="FE117" s="112"/>
      <c r="FF117" s="112"/>
      <c r="FG117" s="112"/>
      <c r="FH117" s="112"/>
      <c r="FI117" s="112"/>
      <c r="FJ117" s="112"/>
      <c r="FK117" s="112"/>
      <c r="FL117" s="112"/>
      <c r="FM117" s="112"/>
      <c r="FN117" s="112"/>
      <c r="FO117" s="112"/>
      <c r="FP117" s="112"/>
      <c r="FQ117" s="112"/>
      <c r="FR117" s="112"/>
      <c r="FS117" s="112"/>
      <c r="FT117" s="112"/>
      <c r="FU117" s="112"/>
      <c r="FV117" s="112"/>
      <c r="FW117" s="112"/>
      <c r="FX117" s="112"/>
      <c r="FY117" s="112"/>
      <c r="FZ117" s="112"/>
      <c r="GA117" s="112"/>
      <c r="GB117" s="112"/>
      <c r="GC117" s="112"/>
      <c r="GD117" s="112"/>
      <c r="GE117" s="112"/>
      <c r="GF117" s="112"/>
      <c r="GG117" s="112"/>
      <c r="GH117" s="112"/>
      <c r="GI117" s="112"/>
      <c r="GJ117" s="112"/>
      <c r="GK117" s="112"/>
      <c r="GL117" s="112"/>
      <c r="GM117" s="112"/>
      <c r="GN117" s="112"/>
      <c r="GO117" s="112"/>
      <c r="GP117" s="112"/>
      <c r="GQ117" s="112"/>
      <c r="GR117" s="112"/>
      <c r="GS117" s="112"/>
      <c r="GT117" s="112"/>
      <c r="GU117" s="112"/>
      <c r="GV117" s="112"/>
      <c r="GW117" s="112"/>
      <c r="GX117" s="112"/>
      <c r="GY117" s="112"/>
      <c r="GZ117" s="112"/>
      <c r="HA117" s="112"/>
      <c r="HB117" s="112"/>
      <c r="HC117" s="112"/>
      <c r="HD117" s="112"/>
      <c r="HE117" s="112"/>
      <c r="HF117" s="112"/>
      <c r="HG117" s="112"/>
      <c r="HH117" s="112"/>
      <c r="HI117" s="112"/>
      <c r="HJ117" s="112"/>
      <c r="HK117" s="112"/>
      <c r="HL117" s="112"/>
      <c r="HM117" s="112"/>
      <c r="HN117" s="112"/>
      <c r="HO117" s="112"/>
      <c r="HP117" s="112"/>
      <c r="HQ117" s="112"/>
      <c r="HR117" s="112"/>
      <c r="HS117" s="112"/>
      <c r="HT117" s="112"/>
      <c r="HU117" s="112"/>
      <c r="HV117" s="112"/>
      <c r="HW117" s="112"/>
      <c r="HX117" s="112"/>
      <c r="HY117" s="112"/>
      <c r="HZ117" s="112"/>
      <c r="IA117" s="112"/>
      <c r="IB117" s="112"/>
      <c r="IC117" s="112"/>
      <c r="ID117" s="112"/>
      <c r="IE117" s="112"/>
      <c r="IF117" s="112"/>
      <c r="IG117" s="112"/>
      <c r="IH117" s="112"/>
      <c r="II117" s="112"/>
      <c r="IJ117" s="112"/>
      <c r="IK117" s="112"/>
      <c r="IL117" s="112"/>
      <c r="IM117" s="112"/>
      <c r="IN117" s="112"/>
      <c r="IO117" s="112"/>
      <c r="IP117" s="112"/>
      <c r="IQ117" s="112"/>
      <c r="IR117" s="112"/>
      <c r="IS117" s="112"/>
      <c r="IT117" s="112"/>
      <c r="IU117" s="112"/>
    </row>
    <row r="118" spans="1:255">
      <c r="A118" s="135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112"/>
      <c r="CT118" s="112"/>
      <c r="CU118" s="112"/>
      <c r="CV118" s="112"/>
      <c r="CW118" s="112"/>
      <c r="CX118" s="112"/>
      <c r="CY118" s="112"/>
      <c r="CZ118" s="112"/>
      <c r="DA118" s="112"/>
      <c r="DB118" s="112"/>
      <c r="DC118" s="112"/>
      <c r="DD118" s="112"/>
      <c r="DE118" s="112"/>
      <c r="DF118" s="112"/>
      <c r="DG118" s="112"/>
      <c r="DH118" s="112"/>
      <c r="DI118" s="112"/>
      <c r="DJ118" s="112"/>
      <c r="DK118" s="112"/>
      <c r="DL118" s="112"/>
      <c r="DM118" s="112"/>
      <c r="DN118" s="112"/>
      <c r="DO118" s="112"/>
      <c r="DP118" s="112"/>
      <c r="DQ118" s="112"/>
      <c r="DR118" s="112"/>
      <c r="DS118" s="112"/>
      <c r="DT118" s="112"/>
      <c r="DU118" s="112"/>
      <c r="DV118" s="112"/>
      <c r="DW118" s="112"/>
      <c r="DX118" s="112"/>
      <c r="DY118" s="112"/>
      <c r="DZ118" s="112"/>
      <c r="EA118" s="112"/>
      <c r="EB118" s="112"/>
      <c r="EC118" s="112"/>
      <c r="ED118" s="112"/>
      <c r="EE118" s="112"/>
      <c r="EF118" s="112"/>
      <c r="EG118" s="112"/>
      <c r="EH118" s="112"/>
      <c r="EI118" s="112"/>
      <c r="EJ118" s="112"/>
      <c r="EK118" s="112"/>
      <c r="EL118" s="112"/>
      <c r="EM118" s="112"/>
      <c r="EN118" s="112"/>
      <c r="EO118" s="112"/>
      <c r="EP118" s="112"/>
      <c r="EQ118" s="112"/>
      <c r="ER118" s="112"/>
      <c r="ES118" s="112"/>
      <c r="ET118" s="112"/>
      <c r="EU118" s="112"/>
      <c r="EV118" s="112"/>
      <c r="EW118" s="112"/>
      <c r="EX118" s="112"/>
      <c r="EY118" s="112"/>
      <c r="EZ118" s="112"/>
      <c r="FA118" s="112"/>
      <c r="FB118" s="112"/>
      <c r="FC118" s="112"/>
      <c r="FD118" s="112"/>
      <c r="FE118" s="112"/>
      <c r="FF118" s="112"/>
      <c r="FG118" s="112"/>
      <c r="FH118" s="112"/>
      <c r="FI118" s="112"/>
      <c r="FJ118" s="112"/>
      <c r="FK118" s="112"/>
      <c r="FL118" s="112"/>
      <c r="FM118" s="112"/>
      <c r="FN118" s="112"/>
      <c r="FO118" s="112"/>
      <c r="FP118" s="112"/>
      <c r="FQ118" s="112"/>
      <c r="FR118" s="112"/>
      <c r="FS118" s="112"/>
      <c r="FT118" s="112"/>
      <c r="FU118" s="112"/>
      <c r="FV118" s="112"/>
      <c r="FW118" s="112"/>
      <c r="FX118" s="112"/>
      <c r="FY118" s="112"/>
      <c r="FZ118" s="112"/>
      <c r="GA118" s="112"/>
      <c r="GB118" s="112"/>
      <c r="GC118" s="112"/>
      <c r="GD118" s="112"/>
      <c r="GE118" s="112"/>
      <c r="GF118" s="112"/>
      <c r="GG118" s="112"/>
      <c r="GH118" s="112"/>
      <c r="GI118" s="112"/>
      <c r="GJ118" s="112"/>
      <c r="GK118" s="112"/>
      <c r="GL118" s="112"/>
      <c r="GM118" s="112"/>
      <c r="GN118" s="112"/>
      <c r="GO118" s="112"/>
      <c r="GP118" s="112"/>
      <c r="GQ118" s="112"/>
      <c r="GR118" s="112"/>
      <c r="GS118" s="112"/>
      <c r="GT118" s="112"/>
      <c r="GU118" s="112"/>
      <c r="GV118" s="112"/>
      <c r="GW118" s="112"/>
      <c r="GX118" s="112"/>
      <c r="GY118" s="112"/>
      <c r="GZ118" s="112"/>
      <c r="HA118" s="112"/>
      <c r="HB118" s="112"/>
      <c r="HC118" s="112"/>
      <c r="HD118" s="112"/>
      <c r="HE118" s="112"/>
      <c r="HF118" s="112"/>
      <c r="HG118" s="112"/>
      <c r="HH118" s="112"/>
      <c r="HI118" s="112"/>
      <c r="HJ118" s="112"/>
      <c r="HK118" s="112"/>
      <c r="HL118" s="112"/>
      <c r="HM118" s="112"/>
      <c r="HN118" s="112"/>
      <c r="HO118" s="112"/>
      <c r="HP118" s="112"/>
      <c r="HQ118" s="112"/>
      <c r="HR118" s="112"/>
      <c r="HS118" s="112"/>
      <c r="HT118" s="112"/>
      <c r="HU118" s="112"/>
      <c r="HV118" s="112"/>
      <c r="HW118" s="112"/>
      <c r="HX118" s="112"/>
      <c r="HY118" s="112"/>
      <c r="HZ118" s="112"/>
      <c r="IA118" s="112"/>
      <c r="IB118" s="112"/>
      <c r="IC118" s="112"/>
      <c r="ID118" s="112"/>
      <c r="IE118" s="112"/>
      <c r="IF118" s="112"/>
      <c r="IG118" s="112"/>
      <c r="IH118" s="112"/>
      <c r="II118" s="112"/>
      <c r="IJ118" s="112"/>
      <c r="IK118" s="112"/>
      <c r="IL118" s="112"/>
      <c r="IM118" s="112"/>
      <c r="IN118" s="112"/>
      <c r="IO118" s="112"/>
      <c r="IP118" s="112"/>
      <c r="IQ118" s="112"/>
      <c r="IR118" s="112"/>
      <c r="IS118" s="112"/>
      <c r="IT118" s="112"/>
      <c r="IU118" s="112"/>
    </row>
    <row r="119" spans="1:255">
      <c r="A119" s="135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112"/>
      <c r="DI119" s="112"/>
      <c r="DJ119" s="112"/>
      <c r="DK119" s="112"/>
      <c r="DL119" s="112"/>
      <c r="DM119" s="112"/>
      <c r="DN119" s="112"/>
      <c r="DO119" s="112"/>
      <c r="DP119" s="112"/>
      <c r="DQ119" s="112"/>
      <c r="DR119" s="112"/>
      <c r="DS119" s="112"/>
      <c r="DT119" s="112"/>
      <c r="DU119" s="112"/>
      <c r="DV119" s="112"/>
      <c r="DW119" s="112"/>
      <c r="DX119" s="112"/>
      <c r="DY119" s="112"/>
      <c r="DZ119" s="112"/>
      <c r="EA119" s="112"/>
      <c r="EB119" s="112"/>
      <c r="EC119" s="112"/>
      <c r="ED119" s="112"/>
      <c r="EE119" s="112"/>
      <c r="EF119" s="112"/>
      <c r="EG119" s="112"/>
      <c r="EH119" s="112"/>
      <c r="EI119" s="112"/>
      <c r="EJ119" s="112"/>
      <c r="EK119" s="112"/>
      <c r="EL119" s="112"/>
      <c r="EM119" s="112"/>
      <c r="EN119" s="112"/>
      <c r="EO119" s="112"/>
      <c r="EP119" s="112"/>
      <c r="EQ119" s="112"/>
      <c r="ER119" s="112"/>
      <c r="ES119" s="112"/>
      <c r="ET119" s="112"/>
      <c r="EU119" s="112"/>
      <c r="EV119" s="112"/>
      <c r="EW119" s="112"/>
      <c r="EX119" s="112"/>
      <c r="EY119" s="112"/>
      <c r="EZ119" s="112"/>
      <c r="FA119" s="112"/>
      <c r="FB119" s="112"/>
      <c r="FC119" s="112"/>
      <c r="FD119" s="112"/>
      <c r="FE119" s="112"/>
      <c r="FF119" s="112"/>
      <c r="FG119" s="112"/>
      <c r="FH119" s="112"/>
      <c r="FI119" s="112"/>
      <c r="FJ119" s="112"/>
      <c r="FK119" s="112"/>
      <c r="FL119" s="112"/>
      <c r="FM119" s="112"/>
      <c r="FN119" s="112"/>
      <c r="FO119" s="112"/>
      <c r="FP119" s="112"/>
      <c r="FQ119" s="112"/>
      <c r="FR119" s="112"/>
      <c r="FS119" s="112"/>
      <c r="FT119" s="112"/>
      <c r="FU119" s="112"/>
      <c r="FV119" s="112"/>
      <c r="FW119" s="112"/>
      <c r="FX119" s="112"/>
      <c r="FY119" s="112"/>
      <c r="FZ119" s="112"/>
      <c r="GA119" s="112"/>
      <c r="GB119" s="112"/>
      <c r="GC119" s="112"/>
      <c r="GD119" s="112"/>
      <c r="GE119" s="112"/>
      <c r="GF119" s="112"/>
      <c r="GG119" s="112"/>
      <c r="GH119" s="112"/>
      <c r="GI119" s="112"/>
      <c r="GJ119" s="112"/>
      <c r="GK119" s="112"/>
      <c r="GL119" s="112"/>
      <c r="GM119" s="112"/>
      <c r="GN119" s="112"/>
      <c r="GO119" s="112"/>
      <c r="GP119" s="112"/>
      <c r="GQ119" s="112"/>
      <c r="GR119" s="112"/>
      <c r="GS119" s="112"/>
      <c r="GT119" s="112"/>
      <c r="GU119" s="112"/>
      <c r="GV119" s="112"/>
      <c r="GW119" s="112"/>
      <c r="GX119" s="112"/>
      <c r="GY119" s="112"/>
      <c r="GZ119" s="112"/>
      <c r="HA119" s="112"/>
      <c r="HB119" s="112"/>
      <c r="HC119" s="112"/>
      <c r="HD119" s="112"/>
      <c r="HE119" s="112"/>
      <c r="HF119" s="112"/>
      <c r="HG119" s="112"/>
      <c r="HH119" s="112"/>
      <c r="HI119" s="112"/>
      <c r="HJ119" s="112"/>
      <c r="HK119" s="112"/>
      <c r="HL119" s="112"/>
      <c r="HM119" s="112"/>
      <c r="HN119" s="112"/>
      <c r="HO119" s="112"/>
      <c r="HP119" s="112"/>
      <c r="HQ119" s="112"/>
      <c r="HR119" s="112"/>
      <c r="HS119" s="112"/>
      <c r="HT119" s="112"/>
      <c r="HU119" s="112"/>
      <c r="HV119" s="112"/>
      <c r="HW119" s="112"/>
      <c r="HX119" s="112"/>
      <c r="HY119" s="112"/>
      <c r="HZ119" s="112"/>
      <c r="IA119" s="112"/>
      <c r="IB119" s="112"/>
      <c r="IC119" s="112"/>
      <c r="ID119" s="112"/>
      <c r="IE119" s="112"/>
      <c r="IF119" s="112"/>
      <c r="IG119" s="112"/>
      <c r="IH119" s="112"/>
      <c r="II119" s="112"/>
      <c r="IJ119" s="112"/>
      <c r="IK119" s="112"/>
      <c r="IL119" s="112"/>
      <c r="IM119" s="112"/>
      <c r="IN119" s="112"/>
      <c r="IO119" s="112"/>
      <c r="IP119" s="112"/>
      <c r="IQ119" s="112"/>
      <c r="IR119" s="112"/>
      <c r="IS119" s="112"/>
      <c r="IT119" s="112"/>
      <c r="IU119" s="112"/>
    </row>
    <row r="120" spans="1:255">
      <c r="A120" s="135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112"/>
      <c r="DI120" s="112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112"/>
      <c r="DV120" s="112"/>
      <c r="DW120" s="112"/>
      <c r="DX120" s="112"/>
      <c r="DY120" s="112"/>
      <c r="DZ120" s="112"/>
      <c r="EA120" s="112"/>
      <c r="EB120" s="112"/>
      <c r="EC120" s="112"/>
      <c r="ED120" s="112"/>
      <c r="EE120" s="112"/>
      <c r="EF120" s="112"/>
      <c r="EG120" s="112"/>
      <c r="EH120" s="112"/>
      <c r="EI120" s="112"/>
      <c r="EJ120" s="112"/>
      <c r="EK120" s="112"/>
      <c r="EL120" s="112"/>
      <c r="EM120" s="112"/>
      <c r="EN120" s="112"/>
      <c r="EO120" s="112"/>
      <c r="EP120" s="112"/>
      <c r="EQ120" s="112"/>
      <c r="ER120" s="112"/>
      <c r="ES120" s="112"/>
      <c r="ET120" s="112"/>
      <c r="EU120" s="112"/>
      <c r="EV120" s="112"/>
      <c r="EW120" s="112"/>
      <c r="EX120" s="112"/>
      <c r="EY120" s="112"/>
      <c r="EZ120" s="112"/>
      <c r="FA120" s="112"/>
      <c r="FB120" s="112"/>
      <c r="FC120" s="112"/>
      <c r="FD120" s="112"/>
      <c r="FE120" s="112"/>
      <c r="FF120" s="112"/>
      <c r="FG120" s="112"/>
      <c r="FH120" s="112"/>
      <c r="FI120" s="112"/>
      <c r="FJ120" s="112"/>
      <c r="FK120" s="112"/>
      <c r="FL120" s="112"/>
      <c r="FM120" s="112"/>
      <c r="FN120" s="112"/>
      <c r="FO120" s="112"/>
      <c r="FP120" s="112"/>
      <c r="FQ120" s="112"/>
      <c r="FR120" s="112"/>
      <c r="FS120" s="112"/>
      <c r="FT120" s="112"/>
      <c r="FU120" s="112"/>
      <c r="FV120" s="112"/>
      <c r="FW120" s="112"/>
      <c r="FX120" s="112"/>
      <c r="FY120" s="112"/>
      <c r="FZ120" s="112"/>
      <c r="GA120" s="112"/>
      <c r="GB120" s="112"/>
      <c r="GC120" s="112"/>
      <c r="GD120" s="112"/>
      <c r="GE120" s="112"/>
      <c r="GF120" s="112"/>
      <c r="GG120" s="112"/>
      <c r="GH120" s="112"/>
      <c r="GI120" s="112"/>
      <c r="GJ120" s="112"/>
      <c r="GK120" s="112"/>
      <c r="GL120" s="112"/>
      <c r="GM120" s="112"/>
      <c r="GN120" s="112"/>
      <c r="GO120" s="112"/>
      <c r="GP120" s="112"/>
      <c r="GQ120" s="112"/>
      <c r="GR120" s="112"/>
      <c r="GS120" s="112"/>
      <c r="GT120" s="112"/>
      <c r="GU120" s="112"/>
      <c r="GV120" s="112"/>
      <c r="GW120" s="112"/>
      <c r="GX120" s="112"/>
      <c r="GY120" s="112"/>
      <c r="GZ120" s="112"/>
      <c r="HA120" s="112"/>
      <c r="HB120" s="112"/>
      <c r="HC120" s="112"/>
      <c r="HD120" s="112"/>
      <c r="HE120" s="112"/>
      <c r="HF120" s="112"/>
      <c r="HG120" s="112"/>
      <c r="HH120" s="112"/>
      <c r="HI120" s="112"/>
      <c r="HJ120" s="112"/>
      <c r="HK120" s="112"/>
      <c r="HL120" s="112"/>
      <c r="HM120" s="112"/>
      <c r="HN120" s="112"/>
      <c r="HO120" s="112"/>
      <c r="HP120" s="112"/>
      <c r="HQ120" s="112"/>
      <c r="HR120" s="112"/>
      <c r="HS120" s="112"/>
      <c r="HT120" s="112"/>
      <c r="HU120" s="112"/>
      <c r="HV120" s="112"/>
      <c r="HW120" s="112"/>
      <c r="HX120" s="112"/>
      <c r="HY120" s="112"/>
      <c r="HZ120" s="112"/>
      <c r="IA120" s="112"/>
      <c r="IB120" s="112"/>
      <c r="IC120" s="112"/>
      <c r="ID120" s="112"/>
      <c r="IE120" s="112"/>
      <c r="IF120" s="112"/>
      <c r="IG120" s="112"/>
      <c r="IH120" s="112"/>
      <c r="II120" s="112"/>
      <c r="IJ120" s="112"/>
      <c r="IK120" s="112"/>
      <c r="IL120" s="112"/>
      <c r="IM120" s="112"/>
      <c r="IN120" s="112"/>
      <c r="IO120" s="112"/>
      <c r="IP120" s="112"/>
      <c r="IQ120" s="112"/>
      <c r="IR120" s="112"/>
      <c r="IS120" s="112"/>
      <c r="IT120" s="112"/>
      <c r="IU120" s="112"/>
    </row>
    <row r="121" spans="1:255">
      <c r="A121" s="135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112"/>
      <c r="DI121" s="112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12"/>
      <c r="DU121" s="112"/>
      <c r="DV121" s="112"/>
      <c r="DW121" s="112"/>
      <c r="DX121" s="112"/>
      <c r="DY121" s="112"/>
      <c r="DZ121" s="112"/>
      <c r="EA121" s="112"/>
      <c r="EB121" s="112"/>
      <c r="EC121" s="112"/>
      <c r="ED121" s="112"/>
      <c r="EE121" s="112"/>
      <c r="EF121" s="112"/>
      <c r="EG121" s="112"/>
      <c r="EH121" s="112"/>
      <c r="EI121" s="112"/>
      <c r="EJ121" s="112"/>
      <c r="EK121" s="112"/>
      <c r="EL121" s="112"/>
      <c r="EM121" s="112"/>
      <c r="EN121" s="112"/>
      <c r="EO121" s="112"/>
      <c r="EP121" s="112"/>
      <c r="EQ121" s="112"/>
      <c r="ER121" s="112"/>
      <c r="ES121" s="112"/>
      <c r="ET121" s="112"/>
      <c r="EU121" s="112"/>
      <c r="EV121" s="112"/>
      <c r="EW121" s="112"/>
      <c r="EX121" s="112"/>
      <c r="EY121" s="112"/>
      <c r="EZ121" s="112"/>
      <c r="FA121" s="112"/>
      <c r="FB121" s="112"/>
      <c r="FC121" s="112"/>
      <c r="FD121" s="112"/>
      <c r="FE121" s="112"/>
      <c r="FF121" s="112"/>
      <c r="FG121" s="112"/>
      <c r="FH121" s="112"/>
      <c r="FI121" s="112"/>
      <c r="FJ121" s="112"/>
      <c r="FK121" s="112"/>
      <c r="FL121" s="112"/>
      <c r="FM121" s="112"/>
      <c r="FN121" s="112"/>
      <c r="FO121" s="112"/>
      <c r="FP121" s="112"/>
      <c r="FQ121" s="112"/>
      <c r="FR121" s="112"/>
      <c r="FS121" s="112"/>
      <c r="FT121" s="112"/>
      <c r="FU121" s="112"/>
      <c r="FV121" s="112"/>
      <c r="FW121" s="112"/>
      <c r="FX121" s="112"/>
      <c r="FY121" s="112"/>
      <c r="FZ121" s="112"/>
      <c r="GA121" s="112"/>
      <c r="GB121" s="112"/>
      <c r="GC121" s="112"/>
      <c r="GD121" s="112"/>
      <c r="GE121" s="112"/>
      <c r="GF121" s="112"/>
      <c r="GG121" s="112"/>
      <c r="GH121" s="112"/>
      <c r="GI121" s="112"/>
      <c r="GJ121" s="112"/>
      <c r="GK121" s="112"/>
      <c r="GL121" s="112"/>
      <c r="GM121" s="112"/>
      <c r="GN121" s="112"/>
      <c r="GO121" s="112"/>
      <c r="GP121" s="112"/>
      <c r="GQ121" s="112"/>
      <c r="GR121" s="112"/>
      <c r="GS121" s="112"/>
      <c r="GT121" s="112"/>
      <c r="GU121" s="112"/>
      <c r="GV121" s="112"/>
      <c r="GW121" s="112"/>
      <c r="GX121" s="112"/>
      <c r="GY121" s="112"/>
      <c r="GZ121" s="112"/>
      <c r="HA121" s="112"/>
      <c r="HB121" s="112"/>
      <c r="HC121" s="112"/>
      <c r="HD121" s="112"/>
      <c r="HE121" s="112"/>
      <c r="HF121" s="112"/>
      <c r="HG121" s="112"/>
      <c r="HH121" s="112"/>
      <c r="HI121" s="112"/>
      <c r="HJ121" s="112"/>
      <c r="HK121" s="112"/>
      <c r="HL121" s="112"/>
      <c r="HM121" s="112"/>
      <c r="HN121" s="112"/>
      <c r="HO121" s="112"/>
      <c r="HP121" s="112"/>
      <c r="HQ121" s="112"/>
      <c r="HR121" s="112"/>
      <c r="HS121" s="112"/>
      <c r="HT121" s="112"/>
      <c r="HU121" s="112"/>
      <c r="HV121" s="112"/>
      <c r="HW121" s="112"/>
      <c r="HX121" s="112"/>
      <c r="HY121" s="112"/>
      <c r="HZ121" s="112"/>
      <c r="IA121" s="112"/>
      <c r="IB121" s="112"/>
      <c r="IC121" s="112"/>
      <c r="ID121" s="112"/>
      <c r="IE121" s="112"/>
      <c r="IF121" s="112"/>
      <c r="IG121" s="112"/>
      <c r="IH121" s="112"/>
      <c r="II121" s="112"/>
      <c r="IJ121" s="112"/>
      <c r="IK121" s="112"/>
      <c r="IL121" s="112"/>
      <c r="IM121" s="112"/>
      <c r="IN121" s="112"/>
      <c r="IO121" s="112"/>
      <c r="IP121" s="112"/>
      <c r="IQ121" s="112"/>
      <c r="IR121" s="112"/>
      <c r="IS121" s="112"/>
      <c r="IT121" s="112"/>
      <c r="IU121" s="112"/>
    </row>
    <row r="122" spans="1:255">
      <c r="A122" s="135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112"/>
      <c r="CT122" s="112"/>
      <c r="CU122" s="112"/>
      <c r="CV122" s="112"/>
      <c r="CW122" s="112"/>
      <c r="CX122" s="112"/>
      <c r="CY122" s="112"/>
      <c r="CZ122" s="112"/>
      <c r="DA122" s="112"/>
      <c r="DB122" s="112"/>
      <c r="DC122" s="112"/>
      <c r="DD122" s="112"/>
      <c r="DE122" s="112"/>
      <c r="DF122" s="112"/>
      <c r="DG122" s="112"/>
      <c r="DH122" s="112"/>
      <c r="DI122" s="112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12"/>
      <c r="DU122" s="112"/>
      <c r="DV122" s="112"/>
      <c r="DW122" s="112"/>
      <c r="DX122" s="112"/>
      <c r="DY122" s="112"/>
      <c r="DZ122" s="112"/>
      <c r="EA122" s="112"/>
      <c r="EB122" s="112"/>
      <c r="EC122" s="112"/>
      <c r="ED122" s="112"/>
      <c r="EE122" s="112"/>
      <c r="EF122" s="112"/>
      <c r="EG122" s="112"/>
      <c r="EH122" s="112"/>
      <c r="EI122" s="112"/>
      <c r="EJ122" s="112"/>
      <c r="EK122" s="112"/>
      <c r="EL122" s="112"/>
      <c r="EM122" s="112"/>
      <c r="EN122" s="112"/>
      <c r="EO122" s="112"/>
      <c r="EP122" s="112"/>
      <c r="EQ122" s="112"/>
      <c r="ER122" s="112"/>
      <c r="ES122" s="112"/>
      <c r="ET122" s="112"/>
      <c r="EU122" s="112"/>
      <c r="EV122" s="112"/>
      <c r="EW122" s="112"/>
      <c r="EX122" s="112"/>
      <c r="EY122" s="112"/>
      <c r="EZ122" s="112"/>
      <c r="FA122" s="112"/>
      <c r="FB122" s="112"/>
      <c r="FC122" s="112"/>
      <c r="FD122" s="112"/>
      <c r="FE122" s="112"/>
      <c r="FF122" s="112"/>
      <c r="FG122" s="112"/>
      <c r="FH122" s="112"/>
      <c r="FI122" s="112"/>
      <c r="FJ122" s="112"/>
      <c r="FK122" s="112"/>
      <c r="FL122" s="112"/>
      <c r="FM122" s="112"/>
      <c r="FN122" s="112"/>
      <c r="FO122" s="112"/>
      <c r="FP122" s="112"/>
      <c r="FQ122" s="112"/>
      <c r="FR122" s="112"/>
      <c r="FS122" s="112"/>
      <c r="FT122" s="112"/>
      <c r="FU122" s="112"/>
      <c r="FV122" s="112"/>
      <c r="FW122" s="112"/>
      <c r="FX122" s="112"/>
      <c r="FY122" s="112"/>
      <c r="FZ122" s="112"/>
      <c r="GA122" s="112"/>
      <c r="GB122" s="112"/>
      <c r="GC122" s="112"/>
      <c r="GD122" s="112"/>
      <c r="GE122" s="112"/>
      <c r="GF122" s="112"/>
      <c r="GG122" s="112"/>
      <c r="GH122" s="112"/>
      <c r="GI122" s="112"/>
      <c r="GJ122" s="112"/>
      <c r="GK122" s="112"/>
      <c r="GL122" s="112"/>
      <c r="GM122" s="112"/>
      <c r="GN122" s="112"/>
      <c r="GO122" s="112"/>
      <c r="GP122" s="112"/>
      <c r="GQ122" s="112"/>
      <c r="GR122" s="112"/>
      <c r="GS122" s="112"/>
      <c r="GT122" s="112"/>
      <c r="GU122" s="112"/>
      <c r="GV122" s="112"/>
      <c r="GW122" s="112"/>
      <c r="GX122" s="112"/>
      <c r="GY122" s="112"/>
      <c r="GZ122" s="112"/>
      <c r="HA122" s="112"/>
      <c r="HB122" s="112"/>
      <c r="HC122" s="112"/>
      <c r="HD122" s="112"/>
      <c r="HE122" s="112"/>
      <c r="HF122" s="112"/>
      <c r="HG122" s="112"/>
      <c r="HH122" s="112"/>
      <c r="HI122" s="112"/>
      <c r="HJ122" s="112"/>
      <c r="HK122" s="112"/>
      <c r="HL122" s="112"/>
      <c r="HM122" s="112"/>
      <c r="HN122" s="112"/>
      <c r="HO122" s="112"/>
      <c r="HP122" s="112"/>
      <c r="HQ122" s="112"/>
      <c r="HR122" s="112"/>
      <c r="HS122" s="112"/>
      <c r="HT122" s="112"/>
      <c r="HU122" s="112"/>
      <c r="HV122" s="112"/>
      <c r="HW122" s="112"/>
      <c r="HX122" s="112"/>
      <c r="HY122" s="112"/>
      <c r="HZ122" s="112"/>
      <c r="IA122" s="112"/>
      <c r="IB122" s="112"/>
      <c r="IC122" s="112"/>
      <c r="ID122" s="112"/>
      <c r="IE122" s="112"/>
      <c r="IF122" s="112"/>
      <c r="IG122" s="112"/>
      <c r="IH122" s="112"/>
      <c r="II122" s="112"/>
      <c r="IJ122" s="112"/>
      <c r="IK122" s="112"/>
      <c r="IL122" s="112"/>
      <c r="IM122" s="112"/>
      <c r="IN122" s="112"/>
      <c r="IO122" s="112"/>
      <c r="IP122" s="112"/>
      <c r="IQ122" s="112"/>
      <c r="IR122" s="112"/>
      <c r="IS122" s="112"/>
      <c r="IT122" s="112"/>
      <c r="IU122" s="112"/>
    </row>
    <row r="123" spans="1:255">
      <c r="A123" s="135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  <c r="CS123" s="112"/>
      <c r="CT123" s="112"/>
      <c r="CU123" s="112"/>
      <c r="CV123" s="112"/>
      <c r="CW123" s="112"/>
      <c r="CX123" s="112"/>
      <c r="CY123" s="112"/>
      <c r="CZ123" s="112"/>
      <c r="DA123" s="112"/>
      <c r="DB123" s="112"/>
      <c r="DC123" s="112"/>
      <c r="DD123" s="112"/>
      <c r="DE123" s="112"/>
      <c r="DF123" s="112"/>
      <c r="DG123" s="112"/>
      <c r="DH123" s="112"/>
      <c r="DI123" s="112"/>
      <c r="DJ123" s="112"/>
      <c r="DK123" s="112"/>
      <c r="DL123" s="112"/>
      <c r="DM123" s="112"/>
      <c r="DN123" s="112"/>
      <c r="DO123" s="112"/>
      <c r="DP123" s="112"/>
      <c r="DQ123" s="112"/>
      <c r="DR123" s="112"/>
      <c r="DS123" s="112"/>
      <c r="DT123" s="112"/>
      <c r="DU123" s="112"/>
      <c r="DV123" s="112"/>
      <c r="DW123" s="112"/>
      <c r="DX123" s="112"/>
      <c r="DY123" s="112"/>
      <c r="DZ123" s="112"/>
      <c r="EA123" s="112"/>
      <c r="EB123" s="112"/>
      <c r="EC123" s="112"/>
      <c r="ED123" s="112"/>
      <c r="EE123" s="112"/>
      <c r="EF123" s="112"/>
      <c r="EG123" s="112"/>
      <c r="EH123" s="112"/>
      <c r="EI123" s="112"/>
      <c r="EJ123" s="112"/>
      <c r="EK123" s="112"/>
      <c r="EL123" s="112"/>
      <c r="EM123" s="112"/>
      <c r="EN123" s="112"/>
      <c r="EO123" s="112"/>
      <c r="EP123" s="112"/>
      <c r="EQ123" s="112"/>
      <c r="ER123" s="112"/>
      <c r="ES123" s="112"/>
      <c r="ET123" s="112"/>
      <c r="EU123" s="112"/>
      <c r="EV123" s="112"/>
      <c r="EW123" s="112"/>
      <c r="EX123" s="112"/>
      <c r="EY123" s="112"/>
      <c r="EZ123" s="112"/>
      <c r="FA123" s="112"/>
      <c r="FB123" s="112"/>
      <c r="FC123" s="112"/>
      <c r="FD123" s="112"/>
      <c r="FE123" s="112"/>
      <c r="FF123" s="112"/>
      <c r="FG123" s="112"/>
      <c r="FH123" s="112"/>
      <c r="FI123" s="112"/>
      <c r="FJ123" s="112"/>
      <c r="FK123" s="112"/>
      <c r="FL123" s="112"/>
      <c r="FM123" s="112"/>
      <c r="FN123" s="112"/>
      <c r="FO123" s="112"/>
      <c r="FP123" s="112"/>
      <c r="FQ123" s="112"/>
      <c r="FR123" s="112"/>
      <c r="FS123" s="112"/>
      <c r="FT123" s="112"/>
      <c r="FU123" s="112"/>
      <c r="FV123" s="112"/>
      <c r="FW123" s="112"/>
      <c r="FX123" s="112"/>
      <c r="FY123" s="112"/>
      <c r="FZ123" s="112"/>
      <c r="GA123" s="112"/>
      <c r="GB123" s="112"/>
      <c r="GC123" s="112"/>
      <c r="GD123" s="112"/>
      <c r="GE123" s="112"/>
      <c r="GF123" s="112"/>
      <c r="GG123" s="112"/>
      <c r="GH123" s="112"/>
      <c r="GI123" s="112"/>
      <c r="GJ123" s="112"/>
      <c r="GK123" s="112"/>
      <c r="GL123" s="112"/>
      <c r="GM123" s="112"/>
      <c r="GN123" s="112"/>
      <c r="GO123" s="112"/>
      <c r="GP123" s="112"/>
      <c r="GQ123" s="112"/>
      <c r="GR123" s="112"/>
      <c r="GS123" s="112"/>
      <c r="GT123" s="112"/>
      <c r="GU123" s="112"/>
      <c r="GV123" s="112"/>
      <c r="GW123" s="112"/>
      <c r="GX123" s="112"/>
      <c r="GY123" s="112"/>
      <c r="GZ123" s="112"/>
      <c r="HA123" s="112"/>
      <c r="HB123" s="112"/>
      <c r="HC123" s="112"/>
      <c r="HD123" s="112"/>
      <c r="HE123" s="112"/>
      <c r="HF123" s="112"/>
      <c r="HG123" s="112"/>
      <c r="HH123" s="112"/>
      <c r="HI123" s="112"/>
      <c r="HJ123" s="112"/>
      <c r="HK123" s="112"/>
      <c r="HL123" s="112"/>
      <c r="HM123" s="112"/>
      <c r="HN123" s="112"/>
      <c r="HO123" s="112"/>
      <c r="HP123" s="112"/>
      <c r="HQ123" s="112"/>
      <c r="HR123" s="112"/>
      <c r="HS123" s="112"/>
      <c r="HT123" s="112"/>
      <c r="HU123" s="112"/>
      <c r="HV123" s="112"/>
      <c r="HW123" s="112"/>
      <c r="HX123" s="112"/>
      <c r="HY123" s="112"/>
      <c r="HZ123" s="112"/>
      <c r="IA123" s="112"/>
      <c r="IB123" s="112"/>
      <c r="IC123" s="112"/>
      <c r="ID123" s="112"/>
      <c r="IE123" s="112"/>
      <c r="IF123" s="112"/>
      <c r="IG123" s="112"/>
      <c r="IH123" s="112"/>
      <c r="II123" s="112"/>
      <c r="IJ123" s="112"/>
      <c r="IK123" s="112"/>
      <c r="IL123" s="112"/>
      <c r="IM123" s="112"/>
      <c r="IN123" s="112"/>
      <c r="IO123" s="112"/>
      <c r="IP123" s="112"/>
      <c r="IQ123" s="112"/>
      <c r="IR123" s="112"/>
      <c r="IS123" s="112"/>
      <c r="IT123" s="112"/>
      <c r="IU123" s="112"/>
    </row>
    <row r="124" spans="1:255">
      <c r="A124" s="135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2"/>
      <c r="CU124" s="112"/>
      <c r="CV124" s="112"/>
      <c r="CW124" s="112"/>
      <c r="CX124" s="112"/>
      <c r="CY124" s="112"/>
      <c r="CZ124" s="112"/>
      <c r="DA124" s="112"/>
      <c r="DB124" s="112"/>
      <c r="DC124" s="112"/>
      <c r="DD124" s="112"/>
      <c r="DE124" s="112"/>
      <c r="DF124" s="112"/>
      <c r="DG124" s="112"/>
      <c r="DH124" s="112"/>
      <c r="DI124" s="112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12"/>
      <c r="DU124" s="112"/>
      <c r="DV124" s="112"/>
      <c r="DW124" s="112"/>
      <c r="DX124" s="112"/>
      <c r="DY124" s="112"/>
      <c r="DZ124" s="112"/>
      <c r="EA124" s="112"/>
      <c r="EB124" s="112"/>
      <c r="EC124" s="112"/>
      <c r="ED124" s="112"/>
      <c r="EE124" s="112"/>
      <c r="EF124" s="112"/>
      <c r="EG124" s="112"/>
      <c r="EH124" s="112"/>
      <c r="EI124" s="112"/>
      <c r="EJ124" s="112"/>
      <c r="EK124" s="112"/>
      <c r="EL124" s="112"/>
      <c r="EM124" s="112"/>
      <c r="EN124" s="112"/>
      <c r="EO124" s="112"/>
      <c r="EP124" s="112"/>
      <c r="EQ124" s="112"/>
      <c r="ER124" s="112"/>
      <c r="ES124" s="112"/>
      <c r="ET124" s="112"/>
      <c r="EU124" s="112"/>
      <c r="EV124" s="112"/>
      <c r="EW124" s="112"/>
      <c r="EX124" s="112"/>
      <c r="EY124" s="112"/>
      <c r="EZ124" s="112"/>
      <c r="FA124" s="112"/>
      <c r="FB124" s="112"/>
      <c r="FC124" s="112"/>
      <c r="FD124" s="112"/>
      <c r="FE124" s="112"/>
      <c r="FF124" s="112"/>
      <c r="FG124" s="112"/>
      <c r="FH124" s="112"/>
      <c r="FI124" s="112"/>
      <c r="FJ124" s="112"/>
      <c r="FK124" s="112"/>
      <c r="FL124" s="112"/>
      <c r="FM124" s="112"/>
      <c r="FN124" s="112"/>
      <c r="FO124" s="112"/>
      <c r="FP124" s="112"/>
      <c r="FQ124" s="112"/>
      <c r="FR124" s="112"/>
      <c r="FS124" s="112"/>
      <c r="FT124" s="112"/>
      <c r="FU124" s="112"/>
      <c r="FV124" s="112"/>
      <c r="FW124" s="112"/>
      <c r="FX124" s="112"/>
      <c r="FY124" s="112"/>
      <c r="FZ124" s="112"/>
      <c r="GA124" s="112"/>
      <c r="GB124" s="112"/>
      <c r="GC124" s="112"/>
      <c r="GD124" s="112"/>
      <c r="GE124" s="112"/>
      <c r="GF124" s="112"/>
      <c r="GG124" s="112"/>
      <c r="GH124" s="112"/>
      <c r="GI124" s="112"/>
      <c r="GJ124" s="112"/>
      <c r="GK124" s="112"/>
      <c r="GL124" s="112"/>
      <c r="GM124" s="112"/>
      <c r="GN124" s="112"/>
      <c r="GO124" s="112"/>
      <c r="GP124" s="112"/>
      <c r="GQ124" s="112"/>
      <c r="GR124" s="112"/>
      <c r="GS124" s="112"/>
      <c r="GT124" s="112"/>
      <c r="GU124" s="112"/>
      <c r="GV124" s="112"/>
      <c r="GW124" s="112"/>
      <c r="GX124" s="112"/>
      <c r="GY124" s="112"/>
      <c r="GZ124" s="112"/>
      <c r="HA124" s="112"/>
      <c r="HB124" s="112"/>
      <c r="HC124" s="112"/>
      <c r="HD124" s="112"/>
      <c r="HE124" s="112"/>
      <c r="HF124" s="112"/>
      <c r="HG124" s="112"/>
      <c r="HH124" s="112"/>
      <c r="HI124" s="112"/>
      <c r="HJ124" s="112"/>
      <c r="HK124" s="112"/>
      <c r="HL124" s="112"/>
      <c r="HM124" s="112"/>
      <c r="HN124" s="112"/>
      <c r="HO124" s="112"/>
      <c r="HP124" s="112"/>
      <c r="HQ124" s="112"/>
      <c r="HR124" s="112"/>
      <c r="HS124" s="112"/>
      <c r="HT124" s="112"/>
      <c r="HU124" s="112"/>
      <c r="HV124" s="112"/>
      <c r="HW124" s="112"/>
      <c r="HX124" s="112"/>
      <c r="HY124" s="112"/>
      <c r="HZ124" s="112"/>
      <c r="IA124" s="112"/>
      <c r="IB124" s="112"/>
      <c r="IC124" s="112"/>
      <c r="ID124" s="112"/>
      <c r="IE124" s="112"/>
      <c r="IF124" s="112"/>
      <c r="IG124" s="112"/>
      <c r="IH124" s="112"/>
      <c r="II124" s="112"/>
      <c r="IJ124" s="112"/>
      <c r="IK124" s="112"/>
      <c r="IL124" s="112"/>
      <c r="IM124" s="112"/>
      <c r="IN124" s="112"/>
      <c r="IO124" s="112"/>
      <c r="IP124" s="112"/>
      <c r="IQ124" s="112"/>
      <c r="IR124" s="112"/>
      <c r="IS124" s="112"/>
      <c r="IT124" s="112"/>
      <c r="IU124" s="112"/>
    </row>
    <row r="125" spans="1:255">
      <c r="A125" s="135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  <c r="CE125" s="112"/>
      <c r="CF125" s="112"/>
      <c r="CG125" s="112"/>
      <c r="CH125" s="112"/>
      <c r="CI125" s="112"/>
      <c r="CJ125" s="112"/>
      <c r="CK125" s="112"/>
      <c r="CL125" s="112"/>
      <c r="CM125" s="112"/>
      <c r="CN125" s="112"/>
      <c r="CO125" s="112"/>
      <c r="CP125" s="112"/>
      <c r="CQ125" s="112"/>
      <c r="CR125" s="112"/>
      <c r="CS125" s="112"/>
      <c r="CT125" s="112"/>
      <c r="CU125" s="112"/>
      <c r="CV125" s="112"/>
      <c r="CW125" s="112"/>
      <c r="CX125" s="112"/>
      <c r="CY125" s="112"/>
      <c r="CZ125" s="112"/>
      <c r="DA125" s="112"/>
      <c r="DB125" s="112"/>
      <c r="DC125" s="112"/>
      <c r="DD125" s="112"/>
      <c r="DE125" s="112"/>
      <c r="DF125" s="112"/>
      <c r="DG125" s="112"/>
      <c r="DH125" s="112"/>
      <c r="DI125" s="112"/>
      <c r="DJ125" s="112"/>
      <c r="DK125" s="112"/>
      <c r="DL125" s="112"/>
      <c r="DM125" s="112"/>
      <c r="DN125" s="112"/>
      <c r="DO125" s="112"/>
      <c r="DP125" s="112"/>
      <c r="DQ125" s="112"/>
      <c r="DR125" s="112"/>
      <c r="DS125" s="112"/>
      <c r="DT125" s="112"/>
      <c r="DU125" s="112"/>
      <c r="DV125" s="112"/>
      <c r="DW125" s="112"/>
      <c r="DX125" s="112"/>
      <c r="DY125" s="112"/>
      <c r="DZ125" s="112"/>
      <c r="EA125" s="112"/>
      <c r="EB125" s="112"/>
      <c r="EC125" s="112"/>
      <c r="ED125" s="112"/>
      <c r="EE125" s="112"/>
      <c r="EF125" s="112"/>
      <c r="EG125" s="112"/>
      <c r="EH125" s="112"/>
      <c r="EI125" s="112"/>
      <c r="EJ125" s="112"/>
      <c r="EK125" s="112"/>
      <c r="EL125" s="112"/>
      <c r="EM125" s="112"/>
      <c r="EN125" s="112"/>
      <c r="EO125" s="112"/>
      <c r="EP125" s="112"/>
      <c r="EQ125" s="112"/>
      <c r="ER125" s="112"/>
      <c r="ES125" s="112"/>
      <c r="ET125" s="112"/>
      <c r="EU125" s="112"/>
      <c r="EV125" s="112"/>
      <c r="EW125" s="112"/>
      <c r="EX125" s="112"/>
      <c r="EY125" s="112"/>
      <c r="EZ125" s="112"/>
      <c r="FA125" s="112"/>
      <c r="FB125" s="112"/>
      <c r="FC125" s="112"/>
      <c r="FD125" s="112"/>
      <c r="FE125" s="112"/>
      <c r="FF125" s="112"/>
      <c r="FG125" s="112"/>
      <c r="FH125" s="112"/>
      <c r="FI125" s="112"/>
      <c r="FJ125" s="112"/>
      <c r="FK125" s="112"/>
      <c r="FL125" s="112"/>
      <c r="FM125" s="112"/>
      <c r="FN125" s="112"/>
      <c r="FO125" s="112"/>
      <c r="FP125" s="112"/>
      <c r="FQ125" s="112"/>
      <c r="FR125" s="112"/>
      <c r="FS125" s="112"/>
      <c r="FT125" s="112"/>
      <c r="FU125" s="112"/>
      <c r="FV125" s="112"/>
      <c r="FW125" s="112"/>
      <c r="FX125" s="112"/>
      <c r="FY125" s="112"/>
      <c r="FZ125" s="112"/>
      <c r="GA125" s="112"/>
      <c r="GB125" s="112"/>
      <c r="GC125" s="112"/>
      <c r="GD125" s="112"/>
      <c r="GE125" s="112"/>
      <c r="GF125" s="112"/>
      <c r="GG125" s="112"/>
      <c r="GH125" s="112"/>
      <c r="GI125" s="112"/>
      <c r="GJ125" s="112"/>
      <c r="GK125" s="112"/>
      <c r="GL125" s="112"/>
      <c r="GM125" s="112"/>
      <c r="GN125" s="112"/>
      <c r="GO125" s="112"/>
      <c r="GP125" s="112"/>
      <c r="GQ125" s="112"/>
      <c r="GR125" s="112"/>
      <c r="GS125" s="112"/>
      <c r="GT125" s="112"/>
      <c r="GU125" s="112"/>
      <c r="GV125" s="112"/>
      <c r="GW125" s="112"/>
      <c r="GX125" s="112"/>
      <c r="GY125" s="112"/>
      <c r="GZ125" s="112"/>
      <c r="HA125" s="112"/>
      <c r="HB125" s="112"/>
      <c r="HC125" s="112"/>
      <c r="HD125" s="112"/>
      <c r="HE125" s="112"/>
      <c r="HF125" s="112"/>
      <c r="HG125" s="112"/>
      <c r="HH125" s="112"/>
      <c r="HI125" s="112"/>
      <c r="HJ125" s="112"/>
      <c r="HK125" s="112"/>
      <c r="HL125" s="112"/>
      <c r="HM125" s="112"/>
      <c r="HN125" s="112"/>
      <c r="HO125" s="112"/>
      <c r="HP125" s="112"/>
      <c r="HQ125" s="112"/>
      <c r="HR125" s="112"/>
      <c r="HS125" s="112"/>
      <c r="HT125" s="112"/>
      <c r="HU125" s="112"/>
      <c r="HV125" s="112"/>
      <c r="HW125" s="112"/>
      <c r="HX125" s="112"/>
      <c r="HY125" s="112"/>
      <c r="HZ125" s="112"/>
      <c r="IA125" s="112"/>
      <c r="IB125" s="112"/>
      <c r="IC125" s="112"/>
      <c r="ID125" s="112"/>
      <c r="IE125" s="112"/>
      <c r="IF125" s="112"/>
      <c r="IG125" s="112"/>
      <c r="IH125" s="112"/>
      <c r="II125" s="112"/>
      <c r="IJ125" s="112"/>
      <c r="IK125" s="112"/>
      <c r="IL125" s="112"/>
      <c r="IM125" s="112"/>
      <c r="IN125" s="112"/>
      <c r="IO125" s="112"/>
      <c r="IP125" s="112"/>
      <c r="IQ125" s="112"/>
      <c r="IR125" s="112"/>
      <c r="IS125" s="112"/>
      <c r="IT125" s="112"/>
      <c r="IU125" s="112"/>
    </row>
    <row r="126" spans="1:255">
      <c r="A126" s="135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  <c r="CE126" s="112"/>
      <c r="CF126" s="112"/>
      <c r="CG126" s="112"/>
      <c r="CH126" s="112"/>
      <c r="CI126" s="112"/>
      <c r="CJ126" s="112"/>
      <c r="CK126" s="112"/>
      <c r="CL126" s="112"/>
      <c r="CM126" s="112"/>
      <c r="CN126" s="112"/>
      <c r="CO126" s="112"/>
      <c r="CP126" s="112"/>
      <c r="CQ126" s="112"/>
      <c r="CR126" s="112"/>
      <c r="CS126" s="112"/>
      <c r="CT126" s="112"/>
      <c r="CU126" s="112"/>
      <c r="CV126" s="112"/>
      <c r="CW126" s="112"/>
      <c r="CX126" s="112"/>
      <c r="CY126" s="112"/>
      <c r="CZ126" s="112"/>
      <c r="DA126" s="112"/>
      <c r="DB126" s="112"/>
      <c r="DC126" s="112"/>
      <c r="DD126" s="112"/>
      <c r="DE126" s="112"/>
      <c r="DF126" s="112"/>
      <c r="DG126" s="112"/>
      <c r="DH126" s="112"/>
      <c r="DI126" s="112"/>
      <c r="DJ126" s="112"/>
      <c r="DK126" s="112"/>
      <c r="DL126" s="112"/>
      <c r="DM126" s="112"/>
      <c r="DN126" s="112"/>
      <c r="DO126" s="112"/>
      <c r="DP126" s="112"/>
      <c r="DQ126" s="112"/>
      <c r="DR126" s="112"/>
      <c r="DS126" s="112"/>
      <c r="DT126" s="112"/>
      <c r="DU126" s="112"/>
      <c r="DV126" s="112"/>
      <c r="DW126" s="112"/>
      <c r="DX126" s="112"/>
      <c r="DY126" s="112"/>
      <c r="DZ126" s="112"/>
      <c r="EA126" s="112"/>
      <c r="EB126" s="112"/>
      <c r="EC126" s="112"/>
      <c r="ED126" s="112"/>
      <c r="EE126" s="112"/>
      <c r="EF126" s="112"/>
      <c r="EG126" s="112"/>
      <c r="EH126" s="112"/>
      <c r="EI126" s="112"/>
      <c r="EJ126" s="112"/>
      <c r="EK126" s="112"/>
      <c r="EL126" s="112"/>
      <c r="EM126" s="112"/>
      <c r="EN126" s="112"/>
      <c r="EO126" s="112"/>
      <c r="EP126" s="112"/>
      <c r="EQ126" s="112"/>
      <c r="ER126" s="112"/>
      <c r="ES126" s="112"/>
      <c r="ET126" s="112"/>
      <c r="EU126" s="112"/>
      <c r="EV126" s="112"/>
      <c r="EW126" s="112"/>
      <c r="EX126" s="112"/>
      <c r="EY126" s="112"/>
      <c r="EZ126" s="112"/>
      <c r="FA126" s="112"/>
      <c r="FB126" s="112"/>
      <c r="FC126" s="112"/>
      <c r="FD126" s="112"/>
      <c r="FE126" s="112"/>
      <c r="FF126" s="112"/>
      <c r="FG126" s="112"/>
      <c r="FH126" s="112"/>
      <c r="FI126" s="112"/>
      <c r="FJ126" s="112"/>
      <c r="FK126" s="112"/>
      <c r="FL126" s="112"/>
      <c r="FM126" s="112"/>
      <c r="FN126" s="112"/>
      <c r="FO126" s="112"/>
      <c r="FP126" s="112"/>
      <c r="FQ126" s="112"/>
      <c r="FR126" s="112"/>
      <c r="FS126" s="112"/>
      <c r="FT126" s="112"/>
      <c r="FU126" s="112"/>
      <c r="FV126" s="112"/>
      <c r="FW126" s="112"/>
      <c r="FX126" s="112"/>
      <c r="FY126" s="112"/>
      <c r="FZ126" s="112"/>
      <c r="GA126" s="112"/>
      <c r="GB126" s="112"/>
      <c r="GC126" s="112"/>
      <c r="GD126" s="112"/>
      <c r="GE126" s="112"/>
      <c r="GF126" s="112"/>
      <c r="GG126" s="112"/>
      <c r="GH126" s="112"/>
      <c r="GI126" s="112"/>
      <c r="GJ126" s="112"/>
      <c r="GK126" s="112"/>
      <c r="GL126" s="112"/>
      <c r="GM126" s="112"/>
      <c r="GN126" s="112"/>
      <c r="GO126" s="112"/>
      <c r="GP126" s="112"/>
      <c r="GQ126" s="112"/>
      <c r="GR126" s="112"/>
      <c r="GS126" s="112"/>
      <c r="GT126" s="112"/>
      <c r="GU126" s="112"/>
      <c r="GV126" s="112"/>
      <c r="GW126" s="112"/>
      <c r="GX126" s="112"/>
      <c r="GY126" s="112"/>
      <c r="GZ126" s="112"/>
      <c r="HA126" s="112"/>
      <c r="HB126" s="112"/>
      <c r="HC126" s="112"/>
      <c r="HD126" s="112"/>
      <c r="HE126" s="112"/>
      <c r="HF126" s="112"/>
      <c r="HG126" s="112"/>
      <c r="HH126" s="112"/>
      <c r="HI126" s="112"/>
      <c r="HJ126" s="112"/>
      <c r="HK126" s="112"/>
      <c r="HL126" s="112"/>
      <c r="HM126" s="112"/>
      <c r="HN126" s="112"/>
      <c r="HO126" s="112"/>
      <c r="HP126" s="112"/>
      <c r="HQ126" s="112"/>
      <c r="HR126" s="112"/>
      <c r="HS126" s="112"/>
      <c r="HT126" s="112"/>
      <c r="HU126" s="112"/>
      <c r="HV126" s="112"/>
      <c r="HW126" s="112"/>
      <c r="HX126" s="112"/>
      <c r="HY126" s="112"/>
      <c r="HZ126" s="112"/>
      <c r="IA126" s="112"/>
      <c r="IB126" s="112"/>
      <c r="IC126" s="112"/>
      <c r="ID126" s="112"/>
      <c r="IE126" s="112"/>
      <c r="IF126" s="112"/>
      <c r="IG126" s="112"/>
      <c r="IH126" s="112"/>
      <c r="II126" s="112"/>
      <c r="IJ126" s="112"/>
      <c r="IK126" s="112"/>
      <c r="IL126" s="112"/>
      <c r="IM126" s="112"/>
      <c r="IN126" s="112"/>
      <c r="IO126" s="112"/>
      <c r="IP126" s="112"/>
      <c r="IQ126" s="112"/>
      <c r="IR126" s="112"/>
      <c r="IS126" s="112"/>
      <c r="IT126" s="112"/>
      <c r="IU126" s="112"/>
    </row>
    <row r="127" spans="1:255">
      <c r="A127" s="135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  <c r="CE127" s="112"/>
      <c r="CF127" s="112"/>
      <c r="CG127" s="112"/>
      <c r="CH127" s="112"/>
      <c r="CI127" s="112"/>
      <c r="CJ127" s="112"/>
      <c r="CK127" s="112"/>
      <c r="CL127" s="112"/>
      <c r="CM127" s="112"/>
      <c r="CN127" s="112"/>
      <c r="CO127" s="112"/>
      <c r="CP127" s="112"/>
      <c r="CQ127" s="112"/>
      <c r="CR127" s="112"/>
      <c r="CS127" s="112"/>
      <c r="CT127" s="112"/>
      <c r="CU127" s="112"/>
      <c r="CV127" s="112"/>
      <c r="CW127" s="112"/>
      <c r="CX127" s="112"/>
      <c r="CY127" s="112"/>
      <c r="CZ127" s="112"/>
      <c r="DA127" s="112"/>
      <c r="DB127" s="112"/>
      <c r="DC127" s="112"/>
      <c r="DD127" s="112"/>
      <c r="DE127" s="112"/>
      <c r="DF127" s="112"/>
      <c r="DG127" s="112"/>
      <c r="DH127" s="112"/>
      <c r="DI127" s="112"/>
      <c r="DJ127" s="112"/>
      <c r="DK127" s="112"/>
      <c r="DL127" s="112"/>
      <c r="DM127" s="112"/>
      <c r="DN127" s="112"/>
      <c r="DO127" s="112"/>
      <c r="DP127" s="112"/>
      <c r="DQ127" s="112"/>
      <c r="DR127" s="112"/>
      <c r="DS127" s="112"/>
      <c r="DT127" s="112"/>
      <c r="DU127" s="112"/>
      <c r="DV127" s="112"/>
      <c r="DW127" s="112"/>
      <c r="DX127" s="112"/>
      <c r="DY127" s="112"/>
      <c r="DZ127" s="112"/>
      <c r="EA127" s="112"/>
      <c r="EB127" s="112"/>
      <c r="EC127" s="112"/>
      <c r="ED127" s="112"/>
      <c r="EE127" s="112"/>
      <c r="EF127" s="112"/>
      <c r="EG127" s="112"/>
      <c r="EH127" s="112"/>
      <c r="EI127" s="112"/>
      <c r="EJ127" s="112"/>
      <c r="EK127" s="112"/>
      <c r="EL127" s="112"/>
      <c r="EM127" s="112"/>
      <c r="EN127" s="112"/>
      <c r="EO127" s="112"/>
      <c r="EP127" s="112"/>
      <c r="EQ127" s="112"/>
      <c r="ER127" s="112"/>
      <c r="ES127" s="112"/>
      <c r="ET127" s="112"/>
      <c r="EU127" s="112"/>
      <c r="EV127" s="112"/>
      <c r="EW127" s="112"/>
      <c r="EX127" s="112"/>
      <c r="EY127" s="112"/>
      <c r="EZ127" s="112"/>
      <c r="FA127" s="112"/>
      <c r="FB127" s="112"/>
      <c r="FC127" s="112"/>
      <c r="FD127" s="112"/>
      <c r="FE127" s="112"/>
      <c r="FF127" s="112"/>
      <c r="FG127" s="112"/>
      <c r="FH127" s="112"/>
      <c r="FI127" s="112"/>
      <c r="FJ127" s="112"/>
      <c r="FK127" s="112"/>
      <c r="FL127" s="112"/>
      <c r="FM127" s="112"/>
      <c r="FN127" s="112"/>
      <c r="FO127" s="112"/>
      <c r="FP127" s="112"/>
      <c r="FQ127" s="112"/>
      <c r="FR127" s="112"/>
      <c r="FS127" s="112"/>
      <c r="FT127" s="112"/>
      <c r="FU127" s="112"/>
      <c r="FV127" s="112"/>
      <c r="FW127" s="112"/>
      <c r="FX127" s="112"/>
      <c r="FY127" s="112"/>
      <c r="FZ127" s="112"/>
      <c r="GA127" s="112"/>
      <c r="GB127" s="112"/>
      <c r="GC127" s="112"/>
      <c r="GD127" s="112"/>
      <c r="GE127" s="112"/>
      <c r="GF127" s="112"/>
      <c r="GG127" s="112"/>
      <c r="GH127" s="112"/>
      <c r="GI127" s="112"/>
      <c r="GJ127" s="112"/>
      <c r="GK127" s="112"/>
      <c r="GL127" s="112"/>
      <c r="GM127" s="112"/>
      <c r="GN127" s="112"/>
      <c r="GO127" s="112"/>
      <c r="GP127" s="112"/>
      <c r="GQ127" s="112"/>
      <c r="GR127" s="112"/>
      <c r="GS127" s="112"/>
      <c r="GT127" s="112"/>
      <c r="GU127" s="112"/>
      <c r="GV127" s="112"/>
      <c r="GW127" s="112"/>
      <c r="GX127" s="112"/>
      <c r="GY127" s="112"/>
      <c r="GZ127" s="112"/>
      <c r="HA127" s="112"/>
      <c r="HB127" s="112"/>
      <c r="HC127" s="112"/>
      <c r="HD127" s="112"/>
      <c r="HE127" s="112"/>
      <c r="HF127" s="112"/>
      <c r="HG127" s="112"/>
      <c r="HH127" s="112"/>
      <c r="HI127" s="112"/>
      <c r="HJ127" s="112"/>
      <c r="HK127" s="112"/>
      <c r="HL127" s="112"/>
      <c r="HM127" s="112"/>
      <c r="HN127" s="112"/>
      <c r="HO127" s="112"/>
      <c r="HP127" s="112"/>
      <c r="HQ127" s="112"/>
      <c r="HR127" s="112"/>
      <c r="HS127" s="112"/>
      <c r="HT127" s="112"/>
      <c r="HU127" s="112"/>
      <c r="HV127" s="112"/>
      <c r="HW127" s="112"/>
      <c r="HX127" s="112"/>
      <c r="HY127" s="112"/>
      <c r="HZ127" s="112"/>
      <c r="IA127" s="112"/>
      <c r="IB127" s="112"/>
      <c r="IC127" s="112"/>
      <c r="ID127" s="112"/>
      <c r="IE127" s="112"/>
      <c r="IF127" s="112"/>
      <c r="IG127" s="112"/>
      <c r="IH127" s="112"/>
      <c r="II127" s="112"/>
      <c r="IJ127" s="112"/>
      <c r="IK127" s="112"/>
      <c r="IL127" s="112"/>
      <c r="IM127" s="112"/>
      <c r="IN127" s="112"/>
      <c r="IO127" s="112"/>
      <c r="IP127" s="112"/>
      <c r="IQ127" s="112"/>
      <c r="IR127" s="112"/>
      <c r="IS127" s="112"/>
      <c r="IT127" s="112"/>
      <c r="IU127" s="112"/>
    </row>
    <row r="128" spans="1:255">
      <c r="A128" s="135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  <c r="CE128" s="112"/>
      <c r="CF128" s="112"/>
      <c r="CG128" s="112"/>
      <c r="CH128" s="112"/>
      <c r="CI128" s="112"/>
      <c r="CJ128" s="112"/>
      <c r="CK128" s="112"/>
      <c r="CL128" s="112"/>
      <c r="CM128" s="112"/>
      <c r="CN128" s="112"/>
      <c r="CO128" s="112"/>
      <c r="CP128" s="112"/>
      <c r="CQ128" s="112"/>
      <c r="CR128" s="112"/>
      <c r="CS128" s="112"/>
      <c r="CT128" s="112"/>
      <c r="CU128" s="112"/>
      <c r="CV128" s="112"/>
      <c r="CW128" s="112"/>
      <c r="CX128" s="112"/>
      <c r="CY128" s="112"/>
      <c r="CZ128" s="112"/>
      <c r="DA128" s="112"/>
      <c r="DB128" s="112"/>
      <c r="DC128" s="112"/>
      <c r="DD128" s="112"/>
      <c r="DE128" s="112"/>
      <c r="DF128" s="112"/>
      <c r="DG128" s="112"/>
      <c r="DH128" s="112"/>
      <c r="DI128" s="112"/>
      <c r="DJ128" s="112"/>
      <c r="DK128" s="112"/>
      <c r="DL128" s="112"/>
      <c r="DM128" s="112"/>
      <c r="DN128" s="112"/>
      <c r="DO128" s="112"/>
      <c r="DP128" s="112"/>
      <c r="DQ128" s="112"/>
      <c r="DR128" s="112"/>
      <c r="DS128" s="112"/>
      <c r="DT128" s="112"/>
      <c r="DU128" s="112"/>
      <c r="DV128" s="112"/>
      <c r="DW128" s="112"/>
      <c r="DX128" s="112"/>
      <c r="DY128" s="112"/>
      <c r="DZ128" s="112"/>
      <c r="EA128" s="112"/>
      <c r="EB128" s="112"/>
      <c r="EC128" s="112"/>
      <c r="ED128" s="112"/>
      <c r="EE128" s="112"/>
      <c r="EF128" s="112"/>
      <c r="EG128" s="112"/>
      <c r="EH128" s="112"/>
      <c r="EI128" s="112"/>
      <c r="EJ128" s="112"/>
      <c r="EK128" s="112"/>
      <c r="EL128" s="112"/>
      <c r="EM128" s="112"/>
      <c r="EN128" s="112"/>
      <c r="EO128" s="112"/>
      <c r="EP128" s="112"/>
      <c r="EQ128" s="112"/>
      <c r="ER128" s="112"/>
      <c r="ES128" s="112"/>
      <c r="ET128" s="112"/>
      <c r="EU128" s="112"/>
      <c r="EV128" s="112"/>
      <c r="EW128" s="112"/>
      <c r="EX128" s="112"/>
      <c r="EY128" s="112"/>
      <c r="EZ128" s="112"/>
      <c r="FA128" s="112"/>
      <c r="FB128" s="112"/>
      <c r="FC128" s="112"/>
      <c r="FD128" s="112"/>
      <c r="FE128" s="112"/>
      <c r="FF128" s="112"/>
      <c r="FG128" s="112"/>
      <c r="FH128" s="112"/>
      <c r="FI128" s="112"/>
      <c r="FJ128" s="112"/>
      <c r="FK128" s="112"/>
      <c r="FL128" s="112"/>
      <c r="FM128" s="112"/>
      <c r="FN128" s="112"/>
      <c r="FO128" s="112"/>
      <c r="FP128" s="112"/>
      <c r="FQ128" s="112"/>
      <c r="FR128" s="112"/>
      <c r="FS128" s="112"/>
      <c r="FT128" s="112"/>
      <c r="FU128" s="112"/>
      <c r="FV128" s="112"/>
      <c r="FW128" s="112"/>
      <c r="FX128" s="112"/>
      <c r="FY128" s="112"/>
      <c r="FZ128" s="112"/>
      <c r="GA128" s="112"/>
      <c r="GB128" s="112"/>
      <c r="GC128" s="112"/>
      <c r="GD128" s="112"/>
      <c r="GE128" s="112"/>
      <c r="GF128" s="112"/>
      <c r="GG128" s="112"/>
      <c r="GH128" s="112"/>
      <c r="GI128" s="112"/>
      <c r="GJ128" s="112"/>
      <c r="GK128" s="112"/>
      <c r="GL128" s="112"/>
      <c r="GM128" s="112"/>
      <c r="GN128" s="112"/>
      <c r="GO128" s="112"/>
      <c r="GP128" s="112"/>
      <c r="GQ128" s="112"/>
      <c r="GR128" s="112"/>
      <c r="GS128" s="112"/>
      <c r="GT128" s="112"/>
      <c r="GU128" s="112"/>
      <c r="GV128" s="112"/>
      <c r="GW128" s="112"/>
      <c r="GX128" s="112"/>
      <c r="GY128" s="112"/>
      <c r="GZ128" s="112"/>
      <c r="HA128" s="112"/>
      <c r="HB128" s="112"/>
      <c r="HC128" s="112"/>
      <c r="HD128" s="112"/>
      <c r="HE128" s="112"/>
      <c r="HF128" s="112"/>
      <c r="HG128" s="112"/>
      <c r="HH128" s="112"/>
      <c r="HI128" s="112"/>
      <c r="HJ128" s="112"/>
      <c r="HK128" s="112"/>
      <c r="HL128" s="112"/>
      <c r="HM128" s="112"/>
      <c r="HN128" s="112"/>
      <c r="HO128" s="112"/>
      <c r="HP128" s="112"/>
      <c r="HQ128" s="112"/>
      <c r="HR128" s="112"/>
      <c r="HS128" s="112"/>
      <c r="HT128" s="112"/>
      <c r="HU128" s="112"/>
      <c r="HV128" s="112"/>
      <c r="HW128" s="112"/>
      <c r="HX128" s="112"/>
      <c r="HY128" s="112"/>
      <c r="HZ128" s="112"/>
      <c r="IA128" s="112"/>
      <c r="IB128" s="112"/>
      <c r="IC128" s="112"/>
      <c r="ID128" s="112"/>
      <c r="IE128" s="112"/>
      <c r="IF128" s="112"/>
      <c r="IG128" s="112"/>
      <c r="IH128" s="112"/>
      <c r="II128" s="112"/>
      <c r="IJ128" s="112"/>
      <c r="IK128" s="112"/>
      <c r="IL128" s="112"/>
      <c r="IM128" s="112"/>
      <c r="IN128" s="112"/>
      <c r="IO128" s="112"/>
      <c r="IP128" s="112"/>
      <c r="IQ128" s="112"/>
      <c r="IR128" s="112"/>
      <c r="IS128" s="112"/>
      <c r="IT128" s="112"/>
      <c r="IU128" s="112"/>
    </row>
    <row r="129" spans="1:255">
      <c r="A129" s="135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  <c r="CE129" s="112"/>
      <c r="CF129" s="112"/>
      <c r="CG129" s="112"/>
      <c r="CH129" s="112"/>
      <c r="CI129" s="112"/>
      <c r="CJ129" s="112"/>
      <c r="CK129" s="112"/>
      <c r="CL129" s="112"/>
      <c r="CM129" s="112"/>
      <c r="CN129" s="112"/>
      <c r="CO129" s="112"/>
      <c r="CP129" s="112"/>
      <c r="CQ129" s="112"/>
      <c r="CR129" s="112"/>
      <c r="CS129" s="112"/>
      <c r="CT129" s="112"/>
      <c r="CU129" s="112"/>
      <c r="CV129" s="112"/>
      <c r="CW129" s="112"/>
      <c r="CX129" s="112"/>
      <c r="CY129" s="112"/>
      <c r="CZ129" s="112"/>
      <c r="DA129" s="112"/>
      <c r="DB129" s="112"/>
      <c r="DC129" s="112"/>
      <c r="DD129" s="112"/>
      <c r="DE129" s="112"/>
      <c r="DF129" s="112"/>
      <c r="DG129" s="112"/>
      <c r="DH129" s="112"/>
      <c r="DI129" s="112"/>
      <c r="DJ129" s="112"/>
      <c r="DK129" s="112"/>
      <c r="DL129" s="112"/>
      <c r="DM129" s="112"/>
      <c r="DN129" s="112"/>
      <c r="DO129" s="112"/>
      <c r="DP129" s="112"/>
      <c r="DQ129" s="112"/>
      <c r="DR129" s="112"/>
      <c r="DS129" s="112"/>
      <c r="DT129" s="112"/>
      <c r="DU129" s="112"/>
      <c r="DV129" s="112"/>
      <c r="DW129" s="112"/>
      <c r="DX129" s="112"/>
      <c r="DY129" s="112"/>
      <c r="DZ129" s="112"/>
      <c r="EA129" s="112"/>
      <c r="EB129" s="112"/>
      <c r="EC129" s="112"/>
      <c r="ED129" s="112"/>
      <c r="EE129" s="112"/>
      <c r="EF129" s="112"/>
      <c r="EG129" s="112"/>
      <c r="EH129" s="112"/>
      <c r="EI129" s="112"/>
      <c r="EJ129" s="112"/>
      <c r="EK129" s="112"/>
      <c r="EL129" s="112"/>
      <c r="EM129" s="112"/>
      <c r="EN129" s="112"/>
      <c r="EO129" s="112"/>
      <c r="EP129" s="112"/>
      <c r="EQ129" s="112"/>
      <c r="ER129" s="112"/>
      <c r="ES129" s="112"/>
      <c r="ET129" s="112"/>
      <c r="EU129" s="112"/>
      <c r="EV129" s="112"/>
      <c r="EW129" s="112"/>
      <c r="EX129" s="112"/>
      <c r="EY129" s="112"/>
      <c r="EZ129" s="112"/>
      <c r="FA129" s="112"/>
      <c r="FB129" s="112"/>
      <c r="FC129" s="112"/>
      <c r="FD129" s="112"/>
      <c r="FE129" s="112"/>
      <c r="FF129" s="112"/>
      <c r="FG129" s="112"/>
      <c r="FH129" s="112"/>
      <c r="FI129" s="112"/>
      <c r="FJ129" s="112"/>
      <c r="FK129" s="112"/>
      <c r="FL129" s="112"/>
      <c r="FM129" s="112"/>
      <c r="FN129" s="112"/>
      <c r="FO129" s="112"/>
      <c r="FP129" s="112"/>
      <c r="FQ129" s="112"/>
      <c r="FR129" s="112"/>
      <c r="FS129" s="112"/>
      <c r="FT129" s="112"/>
      <c r="FU129" s="112"/>
      <c r="FV129" s="112"/>
      <c r="FW129" s="112"/>
      <c r="FX129" s="112"/>
      <c r="FY129" s="112"/>
      <c r="FZ129" s="112"/>
      <c r="GA129" s="112"/>
      <c r="GB129" s="112"/>
      <c r="GC129" s="112"/>
      <c r="GD129" s="112"/>
      <c r="GE129" s="112"/>
      <c r="GF129" s="112"/>
      <c r="GG129" s="112"/>
      <c r="GH129" s="112"/>
      <c r="GI129" s="112"/>
      <c r="GJ129" s="112"/>
      <c r="GK129" s="112"/>
      <c r="GL129" s="112"/>
      <c r="GM129" s="112"/>
      <c r="GN129" s="112"/>
      <c r="GO129" s="112"/>
      <c r="GP129" s="112"/>
      <c r="GQ129" s="112"/>
      <c r="GR129" s="112"/>
      <c r="GS129" s="112"/>
      <c r="GT129" s="112"/>
      <c r="GU129" s="112"/>
      <c r="GV129" s="112"/>
      <c r="GW129" s="112"/>
      <c r="GX129" s="112"/>
      <c r="GY129" s="112"/>
      <c r="GZ129" s="112"/>
      <c r="HA129" s="112"/>
      <c r="HB129" s="112"/>
      <c r="HC129" s="112"/>
      <c r="HD129" s="112"/>
      <c r="HE129" s="112"/>
      <c r="HF129" s="112"/>
      <c r="HG129" s="112"/>
      <c r="HH129" s="112"/>
      <c r="HI129" s="112"/>
      <c r="HJ129" s="112"/>
      <c r="HK129" s="112"/>
      <c r="HL129" s="112"/>
      <c r="HM129" s="112"/>
      <c r="HN129" s="112"/>
      <c r="HO129" s="112"/>
      <c r="HP129" s="112"/>
      <c r="HQ129" s="112"/>
      <c r="HR129" s="112"/>
      <c r="HS129" s="112"/>
      <c r="HT129" s="112"/>
      <c r="HU129" s="112"/>
      <c r="HV129" s="112"/>
      <c r="HW129" s="112"/>
      <c r="HX129" s="112"/>
      <c r="HY129" s="112"/>
      <c r="HZ129" s="112"/>
      <c r="IA129" s="112"/>
      <c r="IB129" s="112"/>
      <c r="IC129" s="112"/>
      <c r="ID129" s="112"/>
      <c r="IE129" s="112"/>
      <c r="IF129" s="112"/>
      <c r="IG129" s="112"/>
      <c r="IH129" s="112"/>
      <c r="II129" s="112"/>
      <c r="IJ129" s="112"/>
      <c r="IK129" s="112"/>
      <c r="IL129" s="112"/>
      <c r="IM129" s="112"/>
      <c r="IN129" s="112"/>
      <c r="IO129" s="112"/>
      <c r="IP129" s="112"/>
      <c r="IQ129" s="112"/>
      <c r="IR129" s="112"/>
      <c r="IS129" s="112"/>
      <c r="IT129" s="112"/>
      <c r="IU129" s="112"/>
    </row>
    <row r="130" spans="1:255">
      <c r="A130" s="135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112"/>
      <c r="CG130" s="112"/>
      <c r="CH130" s="112"/>
      <c r="CI130" s="112"/>
      <c r="CJ130" s="112"/>
      <c r="CK130" s="112"/>
      <c r="CL130" s="112"/>
      <c r="CM130" s="112"/>
      <c r="CN130" s="112"/>
      <c r="CO130" s="112"/>
      <c r="CP130" s="112"/>
      <c r="CQ130" s="112"/>
      <c r="CR130" s="112"/>
      <c r="CS130" s="112"/>
      <c r="CT130" s="112"/>
      <c r="CU130" s="112"/>
      <c r="CV130" s="112"/>
      <c r="CW130" s="112"/>
      <c r="CX130" s="112"/>
      <c r="CY130" s="112"/>
      <c r="CZ130" s="112"/>
      <c r="DA130" s="112"/>
      <c r="DB130" s="112"/>
      <c r="DC130" s="112"/>
      <c r="DD130" s="112"/>
      <c r="DE130" s="112"/>
      <c r="DF130" s="112"/>
      <c r="DG130" s="112"/>
      <c r="DH130" s="112"/>
      <c r="DI130" s="112"/>
      <c r="DJ130" s="112"/>
      <c r="DK130" s="112"/>
      <c r="DL130" s="112"/>
      <c r="DM130" s="112"/>
      <c r="DN130" s="112"/>
      <c r="DO130" s="112"/>
      <c r="DP130" s="112"/>
      <c r="DQ130" s="112"/>
      <c r="DR130" s="112"/>
      <c r="DS130" s="112"/>
      <c r="DT130" s="112"/>
      <c r="DU130" s="112"/>
      <c r="DV130" s="112"/>
      <c r="DW130" s="112"/>
      <c r="DX130" s="112"/>
      <c r="DY130" s="112"/>
      <c r="DZ130" s="112"/>
      <c r="EA130" s="112"/>
      <c r="EB130" s="112"/>
      <c r="EC130" s="112"/>
      <c r="ED130" s="112"/>
      <c r="EE130" s="112"/>
      <c r="EF130" s="112"/>
      <c r="EG130" s="112"/>
      <c r="EH130" s="112"/>
      <c r="EI130" s="112"/>
      <c r="EJ130" s="112"/>
      <c r="EK130" s="112"/>
      <c r="EL130" s="112"/>
      <c r="EM130" s="112"/>
      <c r="EN130" s="112"/>
      <c r="EO130" s="112"/>
      <c r="EP130" s="112"/>
      <c r="EQ130" s="112"/>
      <c r="ER130" s="112"/>
      <c r="ES130" s="112"/>
      <c r="ET130" s="112"/>
      <c r="EU130" s="112"/>
      <c r="EV130" s="112"/>
      <c r="EW130" s="112"/>
      <c r="EX130" s="112"/>
      <c r="EY130" s="112"/>
      <c r="EZ130" s="112"/>
      <c r="FA130" s="112"/>
      <c r="FB130" s="112"/>
      <c r="FC130" s="112"/>
      <c r="FD130" s="112"/>
      <c r="FE130" s="112"/>
      <c r="FF130" s="112"/>
      <c r="FG130" s="112"/>
      <c r="FH130" s="112"/>
      <c r="FI130" s="112"/>
      <c r="FJ130" s="112"/>
      <c r="FK130" s="112"/>
      <c r="FL130" s="112"/>
      <c r="FM130" s="112"/>
      <c r="FN130" s="112"/>
      <c r="FO130" s="112"/>
      <c r="FP130" s="112"/>
      <c r="FQ130" s="112"/>
      <c r="FR130" s="112"/>
      <c r="FS130" s="112"/>
      <c r="FT130" s="112"/>
      <c r="FU130" s="112"/>
      <c r="FV130" s="112"/>
      <c r="FW130" s="112"/>
      <c r="FX130" s="112"/>
      <c r="FY130" s="112"/>
      <c r="FZ130" s="112"/>
      <c r="GA130" s="112"/>
      <c r="GB130" s="112"/>
      <c r="GC130" s="112"/>
      <c r="GD130" s="112"/>
      <c r="GE130" s="112"/>
      <c r="GF130" s="112"/>
      <c r="GG130" s="112"/>
      <c r="GH130" s="112"/>
      <c r="GI130" s="112"/>
      <c r="GJ130" s="112"/>
      <c r="GK130" s="112"/>
      <c r="GL130" s="112"/>
      <c r="GM130" s="112"/>
      <c r="GN130" s="112"/>
      <c r="GO130" s="112"/>
      <c r="GP130" s="112"/>
      <c r="GQ130" s="112"/>
      <c r="GR130" s="112"/>
      <c r="GS130" s="112"/>
      <c r="GT130" s="112"/>
      <c r="GU130" s="112"/>
      <c r="GV130" s="112"/>
      <c r="GW130" s="112"/>
      <c r="GX130" s="112"/>
      <c r="GY130" s="112"/>
      <c r="GZ130" s="112"/>
      <c r="HA130" s="112"/>
      <c r="HB130" s="112"/>
      <c r="HC130" s="112"/>
      <c r="HD130" s="112"/>
      <c r="HE130" s="112"/>
      <c r="HF130" s="112"/>
      <c r="HG130" s="112"/>
      <c r="HH130" s="112"/>
      <c r="HI130" s="112"/>
      <c r="HJ130" s="112"/>
      <c r="HK130" s="112"/>
      <c r="HL130" s="112"/>
      <c r="HM130" s="112"/>
      <c r="HN130" s="112"/>
      <c r="HO130" s="112"/>
      <c r="HP130" s="112"/>
      <c r="HQ130" s="112"/>
      <c r="HR130" s="112"/>
      <c r="HS130" s="112"/>
      <c r="HT130" s="112"/>
      <c r="HU130" s="112"/>
      <c r="HV130" s="112"/>
      <c r="HW130" s="112"/>
      <c r="HX130" s="112"/>
      <c r="HY130" s="112"/>
      <c r="HZ130" s="112"/>
      <c r="IA130" s="112"/>
      <c r="IB130" s="112"/>
      <c r="IC130" s="112"/>
      <c r="ID130" s="112"/>
      <c r="IE130" s="112"/>
      <c r="IF130" s="112"/>
      <c r="IG130" s="112"/>
      <c r="IH130" s="112"/>
      <c r="II130" s="112"/>
      <c r="IJ130" s="112"/>
      <c r="IK130" s="112"/>
      <c r="IL130" s="112"/>
      <c r="IM130" s="112"/>
      <c r="IN130" s="112"/>
      <c r="IO130" s="112"/>
      <c r="IP130" s="112"/>
      <c r="IQ130" s="112"/>
      <c r="IR130" s="112"/>
      <c r="IS130" s="112"/>
      <c r="IT130" s="112"/>
      <c r="IU130" s="112"/>
    </row>
    <row r="131" spans="1:255">
      <c r="A131" s="135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  <c r="CE131" s="112"/>
      <c r="CF131" s="112"/>
      <c r="CG131" s="112"/>
      <c r="CH131" s="112"/>
      <c r="CI131" s="112"/>
      <c r="CJ131" s="112"/>
      <c r="CK131" s="112"/>
      <c r="CL131" s="112"/>
      <c r="CM131" s="112"/>
      <c r="CN131" s="112"/>
      <c r="CO131" s="112"/>
      <c r="CP131" s="112"/>
      <c r="CQ131" s="112"/>
      <c r="CR131" s="112"/>
      <c r="CS131" s="112"/>
      <c r="CT131" s="112"/>
      <c r="CU131" s="112"/>
      <c r="CV131" s="112"/>
      <c r="CW131" s="112"/>
      <c r="CX131" s="112"/>
      <c r="CY131" s="112"/>
      <c r="CZ131" s="112"/>
      <c r="DA131" s="112"/>
      <c r="DB131" s="112"/>
      <c r="DC131" s="112"/>
      <c r="DD131" s="112"/>
      <c r="DE131" s="112"/>
      <c r="DF131" s="112"/>
      <c r="DG131" s="112"/>
      <c r="DH131" s="112"/>
      <c r="DI131" s="112"/>
      <c r="DJ131" s="112"/>
      <c r="DK131" s="112"/>
      <c r="DL131" s="112"/>
      <c r="DM131" s="112"/>
      <c r="DN131" s="112"/>
      <c r="DO131" s="112"/>
      <c r="DP131" s="112"/>
      <c r="DQ131" s="112"/>
      <c r="DR131" s="112"/>
      <c r="DS131" s="112"/>
      <c r="DT131" s="112"/>
      <c r="DU131" s="112"/>
      <c r="DV131" s="112"/>
      <c r="DW131" s="112"/>
      <c r="DX131" s="112"/>
      <c r="DY131" s="112"/>
      <c r="DZ131" s="112"/>
      <c r="EA131" s="112"/>
      <c r="EB131" s="112"/>
      <c r="EC131" s="112"/>
      <c r="ED131" s="112"/>
      <c r="EE131" s="112"/>
      <c r="EF131" s="112"/>
      <c r="EG131" s="112"/>
      <c r="EH131" s="112"/>
      <c r="EI131" s="112"/>
      <c r="EJ131" s="112"/>
      <c r="EK131" s="112"/>
      <c r="EL131" s="112"/>
      <c r="EM131" s="112"/>
      <c r="EN131" s="112"/>
      <c r="EO131" s="112"/>
      <c r="EP131" s="112"/>
      <c r="EQ131" s="112"/>
      <c r="ER131" s="112"/>
      <c r="ES131" s="112"/>
      <c r="ET131" s="112"/>
      <c r="EU131" s="112"/>
      <c r="EV131" s="112"/>
      <c r="EW131" s="112"/>
      <c r="EX131" s="112"/>
      <c r="EY131" s="112"/>
      <c r="EZ131" s="112"/>
      <c r="FA131" s="112"/>
      <c r="FB131" s="112"/>
      <c r="FC131" s="112"/>
      <c r="FD131" s="112"/>
      <c r="FE131" s="112"/>
      <c r="FF131" s="112"/>
      <c r="FG131" s="112"/>
      <c r="FH131" s="112"/>
      <c r="FI131" s="112"/>
      <c r="FJ131" s="112"/>
      <c r="FK131" s="112"/>
      <c r="FL131" s="112"/>
      <c r="FM131" s="112"/>
      <c r="FN131" s="112"/>
      <c r="FO131" s="112"/>
      <c r="FP131" s="112"/>
      <c r="FQ131" s="112"/>
      <c r="FR131" s="112"/>
      <c r="FS131" s="112"/>
      <c r="FT131" s="112"/>
      <c r="FU131" s="112"/>
      <c r="FV131" s="112"/>
      <c r="FW131" s="112"/>
      <c r="FX131" s="112"/>
      <c r="FY131" s="112"/>
      <c r="FZ131" s="112"/>
      <c r="GA131" s="112"/>
      <c r="GB131" s="112"/>
      <c r="GC131" s="112"/>
      <c r="GD131" s="112"/>
      <c r="GE131" s="112"/>
      <c r="GF131" s="112"/>
      <c r="GG131" s="112"/>
      <c r="GH131" s="112"/>
      <c r="GI131" s="112"/>
      <c r="GJ131" s="112"/>
      <c r="GK131" s="112"/>
      <c r="GL131" s="112"/>
      <c r="GM131" s="112"/>
      <c r="GN131" s="112"/>
      <c r="GO131" s="112"/>
      <c r="GP131" s="112"/>
      <c r="GQ131" s="112"/>
      <c r="GR131" s="112"/>
      <c r="GS131" s="112"/>
      <c r="GT131" s="112"/>
      <c r="GU131" s="112"/>
      <c r="GV131" s="112"/>
      <c r="GW131" s="112"/>
      <c r="GX131" s="112"/>
      <c r="GY131" s="112"/>
      <c r="GZ131" s="112"/>
      <c r="HA131" s="112"/>
      <c r="HB131" s="112"/>
      <c r="HC131" s="112"/>
      <c r="HD131" s="112"/>
      <c r="HE131" s="112"/>
      <c r="HF131" s="112"/>
      <c r="HG131" s="112"/>
      <c r="HH131" s="112"/>
      <c r="HI131" s="112"/>
      <c r="HJ131" s="112"/>
      <c r="HK131" s="112"/>
      <c r="HL131" s="112"/>
      <c r="HM131" s="112"/>
      <c r="HN131" s="112"/>
      <c r="HO131" s="112"/>
      <c r="HP131" s="112"/>
      <c r="HQ131" s="112"/>
      <c r="HR131" s="112"/>
      <c r="HS131" s="112"/>
      <c r="HT131" s="112"/>
      <c r="HU131" s="112"/>
      <c r="HV131" s="112"/>
      <c r="HW131" s="112"/>
      <c r="HX131" s="112"/>
      <c r="HY131" s="112"/>
      <c r="HZ131" s="112"/>
      <c r="IA131" s="112"/>
      <c r="IB131" s="112"/>
      <c r="IC131" s="112"/>
      <c r="ID131" s="112"/>
      <c r="IE131" s="112"/>
      <c r="IF131" s="112"/>
      <c r="IG131" s="112"/>
      <c r="IH131" s="112"/>
      <c r="II131" s="112"/>
      <c r="IJ131" s="112"/>
      <c r="IK131" s="112"/>
      <c r="IL131" s="112"/>
      <c r="IM131" s="112"/>
      <c r="IN131" s="112"/>
      <c r="IO131" s="112"/>
      <c r="IP131" s="112"/>
      <c r="IQ131" s="112"/>
      <c r="IR131" s="112"/>
      <c r="IS131" s="112"/>
      <c r="IT131" s="112"/>
      <c r="IU131" s="112"/>
    </row>
    <row r="132" spans="1:255">
      <c r="A132" s="135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112"/>
      <c r="CF132" s="112"/>
      <c r="CG132" s="112"/>
      <c r="CH132" s="112"/>
      <c r="CI132" s="112"/>
      <c r="CJ132" s="112"/>
      <c r="CK132" s="112"/>
      <c r="CL132" s="112"/>
      <c r="CM132" s="112"/>
      <c r="CN132" s="112"/>
      <c r="CO132" s="112"/>
      <c r="CP132" s="112"/>
      <c r="CQ132" s="112"/>
      <c r="CR132" s="112"/>
      <c r="CS132" s="112"/>
      <c r="CT132" s="112"/>
      <c r="CU132" s="112"/>
      <c r="CV132" s="112"/>
      <c r="CW132" s="112"/>
      <c r="CX132" s="112"/>
      <c r="CY132" s="112"/>
      <c r="CZ132" s="112"/>
      <c r="DA132" s="112"/>
      <c r="DB132" s="112"/>
      <c r="DC132" s="112"/>
      <c r="DD132" s="112"/>
      <c r="DE132" s="112"/>
      <c r="DF132" s="112"/>
      <c r="DG132" s="112"/>
      <c r="DH132" s="112"/>
      <c r="DI132" s="112"/>
      <c r="DJ132" s="112"/>
      <c r="DK132" s="112"/>
      <c r="DL132" s="112"/>
      <c r="DM132" s="112"/>
      <c r="DN132" s="112"/>
      <c r="DO132" s="112"/>
      <c r="DP132" s="112"/>
      <c r="DQ132" s="112"/>
      <c r="DR132" s="112"/>
      <c r="DS132" s="112"/>
      <c r="DT132" s="112"/>
      <c r="DU132" s="112"/>
      <c r="DV132" s="112"/>
      <c r="DW132" s="112"/>
      <c r="DX132" s="112"/>
      <c r="DY132" s="112"/>
      <c r="DZ132" s="112"/>
      <c r="EA132" s="112"/>
      <c r="EB132" s="112"/>
      <c r="EC132" s="112"/>
      <c r="ED132" s="112"/>
      <c r="EE132" s="112"/>
      <c r="EF132" s="112"/>
      <c r="EG132" s="112"/>
      <c r="EH132" s="112"/>
      <c r="EI132" s="112"/>
      <c r="EJ132" s="112"/>
      <c r="EK132" s="112"/>
      <c r="EL132" s="112"/>
      <c r="EM132" s="112"/>
      <c r="EN132" s="112"/>
      <c r="EO132" s="112"/>
      <c r="EP132" s="112"/>
      <c r="EQ132" s="112"/>
      <c r="ER132" s="112"/>
      <c r="ES132" s="112"/>
      <c r="ET132" s="112"/>
      <c r="EU132" s="112"/>
      <c r="EV132" s="112"/>
      <c r="EW132" s="112"/>
      <c r="EX132" s="112"/>
      <c r="EY132" s="112"/>
      <c r="EZ132" s="112"/>
      <c r="FA132" s="112"/>
      <c r="FB132" s="112"/>
      <c r="FC132" s="112"/>
      <c r="FD132" s="112"/>
      <c r="FE132" s="112"/>
      <c r="FF132" s="112"/>
      <c r="FG132" s="112"/>
      <c r="FH132" s="112"/>
      <c r="FI132" s="112"/>
      <c r="FJ132" s="112"/>
      <c r="FK132" s="112"/>
      <c r="FL132" s="112"/>
      <c r="FM132" s="112"/>
      <c r="FN132" s="112"/>
      <c r="FO132" s="112"/>
      <c r="FP132" s="112"/>
      <c r="FQ132" s="112"/>
      <c r="FR132" s="112"/>
      <c r="FS132" s="112"/>
      <c r="FT132" s="112"/>
      <c r="FU132" s="112"/>
      <c r="FV132" s="112"/>
      <c r="FW132" s="112"/>
      <c r="FX132" s="112"/>
      <c r="FY132" s="112"/>
      <c r="FZ132" s="112"/>
      <c r="GA132" s="112"/>
      <c r="GB132" s="112"/>
      <c r="GC132" s="112"/>
      <c r="GD132" s="112"/>
      <c r="GE132" s="112"/>
      <c r="GF132" s="112"/>
      <c r="GG132" s="112"/>
      <c r="GH132" s="112"/>
      <c r="GI132" s="112"/>
      <c r="GJ132" s="112"/>
      <c r="GK132" s="112"/>
      <c r="GL132" s="112"/>
      <c r="GM132" s="112"/>
      <c r="GN132" s="112"/>
      <c r="GO132" s="112"/>
      <c r="GP132" s="112"/>
      <c r="GQ132" s="112"/>
      <c r="GR132" s="112"/>
      <c r="GS132" s="112"/>
      <c r="GT132" s="112"/>
      <c r="GU132" s="112"/>
      <c r="GV132" s="112"/>
      <c r="GW132" s="112"/>
      <c r="GX132" s="112"/>
      <c r="GY132" s="112"/>
      <c r="GZ132" s="112"/>
      <c r="HA132" s="112"/>
      <c r="HB132" s="112"/>
      <c r="HC132" s="112"/>
      <c r="HD132" s="112"/>
      <c r="HE132" s="112"/>
      <c r="HF132" s="112"/>
      <c r="HG132" s="112"/>
      <c r="HH132" s="112"/>
      <c r="HI132" s="112"/>
      <c r="HJ132" s="112"/>
      <c r="HK132" s="112"/>
      <c r="HL132" s="112"/>
      <c r="HM132" s="112"/>
      <c r="HN132" s="112"/>
      <c r="HO132" s="112"/>
      <c r="HP132" s="112"/>
      <c r="HQ132" s="112"/>
      <c r="HR132" s="112"/>
      <c r="HS132" s="112"/>
      <c r="HT132" s="112"/>
      <c r="HU132" s="112"/>
      <c r="HV132" s="112"/>
      <c r="HW132" s="112"/>
      <c r="HX132" s="112"/>
      <c r="HY132" s="112"/>
      <c r="HZ132" s="112"/>
      <c r="IA132" s="112"/>
      <c r="IB132" s="112"/>
      <c r="IC132" s="112"/>
      <c r="ID132" s="112"/>
      <c r="IE132" s="112"/>
      <c r="IF132" s="112"/>
      <c r="IG132" s="112"/>
      <c r="IH132" s="112"/>
      <c r="II132" s="112"/>
      <c r="IJ132" s="112"/>
      <c r="IK132" s="112"/>
      <c r="IL132" s="112"/>
      <c r="IM132" s="112"/>
      <c r="IN132" s="112"/>
      <c r="IO132" s="112"/>
      <c r="IP132" s="112"/>
      <c r="IQ132" s="112"/>
      <c r="IR132" s="112"/>
      <c r="IS132" s="112"/>
      <c r="IT132" s="112"/>
      <c r="IU132" s="112"/>
    </row>
    <row r="133" spans="1:255">
      <c r="A133" s="135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  <c r="CE133" s="112"/>
      <c r="CF133" s="112"/>
      <c r="CG133" s="112"/>
      <c r="CH133" s="112"/>
      <c r="CI133" s="112"/>
      <c r="CJ133" s="112"/>
      <c r="CK133" s="112"/>
      <c r="CL133" s="112"/>
      <c r="CM133" s="112"/>
      <c r="CN133" s="112"/>
      <c r="CO133" s="112"/>
      <c r="CP133" s="112"/>
      <c r="CQ133" s="112"/>
      <c r="CR133" s="112"/>
      <c r="CS133" s="112"/>
      <c r="CT133" s="112"/>
      <c r="CU133" s="112"/>
      <c r="CV133" s="112"/>
      <c r="CW133" s="112"/>
      <c r="CX133" s="112"/>
      <c r="CY133" s="112"/>
      <c r="CZ133" s="112"/>
      <c r="DA133" s="112"/>
      <c r="DB133" s="112"/>
      <c r="DC133" s="112"/>
      <c r="DD133" s="112"/>
      <c r="DE133" s="112"/>
      <c r="DF133" s="112"/>
      <c r="DG133" s="112"/>
      <c r="DH133" s="112"/>
      <c r="DI133" s="112"/>
      <c r="DJ133" s="112"/>
      <c r="DK133" s="112"/>
      <c r="DL133" s="112"/>
      <c r="DM133" s="112"/>
      <c r="DN133" s="112"/>
      <c r="DO133" s="112"/>
      <c r="DP133" s="112"/>
      <c r="DQ133" s="112"/>
      <c r="DR133" s="112"/>
      <c r="DS133" s="112"/>
      <c r="DT133" s="112"/>
      <c r="DU133" s="112"/>
      <c r="DV133" s="112"/>
      <c r="DW133" s="112"/>
      <c r="DX133" s="112"/>
      <c r="DY133" s="112"/>
      <c r="DZ133" s="112"/>
      <c r="EA133" s="112"/>
      <c r="EB133" s="112"/>
      <c r="EC133" s="112"/>
      <c r="ED133" s="112"/>
      <c r="EE133" s="112"/>
      <c r="EF133" s="112"/>
      <c r="EG133" s="112"/>
      <c r="EH133" s="112"/>
      <c r="EI133" s="112"/>
      <c r="EJ133" s="112"/>
      <c r="EK133" s="112"/>
      <c r="EL133" s="112"/>
      <c r="EM133" s="112"/>
      <c r="EN133" s="112"/>
      <c r="EO133" s="112"/>
      <c r="EP133" s="112"/>
      <c r="EQ133" s="112"/>
      <c r="ER133" s="112"/>
      <c r="ES133" s="112"/>
      <c r="ET133" s="112"/>
      <c r="EU133" s="112"/>
      <c r="EV133" s="112"/>
      <c r="EW133" s="112"/>
      <c r="EX133" s="112"/>
      <c r="EY133" s="112"/>
      <c r="EZ133" s="112"/>
      <c r="FA133" s="112"/>
      <c r="FB133" s="112"/>
      <c r="FC133" s="112"/>
      <c r="FD133" s="112"/>
      <c r="FE133" s="112"/>
      <c r="FF133" s="112"/>
      <c r="FG133" s="112"/>
      <c r="FH133" s="112"/>
      <c r="FI133" s="112"/>
      <c r="FJ133" s="112"/>
      <c r="FK133" s="112"/>
      <c r="FL133" s="112"/>
      <c r="FM133" s="112"/>
      <c r="FN133" s="112"/>
      <c r="FO133" s="112"/>
      <c r="FP133" s="112"/>
      <c r="FQ133" s="112"/>
      <c r="FR133" s="112"/>
      <c r="FS133" s="112"/>
      <c r="FT133" s="112"/>
      <c r="FU133" s="112"/>
      <c r="FV133" s="112"/>
      <c r="FW133" s="112"/>
      <c r="FX133" s="112"/>
      <c r="FY133" s="112"/>
      <c r="FZ133" s="112"/>
      <c r="GA133" s="112"/>
      <c r="GB133" s="112"/>
      <c r="GC133" s="112"/>
      <c r="GD133" s="112"/>
      <c r="GE133" s="112"/>
      <c r="GF133" s="112"/>
      <c r="GG133" s="112"/>
      <c r="GH133" s="112"/>
      <c r="GI133" s="112"/>
      <c r="GJ133" s="112"/>
      <c r="GK133" s="112"/>
      <c r="GL133" s="112"/>
      <c r="GM133" s="112"/>
      <c r="GN133" s="112"/>
      <c r="GO133" s="112"/>
      <c r="GP133" s="112"/>
      <c r="GQ133" s="112"/>
      <c r="GR133" s="112"/>
      <c r="GS133" s="112"/>
      <c r="GT133" s="112"/>
      <c r="GU133" s="112"/>
      <c r="GV133" s="112"/>
      <c r="GW133" s="112"/>
      <c r="GX133" s="112"/>
      <c r="GY133" s="112"/>
      <c r="GZ133" s="112"/>
      <c r="HA133" s="112"/>
      <c r="HB133" s="112"/>
      <c r="HC133" s="112"/>
      <c r="HD133" s="112"/>
      <c r="HE133" s="112"/>
      <c r="HF133" s="112"/>
      <c r="HG133" s="112"/>
      <c r="HH133" s="112"/>
      <c r="HI133" s="112"/>
      <c r="HJ133" s="112"/>
      <c r="HK133" s="112"/>
      <c r="HL133" s="112"/>
      <c r="HM133" s="112"/>
      <c r="HN133" s="112"/>
      <c r="HO133" s="112"/>
      <c r="HP133" s="112"/>
      <c r="HQ133" s="112"/>
      <c r="HR133" s="112"/>
      <c r="HS133" s="112"/>
      <c r="HT133" s="112"/>
      <c r="HU133" s="112"/>
      <c r="HV133" s="112"/>
      <c r="HW133" s="112"/>
      <c r="HX133" s="112"/>
      <c r="HY133" s="112"/>
      <c r="HZ133" s="112"/>
      <c r="IA133" s="112"/>
      <c r="IB133" s="112"/>
      <c r="IC133" s="112"/>
      <c r="ID133" s="112"/>
      <c r="IE133" s="112"/>
      <c r="IF133" s="112"/>
      <c r="IG133" s="112"/>
      <c r="IH133" s="112"/>
      <c r="II133" s="112"/>
      <c r="IJ133" s="112"/>
      <c r="IK133" s="112"/>
      <c r="IL133" s="112"/>
      <c r="IM133" s="112"/>
      <c r="IN133" s="112"/>
      <c r="IO133" s="112"/>
      <c r="IP133" s="112"/>
      <c r="IQ133" s="112"/>
      <c r="IR133" s="112"/>
      <c r="IS133" s="112"/>
      <c r="IT133" s="112"/>
      <c r="IU133" s="112"/>
    </row>
    <row r="134" spans="1:255">
      <c r="A134" s="135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  <c r="CE134" s="112"/>
      <c r="CF134" s="112"/>
      <c r="CG134" s="112"/>
      <c r="CH134" s="112"/>
      <c r="CI134" s="112"/>
      <c r="CJ134" s="112"/>
      <c r="CK134" s="112"/>
      <c r="CL134" s="112"/>
      <c r="CM134" s="112"/>
      <c r="CN134" s="112"/>
      <c r="CO134" s="112"/>
      <c r="CP134" s="112"/>
      <c r="CQ134" s="112"/>
      <c r="CR134" s="112"/>
      <c r="CS134" s="112"/>
      <c r="CT134" s="112"/>
      <c r="CU134" s="112"/>
      <c r="CV134" s="112"/>
      <c r="CW134" s="112"/>
      <c r="CX134" s="112"/>
      <c r="CY134" s="112"/>
      <c r="CZ134" s="112"/>
      <c r="DA134" s="112"/>
      <c r="DB134" s="112"/>
      <c r="DC134" s="112"/>
      <c r="DD134" s="112"/>
      <c r="DE134" s="112"/>
      <c r="DF134" s="112"/>
      <c r="DG134" s="112"/>
      <c r="DH134" s="112"/>
      <c r="DI134" s="112"/>
      <c r="DJ134" s="112"/>
      <c r="DK134" s="112"/>
      <c r="DL134" s="112"/>
      <c r="DM134" s="112"/>
      <c r="DN134" s="112"/>
      <c r="DO134" s="112"/>
      <c r="DP134" s="112"/>
      <c r="DQ134" s="112"/>
      <c r="DR134" s="112"/>
      <c r="DS134" s="112"/>
      <c r="DT134" s="112"/>
      <c r="DU134" s="112"/>
      <c r="DV134" s="112"/>
      <c r="DW134" s="112"/>
      <c r="DX134" s="112"/>
      <c r="DY134" s="112"/>
      <c r="DZ134" s="112"/>
      <c r="EA134" s="112"/>
      <c r="EB134" s="112"/>
      <c r="EC134" s="112"/>
      <c r="ED134" s="112"/>
      <c r="EE134" s="112"/>
      <c r="EF134" s="112"/>
      <c r="EG134" s="112"/>
      <c r="EH134" s="112"/>
      <c r="EI134" s="112"/>
      <c r="EJ134" s="112"/>
      <c r="EK134" s="112"/>
      <c r="EL134" s="112"/>
      <c r="EM134" s="112"/>
      <c r="EN134" s="112"/>
      <c r="EO134" s="112"/>
      <c r="EP134" s="112"/>
      <c r="EQ134" s="112"/>
      <c r="ER134" s="112"/>
      <c r="ES134" s="112"/>
      <c r="ET134" s="112"/>
      <c r="EU134" s="112"/>
      <c r="EV134" s="112"/>
      <c r="EW134" s="112"/>
      <c r="EX134" s="112"/>
      <c r="EY134" s="112"/>
      <c r="EZ134" s="112"/>
      <c r="FA134" s="112"/>
      <c r="FB134" s="112"/>
      <c r="FC134" s="112"/>
      <c r="FD134" s="112"/>
      <c r="FE134" s="112"/>
      <c r="FF134" s="112"/>
      <c r="FG134" s="112"/>
      <c r="FH134" s="112"/>
      <c r="FI134" s="112"/>
      <c r="FJ134" s="112"/>
      <c r="FK134" s="112"/>
      <c r="FL134" s="112"/>
      <c r="FM134" s="112"/>
      <c r="FN134" s="112"/>
      <c r="FO134" s="112"/>
      <c r="FP134" s="112"/>
      <c r="FQ134" s="112"/>
      <c r="FR134" s="112"/>
      <c r="FS134" s="112"/>
      <c r="FT134" s="112"/>
      <c r="FU134" s="112"/>
      <c r="FV134" s="112"/>
      <c r="FW134" s="112"/>
      <c r="FX134" s="112"/>
      <c r="FY134" s="112"/>
      <c r="FZ134" s="112"/>
      <c r="GA134" s="112"/>
      <c r="GB134" s="112"/>
      <c r="GC134" s="112"/>
      <c r="GD134" s="112"/>
      <c r="GE134" s="112"/>
      <c r="GF134" s="112"/>
      <c r="GG134" s="112"/>
      <c r="GH134" s="112"/>
      <c r="GI134" s="112"/>
      <c r="GJ134" s="112"/>
      <c r="GK134" s="112"/>
      <c r="GL134" s="112"/>
      <c r="GM134" s="112"/>
      <c r="GN134" s="112"/>
      <c r="GO134" s="112"/>
      <c r="GP134" s="112"/>
      <c r="GQ134" s="112"/>
      <c r="GR134" s="112"/>
      <c r="GS134" s="112"/>
      <c r="GT134" s="112"/>
      <c r="GU134" s="112"/>
      <c r="GV134" s="112"/>
      <c r="GW134" s="112"/>
      <c r="GX134" s="112"/>
      <c r="GY134" s="112"/>
      <c r="GZ134" s="112"/>
      <c r="HA134" s="112"/>
      <c r="HB134" s="112"/>
      <c r="HC134" s="112"/>
      <c r="HD134" s="112"/>
      <c r="HE134" s="112"/>
      <c r="HF134" s="112"/>
      <c r="HG134" s="112"/>
      <c r="HH134" s="112"/>
      <c r="HI134" s="112"/>
      <c r="HJ134" s="112"/>
      <c r="HK134" s="112"/>
      <c r="HL134" s="112"/>
      <c r="HM134" s="112"/>
      <c r="HN134" s="112"/>
      <c r="HO134" s="112"/>
      <c r="HP134" s="112"/>
      <c r="HQ134" s="112"/>
      <c r="HR134" s="112"/>
      <c r="HS134" s="112"/>
      <c r="HT134" s="112"/>
      <c r="HU134" s="112"/>
      <c r="HV134" s="112"/>
      <c r="HW134" s="112"/>
      <c r="HX134" s="112"/>
      <c r="HY134" s="112"/>
      <c r="HZ134" s="112"/>
      <c r="IA134" s="112"/>
      <c r="IB134" s="112"/>
      <c r="IC134" s="112"/>
      <c r="ID134" s="112"/>
      <c r="IE134" s="112"/>
      <c r="IF134" s="112"/>
      <c r="IG134" s="112"/>
      <c r="IH134" s="112"/>
      <c r="II134" s="112"/>
      <c r="IJ134" s="112"/>
      <c r="IK134" s="112"/>
      <c r="IL134" s="112"/>
      <c r="IM134" s="112"/>
      <c r="IN134" s="112"/>
      <c r="IO134" s="112"/>
      <c r="IP134" s="112"/>
      <c r="IQ134" s="112"/>
      <c r="IR134" s="112"/>
      <c r="IS134" s="112"/>
      <c r="IT134" s="112"/>
      <c r="IU134" s="112"/>
    </row>
    <row r="135" spans="1:255">
      <c r="A135" s="135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  <c r="CE135" s="112"/>
      <c r="CF135" s="112"/>
      <c r="CG135" s="112"/>
      <c r="CH135" s="112"/>
      <c r="CI135" s="112"/>
      <c r="CJ135" s="112"/>
      <c r="CK135" s="112"/>
      <c r="CL135" s="112"/>
      <c r="CM135" s="112"/>
      <c r="CN135" s="112"/>
      <c r="CO135" s="112"/>
      <c r="CP135" s="112"/>
      <c r="CQ135" s="112"/>
      <c r="CR135" s="112"/>
      <c r="CS135" s="112"/>
      <c r="CT135" s="112"/>
      <c r="CU135" s="112"/>
      <c r="CV135" s="112"/>
      <c r="CW135" s="112"/>
      <c r="CX135" s="112"/>
      <c r="CY135" s="112"/>
      <c r="CZ135" s="112"/>
      <c r="DA135" s="112"/>
      <c r="DB135" s="112"/>
      <c r="DC135" s="112"/>
      <c r="DD135" s="112"/>
      <c r="DE135" s="112"/>
      <c r="DF135" s="112"/>
      <c r="DG135" s="112"/>
      <c r="DH135" s="112"/>
      <c r="DI135" s="112"/>
      <c r="DJ135" s="112"/>
      <c r="DK135" s="112"/>
      <c r="DL135" s="112"/>
      <c r="DM135" s="112"/>
      <c r="DN135" s="112"/>
      <c r="DO135" s="112"/>
      <c r="DP135" s="112"/>
      <c r="DQ135" s="112"/>
      <c r="DR135" s="112"/>
      <c r="DS135" s="112"/>
      <c r="DT135" s="112"/>
      <c r="DU135" s="112"/>
      <c r="DV135" s="112"/>
      <c r="DW135" s="112"/>
      <c r="DX135" s="112"/>
      <c r="DY135" s="112"/>
      <c r="DZ135" s="112"/>
      <c r="EA135" s="112"/>
      <c r="EB135" s="112"/>
      <c r="EC135" s="112"/>
      <c r="ED135" s="112"/>
      <c r="EE135" s="112"/>
      <c r="EF135" s="112"/>
      <c r="EG135" s="112"/>
      <c r="EH135" s="112"/>
      <c r="EI135" s="112"/>
      <c r="EJ135" s="112"/>
      <c r="EK135" s="112"/>
      <c r="EL135" s="112"/>
      <c r="EM135" s="112"/>
      <c r="EN135" s="112"/>
      <c r="EO135" s="112"/>
      <c r="EP135" s="112"/>
      <c r="EQ135" s="112"/>
      <c r="ER135" s="112"/>
      <c r="ES135" s="112"/>
      <c r="ET135" s="112"/>
      <c r="EU135" s="112"/>
      <c r="EV135" s="112"/>
      <c r="EW135" s="112"/>
      <c r="EX135" s="112"/>
      <c r="EY135" s="112"/>
      <c r="EZ135" s="112"/>
      <c r="FA135" s="112"/>
      <c r="FB135" s="112"/>
      <c r="FC135" s="112"/>
      <c r="FD135" s="112"/>
      <c r="FE135" s="112"/>
      <c r="FF135" s="112"/>
      <c r="FG135" s="112"/>
      <c r="FH135" s="112"/>
      <c r="FI135" s="112"/>
      <c r="FJ135" s="112"/>
      <c r="FK135" s="112"/>
      <c r="FL135" s="112"/>
      <c r="FM135" s="112"/>
      <c r="FN135" s="112"/>
      <c r="FO135" s="112"/>
      <c r="FP135" s="112"/>
      <c r="FQ135" s="112"/>
      <c r="FR135" s="112"/>
      <c r="FS135" s="112"/>
      <c r="FT135" s="112"/>
      <c r="FU135" s="112"/>
      <c r="FV135" s="112"/>
      <c r="FW135" s="112"/>
      <c r="FX135" s="112"/>
      <c r="FY135" s="112"/>
      <c r="FZ135" s="112"/>
      <c r="GA135" s="112"/>
      <c r="GB135" s="112"/>
      <c r="GC135" s="112"/>
      <c r="GD135" s="112"/>
      <c r="GE135" s="112"/>
      <c r="GF135" s="112"/>
      <c r="GG135" s="112"/>
      <c r="GH135" s="112"/>
      <c r="GI135" s="112"/>
      <c r="GJ135" s="112"/>
      <c r="GK135" s="112"/>
      <c r="GL135" s="112"/>
      <c r="GM135" s="112"/>
      <c r="GN135" s="112"/>
      <c r="GO135" s="112"/>
      <c r="GP135" s="112"/>
      <c r="GQ135" s="112"/>
      <c r="GR135" s="112"/>
      <c r="GS135" s="112"/>
      <c r="GT135" s="112"/>
      <c r="GU135" s="112"/>
      <c r="GV135" s="112"/>
      <c r="GW135" s="112"/>
      <c r="GX135" s="112"/>
      <c r="GY135" s="112"/>
      <c r="GZ135" s="112"/>
      <c r="HA135" s="112"/>
      <c r="HB135" s="112"/>
      <c r="HC135" s="112"/>
      <c r="HD135" s="112"/>
      <c r="HE135" s="112"/>
      <c r="HF135" s="112"/>
      <c r="HG135" s="112"/>
      <c r="HH135" s="112"/>
      <c r="HI135" s="112"/>
      <c r="HJ135" s="112"/>
      <c r="HK135" s="112"/>
      <c r="HL135" s="112"/>
      <c r="HM135" s="112"/>
      <c r="HN135" s="112"/>
      <c r="HO135" s="112"/>
      <c r="HP135" s="112"/>
      <c r="HQ135" s="112"/>
      <c r="HR135" s="112"/>
      <c r="HS135" s="112"/>
      <c r="HT135" s="112"/>
      <c r="HU135" s="112"/>
      <c r="HV135" s="112"/>
      <c r="HW135" s="112"/>
      <c r="HX135" s="112"/>
      <c r="HY135" s="112"/>
      <c r="HZ135" s="112"/>
      <c r="IA135" s="112"/>
      <c r="IB135" s="112"/>
      <c r="IC135" s="112"/>
      <c r="ID135" s="112"/>
      <c r="IE135" s="112"/>
      <c r="IF135" s="112"/>
      <c r="IG135" s="112"/>
      <c r="IH135" s="112"/>
      <c r="II135" s="112"/>
      <c r="IJ135" s="112"/>
      <c r="IK135" s="112"/>
      <c r="IL135" s="112"/>
      <c r="IM135" s="112"/>
      <c r="IN135" s="112"/>
      <c r="IO135" s="112"/>
      <c r="IP135" s="112"/>
      <c r="IQ135" s="112"/>
      <c r="IR135" s="112"/>
      <c r="IS135" s="112"/>
      <c r="IT135" s="112"/>
      <c r="IU135" s="112"/>
    </row>
    <row r="136" spans="1:255">
      <c r="A136" s="135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  <c r="CE136" s="112"/>
      <c r="CF136" s="112"/>
      <c r="CG136" s="112"/>
      <c r="CH136" s="112"/>
      <c r="CI136" s="112"/>
      <c r="CJ136" s="112"/>
      <c r="CK136" s="112"/>
      <c r="CL136" s="112"/>
      <c r="CM136" s="112"/>
      <c r="CN136" s="112"/>
      <c r="CO136" s="112"/>
      <c r="CP136" s="112"/>
      <c r="CQ136" s="112"/>
      <c r="CR136" s="112"/>
      <c r="CS136" s="112"/>
      <c r="CT136" s="112"/>
      <c r="CU136" s="112"/>
      <c r="CV136" s="112"/>
      <c r="CW136" s="112"/>
      <c r="CX136" s="112"/>
      <c r="CY136" s="112"/>
      <c r="CZ136" s="112"/>
      <c r="DA136" s="112"/>
      <c r="DB136" s="112"/>
      <c r="DC136" s="112"/>
      <c r="DD136" s="112"/>
      <c r="DE136" s="112"/>
      <c r="DF136" s="112"/>
      <c r="DG136" s="112"/>
      <c r="DH136" s="112"/>
      <c r="DI136" s="112"/>
      <c r="DJ136" s="112"/>
      <c r="DK136" s="112"/>
      <c r="DL136" s="112"/>
      <c r="DM136" s="112"/>
      <c r="DN136" s="112"/>
      <c r="DO136" s="112"/>
      <c r="DP136" s="112"/>
      <c r="DQ136" s="112"/>
      <c r="DR136" s="112"/>
      <c r="DS136" s="112"/>
      <c r="DT136" s="112"/>
      <c r="DU136" s="112"/>
      <c r="DV136" s="112"/>
      <c r="DW136" s="112"/>
      <c r="DX136" s="112"/>
      <c r="DY136" s="112"/>
      <c r="DZ136" s="112"/>
      <c r="EA136" s="112"/>
      <c r="EB136" s="112"/>
      <c r="EC136" s="112"/>
      <c r="ED136" s="112"/>
      <c r="EE136" s="112"/>
      <c r="EF136" s="112"/>
      <c r="EG136" s="112"/>
      <c r="EH136" s="112"/>
      <c r="EI136" s="112"/>
      <c r="EJ136" s="112"/>
      <c r="EK136" s="112"/>
      <c r="EL136" s="112"/>
      <c r="EM136" s="112"/>
      <c r="EN136" s="112"/>
      <c r="EO136" s="112"/>
      <c r="EP136" s="112"/>
      <c r="EQ136" s="112"/>
      <c r="ER136" s="112"/>
      <c r="ES136" s="112"/>
      <c r="ET136" s="112"/>
      <c r="EU136" s="112"/>
      <c r="EV136" s="112"/>
      <c r="EW136" s="112"/>
      <c r="EX136" s="112"/>
      <c r="EY136" s="112"/>
      <c r="EZ136" s="112"/>
      <c r="FA136" s="112"/>
      <c r="FB136" s="112"/>
      <c r="FC136" s="112"/>
      <c r="FD136" s="112"/>
      <c r="FE136" s="112"/>
      <c r="FF136" s="112"/>
      <c r="FG136" s="112"/>
      <c r="FH136" s="112"/>
      <c r="FI136" s="112"/>
      <c r="FJ136" s="112"/>
      <c r="FK136" s="112"/>
      <c r="FL136" s="112"/>
      <c r="FM136" s="112"/>
      <c r="FN136" s="112"/>
      <c r="FO136" s="112"/>
      <c r="FP136" s="112"/>
      <c r="FQ136" s="112"/>
      <c r="FR136" s="112"/>
      <c r="FS136" s="112"/>
      <c r="FT136" s="112"/>
      <c r="FU136" s="112"/>
      <c r="FV136" s="112"/>
      <c r="FW136" s="112"/>
      <c r="FX136" s="112"/>
      <c r="FY136" s="112"/>
      <c r="FZ136" s="112"/>
      <c r="GA136" s="112"/>
      <c r="GB136" s="112"/>
      <c r="GC136" s="112"/>
      <c r="GD136" s="112"/>
      <c r="GE136" s="112"/>
      <c r="GF136" s="112"/>
      <c r="GG136" s="112"/>
      <c r="GH136" s="112"/>
      <c r="GI136" s="112"/>
      <c r="GJ136" s="112"/>
      <c r="GK136" s="112"/>
      <c r="GL136" s="112"/>
      <c r="GM136" s="112"/>
      <c r="GN136" s="112"/>
      <c r="GO136" s="112"/>
      <c r="GP136" s="112"/>
      <c r="GQ136" s="112"/>
      <c r="GR136" s="112"/>
      <c r="GS136" s="112"/>
      <c r="GT136" s="112"/>
      <c r="GU136" s="112"/>
      <c r="GV136" s="112"/>
      <c r="GW136" s="112"/>
      <c r="GX136" s="112"/>
      <c r="GY136" s="112"/>
      <c r="GZ136" s="112"/>
      <c r="HA136" s="112"/>
      <c r="HB136" s="112"/>
      <c r="HC136" s="112"/>
      <c r="HD136" s="112"/>
      <c r="HE136" s="112"/>
      <c r="HF136" s="112"/>
      <c r="HG136" s="112"/>
      <c r="HH136" s="112"/>
      <c r="HI136" s="112"/>
      <c r="HJ136" s="112"/>
      <c r="HK136" s="112"/>
      <c r="HL136" s="112"/>
      <c r="HM136" s="112"/>
      <c r="HN136" s="112"/>
      <c r="HO136" s="112"/>
      <c r="HP136" s="112"/>
      <c r="HQ136" s="112"/>
      <c r="HR136" s="112"/>
      <c r="HS136" s="112"/>
      <c r="HT136" s="112"/>
      <c r="HU136" s="112"/>
      <c r="HV136" s="112"/>
      <c r="HW136" s="112"/>
      <c r="HX136" s="112"/>
      <c r="HY136" s="112"/>
      <c r="HZ136" s="112"/>
      <c r="IA136" s="112"/>
      <c r="IB136" s="112"/>
      <c r="IC136" s="112"/>
      <c r="ID136" s="112"/>
      <c r="IE136" s="112"/>
      <c r="IF136" s="112"/>
      <c r="IG136" s="112"/>
      <c r="IH136" s="112"/>
      <c r="II136" s="112"/>
      <c r="IJ136" s="112"/>
      <c r="IK136" s="112"/>
      <c r="IL136" s="112"/>
      <c r="IM136" s="112"/>
      <c r="IN136" s="112"/>
      <c r="IO136" s="112"/>
      <c r="IP136" s="112"/>
      <c r="IQ136" s="112"/>
      <c r="IR136" s="112"/>
      <c r="IS136" s="112"/>
      <c r="IT136" s="112"/>
      <c r="IU136" s="112"/>
    </row>
    <row r="137" spans="1:255">
      <c r="A137" s="135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  <c r="CE137" s="112"/>
      <c r="CF137" s="112"/>
      <c r="CG137" s="112"/>
      <c r="CH137" s="112"/>
      <c r="CI137" s="112"/>
      <c r="CJ137" s="112"/>
      <c r="CK137" s="112"/>
      <c r="CL137" s="112"/>
      <c r="CM137" s="112"/>
      <c r="CN137" s="112"/>
      <c r="CO137" s="112"/>
      <c r="CP137" s="112"/>
      <c r="CQ137" s="112"/>
      <c r="CR137" s="112"/>
      <c r="CS137" s="112"/>
      <c r="CT137" s="112"/>
      <c r="CU137" s="112"/>
      <c r="CV137" s="112"/>
      <c r="CW137" s="112"/>
      <c r="CX137" s="112"/>
      <c r="CY137" s="112"/>
      <c r="CZ137" s="112"/>
      <c r="DA137" s="112"/>
      <c r="DB137" s="112"/>
      <c r="DC137" s="112"/>
      <c r="DD137" s="112"/>
      <c r="DE137" s="112"/>
      <c r="DF137" s="112"/>
      <c r="DG137" s="112"/>
      <c r="DH137" s="112"/>
      <c r="DI137" s="112"/>
      <c r="DJ137" s="112"/>
      <c r="DK137" s="112"/>
      <c r="DL137" s="112"/>
      <c r="DM137" s="112"/>
      <c r="DN137" s="112"/>
      <c r="DO137" s="112"/>
      <c r="DP137" s="112"/>
      <c r="DQ137" s="112"/>
      <c r="DR137" s="112"/>
      <c r="DS137" s="112"/>
      <c r="DT137" s="112"/>
      <c r="DU137" s="112"/>
      <c r="DV137" s="112"/>
      <c r="DW137" s="112"/>
      <c r="DX137" s="112"/>
      <c r="DY137" s="112"/>
      <c r="DZ137" s="112"/>
      <c r="EA137" s="112"/>
      <c r="EB137" s="112"/>
      <c r="EC137" s="112"/>
      <c r="ED137" s="112"/>
      <c r="EE137" s="112"/>
      <c r="EF137" s="112"/>
      <c r="EG137" s="112"/>
      <c r="EH137" s="112"/>
      <c r="EI137" s="112"/>
      <c r="EJ137" s="112"/>
      <c r="EK137" s="112"/>
      <c r="EL137" s="112"/>
      <c r="EM137" s="112"/>
      <c r="EN137" s="112"/>
      <c r="EO137" s="112"/>
      <c r="EP137" s="112"/>
      <c r="EQ137" s="112"/>
      <c r="ER137" s="112"/>
      <c r="ES137" s="112"/>
      <c r="ET137" s="112"/>
      <c r="EU137" s="112"/>
      <c r="EV137" s="112"/>
      <c r="EW137" s="112"/>
      <c r="EX137" s="112"/>
      <c r="EY137" s="112"/>
      <c r="EZ137" s="112"/>
      <c r="FA137" s="112"/>
      <c r="FB137" s="112"/>
      <c r="FC137" s="112"/>
      <c r="FD137" s="112"/>
      <c r="FE137" s="112"/>
      <c r="FF137" s="112"/>
      <c r="FG137" s="112"/>
      <c r="FH137" s="112"/>
      <c r="FI137" s="112"/>
      <c r="FJ137" s="112"/>
      <c r="FK137" s="112"/>
      <c r="FL137" s="112"/>
      <c r="FM137" s="112"/>
      <c r="FN137" s="112"/>
      <c r="FO137" s="112"/>
      <c r="FP137" s="112"/>
      <c r="FQ137" s="112"/>
      <c r="FR137" s="112"/>
      <c r="FS137" s="112"/>
      <c r="FT137" s="112"/>
      <c r="FU137" s="112"/>
      <c r="FV137" s="112"/>
      <c r="FW137" s="112"/>
      <c r="FX137" s="112"/>
      <c r="FY137" s="112"/>
      <c r="FZ137" s="112"/>
      <c r="GA137" s="112"/>
      <c r="GB137" s="112"/>
      <c r="GC137" s="112"/>
      <c r="GD137" s="112"/>
      <c r="GE137" s="112"/>
      <c r="GF137" s="112"/>
      <c r="GG137" s="112"/>
      <c r="GH137" s="112"/>
      <c r="GI137" s="112"/>
      <c r="GJ137" s="112"/>
      <c r="GK137" s="112"/>
      <c r="GL137" s="112"/>
      <c r="GM137" s="112"/>
      <c r="GN137" s="112"/>
      <c r="GO137" s="112"/>
      <c r="GP137" s="112"/>
      <c r="GQ137" s="112"/>
      <c r="GR137" s="112"/>
      <c r="GS137" s="112"/>
      <c r="GT137" s="112"/>
      <c r="GU137" s="112"/>
      <c r="GV137" s="112"/>
      <c r="GW137" s="112"/>
      <c r="GX137" s="112"/>
      <c r="GY137" s="112"/>
      <c r="GZ137" s="112"/>
      <c r="HA137" s="112"/>
      <c r="HB137" s="112"/>
      <c r="HC137" s="112"/>
      <c r="HD137" s="112"/>
      <c r="HE137" s="112"/>
      <c r="HF137" s="112"/>
      <c r="HG137" s="112"/>
      <c r="HH137" s="112"/>
      <c r="HI137" s="112"/>
      <c r="HJ137" s="112"/>
      <c r="HK137" s="112"/>
      <c r="HL137" s="112"/>
      <c r="HM137" s="112"/>
      <c r="HN137" s="112"/>
      <c r="HO137" s="112"/>
      <c r="HP137" s="112"/>
      <c r="HQ137" s="112"/>
      <c r="HR137" s="112"/>
      <c r="HS137" s="112"/>
      <c r="HT137" s="112"/>
      <c r="HU137" s="112"/>
      <c r="HV137" s="112"/>
      <c r="HW137" s="112"/>
      <c r="HX137" s="112"/>
      <c r="HY137" s="112"/>
      <c r="HZ137" s="112"/>
      <c r="IA137" s="112"/>
      <c r="IB137" s="112"/>
      <c r="IC137" s="112"/>
      <c r="ID137" s="112"/>
      <c r="IE137" s="112"/>
      <c r="IF137" s="112"/>
      <c r="IG137" s="112"/>
      <c r="IH137" s="112"/>
      <c r="II137" s="112"/>
      <c r="IJ137" s="112"/>
      <c r="IK137" s="112"/>
      <c r="IL137" s="112"/>
      <c r="IM137" s="112"/>
      <c r="IN137" s="112"/>
      <c r="IO137" s="112"/>
      <c r="IP137" s="112"/>
      <c r="IQ137" s="112"/>
      <c r="IR137" s="112"/>
      <c r="IS137" s="112"/>
      <c r="IT137" s="112"/>
      <c r="IU137" s="112"/>
    </row>
    <row r="138" spans="1:255">
      <c r="A138" s="135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  <c r="CE138" s="112"/>
      <c r="CF138" s="112"/>
      <c r="CG138" s="112"/>
      <c r="CH138" s="112"/>
      <c r="CI138" s="112"/>
      <c r="CJ138" s="112"/>
      <c r="CK138" s="112"/>
      <c r="CL138" s="112"/>
      <c r="CM138" s="112"/>
      <c r="CN138" s="112"/>
      <c r="CO138" s="112"/>
      <c r="CP138" s="112"/>
      <c r="CQ138" s="112"/>
      <c r="CR138" s="112"/>
      <c r="CS138" s="112"/>
      <c r="CT138" s="112"/>
      <c r="CU138" s="112"/>
      <c r="CV138" s="112"/>
      <c r="CW138" s="112"/>
      <c r="CX138" s="112"/>
      <c r="CY138" s="112"/>
      <c r="CZ138" s="112"/>
      <c r="DA138" s="112"/>
      <c r="DB138" s="112"/>
      <c r="DC138" s="112"/>
      <c r="DD138" s="112"/>
      <c r="DE138" s="112"/>
      <c r="DF138" s="112"/>
      <c r="DG138" s="112"/>
      <c r="DH138" s="112"/>
      <c r="DI138" s="112"/>
      <c r="DJ138" s="112"/>
      <c r="DK138" s="112"/>
      <c r="DL138" s="112"/>
      <c r="DM138" s="112"/>
      <c r="DN138" s="112"/>
      <c r="DO138" s="112"/>
      <c r="DP138" s="112"/>
      <c r="DQ138" s="112"/>
      <c r="DR138" s="112"/>
      <c r="DS138" s="112"/>
      <c r="DT138" s="112"/>
      <c r="DU138" s="112"/>
      <c r="DV138" s="112"/>
      <c r="DW138" s="112"/>
      <c r="DX138" s="112"/>
      <c r="DY138" s="112"/>
      <c r="DZ138" s="112"/>
      <c r="EA138" s="112"/>
      <c r="EB138" s="112"/>
      <c r="EC138" s="112"/>
      <c r="ED138" s="112"/>
      <c r="EE138" s="112"/>
      <c r="EF138" s="112"/>
      <c r="EG138" s="112"/>
      <c r="EH138" s="112"/>
      <c r="EI138" s="112"/>
      <c r="EJ138" s="112"/>
      <c r="EK138" s="112"/>
      <c r="EL138" s="112"/>
      <c r="EM138" s="112"/>
      <c r="EN138" s="112"/>
      <c r="EO138" s="112"/>
      <c r="EP138" s="112"/>
      <c r="EQ138" s="112"/>
      <c r="ER138" s="112"/>
      <c r="ES138" s="112"/>
      <c r="ET138" s="112"/>
      <c r="EU138" s="112"/>
      <c r="EV138" s="112"/>
      <c r="EW138" s="112"/>
      <c r="EX138" s="112"/>
      <c r="EY138" s="112"/>
      <c r="EZ138" s="112"/>
      <c r="FA138" s="112"/>
      <c r="FB138" s="112"/>
      <c r="FC138" s="112"/>
      <c r="FD138" s="112"/>
      <c r="FE138" s="112"/>
      <c r="FF138" s="112"/>
      <c r="FG138" s="112"/>
      <c r="FH138" s="112"/>
      <c r="FI138" s="112"/>
      <c r="FJ138" s="112"/>
      <c r="FK138" s="112"/>
      <c r="FL138" s="112"/>
      <c r="FM138" s="112"/>
      <c r="FN138" s="112"/>
      <c r="FO138" s="112"/>
      <c r="FP138" s="112"/>
      <c r="FQ138" s="112"/>
      <c r="FR138" s="112"/>
      <c r="FS138" s="112"/>
      <c r="FT138" s="112"/>
      <c r="FU138" s="112"/>
      <c r="FV138" s="112"/>
      <c r="FW138" s="112"/>
      <c r="FX138" s="112"/>
      <c r="FY138" s="112"/>
      <c r="FZ138" s="112"/>
      <c r="GA138" s="112"/>
      <c r="GB138" s="112"/>
      <c r="GC138" s="112"/>
      <c r="GD138" s="112"/>
      <c r="GE138" s="112"/>
      <c r="GF138" s="112"/>
      <c r="GG138" s="112"/>
      <c r="GH138" s="112"/>
      <c r="GI138" s="112"/>
      <c r="GJ138" s="112"/>
      <c r="GK138" s="112"/>
      <c r="GL138" s="112"/>
      <c r="GM138" s="112"/>
      <c r="GN138" s="112"/>
      <c r="GO138" s="112"/>
      <c r="GP138" s="112"/>
      <c r="GQ138" s="112"/>
      <c r="GR138" s="112"/>
      <c r="GS138" s="112"/>
      <c r="GT138" s="112"/>
      <c r="GU138" s="112"/>
      <c r="GV138" s="112"/>
      <c r="GW138" s="112"/>
      <c r="GX138" s="112"/>
      <c r="GY138" s="112"/>
      <c r="GZ138" s="112"/>
      <c r="HA138" s="112"/>
      <c r="HB138" s="112"/>
      <c r="HC138" s="112"/>
      <c r="HD138" s="112"/>
      <c r="HE138" s="112"/>
      <c r="HF138" s="112"/>
      <c r="HG138" s="112"/>
      <c r="HH138" s="112"/>
      <c r="HI138" s="112"/>
      <c r="HJ138" s="112"/>
      <c r="HK138" s="112"/>
      <c r="HL138" s="112"/>
      <c r="HM138" s="112"/>
      <c r="HN138" s="112"/>
      <c r="HO138" s="112"/>
      <c r="HP138" s="112"/>
      <c r="HQ138" s="112"/>
      <c r="HR138" s="112"/>
      <c r="HS138" s="112"/>
      <c r="HT138" s="112"/>
      <c r="HU138" s="112"/>
      <c r="HV138" s="112"/>
      <c r="HW138" s="112"/>
      <c r="HX138" s="112"/>
      <c r="HY138" s="112"/>
      <c r="HZ138" s="112"/>
      <c r="IA138" s="112"/>
      <c r="IB138" s="112"/>
      <c r="IC138" s="112"/>
      <c r="ID138" s="112"/>
      <c r="IE138" s="112"/>
      <c r="IF138" s="112"/>
      <c r="IG138" s="112"/>
      <c r="IH138" s="112"/>
      <c r="II138" s="112"/>
      <c r="IJ138" s="112"/>
      <c r="IK138" s="112"/>
      <c r="IL138" s="112"/>
      <c r="IM138" s="112"/>
      <c r="IN138" s="112"/>
      <c r="IO138" s="112"/>
      <c r="IP138" s="112"/>
      <c r="IQ138" s="112"/>
      <c r="IR138" s="112"/>
      <c r="IS138" s="112"/>
      <c r="IT138" s="112"/>
      <c r="IU138" s="112"/>
    </row>
    <row r="139" spans="1:255">
      <c r="A139" s="135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  <c r="CE139" s="112"/>
      <c r="CF139" s="112"/>
      <c r="CG139" s="112"/>
      <c r="CH139" s="112"/>
      <c r="CI139" s="112"/>
      <c r="CJ139" s="112"/>
      <c r="CK139" s="112"/>
      <c r="CL139" s="112"/>
      <c r="CM139" s="112"/>
      <c r="CN139" s="112"/>
      <c r="CO139" s="112"/>
      <c r="CP139" s="112"/>
      <c r="CQ139" s="112"/>
      <c r="CR139" s="112"/>
      <c r="CS139" s="112"/>
      <c r="CT139" s="112"/>
      <c r="CU139" s="112"/>
      <c r="CV139" s="112"/>
      <c r="CW139" s="112"/>
      <c r="CX139" s="112"/>
      <c r="CY139" s="112"/>
      <c r="CZ139" s="112"/>
      <c r="DA139" s="112"/>
      <c r="DB139" s="112"/>
      <c r="DC139" s="112"/>
      <c r="DD139" s="112"/>
      <c r="DE139" s="112"/>
      <c r="DF139" s="112"/>
      <c r="DG139" s="112"/>
      <c r="DH139" s="112"/>
      <c r="DI139" s="112"/>
      <c r="DJ139" s="112"/>
      <c r="DK139" s="112"/>
      <c r="DL139" s="112"/>
      <c r="DM139" s="112"/>
      <c r="DN139" s="112"/>
      <c r="DO139" s="112"/>
      <c r="DP139" s="112"/>
      <c r="DQ139" s="112"/>
      <c r="DR139" s="112"/>
      <c r="DS139" s="112"/>
      <c r="DT139" s="112"/>
      <c r="DU139" s="112"/>
      <c r="DV139" s="112"/>
      <c r="DW139" s="112"/>
      <c r="DX139" s="112"/>
      <c r="DY139" s="112"/>
      <c r="DZ139" s="112"/>
      <c r="EA139" s="112"/>
      <c r="EB139" s="112"/>
      <c r="EC139" s="112"/>
      <c r="ED139" s="112"/>
      <c r="EE139" s="112"/>
      <c r="EF139" s="112"/>
      <c r="EG139" s="112"/>
      <c r="EH139" s="112"/>
      <c r="EI139" s="112"/>
      <c r="EJ139" s="112"/>
      <c r="EK139" s="112"/>
      <c r="EL139" s="112"/>
      <c r="EM139" s="112"/>
      <c r="EN139" s="112"/>
      <c r="EO139" s="112"/>
      <c r="EP139" s="112"/>
      <c r="EQ139" s="112"/>
      <c r="ER139" s="112"/>
      <c r="ES139" s="112"/>
      <c r="ET139" s="112"/>
      <c r="EU139" s="112"/>
      <c r="EV139" s="112"/>
      <c r="EW139" s="112"/>
      <c r="EX139" s="112"/>
      <c r="EY139" s="112"/>
      <c r="EZ139" s="112"/>
      <c r="FA139" s="112"/>
      <c r="FB139" s="112"/>
      <c r="FC139" s="112"/>
      <c r="FD139" s="112"/>
      <c r="FE139" s="112"/>
      <c r="FF139" s="112"/>
      <c r="FG139" s="112"/>
      <c r="FH139" s="112"/>
      <c r="FI139" s="112"/>
      <c r="FJ139" s="112"/>
      <c r="FK139" s="112"/>
      <c r="FL139" s="112"/>
      <c r="FM139" s="112"/>
      <c r="FN139" s="112"/>
      <c r="FO139" s="112"/>
      <c r="FP139" s="112"/>
      <c r="FQ139" s="112"/>
      <c r="FR139" s="112"/>
      <c r="FS139" s="112"/>
      <c r="FT139" s="112"/>
      <c r="FU139" s="112"/>
      <c r="FV139" s="112"/>
      <c r="FW139" s="112"/>
      <c r="FX139" s="112"/>
      <c r="FY139" s="112"/>
      <c r="FZ139" s="112"/>
      <c r="GA139" s="112"/>
      <c r="GB139" s="112"/>
      <c r="GC139" s="112"/>
      <c r="GD139" s="112"/>
      <c r="GE139" s="112"/>
      <c r="GF139" s="112"/>
      <c r="GG139" s="112"/>
      <c r="GH139" s="112"/>
      <c r="GI139" s="112"/>
      <c r="GJ139" s="112"/>
      <c r="GK139" s="112"/>
      <c r="GL139" s="112"/>
      <c r="GM139" s="112"/>
      <c r="GN139" s="112"/>
      <c r="GO139" s="112"/>
      <c r="GP139" s="112"/>
      <c r="GQ139" s="112"/>
      <c r="GR139" s="112"/>
      <c r="GS139" s="112"/>
      <c r="GT139" s="112"/>
      <c r="GU139" s="112"/>
      <c r="GV139" s="112"/>
      <c r="GW139" s="112"/>
      <c r="GX139" s="112"/>
      <c r="GY139" s="112"/>
      <c r="GZ139" s="112"/>
      <c r="HA139" s="112"/>
      <c r="HB139" s="112"/>
      <c r="HC139" s="112"/>
      <c r="HD139" s="112"/>
      <c r="HE139" s="112"/>
      <c r="HF139" s="112"/>
      <c r="HG139" s="112"/>
      <c r="HH139" s="112"/>
      <c r="HI139" s="112"/>
      <c r="HJ139" s="112"/>
      <c r="HK139" s="112"/>
      <c r="HL139" s="112"/>
      <c r="HM139" s="112"/>
      <c r="HN139" s="112"/>
      <c r="HO139" s="112"/>
      <c r="HP139" s="112"/>
      <c r="HQ139" s="112"/>
      <c r="HR139" s="112"/>
      <c r="HS139" s="112"/>
      <c r="HT139" s="112"/>
      <c r="HU139" s="112"/>
      <c r="HV139" s="112"/>
      <c r="HW139" s="112"/>
      <c r="HX139" s="112"/>
      <c r="HY139" s="112"/>
      <c r="HZ139" s="112"/>
      <c r="IA139" s="112"/>
      <c r="IB139" s="112"/>
      <c r="IC139" s="112"/>
      <c r="ID139" s="112"/>
      <c r="IE139" s="112"/>
      <c r="IF139" s="112"/>
      <c r="IG139" s="112"/>
      <c r="IH139" s="112"/>
      <c r="II139" s="112"/>
      <c r="IJ139" s="112"/>
      <c r="IK139" s="112"/>
      <c r="IL139" s="112"/>
      <c r="IM139" s="112"/>
      <c r="IN139" s="112"/>
      <c r="IO139" s="112"/>
      <c r="IP139" s="112"/>
      <c r="IQ139" s="112"/>
      <c r="IR139" s="112"/>
      <c r="IS139" s="112"/>
      <c r="IT139" s="112"/>
      <c r="IU139" s="112"/>
    </row>
    <row r="140" spans="1:255">
      <c r="A140" s="135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  <c r="CE140" s="112"/>
      <c r="CF140" s="112"/>
      <c r="CG140" s="112"/>
      <c r="CH140" s="112"/>
      <c r="CI140" s="112"/>
      <c r="CJ140" s="112"/>
      <c r="CK140" s="112"/>
      <c r="CL140" s="112"/>
      <c r="CM140" s="112"/>
      <c r="CN140" s="112"/>
      <c r="CO140" s="112"/>
      <c r="CP140" s="112"/>
      <c r="CQ140" s="112"/>
      <c r="CR140" s="112"/>
      <c r="CS140" s="112"/>
      <c r="CT140" s="112"/>
      <c r="CU140" s="112"/>
      <c r="CV140" s="112"/>
      <c r="CW140" s="112"/>
      <c r="CX140" s="112"/>
      <c r="CY140" s="112"/>
      <c r="CZ140" s="112"/>
      <c r="DA140" s="112"/>
      <c r="DB140" s="112"/>
      <c r="DC140" s="112"/>
      <c r="DD140" s="112"/>
      <c r="DE140" s="112"/>
      <c r="DF140" s="112"/>
      <c r="DG140" s="112"/>
      <c r="DH140" s="112"/>
      <c r="DI140" s="112"/>
      <c r="DJ140" s="112"/>
      <c r="DK140" s="112"/>
      <c r="DL140" s="112"/>
      <c r="DM140" s="112"/>
      <c r="DN140" s="112"/>
      <c r="DO140" s="112"/>
      <c r="DP140" s="112"/>
      <c r="DQ140" s="112"/>
      <c r="DR140" s="112"/>
      <c r="DS140" s="112"/>
      <c r="DT140" s="112"/>
      <c r="DU140" s="112"/>
      <c r="DV140" s="112"/>
      <c r="DW140" s="112"/>
      <c r="DX140" s="112"/>
      <c r="DY140" s="112"/>
      <c r="DZ140" s="112"/>
      <c r="EA140" s="112"/>
      <c r="EB140" s="112"/>
      <c r="EC140" s="112"/>
      <c r="ED140" s="112"/>
      <c r="EE140" s="112"/>
      <c r="EF140" s="112"/>
      <c r="EG140" s="112"/>
      <c r="EH140" s="112"/>
      <c r="EI140" s="112"/>
      <c r="EJ140" s="112"/>
      <c r="EK140" s="112"/>
      <c r="EL140" s="112"/>
      <c r="EM140" s="112"/>
      <c r="EN140" s="112"/>
      <c r="EO140" s="112"/>
      <c r="EP140" s="112"/>
      <c r="EQ140" s="112"/>
      <c r="ER140" s="112"/>
      <c r="ES140" s="112"/>
      <c r="ET140" s="112"/>
      <c r="EU140" s="112"/>
      <c r="EV140" s="112"/>
      <c r="EW140" s="112"/>
      <c r="EX140" s="112"/>
      <c r="EY140" s="112"/>
      <c r="EZ140" s="112"/>
      <c r="FA140" s="112"/>
      <c r="FB140" s="112"/>
      <c r="FC140" s="112"/>
      <c r="FD140" s="112"/>
      <c r="FE140" s="112"/>
      <c r="FF140" s="112"/>
      <c r="FG140" s="112"/>
      <c r="FH140" s="112"/>
      <c r="FI140" s="112"/>
      <c r="FJ140" s="112"/>
      <c r="FK140" s="112"/>
      <c r="FL140" s="112"/>
      <c r="FM140" s="112"/>
      <c r="FN140" s="112"/>
      <c r="FO140" s="112"/>
      <c r="FP140" s="112"/>
      <c r="FQ140" s="112"/>
      <c r="FR140" s="112"/>
      <c r="FS140" s="112"/>
      <c r="FT140" s="112"/>
      <c r="FU140" s="112"/>
      <c r="FV140" s="112"/>
      <c r="FW140" s="112"/>
      <c r="FX140" s="112"/>
      <c r="FY140" s="112"/>
      <c r="FZ140" s="112"/>
      <c r="GA140" s="112"/>
      <c r="GB140" s="112"/>
      <c r="GC140" s="112"/>
      <c r="GD140" s="112"/>
      <c r="GE140" s="112"/>
      <c r="GF140" s="112"/>
      <c r="GG140" s="112"/>
      <c r="GH140" s="112"/>
      <c r="GI140" s="112"/>
      <c r="GJ140" s="112"/>
      <c r="GK140" s="112"/>
      <c r="GL140" s="112"/>
      <c r="GM140" s="112"/>
      <c r="GN140" s="112"/>
      <c r="GO140" s="112"/>
      <c r="GP140" s="112"/>
      <c r="GQ140" s="112"/>
      <c r="GR140" s="112"/>
      <c r="GS140" s="112"/>
      <c r="GT140" s="112"/>
      <c r="GU140" s="112"/>
      <c r="GV140" s="112"/>
      <c r="GW140" s="112"/>
      <c r="GX140" s="112"/>
      <c r="GY140" s="112"/>
      <c r="GZ140" s="112"/>
      <c r="HA140" s="112"/>
      <c r="HB140" s="112"/>
      <c r="HC140" s="112"/>
      <c r="HD140" s="112"/>
      <c r="HE140" s="112"/>
      <c r="HF140" s="112"/>
      <c r="HG140" s="112"/>
      <c r="HH140" s="112"/>
      <c r="HI140" s="112"/>
      <c r="HJ140" s="112"/>
      <c r="HK140" s="112"/>
      <c r="HL140" s="112"/>
      <c r="HM140" s="112"/>
      <c r="HN140" s="112"/>
      <c r="HO140" s="112"/>
      <c r="HP140" s="112"/>
      <c r="HQ140" s="112"/>
      <c r="HR140" s="112"/>
      <c r="HS140" s="112"/>
      <c r="HT140" s="112"/>
      <c r="HU140" s="112"/>
      <c r="HV140" s="112"/>
      <c r="HW140" s="112"/>
      <c r="HX140" s="112"/>
      <c r="HY140" s="112"/>
      <c r="HZ140" s="112"/>
      <c r="IA140" s="112"/>
      <c r="IB140" s="112"/>
      <c r="IC140" s="112"/>
      <c r="ID140" s="112"/>
      <c r="IE140" s="112"/>
      <c r="IF140" s="112"/>
      <c r="IG140" s="112"/>
      <c r="IH140" s="112"/>
      <c r="II140" s="112"/>
      <c r="IJ140" s="112"/>
      <c r="IK140" s="112"/>
      <c r="IL140" s="112"/>
      <c r="IM140" s="112"/>
      <c r="IN140" s="112"/>
      <c r="IO140" s="112"/>
      <c r="IP140" s="112"/>
      <c r="IQ140" s="112"/>
      <c r="IR140" s="112"/>
      <c r="IS140" s="112"/>
      <c r="IT140" s="112"/>
      <c r="IU140" s="112"/>
    </row>
    <row r="141" spans="1:255">
      <c r="A141" s="135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2"/>
      <c r="CU141" s="112"/>
      <c r="CV141" s="112"/>
      <c r="CW141" s="112"/>
      <c r="CX141" s="112"/>
      <c r="CY141" s="112"/>
      <c r="CZ141" s="112"/>
      <c r="DA141" s="112"/>
      <c r="DB141" s="112"/>
      <c r="DC141" s="112"/>
      <c r="DD141" s="112"/>
      <c r="DE141" s="112"/>
      <c r="DF141" s="112"/>
      <c r="DG141" s="112"/>
      <c r="DH141" s="112"/>
      <c r="DI141" s="112"/>
      <c r="DJ141" s="112"/>
      <c r="DK141" s="112"/>
      <c r="DL141" s="112"/>
      <c r="DM141" s="112"/>
      <c r="DN141" s="112"/>
      <c r="DO141" s="112"/>
      <c r="DP141" s="112"/>
      <c r="DQ141" s="112"/>
      <c r="DR141" s="112"/>
      <c r="DS141" s="112"/>
      <c r="DT141" s="112"/>
      <c r="DU141" s="112"/>
      <c r="DV141" s="112"/>
      <c r="DW141" s="112"/>
      <c r="DX141" s="112"/>
      <c r="DY141" s="112"/>
      <c r="DZ141" s="112"/>
      <c r="EA141" s="112"/>
      <c r="EB141" s="112"/>
      <c r="EC141" s="112"/>
      <c r="ED141" s="112"/>
      <c r="EE141" s="112"/>
      <c r="EF141" s="112"/>
      <c r="EG141" s="112"/>
      <c r="EH141" s="112"/>
      <c r="EI141" s="112"/>
      <c r="EJ141" s="112"/>
      <c r="EK141" s="112"/>
      <c r="EL141" s="112"/>
      <c r="EM141" s="112"/>
      <c r="EN141" s="112"/>
      <c r="EO141" s="112"/>
      <c r="EP141" s="112"/>
      <c r="EQ141" s="112"/>
      <c r="ER141" s="112"/>
      <c r="ES141" s="112"/>
      <c r="ET141" s="112"/>
      <c r="EU141" s="112"/>
      <c r="EV141" s="112"/>
      <c r="EW141" s="112"/>
      <c r="EX141" s="112"/>
      <c r="EY141" s="112"/>
      <c r="EZ141" s="112"/>
      <c r="FA141" s="112"/>
      <c r="FB141" s="112"/>
      <c r="FC141" s="112"/>
      <c r="FD141" s="112"/>
      <c r="FE141" s="112"/>
      <c r="FF141" s="112"/>
      <c r="FG141" s="112"/>
      <c r="FH141" s="112"/>
      <c r="FI141" s="112"/>
      <c r="FJ141" s="112"/>
      <c r="FK141" s="112"/>
      <c r="FL141" s="112"/>
      <c r="FM141" s="112"/>
      <c r="FN141" s="112"/>
      <c r="FO141" s="112"/>
      <c r="FP141" s="112"/>
      <c r="FQ141" s="112"/>
      <c r="FR141" s="112"/>
      <c r="FS141" s="112"/>
      <c r="FT141" s="112"/>
      <c r="FU141" s="112"/>
      <c r="FV141" s="112"/>
      <c r="FW141" s="112"/>
      <c r="FX141" s="112"/>
      <c r="FY141" s="112"/>
      <c r="FZ141" s="112"/>
      <c r="GA141" s="112"/>
      <c r="GB141" s="112"/>
      <c r="GC141" s="112"/>
      <c r="GD141" s="112"/>
      <c r="GE141" s="112"/>
      <c r="GF141" s="112"/>
      <c r="GG141" s="112"/>
      <c r="GH141" s="112"/>
      <c r="GI141" s="112"/>
      <c r="GJ141" s="112"/>
      <c r="GK141" s="112"/>
      <c r="GL141" s="112"/>
      <c r="GM141" s="112"/>
      <c r="GN141" s="112"/>
      <c r="GO141" s="112"/>
      <c r="GP141" s="112"/>
      <c r="GQ141" s="112"/>
      <c r="GR141" s="112"/>
      <c r="GS141" s="112"/>
      <c r="GT141" s="112"/>
      <c r="GU141" s="112"/>
      <c r="GV141" s="112"/>
      <c r="GW141" s="112"/>
      <c r="GX141" s="112"/>
      <c r="GY141" s="112"/>
      <c r="GZ141" s="112"/>
      <c r="HA141" s="112"/>
      <c r="HB141" s="112"/>
      <c r="HC141" s="112"/>
      <c r="HD141" s="112"/>
      <c r="HE141" s="112"/>
      <c r="HF141" s="112"/>
      <c r="HG141" s="112"/>
      <c r="HH141" s="112"/>
      <c r="HI141" s="112"/>
      <c r="HJ141" s="112"/>
      <c r="HK141" s="112"/>
      <c r="HL141" s="112"/>
      <c r="HM141" s="112"/>
      <c r="HN141" s="112"/>
      <c r="HO141" s="112"/>
      <c r="HP141" s="112"/>
      <c r="HQ141" s="112"/>
      <c r="HR141" s="112"/>
      <c r="HS141" s="112"/>
      <c r="HT141" s="112"/>
      <c r="HU141" s="112"/>
      <c r="HV141" s="112"/>
      <c r="HW141" s="112"/>
      <c r="HX141" s="112"/>
      <c r="HY141" s="112"/>
      <c r="HZ141" s="112"/>
      <c r="IA141" s="112"/>
      <c r="IB141" s="112"/>
      <c r="IC141" s="112"/>
      <c r="ID141" s="112"/>
      <c r="IE141" s="112"/>
      <c r="IF141" s="112"/>
      <c r="IG141" s="112"/>
      <c r="IH141" s="112"/>
      <c r="II141" s="112"/>
      <c r="IJ141" s="112"/>
      <c r="IK141" s="112"/>
      <c r="IL141" s="112"/>
      <c r="IM141" s="112"/>
      <c r="IN141" s="112"/>
      <c r="IO141" s="112"/>
      <c r="IP141" s="112"/>
      <c r="IQ141" s="112"/>
      <c r="IR141" s="112"/>
      <c r="IS141" s="112"/>
      <c r="IT141" s="112"/>
      <c r="IU141" s="112"/>
    </row>
    <row r="142" spans="1:255">
      <c r="A142" s="135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12"/>
      <c r="BU142" s="112"/>
      <c r="BV142" s="112"/>
      <c r="BW142" s="112"/>
      <c r="BX142" s="112"/>
      <c r="BY142" s="112"/>
      <c r="BZ142" s="112"/>
      <c r="CA142" s="112"/>
      <c r="CB142" s="112"/>
      <c r="CC142" s="112"/>
      <c r="CD142" s="112"/>
      <c r="CE142" s="112"/>
      <c r="CF142" s="112"/>
      <c r="CG142" s="112"/>
      <c r="CH142" s="112"/>
      <c r="CI142" s="112"/>
      <c r="CJ142" s="112"/>
      <c r="CK142" s="112"/>
      <c r="CL142" s="112"/>
      <c r="CM142" s="112"/>
      <c r="CN142" s="112"/>
      <c r="CO142" s="112"/>
      <c r="CP142" s="112"/>
      <c r="CQ142" s="112"/>
      <c r="CR142" s="112"/>
      <c r="CS142" s="112"/>
      <c r="CT142" s="112"/>
      <c r="CU142" s="112"/>
      <c r="CV142" s="112"/>
      <c r="CW142" s="112"/>
      <c r="CX142" s="112"/>
      <c r="CY142" s="112"/>
      <c r="CZ142" s="112"/>
      <c r="DA142" s="112"/>
      <c r="DB142" s="112"/>
      <c r="DC142" s="112"/>
      <c r="DD142" s="112"/>
      <c r="DE142" s="112"/>
      <c r="DF142" s="112"/>
      <c r="DG142" s="112"/>
      <c r="DH142" s="112"/>
      <c r="DI142" s="112"/>
      <c r="DJ142" s="112"/>
      <c r="DK142" s="112"/>
      <c r="DL142" s="112"/>
      <c r="DM142" s="112"/>
      <c r="DN142" s="112"/>
      <c r="DO142" s="112"/>
      <c r="DP142" s="112"/>
      <c r="DQ142" s="112"/>
      <c r="DR142" s="112"/>
      <c r="DS142" s="112"/>
      <c r="DT142" s="112"/>
      <c r="DU142" s="112"/>
      <c r="DV142" s="112"/>
      <c r="DW142" s="112"/>
      <c r="DX142" s="112"/>
      <c r="DY142" s="112"/>
      <c r="DZ142" s="112"/>
      <c r="EA142" s="112"/>
      <c r="EB142" s="112"/>
      <c r="EC142" s="112"/>
      <c r="ED142" s="112"/>
      <c r="EE142" s="112"/>
      <c r="EF142" s="112"/>
      <c r="EG142" s="112"/>
      <c r="EH142" s="112"/>
      <c r="EI142" s="112"/>
      <c r="EJ142" s="112"/>
      <c r="EK142" s="112"/>
      <c r="EL142" s="112"/>
      <c r="EM142" s="112"/>
      <c r="EN142" s="112"/>
      <c r="EO142" s="112"/>
      <c r="EP142" s="112"/>
      <c r="EQ142" s="112"/>
      <c r="ER142" s="112"/>
      <c r="ES142" s="112"/>
      <c r="ET142" s="112"/>
      <c r="EU142" s="112"/>
      <c r="EV142" s="112"/>
      <c r="EW142" s="112"/>
      <c r="EX142" s="112"/>
      <c r="EY142" s="112"/>
      <c r="EZ142" s="112"/>
      <c r="FA142" s="112"/>
      <c r="FB142" s="112"/>
      <c r="FC142" s="112"/>
      <c r="FD142" s="112"/>
      <c r="FE142" s="112"/>
      <c r="FF142" s="112"/>
      <c r="FG142" s="112"/>
      <c r="FH142" s="112"/>
      <c r="FI142" s="112"/>
      <c r="FJ142" s="112"/>
      <c r="FK142" s="112"/>
      <c r="FL142" s="112"/>
      <c r="FM142" s="112"/>
      <c r="FN142" s="112"/>
      <c r="FO142" s="112"/>
      <c r="FP142" s="112"/>
      <c r="FQ142" s="112"/>
      <c r="FR142" s="112"/>
      <c r="FS142" s="112"/>
      <c r="FT142" s="112"/>
      <c r="FU142" s="112"/>
      <c r="FV142" s="112"/>
      <c r="FW142" s="112"/>
      <c r="FX142" s="112"/>
      <c r="FY142" s="112"/>
      <c r="FZ142" s="112"/>
      <c r="GA142" s="112"/>
      <c r="GB142" s="112"/>
      <c r="GC142" s="112"/>
      <c r="GD142" s="112"/>
      <c r="GE142" s="112"/>
      <c r="GF142" s="112"/>
      <c r="GG142" s="112"/>
      <c r="GH142" s="112"/>
      <c r="GI142" s="112"/>
      <c r="GJ142" s="112"/>
      <c r="GK142" s="112"/>
      <c r="GL142" s="112"/>
      <c r="GM142" s="112"/>
      <c r="GN142" s="112"/>
      <c r="GO142" s="112"/>
      <c r="GP142" s="112"/>
      <c r="GQ142" s="112"/>
      <c r="GR142" s="112"/>
      <c r="GS142" s="112"/>
      <c r="GT142" s="112"/>
      <c r="GU142" s="112"/>
      <c r="GV142" s="112"/>
      <c r="GW142" s="112"/>
      <c r="GX142" s="112"/>
      <c r="GY142" s="112"/>
      <c r="GZ142" s="112"/>
      <c r="HA142" s="112"/>
      <c r="HB142" s="112"/>
      <c r="HC142" s="112"/>
      <c r="HD142" s="112"/>
      <c r="HE142" s="112"/>
      <c r="HF142" s="112"/>
      <c r="HG142" s="112"/>
      <c r="HH142" s="112"/>
      <c r="HI142" s="112"/>
      <c r="HJ142" s="112"/>
      <c r="HK142" s="112"/>
      <c r="HL142" s="112"/>
      <c r="HM142" s="112"/>
      <c r="HN142" s="112"/>
      <c r="HO142" s="112"/>
      <c r="HP142" s="112"/>
      <c r="HQ142" s="112"/>
      <c r="HR142" s="112"/>
      <c r="HS142" s="112"/>
      <c r="HT142" s="112"/>
      <c r="HU142" s="112"/>
      <c r="HV142" s="112"/>
      <c r="HW142" s="112"/>
      <c r="HX142" s="112"/>
      <c r="HY142" s="112"/>
      <c r="HZ142" s="112"/>
      <c r="IA142" s="112"/>
      <c r="IB142" s="112"/>
      <c r="IC142" s="112"/>
      <c r="ID142" s="112"/>
      <c r="IE142" s="112"/>
      <c r="IF142" s="112"/>
      <c r="IG142" s="112"/>
      <c r="IH142" s="112"/>
      <c r="II142" s="112"/>
      <c r="IJ142" s="112"/>
      <c r="IK142" s="112"/>
      <c r="IL142" s="112"/>
      <c r="IM142" s="112"/>
      <c r="IN142" s="112"/>
      <c r="IO142" s="112"/>
      <c r="IP142" s="112"/>
      <c r="IQ142" s="112"/>
      <c r="IR142" s="112"/>
      <c r="IS142" s="112"/>
      <c r="IT142" s="112"/>
      <c r="IU142" s="112"/>
    </row>
    <row r="143" spans="1:255">
      <c r="A143" s="135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2"/>
      <c r="CU143" s="112"/>
      <c r="CV143" s="112"/>
      <c r="CW143" s="112"/>
      <c r="CX143" s="112"/>
      <c r="CY143" s="112"/>
      <c r="CZ143" s="112"/>
      <c r="DA143" s="112"/>
      <c r="DB143" s="112"/>
      <c r="DC143" s="112"/>
      <c r="DD143" s="112"/>
      <c r="DE143" s="112"/>
      <c r="DF143" s="112"/>
      <c r="DG143" s="112"/>
      <c r="DH143" s="112"/>
      <c r="DI143" s="112"/>
      <c r="DJ143" s="112"/>
      <c r="DK143" s="112"/>
      <c r="DL143" s="112"/>
      <c r="DM143" s="112"/>
      <c r="DN143" s="112"/>
      <c r="DO143" s="112"/>
      <c r="DP143" s="112"/>
      <c r="DQ143" s="112"/>
      <c r="DR143" s="112"/>
      <c r="DS143" s="112"/>
      <c r="DT143" s="112"/>
      <c r="DU143" s="112"/>
      <c r="DV143" s="112"/>
      <c r="DW143" s="112"/>
      <c r="DX143" s="112"/>
      <c r="DY143" s="112"/>
      <c r="DZ143" s="112"/>
      <c r="EA143" s="112"/>
      <c r="EB143" s="112"/>
      <c r="EC143" s="112"/>
      <c r="ED143" s="112"/>
      <c r="EE143" s="112"/>
      <c r="EF143" s="112"/>
      <c r="EG143" s="112"/>
      <c r="EH143" s="112"/>
      <c r="EI143" s="112"/>
      <c r="EJ143" s="112"/>
      <c r="EK143" s="112"/>
      <c r="EL143" s="112"/>
      <c r="EM143" s="112"/>
      <c r="EN143" s="112"/>
      <c r="EO143" s="112"/>
      <c r="EP143" s="112"/>
      <c r="EQ143" s="112"/>
      <c r="ER143" s="112"/>
      <c r="ES143" s="112"/>
      <c r="ET143" s="112"/>
      <c r="EU143" s="112"/>
      <c r="EV143" s="112"/>
      <c r="EW143" s="112"/>
      <c r="EX143" s="112"/>
      <c r="EY143" s="112"/>
      <c r="EZ143" s="112"/>
      <c r="FA143" s="112"/>
      <c r="FB143" s="112"/>
      <c r="FC143" s="112"/>
      <c r="FD143" s="112"/>
      <c r="FE143" s="112"/>
      <c r="FF143" s="112"/>
      <c r="FG143" s="112"/>
      <c r="FH143" s="112"/>
      <c r="FI143" s="112"/>
      <c r="FJ143" s="112"/>
      <c r="FK143" s="112"/>
      <c r="FL143" s="112"/>
      <c r="FM143" s="112"/>
      <c r="FN143" s="112"/>
      <c r="FO143" s="112"/>
      <c r="FP143" s="112"/>
      <c r="FQ143" s="112"/>
      <c r="FR143" s="112"/>
      <c r="FS143" s="112"/>
      <c r="FT143" s="112"/>
      <c r="FU143" s="112"/>
      <c r="FV143" s="112"/>
      <c r="FW143" s="112"/>
      <c r="FX143" s="112"/>
      <c r="FY143" s="112"/>
      <c r="FZ143" s="112"/>
      <c r="GA143" s="112"/>
      <c r="GB143" s="112"/>
      <c r="GC143" s="112"/>
      <c r="GD143" s="112"/>
      <c r="GE143" s="112"/>
      <c r="GF143" s="112"/>
      <c r="GG143" s="112"/>
      <c r="GH143" s="112"/>
      <c r="GI143" s="112"/>
      <c r="GJ143" s="112"/>
      <c r="GK143" s="112"/>
      <c r="GL143" s="112"/>
      <c r="GM143" s="112"/>
      <c r="GN143" s="112"/>
      <c r="GO143" s="112"/>
      <c r="GP143" s="112"/>
      <c r="GQ143" s="112"/>
      <c r="GR143" s="112"/>
      <c r="GS143" s="112"/>
      <c r="GT143" s="112"/>
      <c r="GU143" s="112"/>
      <c r="GV143" s="112"/>
      <c r="GW143" s="112"/>
      <c r="GX143" s="112"/>
      <c r="GY143" s="112"/>
      <c r="GZ143" s="112"/>
      <c r="HA143" s="112"/>
      <c r="HB143" s="112"/>
      <c r="HC143" s="112"/>
      <c r="HD143" s="112"/>
      <c r="HE143" s="112"/>
      <c r="HF143" s="112"/>
      <c r="HG143" s="112"/>
      <c r="HH143" s="112"/>
      <c r="HI143" s="112"/>
      <c r="HJ143" s="112"/>
      <c r="HK143" s="112"/>
      <c r="HL143" s="112"/>
      <c r="HM143" s="112"/>
      <c r="HN143" s="112"/>
      <c r="HO143" s="112"/>
      <c r="HP143" s="112"/>
      <c r="HQ143" s="112"/>
      <c r="HR143" s="112"/>
      <c r="HS143" s="112"/>
      <c r="HT143" s="112"/>
      <c r="HU143" s="112"/>
      <c r="HV143" s="112"/>
      <c r="HW143" s="112"/>
      <c r="HX143" s="112"/>
      <c r="HY143" s="112"/>
      <c r="HZ143" s="112"/>
      <c r="IA143" s="112"/>
      <c r="IB143" s="112"/>
      <c r="IC143" s="112"/>
      <c r="ID143" s="112"/>
      <c r="IE143" s="112"/>
      <c r="IF143" s="112"/>
      <c r="IG143" s="112"/>
      <c r="IH143" s="112"/>
      <c r="II143" s="112"/>
      <c r="IJ143" s="112"/>
      <c r="IK143" s="112"/>
      <c r="IL143" s="112"/>
      <c r="IM143" s="112"/>
      <c r="IN143" s="112"/>
      <c r="IO143" s="112"/>
      <c r="IP143" s="112"/>
      <c r="IQ143" s="112"/>
      <c r="IR143" s="112"/>
      <c r="IS143" s="112"/>
      <c r="IT143" s="112"/>
      <c r="IU143" s="112"/>
    </row>
    <row r="144" spans="1:255">
      <c r="A144" s="135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  <c r="BL144" s="112"/>
      <c r="BM144" s="112"/>
      <c r="BN144" s="112"/>
      <c r="BO144" s="112"/>
      <c r="BP144" s="112"/>
      <c r="BQ144" s="112"/>
      <c r="BR144" s="112"/>
      <c r="BS144" s="112"/>
      <c r="BT144" s="112"/>
      <c r="BU144" s="112"/>
      <c r="BV144" s="112"/>
      <c r="BW144" s="112"/>
      <c r="BX144" s="112"/>
      <c r="BY144" s="112"/>
      <c r="BZ144" s="112"/>
      <c r="CA144" s="112"/>
      <c r="CB144" s="112"/>
      <c r="CC144" s="112"/>
      <c r="CD144" s="112"/>
      <c r="CE144" s="112"/>
      <c r="CF144" s="112"/>
      <c r="CG144" s="112"/>
      <c r="CH144" s="112"/>
      <c r="CI144" s="112"/>
      <c r="CJ144" s="112"/>
      <c r="CK144" s="112"/>
      <c r="CL144" s="112"/>
      <c r="CM144" s="112"/>
      <c r="CN144" s="112"/>
      <c r="CO144" s="112"/>
      <c r="CP144" s="112"/>
      <c r="CQ144" s="112"/>
      <c r="CR144" s="112"/>
      <c r="CS144" s="112"/>
      <c r="CT144" s="112"/>
      <c r="CU144" s="112"/>
      <c r="CV144" s="112"/>
      <c r="CW144" s="112"/>
      <c r="CX144" s="112"/>
      <c r="CY144" s="112"/>
      <c r="CZ144" s="112"/>
      <c r="DA144" s="112"/>
      <c r="DB144" s="112"/>
      <c r="DC144" s="112"/>
      <c r="DD144" s="112"/>
      <c r="DE144" s="112"/>
      <c r="DF144" s="112"/>
      <c r="DG144" s="112"/>
      <c r="DH144" s="112"/>
      <c r="DI144" s="112"/>
      <c r="DJ144" s="112"/>
      <c r="DK144" s="112"/>
      <c r="DL144" s="112"/>
      <c r="DM144" s="112"/>
      <c r="DN144" s="112"/>
      <c r="DO144" s="112"/>
      <c r="DP144" s="112"/>
      <c r="DQ144" s="112"/>
      <c r="DR144" s="112"/>
      <c r="DS144" s="112"/>
      <c r="DT144" s="112"/>
      <c r="DU144" s="112"/>
      <c r="DV144" s="112"/>
      <c r="DW144" s="112"/>
      <c r="DX144" s="112"/>
      <c r="DY144" s="112"/>
      <c r="DZ144" s="112"/>
      <c r="EA144" s="112"/>
      <c r="EB144" s="112"/>
      <c r="EC144" s="112"/>
      <c r="ED144" s="112"/>
      <c r="EE144" s="112"/>
      <c r="EF144" s="112"/>
      <c r="EG144" s="112"/>
      <c r="EH144" s="112"/>
      <c r="EI144" s="112"/>
      <c r="EJ144" s="112"/>
      <c r="EK144" s="112"/>
      <c r="EL144" s="112"/>
      <c r="EM144" s="112"/>
      <c r="EN144" s="112"/>
      <c r="EO144" s="112"/>
      <c r="EP144" s="112"/>
      <c r="EQ144" s="112"/>
      <c r="ER144" s="112"/>
      <c r="ES144" s="112"/>
      <c r="ET144" s="112"/>
      <c r="EU144" s="112"/>
      <c r="EV144" s="112"/>
      <c r="EW144" s="112"/>
      <c r="EX144" s="112"/>
      <c r="EY144" s="112"/>
      <c r="EZ144" s="112"/>
      <c r="FA144" s="112"/>
      <c r="FB144" s="112"/>
      <c r="FC144" s="112"/>
      <c r="FD144" s="112"/>
      <c r="FE144" s="112"/>
      <c r="FF144" s="112"/>
      <c r="FG144" s="112"/>
      <c r="FH144" s="112"/>
      <c r="FI144" s="112"/>
      <c r="FJ144" s="112"/>
      <c r="FK144" s="112"/>
      <c r="FL144" s="112"/>
      <c r="FM144" s="112"/>
      <c r="FN144" s="112"/>
      <c r="FO144" s="112"/>
      <c r="FP144" s="112"/>
      <c r="FQ144" s="112"/>
      <c r="FR144" s="112"/>
      <c r="FS144" s="112"/>
      <c r="FT144" s="112"/>
      <c r="FU144" s="112"/>
      <c r="FV144" s="112"/>
      <c r="FW144" s="112"/>
      <c r="FX144" s="112"/>
      <c r="FY144" s="112"/>
      <c r="FZ144" s="112"/>
      <c r="GA144" s="112"/>
      <c r="GB144" s="112"/>
      <c r="GC144" s="112"/>
      <c r="GD144" s="112"/>
      <c r="GE144" s="112"/>
      <c r="GF144" s="112"/>
      <c r="GG144" s="112"/>
      <c r="GH144" s="112"/>
      <c r="GI144" s="112"/>
      <c r="GJ144" s="112"/>
      <c r="GK144" s="112"/>
      <c r="GL144" s="112"/>
      <c r="GM144" s="112"/>
      <c r="GN144" s="112"/>
      <c r="GO144" s="112"/>
      <c r="GP144" s="112"/>
      <c r="GQ144" s="112"/>
      <c r="GR144" s="112"/>
      <c r="GS144" s="112"/>
      <c r="GT144" s="112"/>
      <c r="GU144" s="112"/>
      <c r="GV144" s="112"/>
      <c r="GW144" s="112"/>
      <c r="GX144" s="112"/>
      <c r="GY144" s="112"/>
      <c r="GZ144" s="112"/>
      <c r="HA144" s="112"/>
      <c r="HB144" s="112"/>
      <c r="HC144" s="112"/>
      <c r="HD144" s="112"/>
      <c r="HE144" s="112"/>
      <c r="HF144" s="112"/>
      <c r="HG144" s="112"/>
      <c r="HH144" s="112"/>
      <c r="HI144" s="112"/>
      <c r="HJ144" s="112"/>
      <c r="HK144" s="112"/>
      <c r="HL144" s="112"/>
      <c r="HM144" s="112"/>
      <c r="HN144" s="112"/>
      <c r="HO144" s="112"/>
      <c r="HP144" s="112"/>
      <c r="HQ144" s="112"/>
      <c r="HR144" s="112"/>
      <c r="HS144" s="112"/>
      <c r="HT144" s="112"/>
      <c r="HU144" s="112"/>
      <c r="HV144" s="112"/>
      <c r="HW144" s="112"/>
      <c r="HX144" s="112"/>
      <c r="HY144" s="112"/>
      <c r="HZ144" s="112"/>
      <c r="IA144" s="112"/>
      <c r="IB144" s="112"/>
      <c r="IC144" s="112"/>
      <c r="ID144" s="112"/>
      <c r="IE144" s="112"/>
      <c r="IF144" s="112"/>
      <c r="IG144" s="112"/>
      <c r="IH144" s="112"/>
      <c r="II144" s="112"/>
      <c r="IJ144" s="112"/>
      <c r="IK144" s="112"/>
      <c r="IL144" s="112"/>
      <c r="IM144" s="112"/>
      <c r="IN144" s="112"/>
      <c r="IO144" s="112"/>
      <c r="IP144" s="112"/>
      <c r="IQ144" s="112"/>
      <c r="IR144" s="112"/>
      <c r="IS144" s="112"/>
      <c r="IT144" s="112"/>
      <c r="IU144" s="112"/>
    </row>
    <row r="145" spans="1:255">
      <c r="A145" s="135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  <c r="BL145" s="112"/>
      <c r="BM145" s="112"/>
      <c r="BN145" s="112"/>
      <c r="BO145" s="112"/>
      <c r="BP145" s="112"/>
      <c r="BQ145" s="112"/>
      <c r="BR145" s="112"/>
      <c r="BS145" s="112"/>
      <c r="BT145" s="112"/>
      <c r="BU145" s="112"/>
      <c r="BV145" s="112"/>
      <c r="BW145" s="112"/>
      <c r="BX145" s="112"/>
      <c r="BY145" s="112"/>
      <c r="BZ145" s="112"/>
      <c r="CA145" s="112"/>
      <c r="CB145" s="112"/>
      <c r="CC145" s="112"/>
      <c r="CD145" s="112"/>
      <c r="CE145" s="112"/>
      <c r="CF145" s="112"/>
      <c r="CG145" s="112"/>
      <c r="CH145" s="112"/>
      <c r="CI145" s="112"/>
      <c r="CJ145" s="112"/>
      <c r="CK145" s="112"/>
      <c r="CL145" s="112"/>
      <c r="CM145" s="112"/>
      <c r="CN145" s="112"/>
      <c r="CO145" s="112"/>
      <c r="CP145" s="112"/>
      <c r="CQ145" s="112"/>
      <c r="CR145" s="112"/>
      <c r="CS145" s="112"/>
      <c r="CT145" s="112"/>
      <c r="CU145" s="112"/>
      <c r="CV145" s="112"/>
      <c r="CW145" s="112"/>
      <c r="CX145" s="112"/>
      <c r="CY145" s="112"/>
      <c r="CZ145" s="112"/>
      <c r="DA145" s="112"/>
      <c r="DB145" s="112"/>
      <c r="DC145" s="112"/>
      <c r="DD145" s="112"/>
      <c r="DE145" s="112"/>
      <c r="DF145" s="112"/>
      <c r="DG145" s="112"/>
      <c r="DH145" s="112"/>
      <c r="DI145" s="112"/>
      <c r="DJ145" s="112"/>
      <c r="DK145" s="112"/>
      <c r="DL145" s="112"/>
      <c r="DM145" s="112"/>
      <c r="DN145" s="112"/>
      <c r="DO145" s="112"/>
      <c r="DP145" s="112"/>
      <c r="DQ145" s="112"/>
      <c r="DR145" s="112"/>
      <c r="DS145" s="112"/>
      <c r="DT145" s="112"/>
      <c r="DU145" s="112"/>
      <c r="DV145" s="112"/>
      <c r="DW145" s="112"/>
      <c r="DX145" s="112"/>
      <c r="DY145" s="112"/>
      <c r="DZ145" s="112"/>
      <c r="EA145" s="112"/>
      <c r="EB145" s="112"/>
      <c r="EC145" s="112"/>
      <c r="ED145" s="112"/>
      <c r="EE145" s="112"/>
      <c r="EF145" s="112"/>
      <c r="EG145" s="112"/>
      <c r="EH145" s="112"/>
      <c r="EI145" s="112"/>
      <c r="EJ145" s="112"/>
      <c r="EK145" s="112"/>
      <c r="EL145" s="112"/>
      <c r="EM145" s="112"/>
      <c r="EN145" s="112"/>
      <c r="EO145" s="112"/>
      <c r="EP145" s="112"/>
      <c r="EQ145" s="112"/>
      <c r="ER145" s="112"/>
      <c r="ES145" s="112"/>
      <c r="ET145" s="112"/>
      <c r="EU145" s="112"/>
      <c r="EV145" s="112"/>
      <c r="EW145" s="112"/>
      <c r="EX145" s="112"/>
      <c r="EY145" s="112"/>
      <c r="EZ145" s="112"/>
      <c r="FA145" s="112"/>
      <c r="FB145" s="112"/>
      <c r="FC145" s="112"/>
      <c r="FD145" s="112"/>
      <c r="FE145" s="112"/>
      <c r="FF145" s="112"/>
      <c r="FG145" s="112"/>
      <c r="FH145" s="112"/>
      <c r="FI145" s="112"/>
      <c r="FJ145" s="112"/>
      <c r="FK145" s="112"/>
      <c r="FL145" s="112"/>
      <c r="FM145" s="112"/>
      <c r="FN145" s="112"/>
      <c r="FO145" s="112"/>
      <c r="FP145" s="112"/>
      <c r="FQ145" s="112"/>
      <c r="FR145" s="112"/>
      <c r="FS145" s="112"/>
      <c r="FT145" s="112"/>
      <c r="FU145" s="112"/>
      <c r="FV145" s="112"/>
      <c r="FW145" s="112"/>
      <c r="FX145" s="112"/>
      <c r="FY145" s="112"/>
      <c r="FZ145" s="112"/>
      <c r="GA145" s="112"/>
      <c r="GB145" s="112"/>
      <c r="GC145" s="112"/>
      <c r="GD145" s="112"/>
      <c r="GE145" s="112"/>
      <c r="GF145" s="112"/>
      <c r="GG145" s="112"/>
      <c r="GH145" s="112"/>
      <c r="GI145" s="112"/>
      <c r="GJ145" s="112"/>
      <c r="GK145" s="112"/>
      <c r="GL145" s="112"/>
      <c r="GM145" s="112"/>
      <c r="GN145" s="112"/>
      <c r="GO145" s="112"/>
      <c r="GP145" s="112"/>
      <c r="GQ145" s="112"/>
      <c r="GR145" s="112"/>
      <c r="GS145" s="112"/>
      <c r="GT145" s="112"/>
      <c r="GU145" s="112"/>
      <c r="GV145" s="112"/>
      <c r="GW145" s="112"/>
      <c r="GX145" s="112"/>
      <c r="GY145" s="112"/>
      <c r="GZ145" s="112"/>
      <c r="HA145" s="112"/>
      <c r="HB145" s="112"/>
      <c r="HC145" s="112"/>
      <c r="HD145" s="112"/>
      <c r="HE145" s="112"/>
      <c r="HF145" s="112"/>
      <c r="HG145" s="112"/>
      <c r="HH145" s="112"/>
      <c r="HI145" s="112"/>
      <c r="HJ145" s="112"/>
      <c r="HK145" s="112"/>
      <c r="HL145" s="112"/>
      <c r="HM145" s="112"/>
      <c r="HN145" s="112"/>
      <c r="HO145" s="112"/>
      <c r="HP145" s="112"/>
      <c r="HQ145" s="112"/>
      <c r="HR145" s="112"/>
      <c r="HS145" s="112"/>
      <c r="HT145" s="112"/>
      <c r="HU145" s="112"/>
      <c r="HV145" s="112"/>
      <c r="HW145" s="112"/>
      <c r="HX145" s="112"/>
      <c r="HY145" s="112"/>
      <c r="HZ145" s="112"/>
      <c r="IA145" s="112"/>
      <c r="IB145" s="112"/>
      <c r="IC145" s="112"/>
      <c r="ID145" s="112"/>
      <c r="IE145" s="112"/>
      <c r="IF145" s="112"/>
      <c r="IG145" s="112"/>
      <c r="IH145" s="112"/>
      <c r="II145" s="112"/>
      <c r="IJ145" s="112"/>
      <c r="IK145" s="112"/>
      <c r="IL145" s="112"/>
      <c r="IM145" s="112"/>
      <c r="IN145" s="112"/>
      <c r="IO145" s="112"/>
      <c r="IP145" s="112"/>
      <c r="IQ145" s="112"/>
      <c r="IR145" s="112"/>
      <c r="IS145" s="112"/>
      <c r="IT145" s="112"/>
      <c r="IU145" s="112"/>
    </row>
    <row r="146" spans="1:255">
      <c r="A146" s="135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  <c r="BL146" s="112"/>
      <c r="BM146" s="112"/>
      <c r="BN146" s="112"/>
      <c r="BO146" s="112"/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112"/>
      <c r="CC146" s="112"/>
      <c r="CD146" s="112"/>
      <c r="CE146" s="112"/>
      <c r="CF146" s="112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12"/>
      <c r="CR146" s="112"/>
      <c r="CS146" s="112"/>
      <c r="CT146" s="112"/>
      <c r="CU146" s="112"/>
      <c r="CV146" s="112"/>
      <c r="CW146" s="112"/>
      <c r="CX146" s="112"/>
      <c r="CY146" s="112"/>
      <c r="CZ146" s="112"/>
      <c r="DA146" s="112"/>
      <c r="DB146" s="112"/>
      <c r="DC146" s="112"/>
      <c r="DD146" s="112"/>
      <c r="DE146" s="112"/>
      <c r="DF146" s="112"/>
      <c r="DG146" s="112"/>
      <c r="DH146" s="112"/>
      <c r="DI146" s="112"/>
      <c r="DJ146" s="112"/>
      <c r="DK146" s="112"/>
      <c r="DL146" s="112"/>
      <c r="DM146" s="112"/>
      <c r="DN146" s="112"/>
      <c r="DO146" s="112"/>
      <c r="DP146" s="112"/>
      <c r="DQ146" s="112"/>
      <c r="DR146" s="112"/>
      <c r="DS146" s="112"/>
      <c r="DT146" s="112"/>
      <c r="DU146" s="112"/>
      <c r="DV146" s="112"/>
      <c r="DW146" s="112"/>
      <c r="DX146" s="112"/>
      <c r="DY146" s="112"/>
      <c r="DZ146" s="112"/>
      <c r="EA146" s="112"/>
      <c r="EB146" s="112"/>
      <c r="EC146" s="112"/>
      <c r="ED146" s="112"/>
      <c r="EE146" s="112"/>
      <c r="EF146" s="112"/>
      <c r="EG146" s="112"/>
      <c r="EH146" s="112"/>
      <c r="EI146" s="112"/>
      <c r="EJ146" s="112"/>
      <c r="EK146" s="112"/>
      <c r="EL146" s="112"/>
      <c r="EM146" s="112"/>
      <c r="EN146" s="112"/>
      <c r="EO146" s="112"/>
      <c r="EP146" s="112"/>
      <c r="EQ146" s="112"/>
      <c r="ER146" s="112"/>
      <c r="ES146" s="112"/>
      <c r="ET146" s="112"/>
      <c r="EU146" s="112"/>
      <c r="EV146" s="112"/>
      <c r="EW146" s="112"/>
      <c r="EX146" s="112"/>
      <c r="EY146" s="112"/>
      <c r="EZ146" s="112"/>
      <c r="FA146" s="112"/>
      <c r="FB146" s="112"/>
      <c r="FC146" s="112"/>
      <c r="FD146" s="112"/>
      <c r="FE146" s="112"/>
      <c r="FF146" s="112"/>
      <c r="FG146" s="112"/>
      <c r="FH146" s="112"/>
      <c r="FI146" s="112"/>
      <c r="FJ146" s="112"/>
      <c r="FK146" s="112"/>
      <c r="FL146" s="112"/>
      <c r="FM146" s="112"/>
      <c r="FN146" s="112"/>
      <c r="FO146" s="112"/>
      <c r="FP146" s="112"/>
      <c r="FQ146" s="112"/>
      <c r="FR146" s="112"/>
      <c r="FS146" s="112"/>
      <c r="FT146" s="112"/>
      <c r="FU146" s="112"/>
      <c r="FV146" s="112"/>
      <c r="FW146" s="112"/>
      <c r="FX146" s="112"/>
      <c r="FY146" s="112"/>
      <c r="FZ146" s="112"/>
      <c r="GA146" s="112"/>
      <c r="GB146" s="112"/>
      <c r="GC146" s="112"/>
      <c r="GD146" s="112"/>
      <c r="GE146" s="112"/>
      <c r="GF146" s="112"/>
      <c r="GG146" s="112"/>
      <c r="GH146" s="112"/>
      <c r="GI146" s="112"/>
      <c r="GJ146" s="112"/>
      <c r="GK146" s="112"/>
      <c r="GL146" s="112"/>
      <c r="GM146" s="112"/>
      <c r="GN146" s="112"/>
      <c r="GO146" s="112"/>
      <c r="GP146" s="112"/>
      <c r="GQ146" s="112"/>
      <c r="GR146" s="112"/>
      <c r="GS146" s="112"/>
      <c r="GT146" s="112"/>
      <c r="GU146" s="112"/>
      <c r="GV146" s="112"/>
      <c r="GW146" s="112"/>
      <c r="GX146" s="112"/>
      <c r="GY146" s="112"/>
      <c r="GZ146" s="112"/>
      <c r="HA146" s="112"/>
      <c r="HB146" s="112"/>
      <c r="HC146" s="112"/>
      <c r="HD146" s="112"/>
      <c r="HE146" s="112"/>
      <c r="HF146" s="112"/>
      <c r="HG146" s="112"/>
      <c r="HH146" s="112"/>
      <c r="HI146" s="112"/>
      <c r="HJ146" s="112"/>
      <c r="HK146" s="112"/>
      <c r="HL146" s="112"/>
      <c r="HM146" s="112"/>
      <c r="HN146" s="112"/>
      <c r="HO146" s="112"/>
      <c r="HP146" s="112"/>
      <c r="HQ146" s="112"/>
      <c r="HR146" s="112"/>
      <c r="HS146" s="112"/>
      <c r="HT146" s="112"/>
      <c r="HU146" s="112"/>
      <c r="HV146" s="112"/>
      <c r="HW146" s="112"/>
      <c r="HX146" s="112"/>
      <c r="HY146" s="112"/>
      <c r="HZ146" s="112"/>
      <c r="IA146" s="112"/>
      <c r="IB146" s="112"/>
      <c r="IC146" s="112"/>
      <c r="ID146" s="112"/>
      <c r="IE146" s="112"/>
      <c r="IF146" s="112"/>
      <c r="IG146" s="112"/>
      <c r="IH146" s="112"/>
      <c r="II146" s="112"/>
      <c r="IJ146" s="112"/>
      <c r="IK146" s="112"/>
      <c r="IL146" s="112"/>
      <c r="IM146" s="112"/>
      <c r="IN146" s="112"/>
      <c r="IO146" s="112"/>
      <c r="IP146" s="112"/>
      <c r="IQ146" s="112"/>
      <c r="IR146" s="112"/>
      <c r="IS146" s="112"/>
      <c r="IT146" s="112"/>
      <c r="IU146" s="112"/>
    </row>
    <row r="147" spans="1:255">
      <c r="A147" s="135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12"/>
      <c r="CR147" s="112"/>
      <c r="CS147" s="112"/>
      <c r="CT147" s="112"/>
      <c r="CU147" s="112"/>
      <c r="CV147" s="112"/>
      <c r="CW147" s="112"/>
      <c r="CX147" s="112"/>
      <c r="CY147" s="112"/>
      <c r="CZ147" s="112"/>
      <c r="DA147" s="112"/>
      <c r="DB147" s="112"/>
      <c r="DC147" s="112"/>
      <c r="DD147" s="112"/>
      <c r="DE147" s="112"/>
      <c r="DF147" s="112"/>
      <c r="DG147" s="112"/>
      <c r="DH147" s="112"/>
      <c r="DI147" s="112"/>
      <c r="DJ147" s="112"/>
      <c r="DK147" s="112"/>
      <c r="DL147" s="112"/>
      <c r="DM147" s="112"/>
      <c r="DN147" s="112"/>
      <c r="DO147" s="112"/>
      <c r="DP147" s="112"/>
      <c r="DQ147" s="112"/>
      <c r="DR147" s="112"/>
      <c r="DS147" s="112"/>
      <c r="DT147" s="112"/>
      <c r="DU147" s="112"/>
      <c r="DV147" s="112"/>
      <c r="DW147" s="112"/>
      <c r="DX147" s="112"/>
      <c r="DY147" s="112"/>
      <c r="DZ147" s="112"/>
      <c r="EA147" s="112"/>
      <c r="EB147" s="112"/>
      <c r="EC147" s="112"/>
      <c r="ED147" s="112"/>
      <c r="EE147" s="112"/>
      <c r="EF147" s="112"/>
      <c r="EG147" s="112"/>
      <c r="EH147" s="112"/>
      <c r="EI147" s="112"/>
      <c r="EJ147" s="112"/>
      <c r="EK147" s="112"/>
      <c r="EL147" s="112"/>
      <c r="EM147" s="112"/>
      <c r="EN147" s="112"/>
      <c r="EO147" s="112"/>
      <c r="EP147" s="112"/>
      <c r="EQ147" s="112"/>
      <c r="ER147" s="112"/>
      <c r="ES147" s="112"/>
      <c r="ET147" s="112"/>
      <c r="EU147" s="112"/>
      <c r="EV147" s="112"/>
      <c r="EW147" s="112"/>
      <c r="EX147" s="112"/>
      <c r="EY147" s="112"/>
      <c r="EZ147" s="112"/>
      <c r="FA147" s="112"/>
      <c r="FB147" s="112"/>
      <c r="FC147" s="112"/>
      <c r="FD147" s="112"/>
      <c r="FE147" s="112"/>
      <c r="FF147" s="112"/>
      <c r="FG147" s="112"/>
      <c r="FH147" s="112"/>
      <c r="FI147" s="112"/>
      <c r="FJ147" s="112"/>
      <c r="FK147" s="112"/>
      <c r="FL147" s="112"/>
      <c r="FM147" s="112"/>
      <c r="FN147" s="112"/>
      <c r="FO147" s="112"/>
      <c r="FP147" s="112"/>
      <c r="FQ147" s="112"/>
      <c r="FR147" s="112"/>
      <c r="FS147" s="112"/>
      <c r="FT147" s="112"/>
      <c r="FU147" s="112"/>
      <c r="FV147" s="112"/>
      <c r="FW147" s="112"/>
      <c r="FX147" s="112"/>
      <c r="FY147" s="112"/>
      <c r="FZ147" s="112"/>
      <c r="GA147" s="112"/>
      <c r="GB147" s="112"/>
      <c r="GC147" s="112"/>
      <c r="GD147" s="112"/>
      <c r="GE147" s="112"/>
      <c r="GF147" s="112"/>
      <c r="GG147" s="112"/>
      <c r="GH147" s="112"/>
      <c r="GI147" s="112"/>
      <c r="GJ147" s="112"/>
      <c r="GK147" s="112"/>
      <c r="GL147" s="112"/>
      <c r="GM147" s="112"/>
      <c r="GN147" s="112"/>
      <c r="GO147" s="112"/>
      <c r="GP147" s="112"/>
      <c r="GQ147" s="112"/>
      <c r="GR147" s="112"/>
      <c r="GS147" s="112"/>
      <c r="GT147" s="112"/>
      <c r="GU147" s="112"/>
      <c r="GV147" s="112"/>
      <c r="GW147" s="112"/>
      <c r="GX147" s="112"/>
      <c r="GY147" s="112"/>
      <c r="GZ147" s="112"/>
      <c r="HA147" s="112"/>
      <c r="HB147" s="112"/>
      <c r="HC147" s="112"/>
      <c r="HD147" s="112"/>
      <c r="HE147" s="112"/>
      <c r="HF147" s="112"/>
      <c r="HG147" s="112"/>
      <c r="HH147" s="112"/>
      <c r="HI147" s="112"/>
      <c r="HJ147" s="112"/>
      <c r="HK147" s="112"/>
      <c r="HL147" s="112"/>
      <c r="HM147" s="112"/>
      <c r="HN147" s="112"/>
      <c r="HO147" s="112"/>
      <c r="HP147" s="112"/>
      <c r="HQ147" s="112"/>
      <c r="HR147" s="112"/>
      <c r="HS147" s="112"/>
      <c r="HT147" s="112"/>
      <c r="HU147" s="112"/>
      <c r="HV147" s="112"/>
      <c r="HW147" s="112"/>
      <c r="HX147" s="112"/>
      <c r="HY147" s="112"/>
      <c r="HZ147" s="112"/>
      <c r="IA147" s="112"/>
      <c r="IB147" s="112"/>
      <c r="IC147" s="112"/>
      <c r="ID147" s="112"/>
      <c r="IE147" s="112"/>
      <c r="IF147" s="112"/>
      <c r="IG147" s="112"/>
      <c r="IH147" s="112"/>
      <c r="II147" s="112"/>
      <c r="IJ147" s="112"/>
      <c r="IK147" s="112"/>
      <c r="IL147" s="112"/>
      <c r="IM147" s="112"/>
      <c r="IN147" s="112"/>
      <c r="IO147" s="112"/>
      <c r="IP147" s="112"/>
      <c r="IQ147" s="112"/>
      <c r="IR147" s="112"/>
      <c r="IS147" s="112"/>
      <c r="IT147" s="112"/>
      <c r="IU147" s="112"/>
    </row>
    <row r="148" spans="1:255">
      <c r="A148" s="135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  <c r="CC148" s="112"/>
      <c r="CD148" s="112"/>
      <c r="CE148" s="112"/>
      <c r="CF148" s="112"/>
      <c r="CG148" s="112"/>
      <c r="CH148" s="112"/>
      <c r="CI148" s="112"/>
      <c r="CJ148" s="112"/>
      <c r="CK148" s="112"/>
      <c r="CL148" s="112"/>
      <c r="CM148" s="112"/>
      <c r="CN148" s="112"/>
      <c r="CO148" s="112"/>
      <c r="CP148" s="112"/>
      <c r="CQ148" s="112"/>
      <c r="CR148" s="112"/>
      <c r="CS148" s="112"/>
      <c r="CT148" s="112"/>
      <c r="CU148" s="112"/>
      <c r="CV148" s="112"/>
      <c r="CW148" s="112"/>
      <c r="CX148" s="112"/>
      <c r="CY148" s="112"/>
      <c r="CZ148" s="112"/>
      <c r="DA148" s="112"/>
      <c r="DB148" s="112"/>
      <c r="DC148" s="112"/>
      <c r="DD148" s="112"/>
      <c r="DE148" s="112"/>
      <c r="DF148" s="112"/>
      <c r="DG148" s="112"/>
      <c r="DH148" s="112"/>
      <c r="DI148" s="112"/>
      <c r="DJ148" s="112"/>
      <c r="DK148" s="112"/>
      <c r="DL148" s="112"/>
      <c r="DM148" s="112"/>
      <c r="DN148" s="112"/>
      <c r="DO148" s="112"/>
      <c r="DP148" s="112"/>
      <c r="DQ148" s="112"/>
      <c r="DR148" s="112"/>
      <c r="DS148" s="112"/>
      <c r="DT148" s="112"/>
      <c r="DU148" s="112"/>
      <c r="DV148" s="112"/>
      <c r="DW148" s="112"/>
      <c r="DX148" s="112"/>
      <c r="DY148" s="112"/>
      <c r="DZ148" s="112"/>
      <c r="EA148" s="112"/>
      <c r="EB148" s="112"/>
      <c r="EC148" s="112"/>
      <c r="ED148" s="112"/>
      <c r="EE148" s="112"/>
      <c r="EF148" s="112"/>
      <c r="EG148" s="112"/>
      <c r="EH148" s="112"/>
      <c r="EI148" s="112"/>
      <c r="EJ148" s="112"/>
      <c r="EK148" s="112"/>
      <c r="EL148" s="112"/>
      <c r="EM148" s="112"/>
      <c r="EN148" s="112"/>
      <c r="EO148" s="112"/>
      <c r="EP148" s="112"/>
      <c r="EQ148" s="112"/>
      <c r="ER148" s="112"/>
      <c r="ES148" s="112"/>
      <c r="ET148" s="112"/>
      <c r="EU148" s="112"/>
      <c r="EV148" s="112"/>
      <c r="EW148" s="112"/>
      <c r="EX148" s="112"/>
      <c r="EY148" s="112"/>
      <c r="EZ148" s="112"/>
      <c r="FA148" s="112"/>
      <c r="FB148" s="112"/>
      <c r="FC148" s="112"/>
      <c r="FD148" s="112"/>
      <c r="FE148" s="112"/>
      <c r="FF148" s="112"/>
      <c r="FG148" s="112"/>
      <c r="FH148" s="112"/>
      <c r="FI148" s="112"/>
      <c r="FJ148" s="112"/>
      <c r="FK148" s="112"/>
      <c r="FL148" s="112"/>
      <c r="FM148" s="112"/>
      <c r="FN148" s="112"/>
      <c r="FO148" s="112"/>
      <c r="FP148" s="112"/>
      <c r="FQ148" s="112"/>
      <c r="FR148" s="112"/>
      <c r="FS148" s="112"/>
      <c r="FT148" s="112"/>
      <c r="FU148" s="112"/>
      <c r="FV148" s="112"/>
      <c r="FW148" s="112"/>
      <c r="FX148" s="112"/>
      <c r="FY148" s="112"/>
      <c r="FZ148" s="112"/>
      <c r="GA148" s="112"/>
      <c r="GB148" s="112"/>
      <c r="GC148" s="112"/>
      <c r="GD148" s="112"/>
      <c r="GE148" s="112"/>
      <c r="GF148" s="112"/>
      <c r="GG148" s="112"/>
      <c r="GH148" s="112"/>
      <c r="GI148" s="112"/>
      <c r="GJ148" s="112"/>
      <c r="GK148" s="112"/>
      <c r="GL148" s="112"/>
      <c r="GM148" s="112"/>
      <c r="GN148" s="112"/>
      <c r="GO148" s="112"/>
      <c r="GP148" s="112"/>
      <c r="GQ148" s="112"/>
      <c r="GR148" s="112"/>
      <c r="GS148" s="112"/>
      <c r="GT148" s="112"/>
      <c r="GU148" s="112"/>
      <c r="GV148" s="112"/>
      <c r="GW148" s="112"/>
      <c r="GX148" s="112"/>
      <c r="GY148" s="112"/>
      <c r="GZ148" s="112"/>
      <c r="HA148" s="112"/>
      <c r="HB148" s="112"/>
      <c r="HC148" s="112"/>
      <c r="HD148" s="112"/>
      <c r="HE148" s="112"/>
      <c r="HF148" s="112"/>
      <c r="HG148" s="112"/>
      <c r="HH148" s="112"/>
      <c r="HI148" s="112"/>
      <c r="HJ148" s="112"/>
      <c r="HK148" s="112"/>
      <c r="HL148" s="112"/>
      <c r="HM148" s="112"/>
      <c r="HN148" s="112"/>
      <c r="HO148" s="112"/>
      <c r="HP148" s="112"/>
      <c r="HQ148" s="112"/>
      <c r="HR148" s="112"/>
      <c r="HS148" s="112"/>
      <c r="HT148" s="112"/>
      <c r="HU148" s="112"/>
      <c r="HV148" s="112"/>
      <c r="HW148" s="112"/>
      <c r="HX148" s="112"/>
      <c r="HY148" s="112"/>
      <c r="HZ148" s="112"/>
      <c r="IA148" s="112"/>
      <c r="IB148" s="112"/>
      <c r="IC148" s="112"/>
      <c r="ID148" s="112"/>
      <c r="IE148" s="112"/>
      <c r="IF148" s="112"/>
      <c r="IG148" s="112"/>
      <c r="IH148" s="112"/>
      <c r="II148" s="112"/>
      <c r="IJ148" s="112"/>
      <c r="IK148" s="112"/>
      <c r="IL148" s="112"/>
      <c r="IM148" s="112"/>
      <c r="IN148" s="112"/>
      <c r="IO148" s="112"/>
      <c r="IP148" s="112"/>
      <c r="IQ148" s="112"/>
      <c r="IR148" s="112"/>
      <c r="IS148" s="112"/>
      <c r="IT148" s="112"/>
      <c r="IU148" s="112"/>
    </row>
    <row r="149" spans="1:255">
      <c r="A149" s="135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  <c r="IT149" s="112"/>
      <c r="IU149" s="112"/>
    </row>
    <row r="150" spans="1:255">
      <c r="A150" s="135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2"/>
      <c r="CC150" s="112"/>
      <c r="CD150" s="112"/>
      <c r="CE150" s="112"/>
      <c r="CF150" s="112"/>
      <c r="CG150" s="112"/>
      <c r="CH150" s="112"/>
      <c r="CI150" s="112"/>
      <c r="CJ150" s="112"/>
      <c r="CK150" s="112"/>
      <c r="CL150" s="112"/>
      <c r="CM150" s="112"/>
      <c r="CN150" s="112"/>
      <c r="CO150" s="112"/>
      <c r="CP150" s="112"/>
      <c r="CQ150" s="112"/>
      <c r="CR150" s="112"/>
      <c r="CS150" s="112"/>
      <c r="CT150" s="112"/>
      <c r="CU150" s="112"/>
      <c r="CV150" s="112"/>
      <c r="CW150" s="112"/>
      <c r="CX150" s="112"/>
      <c r="CY150" s="112"/>
      <c r="CZ150" s="112"/>
      <c r="DA150" s="112"/>
      <c r="DB150" s="112"/>
      <c r="DC150" s="112"/>
      <c r="DD150" s="112"/>
      <c r="DE150" s="112"/>
      <c r="DF150" s="112"/>
      <c r="DG150" s="112"/>
      <c r="DH150" s="112"/>
      <c r="DI150" s="112"/>
      <c r="DJ150" s="112"/>
      <c r="DK150" s="112"/>
      <c r="DL150" s="112"/>
      <c r="DM150" s="112"/>
      <c r="DN150" s="112"/>
      <c r="DO150" s="112"/>
      <c r="DP150" s="112"/>
      <c r="DQ150" s="112"/>
      <c r="DR150" s="112"/>
      <c r="DS150" s="112"/>
      <c r="DT150" s="112"/>
      <c r="DU150" s="112"/>
      <c r="DV150" s="112"/>
      <c r="DW150" s="112"/>
      <c r="DX150" s="112"/>
      <c r="DY150" s="112"/>
      <c r="DZ150" s="112"/>
      <c r="EA150" s="112"/>
      <c r="EB150" s="112"/>
      <c r="EC150" s="112"/>
      <c r="ED150" s="112"/>
      <c r="EE150" s="112"/>
      <c r="EF150" s="112"/>
      <c r="EG150" s="112"/>
      <c r="EH150" s="112"/>
      <c r="EI150" s="112"/>
      <c r="EJ150" s="112"/>
      <c r="EK150" s="112"/>
      <c r="EL150" s="112"/>
      <c r="EM150" s="112"/>
      <c r="EN150" s="112"/>
      <c r="EO150" s="112"/>
      <c r="EP150" s="112"/>
      <c r="EQ150" s="112"/>
      <c r="ER150" s="112"/>
      <c r="ES150" s="112"/>
      <c r="ET150" s="112"/>
      <c r="EU150" s="112"/>
      <c r="EV150" s="112"/>
      <c r="EW150" s="112"/>
      <c r="EX150" s="112"/>
      <c r="EY150" s="112"/>
      <c r="EZ150" s="112"/>
      <c r="FA150" s="112"/>
      <c r="FB150" s="112"/>
      <c r="FC150" s="112"/>
      <c r="FD150" s="112"/>
      <c r="FE150" s="112"/>
      <c r="FF150" s="112"/>
      <c r="FG150" s="112"/>
      <c r="FH150" s="112"/>
      <c r="FI150" s="112"/>
      <c r="FJ150" s="112"/>
      <c r="FK150" s="112"/>
      <c r="FL150" s="112"/>
      <c r="FM150" s="112"/>
      <c r="FN150" s="112"/>
      <c r="FO150" s="112"/>
      <c r="FP150" s="112"/>
      <c r="FQ150" s="112"/>
      <c r="FR150" s="112"/>
      <c r="FS150" s="112"/>
      <c r="FT150" s="112"/>
      <c r="FU150" s="112"/>
      <c r="FV150" s="112"/>
      <c r="FW150" s="112"/>
      <c r="FX150" s="112"/>
      <c r="FY150" s="112"/>
      <c r="FZ150" s="112"/>
      <c r="GA150" s="112"/>
      <c r="GB150" s="112"/>
      <c r="GC150" s="112"/>
      <c r="GD150" s="112"/>
      <c r="GE150" s="112"/>
      <c r="GF150" s="112"/>
      <c r="GG150" s="112"/>
      <c r="GH150" s="112"/>
      <c r="GI150" s="112"/>
      <c r="GJ150" s="112"/>
      <c r="GK150" s="112"/>
      <c r="GL150" s="112"/>
      <c r="GM150" s="112"/>
      <c r="GN150" s="112"/>
      <c r="GO150" s="112"/>
      <c r="GP150" s="112"/>
      <c r="GQ150" s="112"/>
      <c r="GR150" s="112"/>
      <c r="GS150" s="112"/>
      <c r="GT150" s="112"/>
      <c r="GU150" s="112"/>
      <c r="GV150" s="112"/>
      <c r="GW150" s="112"/>
      <c r="GX150" s="112"/>
      <c r="GY150" s="112"/>
      <c r="GZ150" s="112"/>
      <c r="HA150" s="112"/>
      <c r="HB150" s="112"/>
      <c r="HC150" s="112"/>
      <c r="HD150" s="112"/>
      <c r="HE150" s="112"/>
      <c r="HF150" s="112"/>
      <c r="HG150" s="112"/>
      <c r="HH150" s="112"/>
      <c r="HI150" s="112"/>
      <c r="HJ150" s="112"/>
      <c r="HK150" s="112"/>
      <c r="HL150" s="112"/>
      <c r="HM150" s="112"/>
      <c r="HN150" s="112"/>
      <c r="HO150" s="112"/>
      <c r="HP150" s="112"/>
      <c r="HQ150" s="112"/>
      <c r="HR150" s="112"/>
      <c r="HS150" s="112"/>
      <c r="HT150" s="112"/>
      <c r="HU150" s="112"/>
      <c r="HV150" s="112"/>
      <c r="HW150" s="112"/>
      <c r="HX150" s="112"/>
      <c r="HY150" s="112"/>
      <c r="HZ150" s="112"/>
      <c r="IA150" s="112"/>
      <c r="IB150" s="112"/>
      <c r="IC150" s="112"/>
      <c r="ID150" s="112"/>
      <c r="IE150" s="112"/>
      <c r="IF150" s="112"/>
      <c r="IG150" s="112"/>
      <c r="IH150" s="112"/>
      <c r="II150" s="112"/>
      <c r="IJ150" s="112"/>
      <c r="IK150" s="112"/>
      <c r="IL150" s="112"/>
      <c r="IM150" s="112"/>
      <c r="IN150" s="112"/>
      <c r="IO150" s="112"/>
      <c r="IP150" s="112"/>
      <c r="IQ150" s="112"/>
      <c r="IR150" s="112"/>
      <c r="IS150" s="112"/>
      <c r="IT150" s="112"/>
      <c r="IU150" s="112"/>
    </row>
    <row r="151" spans="1:255">
      <c r="A151" s="135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2"/>
      <c r="CC151" s="112"/>
      <c r="CD151" s="112"/>
      <c r="CE151" s="112"/>
      <c r="CF151" s="112"/>
      <c r="CG151" s="112"/>
      <c r="CH151" s="112"/>
      <c r="CI151" s="112"/>
      <c r="CJ151" s="112"/>
      <c r="CK151" s="112"/>
      <c r="CL151" s="112"/>
      <c r="CM151" s="112"/>
      <c r="CN151" s="112"/>
      <c r="CO151" s="112"/>
      <c r="CP151" s="112"/>
      <c r="CQ151" s="112"/>
      <c r="CR151" s="112"/>
      <c r="CS151" s="112"/>
      <c r="CT151" s="112"/>
      <c r="CU151" s="112"/>
      <c r="CV151" s="112"/>
      <c r="CW151" s="112"/>
      <c r="CX151" s="112"/>
      <c r="CY151" s="112"/>
      <c r="CZ151" s="112"/>
      <c r="DA151" s="112"/>
      <c r="DB151" s="112"/>
      <c r="DC151" s="112"/>
      <c r="DD151" s="112"/>
      <c r="DE151" s="112"/>
      <c r="DF151" s="112"/>
      <c r="DG151" s="112"/>
      <c r="DH151" s="112"/>
      <c r="DI151" s="112"/>
      <c r="DJ151" s="112"/>
      <c r="DK151" s="112"/>
      <c r="DL151" s="112"/>
      <c r="DM151" s="112"/>
      <c r="DN151" s="112"/>
      <c r="DO151" s="112"/>
      <c r="DP151" s="112"/>
      <c r="DQ151" s="112"/>
      <c r="DR151" s="112"/>
      <c r="DS151" s="112"/>
      <c r="DT151" s="112"/>
      <c r="DU151" s="112"/>
      <c r="DV151" s="112"/>
      <c r="DW151" s="112"/>
      <c r="DX151" s="112"/>
      <c r="DY151" s="112"/>
      <c r="DZ151" s="112"/>
      <c r="EA151" s="112"/>
      <c r="EB151" s="112"/>
      <c r="EC151" s="112"/>
      <c r="ED151" s="112"/>
      <c r="EE151" s="112"/>
      <c r="EF151" s="112"/>
      <c r="EG151" s="112"/>
      <c r="EH151" s="112"/>
      <c r="EI151" s="112"/>
      <c r="EJ151" s="112"/>
      <c r="EK151" s="112"/>
      <c r="EL151" s="112"/>
      <c r="EM151" s="112"/>
      <c r="EN151" s="112"/>
      <c r="EO151" s="112"/>
      <c r="EP151" s="112"/>
      <c r="EQ151" s="112"/>
      <c r="ER151" s="112"/>
      <c r="ES151" s="112"/>
      <c r="ET151" s="112"/>
      <c r="EU151" s="112"/>
      <c r="EV151" s="112"/>
      <c r="EW151" s="112"/>
      <c r="EX151" s="112"/>
      <c r="EY151" s="112"/>
      <c r="EZ151" s="112"/>
      <c r="FA151" s="112"/>
      <c r="FB151" s="112"/>
      <c r="FC151" s="112"/>
      <c r="FD151" s="112"/>
      <c r="FE151" s="112"/>
      <c r="FF151" s="112"/>
      <c r="FG151" s="112"/>
      <c r="FH151" s="112"/>
      <c r="FI151" s="112"/>
      <c r="FJ151" s="112"/>
      <c r="FK151" s="112"/>
      <c r="FL151" s="112"/>
      <c r="FM151" s="112"/>
      <c r="FN151" s="112"/>
      <c r="FO151" s="112"/>
      <c r="FP151" s="112"/>
      <c r="FQ151" s="112"/>
      <c r="FR151" s="112"/>
      <c r="FS151" s="112"/>
      <c r="FT151" s="112"/>
      <c r="FU151" s="112"/>
      <c r="FV151" s="112"/>
      <c r="FW151" s="112"/>
      <c r="FX151" s="112"/>
      <c r="FY151" s="112"/>
      <c r="FZ151" s="112"/>
      <c r="GA151" s="112"/>
      <c r="GB151" s="112"/>
      <c r="GC151" s="112"/>
      <c r="GD151" s="112"/>
      <c r="GE151" s="112"/>
      <c r="GF151" s="112"/>
      <c r="GG151" s="112"/>
      <c r="GH151" s="112"/>
      <c r="GI151" s="112"/>
      <c r="GJ151" s="112"/>
      <c r="GK151" s="112"/>
      <c r="GL151" s="112"/>
      <c r="GM151" s="112"/>
      <c r="GN151" s="112"/>
      <c r="GO151" s="112"/>
      <c r="GP151" s="112"/>
      <c r="GQ151" s="112"/>
      <c r="GR151" s="112"/>
      <c r="GS151" s="112"/>
      <c r="GT151" s="112"/>
      <c r="GU151" s="112"/>
      <c r="GV151" s="112"/>
      <c r="GW151" s="112"/>
      <c r="GX151" s="112"/>
      <c r="GY151" s="112"/>
      <c r="GZ151" s="112"/>
      <c r="HA151" s="112"/>
      <c r="HB151" s="112"/>
      <c r="HC151" s="112"/>
      <c r="HD151" s="112"/>
      <c r="HE151" s="112"/>
      <c r="HF151" s="112"/>
      <c r="HG151" s="112"/>
      <c r="HH151" s="112"/>
      <c r="HI151" s="112"/>
      <c r="HJ151" s="112"/>
      <c r="HK151" s="112"/>
      <c r="HL151" s="112"/>
      <c r="HM151" s="112"/>
      <c r="HN151" s="112"/>
      <c r="HO151" s="112"/>
      <c r="HP151" s="112"/>
      <c r="HQ151" s="112"/>
      <c r="HR151" s="112"/>
      <c r="HS151" s="112"/>
      <c r="HT151" s="112"/>
      <c r="HU151" s="112"/>
      <c r="HV151" s="112"/>
      <c r="HW151" s="112"/>
      <c r="HX151" s="112"/>
      <c r="HY151" s="112"/>
      <c r="HZ151" s="112"/>
      <c r="IA151" s="112"/>
      <c r="IB151" s="112"/>
      <c r="IC151" s="112"/>
      <c r="ID151" s="112"/>
      <c r="IE151" s="112"/>
      <c r="IF151" s="112"/>
      <c r="IG151" s="112"/>
      <c r="IH151" s="112"/>
      <c r="II151" s="112"/>
      <c r="IJ151" s="112"/>
      <c r="IK151" s="112"/>
      <c r="IL151" s="112"/>
      <c r="IM151" s="112"/>
      <c r="IN151" s="112"/>
      <c r="IO151" s="112"/>
      <c r="IP151" s="112"/>
      <c r="IQ151" s="112"/>
      <c r="IR151" s="112"/>
      <c r="IS151" s="112"/>
      <c r="IT151" s="112"/>
      <c r="IU151" s="112"/>
    </row>
    <row r="152" spans="1:255">
      <c r="A152" s="135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112"/>
      <c r="CC152" s="112"/>
      <c r="CD152" s="112"/>
      <c r="CE152" s="112"/>
      <c r="CF152" s="112"/>
      <c r="CG152" s="112"/>
      <c r="CH152" s="112"/>
      <c r="CI152" s="112"/>
      <c r="CJ152" s="112"/>
      <c r="CK152" s="112"/>
      <c r="CL152" s="112"/>
      <c r="CM152" s="112"/>
      <c r="CN152" s="112"/>
      <c r="CO152" s="112"/>
      <c r="CP152" s="112"/>
      <c r="CQ152" s="112"/>
      <c r="CR152" s="112"/>
      <c r="CS152" s="112"/>
      <c r="CT152" s="112"/>
      <c r="CU152" s="112"/>
      <c r="CV152" s="112"/>
      <c r="CW152" s="112"/>
      <c r="CX152" s="112"/>
      <c r="CY152" s="112"/>
      <c r="CZ152" s="112"/>
      <c r="DA152" s="112"/>
      <c r="DB152" s="112"/>
      <c r="DC152" s="112"/>
      <c r="DD152" s="112"/>
      <c r="DE152" s="112"/>
      <c r="DF152" s="112"/>
      <c r="DG152" s="112"/>
      <c r="DH152" s="112"/>
      <c r="DI152" s="112"/>
      <c r="DJ152" s="112"/>
      <c r="DK152" s="112"/>
      <c r="DL152" s="112"/>
      <c r="DM152" s="112"/>
      <c r="DN152" s="112"/>
      <c r="DO152" s="112"/>
      <c r="DP152" s="112"/>
      <c r="DQ152" s="112"/>
      <c r="DR152" s="112"/>
      <c r="DS152" s="112"/>
      <c r="DT152" s="112"/>
      <c r="DU152" s="112"/>
      <c r="DV152" s="112"/>
      <c r="DW152" s="112"/>
      <c r="DX152" s="112"/>
      <c r="DY152" s="112"/>
      <c r="DZ152" s="112"/>
      <c r="EA152" s="112"/>
      <c r="EB152" s="112"/>
      <c r="EC152" s="112"/>
      <c r="ED152" s="112"/>
      <c r="EE152" s="112"/>
      <c r="EF152" s="112"/>
      <c r="EG152" s="112"/>
      <c r="EH152" s="112"/>
      <c r="EI152" s="112"/>
      <c r="EJ152" s="112"/>
      <c r="EK152" s="112"/>
      <c r="EL152" s="112"/>
      <c r="EM152" s="112"/>
      <c r="EN152" s="112"/>
      <c r="EO152" s="112"/>
      <c r="EP152" s="112"/>
      <c r="EQ152" s="112"/>
      <c r="ER152" s="112"/>
      <c r="ES152" s="112"/>
      <c r="ET152" s="112"/>
      <c r="EU152" s="112"/>
      <c r="EV152" s="112"/>
      <c r="EW152" s="112"/>
      <c r="EX152" s="112"/>
      <c r="EY152" s="112"/>
      <c r="EZ152" s="112"/>
      <c r="FA152" s="112"/>
      <c r="FB152" s="112"/>
      <c r="FC152" s="112"/>
      <c r="FD152" s="112"/>
      <c r="FE152" s="112"/>
      <c r="FF152" s="112"/>
      <c r="FG152" s="112"/>
      <c r="FH152" s="112"/>
      <c r="FI152" s="112"/>
      <c r="FJ152" s="112"/>
      <c r="FK152" s="112"/>
      <c r="FL152" s="112"/>
      <c r="FM152" s="112"/>
      <c r="FN152" s="112"/>
      <c r="FO152" s="112"/>
      <c r="FP152" s="112"/>
      <c r="FQ152" s="112"/>
      <c r="FR152" s="112"/>
      <c r="FS152" s="112"/>
      <c r="FT152" s="112"/>
      <c r="FU152" s="112"/>
      <c r="FV152" s="112"/>
      <c r="FW152" s="112"/>
      <c r="FX152" s="112"/>
      <c r="FY152" s="112"/>
      <c r="FZ152" s="112"/>
      <c r="GA152" s="112"/>
      <c r="GB152" s="112"/>
      <c r="GC152" s="112"/>
      <c r="GD152" s="112"/>
      <c r="GE152" s="112"/>
      <c r="GF152" s="112"/>
      <c r="GG152" s="112"/>
      <c r="GH152" s="112"/>
      <c r="GI152" s="112"/>
      <c r="GJ152" s="112"/>
      <c r="GK152" s="112"/>
      <c r="GL152" s="112"/>
      <c r="GM152" s="112"/>
      <c r="GN152" s="112"/>
      <c r="GO152" s="112"/>
      <c r="GP152" s="112"/>
      <c r="GQ152" s="112"/>
      <c r="GR152" s="112"/>
      <c r="GS152" s="112"/>
      <c r="GT152" s="112"/>
      <c r="GU152" s="112"/>
      <c r="GV152" s="112"/>
      <c r="GW152" s="112"/>
      <c r="GX152" s="112"/>
      <c r="GY152" s="112"/>
      <c r="GZ152" s="112"/>
      <c r="HA152" s="112"/>
      <c r="HB152" s="112"/>
      <c r="HC152" s="112"/>
      <c r="HD152" s="112"/>
      <c r="HE152" s="112"/>
      <c r="HF152" s="112"/>
      <c r="HG152" s="112"/>
      <c r="HH152" s="112"/>
      <c r="HI152" s="112"/>
      <c r="HJ152" s="112"/>
      <c r="HK152" s="112"/>
      <c r="HL152" s="112"/>
      <c r="HM152" s="112"/>
      <c r="HN152" s="112"/>
      <c r="HO152" s="112"/>
      <c r="HP152" s="112"/>
      <c r="HQ152" s="112"/>
      <c r="HR152" s="112"/>
      <c r="HS152" s="112"/>
      <c r="HT152" s="112"/>
      <c r="HU152" s="112"/>
      <c r="HV152" s="112"/>
      <c r="HW152" s="112"/>
      <c r="HX152" s="112"/>
      <c r="HY152" s="112"/>
      <c r="HZ152" s="112"/>
      <c r="IA152" s="112"/>
      <c r="IB152" s="112"/>
      <c r="IC152" s="112"/>
      <c r="ID152" s="112"/>
      <c r="IE152" s="112"/>
      <c r="IF152" s="112"/>
      <c r="IG152" s="112"/>
      <c r="IH152" s="112"/>
      <c r="II152" s="112"/>
      <c r="IJ152" s="112"/>
      <c r="IK152" s="112"/>
      <c r="IL152" s="112"/>
      <c r="IM152" s="112"/>
      <c r="IN152" s="112"/>
      <c r="IO152" s="112"/>
      <c r="IP152" s="112"/>
      <c r="IQ152" s="112"/>
      <c r="IR152" s="112"/>
      <c r="IS152" s="112"/>
      <c r="IT152" s="112"/>
      <c r="IU152" s="112"/>
    </row>
    <row r="153" spans="1:255">
      <c r="A153" s="135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  <c r="BL153" s="112"/>
      <c r="BM153" s="112"/>
      <c r="BN153" s="112"/>
      <c r="BO153" s="112"/>
      <c r="BP153" s="112"/>
      <c r="BQ153" s="112"/>
      <c r="BR153" s="112"/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112"/>
      <c r="CM153" s="112"/>
      <c r="CN153" s="112"/>
      <c r="CO153" s="112"/>
      <c r="CP153" s="112"/>
      <c r="CQ153" s="112"/>
      <c r="CR153" s="112"/>
      <c r="CS153" s="112"/>
      <c r="CT153" s="112"/>
      <c r="CU153" s="112"/>
      <c r="CV153" s="112"/>
      <c r="CW153" s="112"/>
      <c r="CX153" s="112"/>
      <c r="CY153" s="112"/>
      <c r="CZ153" s="112"/>
      <c r="DA153" s="112"/>
      <c r="DB153" s="112"/>
      <c r="DC153" s="112"/>
      <c r="DD153" s="112"/>
      <c r="DE153" s="112"/>
      <c r="DF153" s="112"/>
      <c r="DG153" s="112"/>
      <c r="DH153" s="112"/>
      <c r="DI153" s="112"/>
      <c r="DJ153" s="112"/>
      <c r="DK153" s="112"/>
      <c r="DL153" s="112"/>
      <c r="DM153" s="112"/>
      <c r="DN153" s="112"/>
      <c r="DO153" s="112"/>
      <c r="DP153" s="112"/>
      <c r="DQ153" s="112"/>
      <c r="DR153" s="112"/>
      <c r="DS153" s="112"/>
      <c r="DT153" s="112"/>
      <c r="DU153" s="112"/>
      <c r="DV153" s="112"/>
      <c r="DW153" s="112"/>
      <c r="DX153" s="112"/>
      <c r="DY153" s="112"/>
      <c r="DZ153" s="112"/>
      <c r="EA153" s="112"/>
      <c r="EB153" s="112"/>
      <c r="EC153" s="112"/>
      <c r="ED153" s="112"/>
      <c r="EE153" s="112"/>
      <c r="EF153" s="112"/>
      <c r="EG153" s="112"/>
      <c r="EH153" s="112"/>
      <c r="EI153" s="112"/>
      <c r="EJ153" s="112"/>
      <c r="EK153" s="112"/>
      <c r="EL153" s="112"/>
      <c r="EM153" s="112"/>
      <c r="EN153" s="112"/>
      <c r="EO153" s="112"/>
      <c r="EP153" s="112"/>
      <c r="EQ153" s="112"/>
      <c r="ER153" s="112"/>
      <c r="ES153" s="112"/>
      <c r="ET153" s="112"/>
      <c r="EU153" s="112"/>
      <c r="EV153" s="112"/>
      <c r="EW153" s="112"/>
      <c r="EX153" s="112"/>
      <c r="EY153" s="112"/>
      <c r="EZ153" s="112"/>
      <c r="FA153" s="112"/>
      <c r="FB153" s="112"/>
      <c r="FC153" s="112"/>
      <c r="FD153" s="112"/>
      <c r="FE153" s="112"/>
      <c r="FF153" s="112"/>
      <c r="FG153" s="112"/>
      <c r="FH153" s="112"/>
      <c r="FI153" s="112"/>
      <c r="FJ153" s="112"/>
      <c r="FK153" s="112"/>
      <c r="FL153" s="112"/>
      <c r="FM153" s="112"/>
      <c r="FN153" s="112"/>
      <c r="FO153" s="112"/>
      <c r="FP153" s="112"/>
      <c r="FQ153" s="112"/>
      <c r="FR153" s="112"/>
      <c r="FS153" s="112"/>
      <c r="FT153" s="112"/>
      <c r="FU153" s="112"/>
      <c r="FV153" s="112"/>
      <c r="FW153" s="112"/>
      <c r="FX153" s="112"/>
      <c r="FY153" s="112"/>
      <c r="FZ153" s="112"/>
      <c r="GA153" s="112"/>
      <c r="GB153" s="112"/>
      <c r="GC153" s="112"/>
      <c r="GD153" s="112"/>
      <c r="GE153" s="112"/>
      <c r="GF153" s="112"/>
      <c r="GG153" s="112"/>
      <c r="GH153" s="112"/>
      <c r="GI153" s="112"/>
      <c r="GJ153" s="112"/>
      <c r="GK153" s="112"/>
      <c r="GL153" s="112"/>
      <c r="GM153" s="112"/>
      <c r="GN153" s="112"/>
      <c r="GO153" s="112"/>
      <c r="GP153" s="112"/>
      <c r="GQ153" s="112"/>
      <c r="GR153" s="112"/>
      <c r="GS153" s="112"/>
      <c r="GT153" s="112"/>
      <c r="GU153" s="112"/>
      <c r="GV153" s="112"/>
      <c r="GW153" s="112"/>
      <c r="GX153" s="112"/>
      <c r="GY153" s="112"/>
      <c r="GZ153" s="112"/>
      <c r="HA153" s="112"/>
      <c r="HB153" s="112"/>
      <c r="HC153" s="112"/>
      <c r="HD153" s="112"/>
      <c r="HE153" s="112"/>
      <c r="HF153" s="112"/>
      <c r="HG153" s="112"/>
      <c r="HH153" s="112"/>
      <c r="HI153" s="112"/>
      <c r="HJ153" s="112"/>
      <c r="HK153" s="112"/>
      <c r="HL153" s="112"/>
      <c r="HM153" s="112"/>
      <c r="HN153" s="112"/>
      <c r="HO153" s="112"/>
      <c r="HP153" s="112"/>
      <c r="HQ153" s="112"/>
      <c r="HR153" s="112"/>
      <c r="HS153" s="112"/>
      <c r="HT153" s="112"/>
      <c r="HU153" s="112"/>
      <c r="HV153" s="112"/>
      <c r="HW153" s="112"/>
      <c r="HX153" s="112"/>
      <c r="HY153" s="112"/>
      <c r="HZ153" s="112"/>
      <c r="IA153" s="112"/>
      <c r="IB153" s="112"/>
      <c r="IC153" s="112"/>
      <c r="ID153" s="112"/>
      <c r="IE153" s="112"/>
      <c r="IF153" s="112"/>
      <c r="IG153" s="112"/>
      <c r="IH153" s="112"/>
      <c r="II153" s="112"/>
      <c r="IJ153" s="112"/>
      <c r="IK153" s="112"/>
      <c r="IL153" s="112"/>
      <c r="IM153" s="112"/>
      <c r="IN153" s="112"/>
      <c r="IO153" s="112"/>
      <c r="IP153" s="112"/>
      <c r="IQ153" s="112"/>
      <c r="IR153" s="112"/>
      <c r="IS153" s="112"/>
      <c r="IT153" s="112"/>
      <c r="IU153" s="112"/>
    </row>
    <row r="154" spans="1:255">
      <c r="A154" s="135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112"/>
      <c r="BQ154" s="112"/>
      <c r="BR154" s="112"/>
      <c r="BS154" s="112"/>
      <c r="BT154" s="112"/>
      <c r="BU154" s="112"/>
      <c r="BV154" s="112"/>
      <c r="BW154" s="112"/>
      <c r="BX154" s="112"/>
      <c r="BY154" s="112"/>
      <c r="BZ154" s="112"/>
      <c r="CA154" s="112"/>
      <c r="CB154" s="112"/>
      <c r="CC154" s="112"/>
      <c r="CD154" s="112"/>
      <c r="CE154" s="112"/>
      <c r="CF154" s="112"/>
      <c r="CG154" s="112"/>
      <c r="CH154" s="112"/>
      <c r="CI154" s="112"/>
      <c r="CJ154" s="112"/>
      <c r="CK154" s="112"/>
      <c r="CL154" s="112"/>
      <c r="CM154" s="112"/>
      <c r="CN154" s="112"/>
      <c r="CO154" s="112"/>
      <c r="CP154" s="112"/>
      <c r="CQ154" s="112"/>
      <c r="CR154" s="112"/>
      <c r="CS154" s="112"/>
      <c r="CT154" s="112"/>
      <c r="CU154" s="112"/>
      <c r="CV154" s="112"/>
      <c r="CW154" s="112"/>
      <c r="CX154" s="112"/>
      <c r="CY154" s="112"/>
      <c r="CZ154" s="112"/>
      <c r="DA154" s="112"/>
      <c r="DB154" s="112"/>
      <c r="DC154" s="112"/>
      <c r="DD154" s="112"/>
      <c r="DE154" s="112"/>
      <c r="DF154" s="112"/>
      <c r="DG154" s="112"/>
      <c r="DH154" s="112"/>
      <c r="DI154" s="112"/>
      <c r="DJ154" s="112"/>
      <c r="DK154" s="112"/>
      <c r="DL154" s="112"/>
      <c r="DM154" s="112"/>
      <c r="DN154" s="112"/>
      <c r="DO154" s="112"/>
      <c r="DP154" s="112"/>
      <c r="DQ154" s="112"/>
      <c r="DR154" s="112"/>
      <c r="DS154" s="112"/>
      <c r="DT154" s="112"/>
      <c r="DU154" s="112"/>
      <c r="DV154" s="112"/>
      <c r="DW154" s="112"/>
      <c r="DX154" s="112"/>
      <c r="DY154" s="112"/>
      <c r="DZ154" s="112"/>
      <c r="EA154" s="112"/>
      <c r="EB154" s="112"/>
      <c r="EC154" s="112"/>
      <c r="ED154" s="112"/>
      <c r="EE154" s="112"/>
      <c r="EF154" s="112"/>
      <c r="EG154" s="112"/>
      <c r="EH154" s="112"/>
      <c r="EI154" s="112"/>
      <c r="EJ154" s="112"/>
      <c r="EK154" s="112"/>
      <c r="EL154" s="112"/>
      <c r="EM154" s="112"/>
      <c r="EN154" s="112"/>
      <c r="EO154" s="112"/>
      <c r="EP154" s="112"/>
      <c r="EQ154" s="112"/>
      <c r="ER154" s="112"/>
      <c r="ES154" s="112"/>
      <c r="ET154" s="112"/>
      <c r="EU154" s="112"/>
      <c r="EV154" s="112"/>
      <c r="EW154" s="112"/>
      <c r="EX154" s="112"/>
      <c r="EY154" s="112"/>
      <c r="EZ154" s="112"/>
      <c r="FA154" s="112"/>
      <c r="FB154" s="112"/>
      <c r="FC154" s="112"/>
      <c r="FD154" s="112"/>
      <c r="FE154" s="112"/>
      <c r="FF154" s="112"/>
      <c r="FG154" s="112"/>
      <c r="FH154" s="112"/>
      <c r="FI154" s="112"/>
      <c r="FJ154" s="112"/>
      <c r="FK154" s="112"/>
      <c r="FL154" s="112"/>
      <c r="FM154" s="112"/>
      <c r="FN154" s="112"/>
      <c r="FO154" s="112"/>
      <c r="FP154" s="112"/>
      <c r="FQ154" s="112"/>
      <c r="FR154" s="112"/>
      <c r="FS154" s="112"/>
      <c r="FT154" s="112"/>
      <c r="FU154" s="112"/>
      <c r="FV154" s="112"/>
      <c r="FW154" s="112"/>
      <c r="FX154" s="112"/>
      <c r="FY154" s="112"/>
      <c r="FZ154" s="112"/>
      <c r="GA154" s="112"/>
      <c r="GB154" s="112"/>
      <c r="GC154" s="112"/>
      <c r="GD154" s="112"/>
      <c r="GE154" s="112"/>
      <c r="GF154" s="112"/>
      <c r="GG154" s="112"/>
      <c r="GH154" s="112"/>
      <c r="GI154" s="112"/>
      <c r="GJ154" s="112"/>
      <c r="GK154" s="112"/>
      <c r="GL154" s="112"/>
      <c r="GM154" s="112"/>
      <c r="GN154" s="112"/>
      <c r="GO154" s="112"/>
      <c r="GP154" s="112"/>
      <c r="GQ154" s="112"/>
      <c r="GR154" s="112"/>
      <c r="GS154" s="112"/>
      <c r="GT154" s="112"/>
      <c r="GU154" s="112"/>
      <c r="GV154" s="112"/>
      <c r="GW154" s="112"/>
      <c r="GX154" s="112"/>
      <c r="GY154" s="112"/>
      <c r="GZ154" s="112"/>
      <c r="HA154" s="112"/>
      <c r="HB154" s="112"/>
      <c r="HC154" s="112"/>
      <c r="HD154" s="112"/>
      <c r="HE154" s="112"/>
      <c r="HF154" s="112"/>
      <c r="HG154" s="112"/>
      <c r="HH154" s="112"/>
      <c r="HI154" s="112"/>
      <c r="HJ154" s="112"/>
      <c r="HK154" s="112"/>
      <c r="HL154" s="112"/>
      <c r="HM154" s="112"/>
      <c r="HN154" s="112"/>
      <c r="HO154" s="112"/>
      <c r="HP154" s="112"/>
      <c r="HQ154" s="112"/>
      <c r="HR154" s="112"/>
      <c r="HS154" s="112"/>
      <c r="HT154" s="112"/>
      <c r="HU154" s="112"/>
      <c r="HV154" s="112"/>
      <c r="HW154" s="112"/>
      <c r="HX154" s="112"/>
      <c r="HY154" s="112"/>
      <c r="HZ154" s="112"/>
      <c r="IA154" s="112"/>
      <c r="IB154" s="112"/>
      <c r="IC154" s="112"/>
      <c r="ID154" s="112"/>
      <c r="IE154" s="112"/>
      <c r="IF154" s="112"/>
      <c r="IG154" s="112"/>
      <c r="IH154" s="112"/>
      <c r="II154" s="112"/>
      <c r="IJ154" s="112"/>
      <c r="IK154" s="112"/>
      <c r="IL154" s="112"/>
      <c r="IM154" s="112"/>
      <c r="IN154" s="112"/>
      <c r="IO154" s="112"/>
      <c r="IP154" s="112"/>
      <c r="IQ154" s="112"/>
      <c r="IR154" s="112"/>
      <c r="IS154" s="112"/>
      <c r="IT154" s="112"/>
      <c r="IU154" s="112"/>
    </row>
    <row r="155" spans="1:255">
      <c r="A155" s="135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  <c r="CC155" s="112"/>
      <c r="CD155" s="112"/>
      <c r="CE155" s="112"/>
      <c r="CF155" s="112"/>
      <c r="CG155" s="112"/>
      <c r="CH155" s="112"/>
      <c r="CI155" s="112"/>
      <c r="CJ155" s="112"/>
      <c r="CK155" s="112"/>
      <c r="CL155" s="112"/>
      <c r="CM155" s="112"/>
      <c r="CN155" s="112"/>
      <c r="CO155" s="112"/>
      <c r="CP155" s="112"/>
      <c r="CQ155" s="112"/>
      <c r="CR155" s="112"/>
      <c r="CS155" s="112"/>
      <c r="CT155" s="112"/>
      <c r="CU155" s="112"/>
      <c r="CV155" s="112"/>
      <c r="CW155" s="112"/>
      <c r="CX155" s="112"/>
      <c r="CY155" s="112"/>
      <c r="CZ155" s="112"/>
      <c r="DA155" s="112"/>
      <c r="DB155" s="112"/>
      <c r="DC155" s="112"/>
      <c r="DD155" s="112"/>
      <c r="DE155" s="112"/>
      <c r="DF155" s="112"/>
      <c r="DG155" s="112"/>
      <c r="DH155" s="112"/>
      <c r="DI155" s="112"/>
      <c r="DJ155" s="112"/>
      <c r="DK155" s="112"/>
      <c r="DL155" s="112"/>
      <c r="DM155" s="112"/>
      <c r="DN155" s="112"/>
      <c r="DO155" s="112"/>
      <c r="DP155" s="112"/>
      <c r="DQ155" s="112"/>
      <c r="DR155" s="112"/>
      <c r="DS155" s="112"/>
      <c r="DT155" s="112"/>
      <c r="DU155" s="112"/>
      <c r="DV155" s="112"/>
      <c r="DW155" s="112"/>
      <c r="DX155" s="112"/>
      <c r="DY155" s="112"/>
      <c r="DZ155" s="112"/>
      <c r="EA155" s="112"/>
      <c r="EB155" s="112"/>
      <c r="EC155" s="112"/>
      <c r="ED155" s="112"/>
      <c r="EE155" s="112"/>
      <c r="EF155" s="112"/>
      <c r="EG155" s="112"/>
      <c r="EH155" s="112"/>
      <c r="EI155" s="112"/>
      <c r="EJ155" s="112"/>
      <c r="EK155" s="112"/>
      <c r="EL155" s="112"/>
      <c r="EM155" s="112"/>
      <c r="EN155" s="112"/>
      <c r="EO155" s="112"/>
      <c r="EP155" s="112"/>
      <c r="EQ155" s="112"/>
      <c r="ER155" s="112"/>
      <c r="ES155" s="112"/>
      <c r="ET155" s="112"/>
      <c r="EU155" s="112"/>
      <c r="EV155" s="112"/>
      <c r="EW155" s="112"/>
      <c r="EX155" s="112"/>
      <c r="EY155" s="112"/>
      <c r="EZ155" s="112"/>
      <c r="FA155" s="112"/>
      <c r="FB155" s="112"/>
      <c r="FC155" s="112"/>
      <c r="FD155" s="112"/>
      <c r="FE155" s="112"/>
      <c r="FF155" s="112"/>
      <c r="FG155" s="112"/>
      <c r="FH155" s="112"/>
      <c r="FI155" s="112"/>
      <c r="FJ155" s="112"/>
      <c r="FK155" s="112"/>
      <c r="FL155" s="112"/>
      <c r="FM155" s="112"/>
      <c r="FN155" s="112"/>
      <c r="FO155" s="112"/>
      <c r="FP155" s="112"/>
      <c r="FQ155" s="112"/>
      <c r="FR155" s="112"/>
      <c r="FS155" s="112"/>
      <c r="FT155" s="112"/>
      <c r="FU155" s="112"/>
      <c r="FV155" s="112"/>
      <c r="FW155" s="112"/>
      <c r="FX155" s="112"/>
      <c r="FY155" s="112"/>
      <c r="FZ155" s="112"/>
      <c r="GA155" s="112"/>
      <c r="GB155" s="112"/>
      <c r="GC155" s="112"/>
      <c r="GD155" s="112"/>
      <c r="GE155" s="112"/>
      <c r="GF155" s="112"/>
      <c r="GG155" s="112"/>
      <c r="GH155" s="112"/>
      <c r="GI155" s="112"/>
      <c r="GJ155" s="112"/>
      <c r="GK155" s="112"/>
      <c r="GL155" s="112"/>
      <c r="GM155" s="112"/>
      <c r="GN155" s="112"/>
      <c r="GO155" s="112"/>
      <c r="GP155" s="112"/>
      <c r="GQ155" s="112"/>
      <c r="GR155" s="112"/>
      <c r="GS155" s="112"/>
      <c r="GT155" s="112"/>
      <c r="GU155" s="112"/>
      <c r="GV155" s="112"/>
      <c r="GW155" s="112"/>
      <c r="GX155" s="112"/>
      <c r="GY155" s="112"/>
      <c r="GZ155" s="112"/>
      <c r="HA155" s="112"/>
      <c r="HB155" s="112"/>
      <c r="HC155" s="112"/>
      <c r="HD155" s="112"/>
      <c r="HE155" s="112"/>
      <c r="HF155" s="112"/>
      <c r="HG155" s="112"/>
      <c r="HH155" s="112"/>
      <c r="HI155" s="112"/>
      <c r="HJ155" s="112"/>
      <c r="HK155" s="112"/>
      <c r="HL155" s="112"/>
      <c r="HM155" s="112"/>
      <c r="HN155" s="112"/>
      <c r="HO155" s="112"/>
      <c r="HP155" s="112"/>
      <c r="HQ155" s="112"/>
      <c r="HR155" s="112"/>
      <c r="HS155" s="112"/>
      <c r="HT155" s="112"/>
      <c r="HU155" s="112"/>
      <c r="HV155" s="112"/>
      <c r="HW155" s="112"/>
      <c r="HX155" s="112"/>
      <c r="HY155" s="112"/>
      <c r="HZ155" s="112"/>
      <c r="IA155" s="112"/>
      <c r="IB155" s="112"/>
      <c r="IC155" s="112"/>
      <c r="ID155" s="112"/>
      <c r="IE155" s="112"/>
      <c r="IF155" s="112"/>
      <c r="IG155" s="112"/>
      <c r="IH155" s="112"/>
      <c r="II155" s="112"/>
      <c r="IJ155" s="112"/>
      <c r="IK155" s="112"/>
      <c r="IL155" s="112"/>
      <c r="IM155" s="112"/>
      <c r="IN155" s="112"/>
      <c r="IO155" s="112"/>
      <c r="IP155" s="112"/>
      <c r="IQ155" s="112"/>
      <c r="IR155" s="112"/>
      <c r="IS155" s="112"/>
      <c r="IT155" s="112"/>
      <c r="IU155" s="112"/>
    </row>
    <row r="156" spans="1:255">
      <c r="A156" s="135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112"/>
      <c r="BP156" s="112"/>
      <c r="BQ156" s="112"/>
      <c r="BR156" s="112"/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112"/>
      <c r="CC156" s="112"/>
      <c r="CD156" s="112"/>
      <c r="CE156" s="112"/>
      <c r="CF156" s="112"/>
      <c r="CG156" s="112"/>
      <c r="CH156" s="112"/>
      <c r="CI156" s="112"/>
      <c r="CJ156" s="112"/>
      <c r="CK156" s="112"/>
      <c r="CL156" s="112"/>
      <c r="CM156" s="112"/>
      <c r="CN156" s="112"/>
      <c r="CO156" s="112"/>
      <c r="CP156" s="112"/>
      <c r="CQ156" s="112"/>
      <c r="CR156" s="112"/>
      <c r="CS156" s="112"/>
      <c r="CT156" s="112"/>
      <c r="CU156" s="112"/>
      <c r="CV156" s="112"/>
      <c r="CW156" s="112"/>
      <c r="CX156" s="112"/>
      <c r="CY156" s="112"/>
      <c r="CZ156" s="112"/>
      <c r="DA156" s="112"/>
      <c r="DB156" s="112"/>
      <c r="DC156" s="112"/>
      <c r="DD156" s="112"/>
      <c r="DE156" s="112"/>
      <c r="DF156" s="112"/>
      <c r="DG156" s="112"/>
      <c r="DH156" s="112"/>
      <c r="DI156" s="112"/>
      <c r="DJ156" s="112"/>
      <c r="DK156" s="112"/>
      <c r="DL156" s="112"/>
      <c r="DM156" s="112"/>
      <c r="DN156" s="112"/>
      <c r="DO156" s="112"/>
      <c r="DP156" s="112"/>
      <c r="DQ156" s="112"/>
      <c r="DR156" s="112"/>
      <c r="DS156" s="112"/>
      <c r="DT156" s="112"/>
      <c r="DU156" s="112"/>
      <c r="DV156" s="112"/>
      <c r="DW156" s="112"/>
      <c r="DX156" s="112"/>
      <c r="DY156" s="112"/>
      <c r="DZ156" s="112"/>
      <c r="EA156" s="112"/>
      <c r="EB156" s="112"/>
      <c r="EC156" s="112"/>
      <c r="ED156" s="112"/>
      <c r="EE156" s="112"/>
      <c r="EF156" s="112"/>
      <c r="EG156" s="112"/>
      <c r="EH156" s="112"/>
      <c r="EI156" s="112"/>
      <c r="EJ156" s="112"/>
      <c r="EK156" s="112"/>
      <c r="EL156" s="112"/>
      <c r="EM156" s="112"/>
      <c r="EN156" s="112"/>
      <c r="EO156" s="112"/>
      <c r="EP156" s="112"/>
      <c r="EQ156" s="112"/>
      <c r="ER156" s="112"/>
      <c r="ES156" s="112"/>
      <c r="ET156" s="112"/>
      <c r="EU156" s="112"/>
      <c r="EV156" s="112"/>
      <c r="EW156" s="112"/>
      <c r="EX156" s="112"/>
      <c r="EY156" s="112"/>
      <c r="EZ156" s="112"/>
      <c r="FA156" s="112"/>
      <c r="FB156" s="112"/>
      <c r="FC156" s="112"/>
      <c r="FD156" s="112"/>
      <c r="FE156" s="112"/>
      <c r="FF156" s="112"/>
      <c r="FG156" s="112"/>
      <c r="FH156" s="112"/>
      <c r="FI156" s="112"/>
      <c r="FJ156" s="112"/>
      <c r="FK156" s="112"/>
      <c r="FL156" s="112"/>
      <c r="FM156" s="112"/>
      <c r="FN156" s="112"/>
      <c r="FO156" s="112"/>
      <c r="FP156" s="112"/>
      <c r="FQ156" s="112"/>
      <c r="FR156" s="112"/>
      <c r="FS156" s="112"/>
      <c r="FT156" s="112"/>
      <c r="FU156" s="112"/>
      <c r="FV156" s="112"/>
      <c r="FW156" s="112"/>
      <c r="FX156" s="112"/>
      <c r="FY156" s="112"/>
      <c r="FZ156" s="112"/>
      <c r="GA156" s="112"/>
      <c r="GB156" s="112"/>
      <c r="GC156" s="112"/>
      <c r="GD156" s="112"/>
      <c r="GE156" s="112"/>
      <c r="GF156" s="112"/>
      <c r="GG156" s="112"/>
      <c r="GH156" s="112"/>
      <c r="GI156" s="112"/>
      <c r="GJ156" s="112"/>
      <c r="GK156" s="112"/>
      <c r="GL156" s="112"/>
      <c r="GM156" s="112"/>
      <c r="GN156" s="112"/>
      <c r="GO156" s="112"/>
      <c r="GP156" s="112"/>
      <c r="GQ156" s="112"/>
      <c r="GR156" s="112"/>
      <c r="GS156" s="112"/>
      <c r="GT156" s="112"/>
      <c r="GU156" s="112"/>
      <c r="GV156" s="112"/>
      <c r="GW156" s="112"/>
      <c r="GX156" s="112"/>
      <c r="GY156" s="112"/>
      <c r="GZ156" s="112"/>
      <c r="HA156" s="112"/>
      <c r="HB156" s="112"/>
      <c r="HC156" s="112"/>
      <c r="HD156" s="112"/>
      <c r="HE156" s="112"/>
      <c r="HF156" s="112"/>
      <c r="HG156" s="112"/>
      <c r="HH156" s="112"/>
      <c r="HI156" s="112"/>
      <c r="HJ156" s="112"/>
      <c r="HK156" s="112"/>
      <c r="HL156" s="112"/>
      <c r="HM156" s="112"/>
      <c r="HN156" s="112"/>
      <c r="HO156" s="112"/>
      <c r="HP156" s="112"/>
      <c r="HQ156" s="112"/>
      <c r="HR156" s="112"/>
      <c r="HS156" s="112"/>
      <c r="HT156" s="112"/>
      <c r="HU156" s="112"/>
      <c r="HV156" s="112"/>
      <c r="HW156" s="112"/>
      <c r="HX156" s="112"/>
      <c r="HY156" s="112"/>
      <c r="HZ156" s="112"/>
      <c r="IA156" s="112"/>
      <c r="IB156" s="112"/>
      <c r="IC156" s="112"/>
      <c r="ID156" s="112"/>
      <c r="IE156" s="112"/>
      <c r="IF156" s="112"/>
      <c r="IG156" s="112"/>
      <c r="IH156" s="112"/>
      <c r="II156" s="112"/>
      <c r="IJ156" s="112"/>
      <c r="IK156" s="112"/>
      <c r="IL156" s="112"/>
      <c r="IM156" s="112"/>
      <c r="IN156" s="112"/>
      <c r="IO156" s="112"/>
      <c r="IP156" s="112"/>
      <c r="IQ156" s="112"/>
      <c r="IR156" s="112"/>
      <c r="IS156" s="112"/>
      <c r="IT156" s="112"/>
      <c r="IU156" s="112"/>
    </row>
    <row r="157" spans="1:255">
      <c r="A157" s="135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  <c r="BL157" s="112"/>
      <c r="BM157" s="112"/>
      <c r="BN157" s="112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112"/>
      <c r="CC157" s="112"/>
      <c r="CD157" s="112"/>
      <c r="CE157" s="112"/>
      <c r="CF157" s="112"/>
      <c r="CG157" s="112"/>
      <c r="CH157" s="112"/>
      <c r="CI157" s="112"/>
      <c r="CJ157" s="112"/>
      <c r="CK157" s="112"/>
      <c r="CL157" s="112"/>
      <c r="CM157" s="112"/>
      <c r="CN157" s="112"/>
      <c r="CO157" s="112"/>
      <c r="CP157" s="112"/>
      <c r="CQ157" s="112"/>
      <c r="CR157" s="112"/>
      <c r="CS157" s="112"/>
      <c r="CT157" s="112"/>
      <c r="CU157" s="112"/>
      <c r="CV157" s="112"/>
      <c r="CW157" s="112"/>
      <c r="CX157" s="112"/>
      <c r="CY157" s="112"/>
      <c r="CZ157" s="112"/>
      <c r="DA157" s="112"/>
      <c r="DB157" s="112"/>
      <c r="DC157" s="112"/>
      <c r="DD157" s="112"/>
      <c r="DE157" s="112"/>
      <c r="DF157" s="112"/>
      <c r="DG157" s="112"/>
      <c r="DH157" s="112"/>
      <c r="DI157" s="112"/>
      <c r="DJ157" s="112"/>
      <c r="DK157" s="112"/>
      <c r="DL157" s="112"/>
      <c r="DM157" s="112"/>
      <c r="DN157" s="112"/>
      <c r="DO157" s="112"/>
      <c r="DP157" s="112"/>
      <c r="DQ157" s="112"/>
      <c r="DR157" s="112"/>
      <c r="DS157" s="112"/>
      <c r="DT157" s="112"/>
      <c r="DU157" s="112"/>
      <c r="DV157" s="112"/>
      <c r="DW157" s="112"/>
      <c r="DX157" s="112"/>
      <c r="DY157" s="112"/>
      <c r="DZ157" s="112"/>
      <c r="EA157" s="112"/>
      <c r="EB157" s="112"/>
      <c r="EC157" s="112"/>
      <c r="ED157" s="112"/>
      <c r="EE157" s="112"/>
      <c r="EF157" s="112"/>
      <c r="EG157" s="112"/>
      <c r="EH157" s="112"/>
      <c r="EI157" s="112"/>
      <c r="EJ157" s="112"/>
      <c r="EK157" s="112"/>
      <c r="EL157" s="112"/>
      <c r="EM157" s="112"/>
      <c r="EN157" s="112"/>
      <c r="EO157" s="112"/>
      <c r="EP157" s="112"/>
      <c r="EQ157" s="112"/>
      <c r="ER157" s="112"/>
      <c r="ES157" s="112"/>
      <c r="ET157" s="112"/>
      <c r="EU157" s="112"/>
      <c r="EV157" s="112"/>
      <c r="EW157" s="112"/>
      <c r="EX157" s="112"/>
      <c r="EY157" s="112"/>
      <c r="EZ157" s="112"/>
      <c r="FA157" s="112"/>
      <c r="FB157" s="112"/>
      <c r="FC157" s="112"/>
      <c r="FD157" s="112"/>
      <c r="FE157" s="112"/>
      <c r="FF157" s="112"/>
      <c r="FG157" s="112"/>
      <c r="FH157" s="112"/>
      <c r="FI157" s="112"/>
      <c r="FJ157" s="112"/>
      <c r="FK157" s="112"/>
      <c r="FL157" s="112"/>
      <c r="FM157" s="112"/>
      <c r="FN157" s="112"/>
      <c r="FO157" s="112"/>
      <c r="FP157" s="112"/>
      <c r="FQ157" s="112"/>
      <c r="FR157" s="112"/>
      <c r="FS157" s="112"/>
      <c r="FT157" s="112"/>
      <c r="FU157" s="112"/>
      <c r="FV157" s="112"/>
      <c r="FW157" s="112"/>
      <c r="FX157" s="112"/>
      <c r="FY157" s="112"/>
      <c r="FZ157" s="112"/>
      <c r="GA157" s="112"/>
      <c r="GB157" s="112"/>
      <c r="GC157" s="112"/>
      <c r="GD157" s="112"/>
      <c r="GE157" s="112"/>
      <c r="GF157" s="112"/>
      <c r="GG157" s="112"/>
      <c r="GH157" s="112"/>
      <c r="GI157" s="112"/>
      <c r="GJ157" s="112"/>
      <c r="GK157" s="112"/>
      <c r="GL157" s="112"/>
      <c r="GM157" s="112"/>
      <c r="GN157" s="112"/>
      <c r="GO157" s="112"/>
      <c r="GP157" s="112"/>
      <c r="GQ157" s="112"/>
      <c r="GR157" s="112"/>
      <c r="GS157" s="112"/>
      <c r="GT157" s="112"/>
      <c r="GU157" s="112"/>
      <c r="GV157" s="112"/>
      <c r="GW157" s="112"/>
      <c r="GX157" s="112"/>
      <c r="GY157" s="112"/>
      <c r="GZ157" s="112"/>
      <c r="HA157" s="112"/>
      <c r="HB157" s="112"/>
      <c r="HC157" s="112"/>
      <c r="HD157" s="112"/>
      <c r="HE157" s="112"/>
      <c r="HF157" s="112"/>
      <c r="HG157" s="112"/>
      <c r="HH157" s="112"/>
      <c r="HI157" s="112"/>
      <c r="HJ157" s="112"/>
      <c r="HK157" s="112"/>
      <c r="HL157" s="112"/>
      <c r="HM157" s="112"/>
      <c r="HN157" s="112"/>
      <c r="HO157" s="112"/>
      <c r="HP157" s="112"/>
      <c r="HQ157" s="112"/>
      <c r="HR157" s="112"/>
      <c r="HS157" s="112"/>
      <c r="HT157" s="112"/>
      <c r="HU157" s="112"/>
      <c r="HV157" s="112"/>
      <c r="HW157" s="112"/>
      <c r="HX157" s="112"/>
      <c r="HY157" s="112"/>
      <c r="HZ157" s="112"/>
      <c r="IA157" s="112"/>
      <c r="IB157" s="112"/>
      <c r="IC157" s="112"/>
      <c r="ID157" s="112"/>
      <c r="IE157" s="112"/>
      <c r="IF157" s="112"/>
      <c r="IG157" s="112"/>
      <c r="IH157" s="112"/>
      <c r="II157" s="112"/>
      <c r="IJ157" s="112"/>
      <c r="IK157" s="112"/>
      <c r="IL157" s="112"/>
      <c r="IM157" s="112"/>
      <c r="IN157" s="112"/>
      <c r="IO157" s="112"/>
      <c r="IP157" s="112"/>
      <c r="IQ157" s="112"/>
      <c r="IR157" s="112"/>
      <c r="IS157" s="112"/>
      <c r="IT157" s="112"/>
      <c r="IU157" s="112"/>
    </row>
    <row r="158" spans="1:255">
      <c r="A158" s="135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2"/>
      <c r="CU158" s="112"/>
      <c r="CV158" s="112"/>
      <c r="CW158" s="112"/>
      <c r="CX158" s="112"/>
      <c r="CY158" s="112"/>
      <c r="CZ158" s="112"/>
      <c r="DA158" s="112"/>
      <c r="DB158" s="112"/>
      <c r="DC158" s="112"/>
      <c r="DD158" s="112"/>
      <c r="DE158" s="112"/>
      <c r="DF158" s="112"/>
      <c r="DG158" s="112"/>
      <c r="DH158" s="112"/>
      <c r="DI158" s="112"/>
      <c r="DJ158" s="112"/>
      <c r="DK158" s="112"/>
      <c r="DL158" s="112"/>
      <c r="DM158" s="112"/>
      <c r="DN158" s="112"/>
      <c r="DO158" s="112"/>
      <c r="DP158" s="112"/>
      <c r="DQ158" s="112"/>
      <c r="DR158" s="112"/>
      <c r="DS158" s="112"/>
      <c r="DT158" s="112"/>
      <c r="DU158" s="112"/>
      <c r="DV158" s="112"/>
      <c r="DW158" s="112"/>
      <c r="DX158" s="112"/>
      <c r="DY158" s="112"/>
      <c r="DZ158" s="112"/>
      <c r="EA158" s="112"/>
      <c r="EB158" s="112"/>
      <c r="EC158" s="112"/>
      <c r="ED158" s="112"/>
      <c r="EE158" s="112"/>
      <c r="EF158" s="112"/>
      <c r="EG158" s="112"/>
      <c r="EH158" s="112"/>
      <c r="EI158" s="112"/>
      <c r="EJ158" s="112"/>
      <c r="EK158" s="112"/>
      <c r="EL158" s="112"/>
      <c r="EM158" s="112"/>
      <c r="EN158" s="112"/>
      <c r="EO158" s="112"/>
      <c r="EP158" s="112"/>
      <c r="EQ158" s="112"/>
      <c r="ER158" s="112"/>
      <c r="ES158" s="112"/>
      <c r="ET158" s="112"/>
      <c r="EU158" s="112"/>
      <c r="EV158" s="112"/>
      <c r="EW158" s="112"/>
      <c r="EX158" s="112"/>
      <c r="EY158" s="112"/>
      <c r="EZ158" s="112"/>
      <c r="FA158" s="112"/>
      <c r="FB158" s="112"/>
      <c r="FC158" s="112"/>
      <c r="FD158" s="112"/>
      <c r="FE158" s="112"/>
      <c r="FF158" s="112"/>
      <c r="FG158" s="112"/>
      <c r="FH158" s="112"/>
      <c r="FI158" s="112"/>
      <c r="FJ158" s="112"/>
      <c r="FK158" s="112"/>
      <c r="FL158" s="112"/>
      <c r="FM158" s="112"/>
      <c r="FN158" s="112"/>
      <c r="FO158" s="112"/>
      <c r="FP158" s="112"/>
      <c r="FQ158" s="112"/>
      <c r="FR158" s="112"/>
      <c r="FS158" s="112"/>
      <c r="FT158" s="112"/>
      <c r="FU158" s="112"/>
      <c r="FV158" s="112"/>
      <c r="FW158" s="112"/>
      <c r="FX158" s="112"/>
      <c r="FY158" s="112"/>
      <c r="FZ158" s="112"/>
      <c r="GA158" s="112"/>
      <c r="GB158" s="112"/>
      <c r="GC158" s="112"/>
      <c r="GD158" s="112"/>
      <c r="GE158" s="112"/>
      <c r="GF158" s="112"/>
      <c r="GG158" s="112"/>
      <c r="GH158" s="112"/>
      <c r="GI158" s="112"/>
      <c r="GJ158" s="112"/>
      <c r="GK158" s="112"/>
      <c r="GL158" s="112"/>
      <c r="GM158" s="112"/>
      <c r="GN158" s="112"/>
      <c r="GO158" s="112"/>
      <c r="GP158" s="112"/>
      <c r="GQ158" s="112"/>
      <c r="GR158" s="112"/>
      <c r="GS158" s="112"/>
      <c r="GT158" s="112"/>
      <c r="GU158" s="112"/>
      <c r="GV158" s="112"/>
      <c r="GW158" s="112"/>
      <c r="GX158" s="112"/>
      <c r="GY158" s="112"/>
      <c r="GZ158" s="112"/>
      <c r="HA158" s="112"/>
      <c r="HB158" s="112"/>
      <c r="HC158" s="112"/>
      <c r="HD158" s="112"/>
      <c r="HE158" s="112"/>
      <c r="HF158" s="112"/>
      <c r="HG158" s="112"/>
      <c r="HH158" s="112"/>
      <c r="HI158" s="112"/>
      <c r="HJ158" s="112"/>
      <c r="HK158" s="112"/>
      <c r="HL158" s="112"/>
      <c r="HM158" s="112"/>
      <c r="HN158" s="112"/>
      <c r="HO158" s="112"/>
      <c r="HP158" s="112"/>
      <c r="HQ158" s="112"/>
      <c r="HR158" s="112"/>
      <c r="HS158" s="112"/>
      <c r="HT158" s="112"/>
      <c r="HU158" s="112"/>
      <c r="HV158" s="112"/>
      <c r="HW158" s="112"/>
      <c r="HX158" s="112"/>
      <c r="HY158" s="112"/>
      <c r="HZ158" s="112"/>
      <c r="IA158" s="112"/>
      <c r="IB158" s="112"/>
      <c r="IC158" s="112"/>
      <c r="ID158" s="112"/>
      <c r="IE158" s="112"/>
      <c r="IF158" s="112"/>
      <c r="IG158" s="112"/>
      <c r="IH158" s="112"/>
      <c r="II158" s="112"/>
      <c r="IJ158" s="112"/>
      <c r="IK158" s="112"/>
      <c r="IL158" s="112"/>
      <c r="IM158" s="112"/>
      <c r="IN158" s="112"/>
      <c r="IO158" s="112"/>
      <c r="IP158" s="112"/>
      <c r="IQ158" s="112"/>
      <c r="IR158" s="112"/>
      <c r="IS158" s="112"/>
      <c r="IT158" s="112"/>
      <c r="IU158" s="112"/>
    </row>
    <row r="159" spans="1:255">
      <c r="A159" s="135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  <c r="CC159" s="112"/>
      <c r="CD159" s="112"/>
      <c r="CE159" s="112"/>
      <c r="CF159" s="112"/>
      <c r="CG159" s="112"/>
      <c r="CH159" s="112"/>
      <c r="CI159" s="112"/>
      <c r="CJ159" s="112"/>
      <c r="CK159" s="112"/>
      <c r="CL159" s="112"/>
      <c r="CM159" s="112"/>
      <c r="CN159" s="112"/>
      <c r="CO159" s="112"/>
      <c r="CP159" s="112"/>
      <c r="CQ159" s="112"/>
      <c r="CR159" s="112"/>
      <c r="CS159" s="112"/>
      <c r="CT159" s="112"/>
      <c r="CU159" s="112"/>
      <c r="CV159" s="112"/>
      <c r="CW159" s="112"/>
      <c r="CX159" s="112"/>
      <c r="CY159" s="112"/>
      <c r="CZ159" s="112"/>
      <c r="DA159" s="112"/>
      <c r="DB159" s="112"/>
      <c r="DC159" s="112"/>
      <c r="DD159" s="112"/>
      <c r="DE159" s="112"/>
      <c r="DF159" s="112"/>
      <c r="DG159" s="112"/>
      <c r="DH159" s="112"/>
      <c r="DI159" s="112"/>
      <c r="DJ159" s="112"/>
      <c r="DK159" s="112"/>
      <c r="DL159" s="112"/>
      <c r="DM159" s="112"/>
      <c r="DN159" s="112"/>
      <c r="DO159" s="112"/>
      <c r="DP159" s="112"/>
      <c r="DQ159" s="112"/>
      <c r="DR159" s="112"/>
      <c r="DS159" s="112"/>
      <c r="DT159" s="112"/>
      <c r="DU159" s="112"/>
      <c r="DV159" s="112"/>
      <c r="DW159" s="112"/>
      <c r="DX159" s="112"/>
      <c r="DY159" s="112"/>
      <c r="DZ159" s="112"/>
      <c r="EA159" s="112"/>
      <c r="EB159" s="112"/>
      <c r="EC159" s="112"/>
      <c r="ED159" s="112"/>
      <c r="EE159" s="112"/>
      <c r="EF159" s="112"/>
      <c r="EG159" s="112"/>
      <c r="EH159" s="112"/>
      <c r="EI159" s="112"/>
      <c r="EJ159" s="112"/>
      <c r="EK159" s="112"/>
      <c r="EL159" s="112"/>
      <c r="EM159" s="112"/>
      <c r="EN159" s="112"/>
      <c r="EO159" s="112"/>
      <c r="EP159" s="112"/>
      <c r="EQ159" s="112"/>
      <c r="ER159" s="112"/>
      <c r="ES159" s="112"/>
      <c r="ET159" s="112"/>
      <c r="EU159" s="112"/>
      <c r="EV159" s="112"/>
      <c r="EW159" s="112"/>
      <c r="EX159" s="112"/>
      <c r="EY159" s="112"/>
      <c r="EZ159" s="112"/>
      <c r="FA159" s="112"/>
      <c r="FB159" s="112"/>
      <c r="FC159" s="112"/>
      <c r="FD159" s="112"/>
      <c r="FE159" s="112"/>
      <c r="FF159" s="112"/>
      <c r="FG159" s="112"/>
      <c r="FH159" s="112"/>
      <c r="FI159" s="112"/>
      <c r="FJ159" s="112"/>
      <c r="FK159" s="112"/>
      <c r="FL159" s="112"/>
      <c r="FM159" s="112"/>
      <c r="FN159" s="112"/>
      <c r="FO159" s="112"/>
      <c r="FP159" s="112"/>
      <c r="FQ159" s="112"/>
      <c r="FR159" s="112"/>
      <c r="FS159" s="112"/>
      <c r="FT159" s="112"/>
      <c r="FU159" s="112"/>
      <c r="FV159" s="112"/>
      <c r="FW159" s="112"/>
      <c r="FX159" s="112"/>
      <c r="FY159" s="112"/>
      <c r="FZ159" s="112"/>
      <c r="GA159" s="112"/>
      <c r="GB159" s="112"/>
      <c r="GC159" s="112"/>
      <c r="GD159" s="112"/>
      <c r="GE159" s="112"/>
      <c r="GF159" s="112"/>
      <c r="GG159" s="112"/>
      <c r="GH159" s="112"/>
      <c r="GI159" s="112"/>
      <c r="GJ159" s="112"/>
      <c r="GK159" s="112"/>
      <c r="GL159" s="112"/>
      <c r="GM159" s="112"/>
      <c r="GN159" s="112"/>
      <c r="GO159" s="112"/>
      <c r="GP159" s="112"/>
      <c r="GQ159" s="112"/>
      <c r="GR159" s="112"/>
      <c r="GS159" s="112"/>
      <c r="GT159" s="112"/>
      <c r="GU159" s="112"/>
      <c r="GV159" s="112"/>
      <c r="GW159" s="112"/>
      <c r="GX159" s="112"/>
      <c r="GY159" s="112"/>
      <c r="GZ159" s="112"/>
      <c r="HA159" s="112"/>
      <c r="HB159" s="112"/>
      <c r="HC159" s="112"/>
      <c r="HD159" s="112"/>
      <c r="HE159" s="112"/>
      <c r="HF159" s="112"/>
      <c r="HG159" s="112"/>
      <c r="HH159" s="112"/>
      <c r="HI159" s="112"/>
      <c r="HJ159" s="112"/>
      <c r="HK159" s="112"/>
      <c r="HL159" s="112"/>
      <c r="HM159" s="112"/>
      <c r="HN159" s="112"/>
      <c r="HO159" s="112"/>
      <c r="HP159" s="112"/>
      <c r="HQ159" s="112"/>
      <c r="HR159" s="112"/>
      <c r="HS159" s="112"/>
      <c r="HT159" s="112"/>
      <c r="HU159" s="112"/>
      <c r="HV159" s="112"/>
      <c r="HW159" s="112"/>
      <c r="HX159" s="112"/>
      <c r="HY159" s="112"/>
      <c r="HZ159" s="112"/>
      <c r="IA159" s="112"/>
      <c r="IB159" s="112"/>
      <c r="IC159" s="112"/>
      <c r="ID159" s="112"/>
      <c r="IE159" s="112"/>
      <c r="IF159" s="112"/>
      <c r="IG159" s="112"/>
      <c r="IH159" s="112"/>
      <c r="II159" s="112"/>
      <c r="IJ159" s="112"/>
      <c r="IK159" s="112"/>
      <c r="IL159" s="112"/>
      <c r="IM159" s="112"/>
      <c r="IN159" s="112"/>
      <c r="IO159" s="112"/>
      <c r="IP159" s="112"/>
      <c r="IQ159" s="112"/>
      <c r="IR159" s="112"/>
      <c r="IS159" s="112"/>
      <c r="IT159" s="112"/>
      <c r="IU159" s="112"/>
    </row>
    <row r="160" spans="1:255">
      <c r="A160" s="135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  <c r="BL160" s="112"/>
      <c r="BM160" s="112"/>
      <c r="BN160" s="112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112"/>
      <c r="CC160" s="112"/>
      <c r="CD160" s="112"/>
      <c r="CE160" s="112"/>
      <c r="CF160" s="112"/>
      <c r="CG160" s="112"/>
      <c r="CH160" s="112"/>
      <c r="CI160" s="112"/>
      <c r="CJ160" s="112"/>
      <c r="CK160" s="112"/>
      <c r="CL160" s="112"/>
      <c r="CM160" s="112"/>
      <c r="CN160" s="112"/>
      <c r="CO160" s="112"/>
      <c r="CP160" s="112"/>
      <c r="CQ160" s="112"/>
      <c r="CR160" s="112"/>
      <c r="CS160" s="112"/>
      <c r="CT160" s="112"/>
      <c r="CU160" s="112"/>
      <c r="CV160" s="112"/>
      <c r="CW160" s="112"/>
      <c r="CX160" s="112"/>
      <c r="CY160" s="112"/>
      <c r="CZ160" s="112"/>
      <c r="DA160" s="112"/>
      <c r="DB160" s="112"/>
      <c r="DC160" s="112"/>
      <c r="DD160" s="112"/>
      <c r="DE160" s="112"/>
      <c r="DF160" s="112"/>
      <c r="DG160" s="112"/>
      <c r="DH160" s="112"/>
      <c r="DI160" s="112"/>
      <c r="DJ160" s="112"/>
      <c r="DK160" s="112"/>
      <c r="DL160" s="112"/>
      <c r="DM160" s="112"/>
      <c r="DN160" s="112"/>
      <c r="DO160" s="112"/>
      <c r="DP160" s="112"/>
      <c r="DQ160" s="112"/>
      <c r="DR160" s="112"/>
      <c r="DS160" s="112"/>
      <c r="DT160" s="112"/>
      <c r="DU160" s="112"/>
      <c r="DV160" s="112"/>
      <c r="DW160" s="112"/>
      <c r="DX160" s="112"/>
      <c r="DY160" s="112"/>
      <c r="DZ160" s="112"/>
      <c r="EA160" s="112"/>
      <c r="EB160" s="112"/>
      <c r="EC160" s="112"/>
      <c r="ED160" s="112"/>
      <c r="EE160" s="112"/>
      <c r="EF160" s="112"/>
      <c r="EG160" s="112"/>
      <c r="EH160" s="112"/>
      <c r="EI160" s="112"/>
      <c r="EJ160" s="112"/>
      <c r="EK160" s="112"/>
      <c r="EL160" s="112"/>
      <c r="EM160" s="112"/>
      <c r="EN160" s="112"/>
      <c r="EO160" s="112"/>
      <c r="EP160" s="112"/>
      <c r="EQ160" s="112"/>
      <c r="ER160" s="112"/>
      <c r="ES160" s="112"/>
      <c r="ET160" s="112"/>
      <c r="EU160" s="112"/>
      <c r="EV160" s="112"/>
      <c r="EW160" s="112"/>
      <c r="EX160" s="112"/>
      <c r="EY160" s="112"/>
      <c r="EZ160" s="112"/>
      <c r="FA160" s="112"/>
      <c r="FB160" s="112"/>
      <c r="FC160" s="112"/>
      <c r="FD160" s="112"/>
      <c r="FE160" s="112"/>
      <c r="FF160" s="112"/>
      <c r="FG160" s="112"/>
      <c r="FH160" s="112"/>
      <c r="FI160" s="112"/>
      <c r="FJ160" s="112"/>
      <c r="FK160" s="112"/>
      <c r="FL160" s="112"/>
      <c r="FM160" s="112"/>
      <c r="FN160" s="112"/>
      <c r="FO160" s="112"/>
      <c r="FP160" s="112"/>
      <c r="FQ160" s="112"/>
      <c r="FR160" s="112"/>
      <c r="FS160" s="112"/>
      <c r="FT160" s="112"/>
      <c r="FU160" s="112"/>
      <c r="FV160" s="112"/>
      <c r="FW160" s="112"/>
      <c r="FX160" s="112"/>
      <c r="FY160" s="112"/>
      <c r="FZ160" s="112"/>
      <c r="GA160" s="112"/>
      <c r="GB160" s="112"/>
      <c r="GC160" s="112"/>
      <c r="GD160" s="112"/>
      <c r="GE160" s="112"/>
      <c r="GF160" s="112"/>
      <c r="GG160" s="112"/>
      <c r="GH160" s="112"/>
      <c r="GI160" s="112"/>
      <c r="GJ160" s="112"/>
      <c r="GK160" s="112"/>
      <c r="GL160" s="112"/>
      <c r="GM160" s="112"/>
      <c r="GN160" s="112"/>
      <c r="GO160" s="112"/>
      <c r="GP160" s="112"/>
      <c r="GQ160" s="112"/>
      <c r="GR160" s="112"/>
      <c r="GS160" s="112"/>
      <c r="GT160" s="112"/>
      <c r="GU160" s="112"/>
      <c r="GV160" s="112"/>
      <c r="GW160" s="112"/>
      <c r="GX160" s="112"/>
      <c r="GY160" s="112"/>
      <c r="GZ160" s="112"/>
      <c r="HA160" s="112"/>
      <c r="HB160" s="112"/>
      <c r="HC160" s="112"/>
      <c r="HD160" s="112"/>
      <c r="HE160" s="112"/>
      <c r="HF160" s="112"/>
      <c r="HG160" s="112"/>
      <c r="HH160" s="112"/>
      <c r="HI160" s="112"/>
      <c r="HJ160" s="112"/>
      <c r="HK160" s="112"/>
      <c r="HL160" s="112"/>
      <c r="HM160" s="112"/>
      <c r="HN160" s="112"/>
      <c r="HO160" s="112"/>
      <c r="HP160" s="112"/>
      <c r="HQ160" s="112"/>
      <c r="HR160" s="112"/>
      <c r="HS160" s="112"/>
      <c r="HT160" s="112"/>
      <c r="HU160" s="112"/>
      <c r="HV160" s="112"/>
      <c r="HW160" s="112"/>
      <c r="HX160" s="112"/>
      <c r="HY160" s="112"/>
      <c r="HZ160" s="112"/>
      <c r="IA160" s="112"/>
      <c r="IB160" s="112"/>
      <c r="IC160" s="112"/>
      <c r="ID160" s="112"/>
      <c r="IE160" s="112"/>
      <c r="IF160" s="112"/>
      <c r="IG160" s="112"/>
      <c r="IH160" s="112"/>
      <c r="II160" s="112"/>
      <c r="IJ160" s="112"/>
      <c r="IK160" s="112"/>
      <c r="IL160" s="112"/>
      <c r="IM160" s="112"/>
      <c r="IN160" s="112"/>
      <c r="IO160" s="112"/>
      <c r="IP160" s="112"/>
      <c r="IQ160" s="112"/>
      <c r="IR160" s="112"/>
      <c r="IS160" s="112"/>
      <c r="IT160" s="112"/>
      <c r="IU160" s="112"/>
    </row>
    <row r="161" spans="1:255">
      <c r="A161" s="135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  <c r="BL161" s="112"/>
      <c r="BM161" s="112"/>
      <c r="BN161" s="112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112"/>
      <c r="CC161" s="112"/>
      <c r="CD161" s="112"/>
      <c r="CE161" s="112"/>
      <c r="CF161" s="112"/>
      <c r="CG161" s="112"/>
      <c r="CH161" s="112"/>
      <c r="CI161" s="112"/>
      <c r="CJ161" s="112"/>
      <c r="CK161" s="112"/>
      <c r="CL161" s="112"/>
      <c r="CM161" s="112"/>
      <c r="CN161" s="112"/>
      <c r="CO161" s="112"/>
      <c r="CP161" s="112"/>
      <c r="CQ161" s="112"/>
      <c r="CR161" s="112"/>
      <c r="CS161" s="112"/>
      <c r="CT161" s="112"/>
      <c r="CU161" s="112"/>
      <c r="CV161" s="112"/>
      <c r="CW161" s="112"/>
      <c r="CX161" s="112"/>
      <c r="CY161" s="112"/>
      <c r="CZ161" s="112"/>
      <c r="DA161" s="112"/>
      <c r="DB161" s="112"/>
      <c r="DC161" s="112"/>
      <c r="DD161" s="112"/>
      <c r="DE161" s="112"/>
      <c r="DF161" s="112"/>
      <c r="DG161" s="112"/>
      <c r="DH161" s="112"/>
      <c r="DI161" s="112"/>
      <c r="DJ161" s="112"/>
      <c r="DK161" s="112"/>
      <c r="DL161" s="112"/>
      <c r="DM161" s="112"/>
      <c r="DN161" s="112"/>
      <c r="DO161" s="112"/>
      <c r="DP161" s="112"/>
      <c r="DQ161" s="112"/>
      <c r="DR161" s="112"/>
      <c r="DS161" s="112"/>
      <c r="DT161" s="112"/>
      <c r="DU161" s="112"/>
      <c r="DV161" s="112"/>
      <c r="DW161" s="112"/>
      <c r="DX161" s="112"/>
      <c r="DY161" s="112"/>
      <c r="DZ161" s="112"/>
      <c r="EA161" s="112"/>
      <c r="EB161" s="112"/>
      <c r="EC161" s="112"/>
      <c r="ED161" s="112"/>
      <c r="EE161" s="112"/>
      <c r="EF161" s="112"/>
      <c r="EG161" s="112"/>
      <c r="EH161" s="112"/>
      <c r="EI161" s="112"/>
      <c r="EJ161" s="112"/>
      <c r="EK161" s="112"/>
      <c r="EL161" s="112"/>
      <c r="EM161" s="112"/>
      <c r="EN161" s="112"/>
      <c r="EO161" s="112"/>
      <c r="EP161" s="112"/>
      <c r="EQ161" s="112"/>
      <c r="ER161" s="112"/>
      <c r="ES161" s="112"/>
      <c r="ET161" s="112"/>
      <c r="EU161" s="112"/>
      <c r="EV161" s="112"/>
      <c r="EW161" s="112"/>
      <c r="EX161" s="112"/>
      <c r="EY161" s="112"/>
      <c r="EZ161" s="112"/>
      <c r="FA161" s="112"/>
      <c r="FB161" s="112"/>
      <c r="FC161" s="112"/>
      <c r="FD161" s="112"/>
      <c r="FE161" s="112"/>
      <c r="FF161" s="112"/>
      <c r="FG161" s="112"/>
      <c r="FH161" s="112"/>
      <c r="FI161" s="112"/>
      <c r="FJ161" s="112"/>
      <c r="FK161" s="112"/>
      <c r="FL161" s="112"/>
      <c r="FM161" s="112"/>
      <c r="FN161" s="112"/>
      <c r="FO161" s="112"/>
      <c r="FP161" s="112"/>
      <c r="FQ161" s="112"/>
      <c r="FR161" s="112"/>
      <c r="FS161" s="112"/>
      <c r="FT161" s="112"/>
      <c r="FU161" s="112"/>
      <c r="FV161" s="112"/>
      <c r="FW161" s="112"/>
      <c r="FX161" s="112"/>
      <c r="FY161" s="112"/>
      <c r="FZ161" s="112"/>
      <c r="GA161" s="112"/>
      <c r="GB161" s="112"/>
      <c r="GC161" s="112"/>
      <c r="GD161" s="112"/>
      <c r="GE161" s="112"/>
      <c r="GF161" s="112"/>
      <c r="GG161" s="112"/>
      <c r="GH161" s="112"/>
      <c r="GI161" s="112"/>
      <c r="GJ161" s="112"/>
      <c r="GK161" s="112"/>
      <c r="GL161" s="112"/>
      <c r="GM161" s="112"/>
      <c r="GN161" s="112"/>
      <c r="GO161" s="112"/>
      <c r="GP161" s="112"/>
      <c r="GQ161" s="112"/>
      <c r="GR161" s="112"/>
      <c r="GS161" s="112"/>
      <c r="GT161" s="112"/>
      <c r="GU161" s="112"/>
      <c r="GV161" s="112"/>
      <c r="GW161" s="112"/>
      <c r="GX161" s="112"/>
      <c r="GY161" s="112"/>
      <c r="GZ161" s="112"/>
      <c r="HA161" s="112"/>
      <c r="HB161" s="112"/>
      <c r="HC161" s="112"/>
      <c r="HD161" s="112"/>
      <c r="HE161" s="112"/>
      <c r="HF161" s="112"/>
      <c r="HG161" s="112"/>
      <c r="HH161" s="112"/>
      <c r="HI161" s="112"/>
      <c r="HJ161" s="112"/>
      <c r="HK161" s="112"/>
      <c r="HL161" s="112"/>
      <c r="HM161" s="112"/>
      <c r="HN161" s="112"/>
      <c r="HO161" s="112"/>
      <c r="HP161" s="112"/>
      <c r="HQ161" s="112"/>
      <c r="HR161" s="112"/>
      <c r="HS161" s="112"/>
      <c r="HT161" s="112"/>
      <c r="HU161" s="112"/>
      <c r="HV161" s="112"/>
      <c r="HW161" s="112"/>
      <c r="HX161" s="112"/>
      <c r="HY161" s="112"/>
      <c r="HZ161" s="112"/>
      <c r="IA161" s="112"/>
      <c r="IB161" s="112"/>
      <c r="IC161" s="112"/>
      <c r="ID161" s="112"/>
      <c r="IE161" s="112"/>
      <c r="IF161" s="112"/>
      <c r="IG161" s="112"/>
      <c r="IH161" s="112"/>
      <c r="II161" s="112"/>
      <c r="IJ161" s="112"/>
      <c r="IK161" s="112"/>
      <c r="IL161" s="112"/>
      <c r="IM161" s="112"/>
      <c r="IN161" s="112"/>
      <c r="IO161" s="112"/>
      <c r="IP161" s="112"/>
      <c r="IQ161" s="112"/>
      <c r="IR161" s="112"/>
      <c r="IS161" s="112"/>
      <c r="IT161" s="112"/>
      <c r="IU161" s="112"/>
    </row>
    <row r="162" spans="1:255">
      <c r="A162" s="135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  <c r="BL162" s="112"/>
      <c r="BM162" s="112"/>
      <c r="BN162" s="112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2"/>
      <c r="BY162" s="112"/>
      <c r="BZ162" s="112"/>
      <c r="CA162" s="112"/>
      <c r="CB162" s="112"/>
      <c r="CC162" s="112"/>
      <c r="CD162" s="112"/>
      <c r="CE162" s="112"/>
      <c r="CF162" s="112"/>
      <c r="CG162" s="112"/>
      <c r="CH162" s="112"/>
      <c r="CI162" s="112"/>
      <c r="CJ162" s="112"/>
      <c r="CK162" s="112"/>
      <c r="CL162" s="112"/>
      <c r="CM162" s="112"/>
      <c r="CN162" s="112"/>
      <c r="CO162" s="112"/>
      <c r="CP162" s="112"/>
      <c r="CQ162" s="112"/>
      <c r="CR162" s="112"/>
      <c r="CS162" s="112"/>
      <c r="CT162" s="112"/>
      <c r="CU162" s="112"/>
      <c r="CV162" s="112"/>
      <c r="CW162" s="112"/>
      <c r="CX162" s="112"/>
      <c r="CY162" s="112"/>
      <c r="CZ162" s="112"/>
      <c r="DA162" s="112"/>
      <c r="DB162" s="112"/>
      <c r="DC162" s="112"/>
      <c r="DD162" s="112"/>
      <c r="DE162" s="112"/>
      <c r="DF162" s="112"/>
      <c r="DG162" s="112"/>
      <c r="DH162" s="112"/>
      <c r="DI162" s="112"/>
      <c r="DJ162" s="112"/>
      <c r="DK162" s="112"/>
      <c r="DL162" s="112"/>
      <c r="DM162" s="112"/>
      <c r="DN162" s="112"/>
      <c r="DO162" s="112"/>
      <c r="DP162" s="112"/>
      <c r="DQ162" s="112"/>
      <c r="DR162" s="112"/>
      <c r="DS162" s="112"/>
      <c r="DT162" s="112"/>
      <c r="DU162" s="112"/>
      <c r="DV162" s="112"/>
      <c r="DW162" s="112"/>
      <c r="DX162" s="112"/>
      <c r="DY162" s="112"/>
      <c r="DZ162" s="112"/>
      <c r="EA162" s="112"/>
      <c r="EB162" s="112"/>
      <c r="EC162" s="112"/>
      <c r="ED162" s="112"/>
      <c r="EE162" s="112"/>
      <c r="EF162" s="112"/>
      <c r="EG162" s="112"/>
      <c r="EH162" s="112"/>
      <c r="EI162" s="112"/>
      <c r="EJ162" s="112"/>
      <c r="EK162" s="112"/>
      <c r="EL162" s="112"/>
      <c r="EM162" s="112"/>
      <c r="EN162" s="112"/>
      <c r="EO162" s="112"/>
      <c r="EP162" s="112"/>
      <c r="EQ162" s="112"/>
      <c r="ER162" s="112"/>
      <c r="ES162" s="112"/>
      <c r="ET162" s="112"/>
      <c r="EU162" s="112"/>
      <c r="EV162" s="112"/>
      <c r="EW162" s="112"/>
      <c r="EX162" s="112"/>
      <c r="EY162" s="112"/>
      <c r="EZ162" s="112"/>
      <c r="FA162" s="112"/>
      <c r="FB162" s="112"/>
      <c r="FC162" s="112"/>
      <c r="FD162" s="112"/>
      <c r="FE162" s="112"/>
      <c r="FF162" s="112"/>
      <c r="FG162" s="112"/>
      <c r="FH162" s="112"/>
      <c r="FI162" s="112"/>
      <c r="FJ162" s="112"/>
      <c r="FK162" s="112"/>
      <c r="FL162" s="112"/>
      <c r="FM162" s="112"/>
      <c r="FN162" s="112"/>
      <c r="FO162" s="112"/>
      <c r="FP162" s="112"/>
      <c r="FQ162" s="112"/>
      <c r="FR162" s="112"/>
      <c r="FS162" s="112"/>
      <c r="FT162" s="112"/>
      <c r="FU162" s="112"/>
      <c r="FV162" s="112"/>
      <c r="FW162" s="112"/>
      <c r="FX162" s="112"/>
      <c r="FY162" s="112"/>
      <c r="FZ162" s="112"/>
      <c r="GA162" s="112"/>
      <c r="GB162" s="112"/>
      <c r="GC162" s="112"/>
      <c r="GD162" s="112"/>
      <c r="GE162" s="112"/>
      <c r="GF162" s="112"/>
      <c r="GG162" s="112"/>
      <c r="GH162" s="112"/>
      <c r="GI162" s="112"/>
      <c r="GJ162" s="112"/>
      <c r="GK162" s="112"/>
      <c r="GL162" s="112"/>
      <c r="GM162" s="112"/>
      <c r="GN162" s="112"/>
      <c r="GO162" s="112"/>
      <c r="GP162" s="112"/>
      <c r="GQ162" s="112"/>
      <c r="GR162" s="112"/>
      <c r="GS162" s="112"/>
      <c r="GT162" s="112"/>
      <c r="GU162" s="112"/>
      <c r="GV162" s="112"/>
      <c r="GW162" s="112"/>
      <c r="GX162" s="112"/>
      <c r="GY162" s="112"/>
      <c r="GZ162" s="112"/>
      <c r="HA162" s="112"/>
      <c r="HB162" s="112"/>
      <c r="HC162" s="112"/>
      <c r="HD162" s="112"/>
      <c r="HE162" s="112"/>
      <c r="HF162" s="112"/>
      <c r="HG162" s="112"/>
      <c r="HH162" s="112"/>
      <c r="HI162" s="112"/>
      <c r="HJ162" s="112"/>
      <c r="HK162" s="112"/>
      <c r="HL162" s="112"/>
      <c r="HM162" s="112"/>
      <c r="HN162" s="112"/>
      <c r="HO162" s="112"/>
      <c r="HP162" s="112"/>
      <c r="HQ162" s="112"/>
      <c r="HR162" s="112"/>
      <c r="HS162" s="112"/>
      <c r="HT162" s="112"/>
      <c r="HU162" s="112"/>
      <c r="HV162" s="112"/>
      <c r="HW162" s="112"/>
      <c r="HX162" s="112"/>
      <c r="HY162" s="112"/>
      <c r="HZ162" s="112"/>
      <c r="IA162" s="112"/>
      <c r="IB162" s="112"/>
      <c r="IC162" s="112"/>
      <c r="ID162" s="112"/>
      <c r="IE162" s="112"/>
      <c r="IF162" s="112"/>
      <c r="IG162" s="112"/>
      <c r="IH162" s="112"/>
      <c r="II162" s="112"/>
      <c r="IJ162" s="112"/>
      <c r="IK162" s="112"/>
      <c r="IL162" s="112"/>
      <c r="IM162" s="112"/>
      <c r="IN162" s="112"/>
      <c r="IO162" s="112"/>
      <c r="IP162" s="112"/>
      <c r="IQ162" s="112"/>
      <c r="IR162" s="112"/>
      <c r="IS162" s="112"/>
      <c r="IT162" s="112"/>
      <c r="IU162" s="112"/>
    </row>
    <row r="163" spans="1:255">
      <c r="A163" s="135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  <c r="CC163" s="112"/>
      <c r="CD163" s="112"/>
      <c r="CE163" s="112"/>
      <c r="CF163" s="112"/>
      <c r="CG163" s="112"/>
      <c r="CH163" s="112"/>
      <c r="CI163" s="112"/>
      <c r="CJ163" s="112"/>
      <c r="CK163" s="112"/>
      <c r="CL163" s="112"/>
      <c r="CM163" s="112"/>
      <c r="CN163" s="112"/>
      <c r="CO163" s="112"/>
      <c r="CP163" s="112"/>
      <c r="CQ163" s="112"/>
      <c r="CR163" s="112"/>
      <c r="CS163" s="112"/>
      <c r="CT163" s="112"/>
      <c r="CU163" s="112"/>
      <c r="CV163" s="112"/>
      <c r="CW163" s="112"/>
      <c r="CX163" s="112"/>
      <c r="CY163" s="112"/>
      <c r="CZ163" s="112"/>
      <c r="DA163" s="112"/>
      <c r="DB163" s="112"/>
      <c r="DC163" s="112"/>
      <c r="DD163" s="112"/>
      <c r="DE163" s="112"/>
      <c r="DF163" s="112"/>
      <c r="DG163" s="112"/>
      <c r="DH163" s="112"/>
      <c r="DI163" s="112"/>
      <c r="DJ163" s="112"/>
      <c r="DK163" s="112"/>
      <c r="DL163" s="112"/>
      <c r="DM163" s="112"/>
      <c r="DN163" s="112"/>
      <c r="DO163" s="112"/>
      <c r="DP163" s="112"/>
      <c r="DQ163" s="112"/>
      <c r="DR163" s="112"/>
      <c r="DS163" s="112"/>
      <c r="DT163" s="112"/>
      <c r="DU163" s="112"/>
      <c r="DV163" s="112"/>
      <c r="DW163" s="112"/>
      <c r="DX163" s="112"/>
      <c r="DY163" s="112"/>
      <c r="DZ163" s="112"/>
      <c r="EA163" s="112"/>
      <c r="EB163" s="112"/>
      <c r="EC163" s="112"/>
      <c r="ED163" s="112"/>
      <c r="EE163" s="112"/>
      <c r="EF163" s="112"/>
      <c r="EG163" s="112"/>
      <c r="EH163" s="112"/>
      <c r="EI163" s="112"/>
      <c r="EJ163" s="112"/>
      <c r="EK163" s="112"/>
      <c r="EL163" s="112"/>
      <c r="EM163" s="112"/>
      <c r="EN163" s="112"/>
      <c r="EO163" s="112"/>
      <c r="EP163" s="112"/>
      <c r="EQ163" s="112"/>
      <c r="ER163" s="112"/>
      <c r="ES163" s="112"/>
      <c r="ET163" s="112"/>
      <c r="EU163" s="112"/>
      <c r="EV163" s="112"/>
      <c r="EW163" s="112"/>
      <c r="EX163" s="112"/>
      <c r="EY163" s="112"/>
      <c r="EZ163" s="112"/>
      <c r="FA163" s="112"/>
      <c r="FB163" s="112"/>
      <c r="FC163" s="112"/>
      <c r="FD163" s="112"/>
      <c r="FE163" s="112"/>
      <c r="FF163" s="112"/>
      <c r="FG163" s="112"/>
      <c r="FH163" s="112"/>
      <c r="FI163" s="112"/>
      <c r="FJ163" s="112"/>
      <c r="FK163" s="112"/>
      <c r="FL163" s="112"/>
      <c r="FM163" s="112"/>
      <c r="FN163" s="112"/>
      <c r="FO163" s="112"/>
      <c r="FP163" s="112"/>
      <c r="FQ163" s="112"/>
      <c r="FR163" s="112"/>
      <c r="FS163" s="112"/>
      <c r="FT163" s="112"/>
      <c r="FU163" s="112"/>
      <c r="FV163" s="112"/>
      <c r="FW163" s="112"/>
      <c r="FX163" s="112"/>
      <c r="FY163" s="112"/>
      <c r="FZ163" s="112"/>
      <c r="GA163" s="112"/>
      <c r="GB163" s="112"/>
      <c r="GC163" s="112"/>
      <c r="GD163" s="112"/>
      <c r="GE163" s="112"/>
      <c r="GF163" s="112"/>
      <c r="GG163" s="112"/>
      <c r="GH163" s="112"/>
      <c r="GI163" s="112"/>
      <c r="GJ163" s="112"/>
      <c r="GK163" s="112"/>
      <c r="GL163" s="112"/>
      <c r="GM163" s="112"/>
      <c r="GN163" s="112"/>
      <c r="GO163" s="112"/>
      <c r="GP163" s="112"/>
      <c r="GQ163" s="112"/>
      <c r="GR163" s="112"/>
      <c r="GS163" s="112"/>
      <c r="GT163" s="112"/>
      <c r="GU163" s="112"/>
      <c r="GV163" s="112"/>
      <c r="GW163" s="112"/>
      <c r="GX163" s="112"/>
      <c r="GY163" s="112"/>
      <c r="GZ163" s="112"/>
      <c r="HA163" s="112"/>
      <c r="HB163" s="112"/>
      <c r="HC163" s="112"/>
      <c r="HD163" s="112"/>
      <c r="HE163" s="112"/>
      <c r="HF163" s="112"/>
      <c r="HG163" s="112"/>
      <c r="HH163" s="112"/>
      <c r="HI163" s="112"/>
      <c r="HJ163" s="112"/>
      <c r="HK163" s="112"/>
      <c r="HL163" s="112"/>
      <c r="HM163" s="112"/>
      <c r="HN163" s="112"/>
      <c r="HO163" s="112"/>
      <c r="HP163" s="112"/>
      <c r="HQ163" s="112"/>
      <c r="HR163" s="112"/>
      <c r="HS163" s="112"/>
      <c r="HT163" s="112"/>
      <c r="HU163" s="112"/>
      <c r="HV163" s="112"/>
      <c r="HW163" s="112"/>
      <c r="HX163" s="112"/>
      <c r="HY163" s="112"/>
      <c r="HZ163" s="112"/>
      <c r="IA163" s="112"/>
      <c r="IB163" s="112"/>
      <c r="IC163" s="112"/>
      <c r="ID163" s="112"/>
      <c r="IE163" s="112"/>
      <c r="IF163" s="112"/>
      <c r="IG163" s="112"/>
      <c r="IH163" s="112"/>
      <c r="II163" s="112"/>
      <c r="IJ163" s="112"/>
      <c r="IK163" s="112"/>
      <c r="IL163" s="112"/>
      <c r="IM163" s="112"/>
      <c r="IN163" s="112"/>
      <c r="IO163" s="112"/>
      <c r="IP163" s="112"/>
      <c r="IQ163" s="112"/>
      <c r="IR163" s="112"/>
      <c r="IS163" s="112"/>
      <c r="IT163" s="112"/>
      <c r="IU163" s="112"/>
    </row>
    <row r="164" spans="1:255">
      <c r="A164" s="135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  <c r="BL164" s="112"/>
      <c r="BM164" s="112"/>
      <c r="BN164" s="112"/>
      <c r="BO164" s="112"/>
      <c r="BP164" s="112"/>
      <c r="BQ164" s="112"/>
      <c r="BR164" s="112"/>
      <c r="BS164" s="112"/>
      <c r="BT164" s="112"/>
      <c r="BU164" s="112"/>
      <c r="BV164" s="112"/>
      <c r="BW164" s="112"/>
      <c r="BX164" s="112"/>
      <c r="BY164" s="112"/>
      <c r="BZ164" s="112"/>
      <c r="CA164" s="112"/>
      <c r="CB164" s="112"/>
      <c r="CC164" s="112"/>
      <c r="CD164" s="112"/>
      <c r="CE164" s="112"/>
      <c r="CF164" s="112"/>
      <c r="CG164" s="112"/>
      <c r="CH164" s="112"/>
      <c r="CI164" s="112"/>
      <c r="CJ164" s="112"/>
      <c r="CK164" s="112"/>
      <c r="CL164" s="112"/>
      <c r="CM164" s="112"/>
      <c r="CN164" s="112"/>
      <c r="CO164" s="112"/>
      <c r="CP164" s="112"/>
      <c r="CQ164" s="112"/>
      <c r="CR164" s="112"/>
      <c r="CS164" s="112"/>
      <c r="CT164" s="112"/>
      <c r="CU164" s="112"/>
      <c r="CV164" s="112"/>
      <c r="CW164" s="112"/>
      <c r="CX164" s="112"/>
      <c r="CY164" s="112"/>
      <c r="CZ164" s="112"/>
      <c r="DA164" s="112"/>
      <c r="DB164" s="112"/>
      <c r="DC164" s="112"/>
      <c r="DD164" s="112"/>
      <c r="DE164" s="112"/>
      <c r="DF164" s="112"/>
      <c r="DG164" s="112"/>
      <c r="DH164" s="112"/>
      <c r="DI164" s="112"/>
      <c r="DJ164" s="112"/>
      <c r="DK164" s="112"/>
      <c r="DL164" s="112"/>
      <c r="DM164" s="112"/>
      <c r="DN164" s="112"/>
      <c r="DO164" s="112"/>
      <c r="DP164" s="112"/>
      <c r="DQ164" s="112"/>
      <c r="DR164" s="112"/>
      <c r="DS164" s="112"/>
      <c r="DT164" s="112"/>
      <c r="DU164" s="112"/>
      <c r="DV164" s="112"/>
      <c r="DW164" s="112"/>
      <c r="DX164" s="112"/>
      <c r="DY164" s="112"/>
      <c r="DZ164" s="112"/>
      <c r="EA164" s="112"/>
      <c r="EB164" s="112"/>
      <c r="EC164" s="112"/>
      <c r="ED164" s="112"/>
      <c r="EE164" s="112"/>
      <c r="EF164" s="112"/>
      <c r="EG164" s="112"/>
      <c r="EH164" s="112"/>
      <c r="EI164" s="112"/>
      <c r="EJ164" s="112"/>
      <c r="EK164" s="112"/>
      <c r="EL164" s="112"/>
      <c r="EM164" s="112"/>
      <c r="EN164" s="112"/>
      <c r="EO164" s="112"/>
      <c r="EP164" s="112"/>
      <c r="EQ164" s="112"/>
      <c r="ER164" s="112"/>
      <c r="ES164" s="112"/>
      <c r="ET164" s="112"/>
      <c r="EU164" s="112"/>
      <c r="EV164" s="112"/>
      <c r="EW164" s="112"/>
      <c r="EX164" s="112"/>
      <c r="EY164" s="112"/>
      <c r="EZ164" s="112"/>
      <c r="FA164" s="112"/>
      <c r="FB164" s="112"/>
      <c r="FC164" s="112"/>
      <c r="FD164" s="112"/>
      <c r="FE164" s="112"/>
      <c r="FF164" s="112"/>
      <c r="FG164" s="112"/>
      <c r="FH164" s="112"/>
      <c r="FI164" s="112"/>
      <c r="FJ164" s="112"/>
      <c r="FK164" s="112"/>
      <c r="FL164" s="112"/>
      <c r="FM164" s="112"/>
      <c r="FN164" s="112"/>
      <c r="FO164" s="112"/>
      <c r="FP164" s="112"/>
      <c r="FQ164" s="112"/>
      <c r="FR164" s="112"/>
      <c r="FS164" s="112"/>
      <c r="FT164" s="112"/>
      <c r="FU164" s="112"/>
      <c r="FV164" s="112"/>
      <c r="FW164" s="112"/>
      <c r="FX164" s="112"/>
      <c r="FY164" s="112"/>
      <c r="FZ164" s="112"/>
      <c r="GA164" s="112"/>
      <c r="GB164" s="112"/>
      <c r="GC164" s="112"/>
      <c r="GD164" s="112"/>
      <c r="GE164" s="112"/>
      <c r="GF164" s="112"/>
      <c r="GG164" s="112"/>
      <c r="GH164" s="112"/>
      <c r="GI164" s="112"/>
      <c r="GJ164" s="112"/>
      <c r="GK164" s="112"/>
      <c r="GL164" s="112"/>
      <c r="GM164" s="112"/>
      <c r="GN164" s="112"/>
      <c r="GO164" s="112"/>
      <c r="GP164" s="112"/>
      <c r="GQ164" s="112"/>
      <c r="GR164" s="112"/>
      <c r="GS164" s="112"/>
      <c r="GT164" s="112"/>
      <c r="GU164" s="112"/>
      <c r="GV164" s="112"/>
      <c r="GW164" s="112"/>
      <c r="GX164" s="112"/>
      <c r="GY164" s="112"/>
      <c r="GZ164" s="112"/>
      <c r="HA164" s="112"/>
      <c r="HB164" s="112"/>
      <c r="HC164" s="112"/>
      <c r="HD164" s="112"/>
      <c r="HE164" s="112"/>
      <c r="HF164" s="112"/>
      <c r="HG164" s="112"/>
      <c r="HH164" s="112"/>
      <c r="HI164" s="112"/>
      <c r="HJ164" s="112"/>
      <c r="HK164" s="112"/>
      <c r="HL164" s="112"/>
      <c r="HM164" s="112"/>
      <c r="HN164" s="112"/>
      <c r="HO164" s="112"/>
      <c r="HP164" s="112"/>
      <c r="HQ164" s="112"/>
      <c r="HR164" s="112"/>
      <c r="HS164" s="112"/>
      <c r="HT164" s="112"/>
      <c r="HU164" s="112"/>
      <c r="HV164" s="112"/>
      <c r="HW164" s="112"/>
      <c r="HX164" s="112"/>
      <c r="HY164" s="112"/>
      <c r="HZ164" s="112"/>
      <c r="IA164" s="112"/>
      <c r="IB164" s="112"/>
      <c r="IC164" s="112"/>
      <c r="ID164" s="112"/>
      <c r="IE164" s="112"/>
      <c r="IF164" s="112"/>
      <c r="IG164" s="112"/>
      <c r="IH164" s="112"/>
      <c r="II164" s="112"/>
      <c r="IJ164" s="112"/>
      <c r="IK164" s="112"/>
      <c r="IL164" s="112"/>
      <c r="IM164" s="112"/>
      <c r="IN164" s="112"/>
      <c r="IO164" s="112"/>
      <c r="IP164" s="112"/>
      <c r="IQ164" s="112"/>
      <c r="IR164" s="112"/>
      <c r="IS164" s="112"/>
      <c r="IT164" s="112"/>
      <c r="IU164" s="112"/>
    </row>
    <row r="165" spans="1:255">
      <c r="A165" s="135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112"/>
      <c r="CF165" s="112"/>
      <c r="CG165" s="112"/>
      <c r="CH165" s="112"/>
      <c r="CI165" s="112"/>
      <c r="CJ165" s="112"/>
      <c r="CK165" s="112"/>
      <c r="CL165" s="112"/>
      <c r="CM165" s="112"/>
      <c r="CN165" s="112"/>
      <c r="CO165" s="112"/>
      <c r="CP165" s="112"/>
      <c r="CQ165" s="112"/>
      <c r="CR165" s="112"/>
      <c r="CS165" s="112"/>
      <c r="CT165" s="112"/>
      <c r="CU165" s="112"/>
      <c r="CV165" s="112"/>
      <c r="CW165" s="112"/>
      <c r="CX165" s="112"/>
      <c r="CY165" s="112"/>
      <c r="CZ165" s="112"/>
      <c r="DA165" s="112"/>
      <c r="DB165" s="112"/>
      <c r="DC165" s="112"/>
      <c r="DD165" s="112"/>
      <c r="DE165" s="112"/>
      <c r="DF165" s="112"/>
      <c r="DG165" s="112"/>
      <c r="DH165" s="112"/>
      <c r="DI165" s="112"/>
      <c r="DJ165" s="112"/>
      <c r="DK165" s="112"/>
      <c r="DL165" s="112"/>
      <c r="DM165" s="112"/>
      <c r="DN165" s="112"/>
      <c r="DO165" s="112"/>
      <c r="DP165" s="112"/>
      <c r="DQ165" s="112"/>
      <c r="DR165" s="112"/>
      <c r="DS165" s="112"/>
      <c r="DT165" s="112"/>
      <c r="DU165" s="112"/>
      <c r="DV165" s="112"/>
      <c r="DW165" s="112"/>
      <c r="DX165" s="112"/>
      <c r="DY165" s="112"/>
      <c r="DZ165" s="112"/>
      <c r="EA165" s="112"/>
      <c r="EB165" s="112"/>
      <c r="EC165" s="112"/>
      <c r="ED165" s="112"/>
      <c r="EE165" s="112"/>
      <c r="EF165" s="112"/>
      <c r="EG165" s="112"/>
      <c r="EH165" s="112"/>
      <c r="EI165" s="112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112"/>
      <c r="EU165" s="112"/>
      <c r="EV165" s="112"/>
      <c r="EW165" s="112"/>
      <c r="EX165" s="112"/>
      <c r="EY165" s="112"/>
      <c r="EZ165" s="112"/>
      <c r="FA165" s="112"/>
      <c r="FB165" s="112"/>
      <c r="FC165" s="112"/>
      <c r="FD165" s="112"/>
      <c r="FE165" s="112"/>
      <c r="FF165" s="112"/>
      <c r="FG165" s="112"/>
      <c r="FH165" s="112"/>
      <c r="FI165" s="112"/>
      <c r="FJ165" s="112"/>
      <c r="FK165" s="112"/>
      <c r="FL165" s="112"/>
      <c r="FM165" s="112"/>
      <c r="FN165" s="112"/>
      <c r="FO165" s="112"/>
      <c r="FP165" s="112"/>
      <c r="FQ165" s="112"/>
      <c r="FR165" s="112"/>
      <c r="FS165" s="112"/>
      <c r="FT165" s="112"/>
      <c r="FU165" s="112"/>
      <c r="FV165" s="112"/>
      <c r="FW165" s="112"/>
      <c r="FX165" s="112"/>
      <c r="FY165" s="112"/>
      <c r="FZ165" s="112"/>
      <c r="GA165" s="112"/>
      <c r="GB165" s="112"/>
      <c r="GC165" s="112"/>
      <c r="GD165" s="112"/>
      <c r="GE165" s="112"/>
      <c r="GF165" s="112"/>
      <c r="GG165" s="112"/>
      <c r="GH165" s="112"/>
      <c r="GI165" s="112"/>
      <c r="GJ165" s="112"/>
      <c r="GK165" s="112"/>
      <c r="GL165" s="112"/>
      <c r="GM165" s="112"/>
      <c r="GN165" s="112"/>
      <c r="GO165" s="112"/>
      <c r="GP165" s="112"/>
      <c r="GQ165" s="112"/>
      <c r="GR165" s="112"/>
      <c r="GS165" s="112"/>
      <c r="GT165" s="112"/>
      <c r="GU165" s="112"/>
      <c r="GV165" s="112"/>
      <c r="GW165" s="112"/>
      <c r="GX165" s="112"/>
      <c r="GY165" s="112"/>
      <c r="GZ165" s="112"/>
      <c r="HA165" s="112"/>
      <c r="HB165" s="112"/>
      <c r="HC165" s="112"/>
      <c r="HD165" s="112"/>
      <c r="HE165" s="112"/>
      <c r="HF165" s="112"/>
      <c r="HG165" s="112"/>
      <c r="HH165" s="112"/>
      <c r="HI165" s="112"/>
      <c r="HJ165" s="112"/>
      <c r="HK165" s="112"/>
      <c r="HL165" s="112"/>
      <c r="HM165" s="112"/>
      <c r="HN165" s="112"/>
      <c r="HO165" s="112"/>
      <c r="HP165" s="112"/>
      <c r="HQ165" s="112"/>
      <c r="HR165" s="112"/>
      <c r="HS165" s="112"/>
      <c r="HT165" s="112"/>
      <c r="HU165" s="112"/>
      <c r="HV165" s="112"/>
      <c r="HW165" s="112"/>
      <c r="HX165" s="112"/>
      <c r="HY165" s="112"/>
      <c r="HZ165" s="112"/>
      <c r="IA165" s="112"/>
      <c r="IB165" s="112"/>
      <c r="IC165" s="112"/>
      <c r="ID165" s="112"/>
      <c r="IE165" s="112"/>
      <c r="IF165" s="112"/>
      <c r="IG165" s="112"/>
      <c r="IH165" s="112"/>
      <c r="II165" s="112"/>
      <c r="IJ165" s="112"/>
      <c r="IK165" s="112"/>
      <c r="IL165" s="112"/>
      <c r="IM165" s="112"/>
      <c r="IN165" s="112"/>
      <c r="IO165" s="112"/>
      <c r="IP165" s="112"/>
      <c r="IQ165" s="112"/>
      <c r="IR165" s="112"/>
      <c r="IS165" s="112"/>
      <c r="IT165" s="112"/>
      <c r="IU165" s="112"/>
    </row>
    <row r="166" spans="1:255">
      <c r="A166" s="135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12"/>
      <c r="BM166" s="112"/>
      <c r="BN166" s="112"/>
      <c r="BO166" s="112"/>
      <c r="BP166" s="112"/>
      <c r="BQ166" s="112"/>
      <c r="BR166" s="112"/>
      <c r="BS166" s="112"/>
      <c r="BT166" s="112"/>
      <c r="BU166" s="112"/>
      <c r="BV166" s="112"/>
      <c r="BW166" s="112"/>
      <c r="BX166" s="112"/>
      <c r="BY166" s="112"/>
      <c r="BZ166" s="112"/>
      <c r="CA166" s="112"/>
      <c r="CB166" s="112"/>
      <c r="CC166" s="112"/>
      <c r="CD166" s="112"/>
      <c r="CE166" s="112"/>
      <c r="CF166" s="112"/>
      <c r="CG166" s="112"/>
      <c r="CH166" s="112"/>
      <c r="CI166" s="112"/>
      <c r="CJ166" s="112"/>
      <c r="CK166" s="112"/>
      <c r="CL166" s="112"/>
      <c r="CM166" s="112"/>
      <c r="CN166" s="112"/>
      <c r="CO166" s="112"/>
      <c r="CP166" s="112"/>
      <c r="CQ166" s="112"/>
      <c r="CR166" s="112"/>
      <c r="CS166" s="112"/>
      <c r="CT166" s="112"/>
      <c r="CU166" s="112"/>
      <c r="CV166" s="112"/>
      <c r="CW166" s="112"/>
      <c r="CX166" s="112"/>
      <c r="CY166" s="112"/>
      <c r="CZ166" s="112"/>
      <c r="DA166" s="112"/>
      <c r="DB166" s="112"/>
      <c r="DC166" s="112"/>
      <c r="DD166" s="112"/>
      <c r="DE166" s="112"/>
      <c r="DF166" s="112"/>
      <c r="DG166" s="112"/>
      <c r="DH166" s="112"/>
      <c r="DI166" s="112"/>
      <c r="DJ166" s="112"/>
      <c r="DK166" s="112"/>
      <c r="DL166" s="112"/>
      <c r="DM166" s="112"/>
      <c r="DN166" s="112"/>
      <c r="DO166" s="112"/>
      <c r="DP166" s="112"/>
      <c r="DQ166" s="112"/>
      <c r="DR166" s="112"/>
      <c r="DS166" s="112"/>
      <c r="DT166" s="112"/>
      <c r="DU166" s="112"/>
      <c r="DV166" s="112"/>
      <c r="DW166" s="112"/>
      <c r="DX166" s="112"/>
      <c r="DY166" s="112"/>
      <c r="DZ166" s="112"/>
      <c r="EA166" s="112"/>
      <c r="EB166" s="112"/>
      <c r="EC166" s="112"/>
      <c r="ED166" s="112"/>
      <c r="EE166" s="112"/>
      <c r="EF166" s="112"/>
      <c r="EG166" s="112"/>
      <c r="EH166" s="112"/>
      <c r="EI166" s="112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112"/>
      <c r="EU166" s="112"/>
      <c r="EV166" s="112"/>
      <c r="EW166" s="112"/>
      <c r="EX166" s="112"/>
      <c r="EY166" s="112"/>
      <c r="EZ166" s="112"/>
      <c r="FA166" s="112"/>
      <c r="FB166" s="112"/>
      <c r="FC166" s="112"/>
      <c r="FD166" s="112"/>
      <c r="FE166" s="112"/>
      <c r="FF166" s="112"/>
      <c r="FG166" s="112"/>
      <c r="FH166" s="112"/>
      <c r="FI166" s="112"/>
      <c r="FJ166" s="112"/>
      <c r="FK166" s="112"/>
      <c r="FL166" s="112"/>
      <c r="FM166" s="112"/>
      <c r="FN166" s="112"/>
      <c r="FO166" s="112"/>
      <c r="FP166" s="112"/>
      <c r="FQ166" s="112"/>
      <c r="FR166" s="112"/>
      <c r="FS166" s="112"/>
      <c r="FT166" s="112"/>
      <c r="FU166" s="112"/>
      <c r="FV166" s="112"/>
      <c r="FW166" s="112"/>
      <c r="FX166" s="112"/>
      <c r="FY166" s="112"/>
      <c r="FZ166" s="112"/>
      <c r="GA166" s="112"/>
      <c r="GB166" s="112"/>
      <c r="GC166" s="112"/>
      <c r="GD166" s="112"/>
      <c r="GE166" s="112"/>
      <c r="GF166" s="112"/>
      <c r="GG166" s="112"/>
      <c r="GH166" s="112"/>
      <c r="GI166" s="112"/>
      <c r="GJ166" s="112"/>
      <c r="GK166" s="112"/>
      <c r="GL166" s="112"/>
      <c r="GM166" s="112"/>
      <c r="GN166" s="112"/>
      <c r="GO166" s="112"/>
      <c r="GP166" s="112"/>
      <c r="GQ166" s="112"/>
      <c r="GR166" s="112"/>
      <c r="GS166" s="112"/>
      <c r="GT166" s="112"/>
      <c r="GU166" s="112"/>
      <c r="GV166" s="112"/>
      <c r="GW166" s="112"/>
      <c r="GX166" s="112"/>
      <c r="GY166" s="112"/>
      <c r="GZ166" s="112"/>
      <c r="HA166" s="112"/>
      <c r="HB166" s="112"/>
      <c r="HC166" s="112"/>
      <c r="HD166" s="112"/>
      <c r="HE166" s="112"/>
      <c r="HF166" s="112"/>
      <c r="HG166" s="112"/>
      <c r="HH166" s="112"/>
      <c r="HI166" s="112"/>
      <c r="HJ166" s="112"/>
      <c r="HK166" s="112"/>
      <c r="HL166" s="112"/>
      <c r="HM166" s="112"/>
      <c r="HN166" s="112"/>
      <c r="HO166" s="112"/>
      <c r="HP166" s="112"/>
      <c r="HQ166" s="112"/>
      <c r="HR166" s="112"/>
      <c r="HS166" s="112"/>
      <c r="HT166" s="112"/>
      <c r="HU166" s="112"/>
      <c r="HV166" s="112"/>
      <c r="HW166" s="112"/>
      <c r="HX166" s="112"/>
      <c r="HY166" s="112"/>
      <c r="HZ166" s="112"/>
      <c r="IA166" s="112"/>
      <c r="IB166" s="112"/>
      <c r="IC166" s="112"/>
      <c r="ID166" s="112"/>
      <c r="IE166" s="112"/>
      <c r="IF166" s="112"/>
      <c r="IG166" s="112"/>
      <c r="IH166" s="112"/>
      <c r="II166" s="112"/>
      <c r="IJ166" s="112"/>
      <c r="IK166" s="112"/>
      <c r="IL166" s="112"/>
      <c r="IM166" s="112"/>
      <c r="IN166" s="112"/>
      <c r="IO166" s="112"/>
      <c r="IP166" s="112"/>
      <c r="IQ166" s="112"/>
      <c r="IR166" s="112"/>
      <c r="IS166" s="112"/>
      <c r="IT166" s="112"/>
      <c r="IU166" s="112"/>
    </row>
    <row r="167" spans="1:255">
      <c r="A167" s="135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  <c r="CC167" s="112"/>
      <c r="CD167" s="112"/>
      <c r="CE167" s="112"/>
      <c r="CF167" s="112"/>
      <c r="CG167" s="112"/>
      <c r="CH167" s="112"/>
      <c r="CI167" s="112"/>
      <c r="CJ167" s="112"/>
      <c r="CK167" s="112"/>
      <c r="CL167" s="112"/>
      <c r="CM167" s="112"/>
      <c r="CN167" s="112"/>
      <c r="CO167" s="112"/>
      <c r="CP167" s="112"/>
      <c r="CQ167" s="112"/>
      <c r="CR167" s="112"/>
      <c r="CS167" s="112"/>
      <c r="CT167" s="112"/>
      <c r="CU167" s="112"/>
      <c r="CV167" s="112"/>
      <c r="CW167" s="112"/>
      <c r="CX167" s="112"/>
      <c r="CY167" s="112"/>
      <c r="CZ167" s="112"/>
      <c r="DA167" s="112"/>
      <c r="DB167" s="112"/>
      <c r="DC167" s="112"/>
      <c r="DD167" s="112"/>
      <c r="DE167" s="112"/>
      <c r="DF167" s="112"/>
      <c r="DG167" s="112"/>
      <c r="DH167" s="112"/>
      <c r="DI167" s="112"/>
      <c r="DJ167" s="112"/>
      <c r="DK167" s="112"/>
      <c r="DL167" s="112"/>
      <c r="DM167" s="112"/>
      <c r="DN167" s="112"/>
      <c r="DO167" s="112"/>
      <c r="DP167" s="112"/>
      <c r="DQ167" s="112"/>
      <c r="DR167" s="112"/>
      <c r="DS167" s="112"/>
      <c r="DT167" s="112"/>
      <c r="DU167" s="112"/>
      <c r="DV167" s="112"/>
      <c r="DW167" s="112"/>
      <c r="DX167" s="112"/>
      <c r="DY167" s="112"/>
      <c r="DZ167" s="112"/>
      <c r="EA167" s="112"/>
      <c r="EB167" s="112"/>
      <c r="EC167" s="112"/>
      <c r="ED167" s="112"/>
      <c r="EE167" s="112"/>
      <c r="EF167" s="112"/>
      <c r="EG167" s="112"/>
      <c r="EH167" s="112"/>
      <c r="EI167" s="112"/>
      <c r="EJ167" s="112"/>
      <c r="EK167" s="112"/>
      <c r="EL167" s="112"/>
      <c r="EM167" s="112"/>
      <c r="EN167" s="112"/>
      <c r="EO167" s="112"/>
      <c r="EP167" s="112"/>
      <c r="EQ167" s="112"/>
      <c r="ER167" s="112"/>
      <c r="ES167" s="112"/>
      <c r="ET167" s="112"/>
      <c r="EU167" s="112"/>
      <c r="EV167" s="112"/>
      <c r="EW167" s="112"/>
      <c r="EX167" s="112"/>
      <c r="EY167" s="112"/>
      <c r="EZ167" s="112"/>
      <c r="FA167" s="112"/>
      <c r="FB167" s="112"/>
      <c r="FC167" s="112"/>
      <c r="FD167" s="112"/>
      <c r="FE167" s="112"/>
      <c r="FF167" s="112"/>
      <c r="FG167" s="112"/>
      <c r="FH167" s="112"/>
      <c r="FI167" s="112"/>
      <c r="FJ167" s="112"/>
      <c r="FK167" s="112"/>
      <c r="FL167" s="112"/>
      <c r="FM167" s="112"/>
      <c r="FN167" s="112"/>
      <c r="FO167" s="112"/>
      <c r="FP167" s="112"/>
      <c r="FQ167" s="112"/>
      <c r="FR167" s="112"/>
      <c r="FS167" s="112"/>
      <c r="FT167" s="112"/>
      <c r="FU167" s="112"/>
      <c r="FV167" s="112"/>
      <c r="FW167" s="112"/>
      <c r="FX167" s="112"/>
      <c r="FY167" s="112"/>
      <c r="FZ167" s="112"/>
      <c r="GA167" s="112"/>
      <c r="GB167" s="112"/>
      <c r="GC167" s="112"/>
      <c r="GD167" s="112"/>
      <c r="GE167" s="112"/>
      <c r="GF167" s="112"/>
      <c r="GG167" s="112"/>
      <c r="GH167" s="112"/>
      <c r="GI167" s="112"/>
      <c r="GJ167" s="112"/>
      <c r="GK167" s="112"/>
      <c r="GL167" s="112"/>
      <c r="GM167" s="112"/>
      <c r="GN167" s="112"/>
      <c r="GO167" s="112"/>
      <c r="GP167" s="112"/>
      <c r="GQ167" s="112"/>
      <c r="GR167" s="112"/>
      <c r="GS167" s="112"/>
      <c r="GT167" s="112"/>
      <c r="GU167" s="112"/>
      <c r="GV167" s="112"/>
      <c r="GW167" s="112"/>
      <c r="GX167" s="112"/>
      <c r="GY167" s="112"/>
      <c r="GZ167" s="112"/>
      <c r="HA167" s="112"/>
      <c r="HB167" s="112"/>
      <c r="HC167" s="112"/>
      <c r="HD167" s="112"/>
      <c r="HE167" s="112"/>
      <c r="HF167" s="112"/>
      <c r="HG167" s="112"/>
      <c r="HH167" s="112"/>
      <c r="HI167" s="112"/>
      <c r="HJ167" s="112"/>
      <c r="HK167" s="112"/>
      <c r="HL167" s="112"/>
      <c r="HM167" s="112"/>
      <c r="HN167" s="112"/>
      <c r="HO167" s="112"/>
      <c r="HP167" s="112"/>
      <c r="HQ167" s="112"/>
      <c r="HR167" s="112"/>
      <c r="HS167" s="112"/>
      <c r="HT167" s="112"/>
      <c r="HU167" s="112"/>
      <c r="HV167" s="112"/>
      <c r="HW167" s="112"/>
      <c r="HX167" s="112"/>
      <c r="HY167" s="112"/>
      <c r="HZ167" s="112"/>
      <c r="IA167" s="112"/>
      <c r="IB167" s="112"/>
      <c r="IC167" s="112"/>
      <c r="ID167" s="112"/>
      <c r="IE167" s="112"/>
      <c r="IF167" s="112"/>
      <c r="IG167" s="112"/>
      <c r="IH167" s="112"/>
      <c r="II167" s="112"/>
      <c r="IJ167" s="112"/>
      <c r="IK167" s="112"/>
      <c r="IL167" s="112"/>
      <c r="IM167" s="112"/>
      <c r="IN167" s="112"/>
      <c r="IO167" s="112"/>
      <c r="IP167" s="112"/>
      <c r="IQ167" s="112"/>
      <c r="IR167" s="112"/>
      <c r="IS167" s="112"/>
      <c r="IT167" s="112"/>
      <c r="IU167" s="112"/>
    </row>
    <row r="168" spans="1:255">
      <c r="A168" s="135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  <c r="BL168" s="112"/>
      <c r="BM168" s="112"/>
      <c r="BN168" s="112"/>
      <c r="BO168" s="112"/>
      <c r="BP168" s="112"/>
      <c r="BQ168" s="112"/>
      <c r="BR168" s="112"/>
      <c r="BS168" s="112"/>
      <c r="BT168" s="112"/>
      <c r="BU168" s="112"/>
      <c r="BV168" s="112"/>
      <c r="BW168" s="112"/>
      <c r="BX168" s="112"/>
      <c r="BY168" s="112"/>
      <c r="BZ168" s="112"/>
      <c r="CA168" s="112"/>
      <c r="CB168" s="112"/>
      <c r="CC168" s="112"/>
      <c r="CD168" s="112"/>
      <c r="CE168" s="112"/>
      <c r="CF168" s="112"/>
      <c r="CG168" s="112"/>
      <c r="CH168" s="112"/>
      <c r="CI168" s="112"/>
      <c r="CJ168" s="112"/>
      <c r="CK168" s="112"/>
      <c r="CL168" s="112"/>
      <c r="CM168" s="112"/>
      <c r="CN168" s="112"/>
      <c r="CO168" s="112"/>
      <c r="CP168" s="112"/>
      <c r="CQ168" s="112"/>
      <c r="CR168" s="112"/>
      <c r="CS168" s="112"/>
      <c r="CT168" s="112"/>
      <c r="CU168" s="112"/>
      <c r="CV168" s="112"/>
      <c r="CW168" s="112"/>
      <c r="CX168" s="112"/>
      <c r="CY168" s="112"/>
      <c r="CZ168" s="112"/>
      <c r="DA168" s="112"/>
      <c r="DB168" s="112"/>
      <c r="DC168" s="112"/>
      <c r="DD168" s="112"/>
      <c r="DE168" s="112"/>
      <c r="DF168" s="112"/>
      <c r="DG168" s="112"/>
      <c r="DH168" s="112"/>
      <c r="DI168" s="112"/>
      <c r="DJ168" s="112"/>
      <c r="DK168" s="112"/>
      <c r="DL168" s="112"/>
      <c r="DM168" s="112"/>
      <c r="DN168" s="112"/>
      <c r="DO168" s="112"/>
      <c r="DP168" s="112"/>
      <c r="DQ168" s="112"/>
      <c r="DR168" s="112"/>
      <c r="DS168" s="112"/>
      <c r="DT168" s="112"/>
      <c r="DU168" s="112"/>
      <c r="DV168" s="112"/>
      <c r="DW168" s="112"/>
      <c r="DX168" s="112"/>
      <c r="DY168" s="112"/>
      <c r="DZ168" s="112"/>
      <c r="EA168" s="112"/>
      <c r="EB168" s="112"/>
      <c r="EC168" s="112"/>
      <c r="ED168" s="112"/>
      <c r="EE168" s="112"/>
      <c r="EF168" s="112"/>
      <c r="EG168" s="112"/>
      <c r="EH168" s="112"/>
      <c r="EI168" s="112"/>
      <c r="EJ168" s="112"/>
      <c r="EK168" s="112"/>
      <c r="EL168" s="112"/>
      <c r="EM168" s="112"/>
      <c r="EN168" s="112"/>
      <c r="EO168" s="112"/>
      <c r="EP168" s="112"/>
      <c r="EQ168" s="112"/>
      <c r="ER168" s="112"/>
      <c r="ES168" s="112"/>
      <c r="ET168" s="112"/>
      <c r="EU168" s="112"/>
      <c r="EV168" s="112"/>
      <c r="EW168" s="112"/>
      <c r="EX168" s="112"/>
      <c r="EY168" s="112"/>
      <c r="EZ168" s="112"/>
      <c r="FA168" s="112"/>
      <c r="FB168" s="112"/>
      <c r="FC168" s="112"/>
      <c r="FD168" s="112"/>
      <c r="FE168" s="112"/>
      <c r="FF168" s="112"/>
      <c r="FG168" s="112"/>
      <c r="FH168" s="112"/>
      <c r="FI168" s="112"/>
      <c r="FJ168" s="112"/>
      <c r="FK168" s="112"/>
      <c r="FL168" s="112"/>
      <c r="FM168" s="112"/>
      <c r="FN168" s="112"/>
      <c r="FO168" s="112"/>
      <c r="FP168" s="112"/>
      <c r="FQ168" s="112"/>
      <c r="FR168" s="112"/>
      <c r="FS168" s="112"/>
      <c r="FT168" s="112"/>
      <c r="FU168" s="112"/>
      <c r="FV168" s="112"/>
      <c r="FW168" s="112"/>
      <c r="FX168" s="112"/>
      <c r="FY168" s="112"/>
      <c r="FZ168" s="112"/>
      <c r="GA168" s="112"/>
      <c r="GB168" s="112"/>
      <c r="GC168" s="112"/>
      <c r="GD168" s="112"/>
      <c r="GE168" s="112"/>
      <c r="GF168" s="112"/>
      <c r="GG168" s="112"/>
      <c r="GH168" s="112"/>
      <c r="GI168" s="112"/>
      <c r="GJ168" s="112"/>
      <c r="GK168" s="112"/>
      <c r="GL168" s="112"/>
      <c r="GM168" s="112"/>
      <c r="GN168" s="112"/>
      <c r="GO168" s="112"/>
      <c r="GP168" s="112"/>
      <c r="GQ168" s="112"/>
      <c r="GR168" s="112"/>
      <c r="GS168" s="112"/>
      <c r="GT168" s="112"/>
      <c r="GU168" s="112"/>
      <c r="GV168" s="112"/>
      <c r="GW168" s="112"/>
      <c r="GX168" s="112"/>
      <c r="GY168" s="112"/>
      <c r="GZ168" s="112"/>
      <c r="HA168" s="112"/>
      <c r="HB168" s="112"/>
      <c r="HC168" s="112"/>
      <c r="HD168" s="112"/>
      <c r="HE168" s="112"/>
      <c r="HF168" s="112"/>
      <c r="HG168" s="112"/>
      <c r="HH168" s="112"/>
      <c r="HI168" s="112"/>
      <c r="HJ168" s="112"/>
      <c r="HK168" s="112"/>
      <c r="HL168" s="112"/>
      <c r="HM168" s="112"/>
      <c r="HN168" s="112"/>
      <c r="HO168" s="112"/>
      <c r="HP168" s="112"/>
      <c r="HQ168" s="112"/>
      <c r="HR168" s="112"/>
      <c r="HS168" s="112"/>
      <c r="HT168" s="112"/>
      <c r="HU168" s="112"/>
      <c r="HV168" s="112"/>
      <c r="HW168" s="112"/>
      <c r="HX168" s="112"/>
      <c r="HY168" s="112"/>
      <c r="HZ168" s="112"/>
      <c r="IA168" s="112"/>
      <c r="IB168" s="112"/>
      <c r="IC168" s="112"/>
      <c r="ID168" s="112"/>
      <c r="IE168" s="112"/>
      <c r="IF168" s="112"/>
      <c r="IG168" s="112"/>
      <c r="IH168" s="112"/>
      <c r="II168" s="112"/>
      <c r="IJ168" s="112"/>
      <c r="IK168" s="112"/>
      <c r="IL168" s="112"/>
      <c r="IM168" s="112"/>
      <c r="IN168" s="112"/>
      <c r="IO168" s="112"/>
      <c r="IP168" s="112"/>
      <c r="IQ168" s="112"/>
      <c r="IR168" s="112"/>
      <c r="IS168" s="112"/>
      <c r="IT168" s="112"/>
      <c r="IU168" s="112"/>
    </row>
    <row r="169" spans="1:255">
      <c r="A169" s="135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/>
      <c r="CB169" s="112"/>
      <c r="CC169" s="112"/>
      <c r="CD169" s="112"/>
      <c r="CE169" s="112"/>
      <c r="CF169" s="112"/>
      <c r="CG169" s="112"/>
      <c r="CH169" s="112"/>
      <c r="CI169" s="112"/>
      <c r="CJ169" s="112"/>
      <c r="CK169" s="112"/>
      <c r="CL169" s="112"/>
      <c r="CM169" s="112"/>
      <c r="CN169" s="112"/>
      <c r="CO169" s="112"/>
      <c r="CP169" s="112"/>
      <c r="CQ169" s="112"/>
      <c r="CR169" s="112"/>
      <c r="CS169" s="112"/>
      <c r="CT169" s="112"/>
      <c r="CU169" s="112"/>
      <c r="CV169" s="112"/>
      <c r="CW169" s="112"/>
      <c r="CX169" s="112"/>
      <c r="CY169" s="112"/>
      <c r="CZ169" s="112"/>
      <c r="DA169" s="112"/>
      <c r="DB169" s="112"/>
      <c r="DC169" s="112"/>
      <c r="DD169" s="112"/>
      <c r="DE169" s="112"/>
      <c r="DF169" s="112"/>
      <c r="DG169" s="112"/>
      <c r="DH169" s="112"/>
      <c r="DI169" s="112"/>
      <c r="DJ169" s="112"/>
      <c r="DK169" s="112"/>
      <c r="DL169" s="112"/>
      <c r="DM169" s="112"/>
      <c r="DN169" s="112"/>
      <c r="DO169" s="112"/>
      <c r="DP169" s="112"/>
      <c r="DQ169" s="112"/>
      <c r="DR169" s="112"/>
      <c r="DS169" s="112"/>
      <c r="DT169" s="112"/>
      <c r="DU169" s="112"/>
      <c r="DV169" s="112"/>
      <c r="DW169" s="112"/>
      <c r="DX169" s="112"/>
      <c r="DY169" s="112"/>
      <c r="DZ169" s="112"/>
      <c r="EA169" s="112"/>
      <c r="EB169" s="112"/>
      <c r="EC169" s="112"/>
      <c r="ED169" s="112"/>
      <c r="EE169" s="112"/>
      <c r="EF169" s="112"/>
      <c r="EG169" s="112"/>
      <c r="EH169" s="112"/>
      <c r="EI169" s="112"/>
      <c r="EJ169" s="112"/>
      <c r="EK169" s="112"/>
      <c r="EL169" s="112"/>
      <c r="EM169" s="112"/>
      <c r="EN169" s="112"/>
      <c r="EO169" s="112"/>
      <c r="EP169" s="112"/>
      <c r="EQ169" s="112"/>
      <c r="ER169" s="112"/>
      <c r="ES169" s="112"/>
      <c r="ET169" s="112"/>
      <c r="EU169" s="112"/>
      <c r="EV169" s="112"/>
      <c r="EW169" s="112"/>
      <c r="EX169" s="112"/>
      <c r="EY169" s="112"/>
      <c r="EZ169" s="112"/>
      <c r="FA169" s="112"/>
      <c r="FB169" s="112"/>
      <c r="FC169" s="112"/>
      <c r="FD169" s="112"/>
      <c r="FE169" s="112"/>
      <c r="FF169" s="112"/>
      <c r="FG169" s="112"/>
      <c r="FH169" s="112"/>
      <c r="FI169" s="112"/>
      <c r="FJ169" s="112"/>
      <c r="FK169" s="112"/>
      <c r="FL169" s="112"/>
      <c r="FM169" s="112"/>
      <c r="FN169" s="112"/>
      <c r="FO169" s="112"/>
      <c r="FP169" s="112"/>
      <c r="FQ169" s="112"/>
      <c r="FR169" s="112"/>
      <c r="FS169" s="112"/>
      <c r="FT169" s="112"/>
      <c r="FU169" s="112"/>
      <c r="FV169" s="112"/>
      <c r="FW169" s="112"/>
      <c r="FX169" s="112"/>
      <c r="FY169" s="112"/>
      <c r="FZ169" s="112"/>
      <c r="GA169" s="112"/>
      <c r="GB169" s="112"/>
      <c r="GC169" s="112"/>
      <c r="GD169" s="112"/>
      <c r="GE169" s="112"/>
      <c r="GF169" s="112"/>
      <c r="GG169" s="112"/>
      <c r="GH169" s="112"/>
      <c r="GI169" s="112"/>
      <c r="GJ169" s="112"/>
      <c r="GK169" s="112"/>
      <c r="GL169" s="112"/>
      <c r="GM169" s="112"/>
      <c r="GN169" s="112"/>
      <c r="GO169" s="112"/>
      <c r="GP169" s="112"/>
      <c r="GQ169" s="112"/>
      <c r="GR169" s="112"/>
      <c r="GS169" s="112"/>
      <c r="GT169" s="112"/>
      <c r="GU169" s="112"/>
      <c r="GV169" s="112"/>
      <c r="GW169" s="112"/>
      <c r="GX169" s="112"/>
      <c r="GY169" s="112"/>
      <c r="GZ169" s="112"/>
      <c r="HA169" s="112"/>
      <c r="HB169" s="112"/>
      <c r="HC169" s="112"/>
      <c r="HD169" s="112"/>
      <c r="HE169" s="112"/>
      <c r="HF169" s="112"/>
      <c r="HG169" s="112"/>
      <c r="HH169" s="112"/>
      <c r="HI169" s="112"/>
      <c r="HJ169" s="112"/>
      <c r="HK169" s="112"/>
      <c r="HL169" s="112"/>
      <c r="HM169" s="112"/>
      <c r="HN169" s="112"/>
      <c r="HO169" s="112"/>
      <c r="HP169" s="112"/>
      <c r="HQ169" s="112"/>
      <c r="HR169" s="112"/>
      <c r="HS169" s="112"/>
      <c r="HT169" s="112"/>
      <c r="HU169" s="112"/>
      <c r="HV169" s="112"/>
      <c r="HW169" s="112"/>
      <c r="HX169" s="112"/>
      <c r="HY169" s="112"/>
      <c r="HZ169" s="112"/>
      <c r="IA169" s="112"/>
      <c r="IB169" s="112"/>
      <c r="IC169" s="112"/>
      <c r="ID169" s="112"/>
      <c r="IE169" s="112"/>
      <c r="IF169" s="112"/>
      <c r="IG169" s="112"/>
      <c r="IH169" s="112"/>
      <c r="II169" s="112"/>
      <c r="IJ169" s="112"/>
      <c r="IK169" s="112"/>
      <c r="IL169" s="112"/>
      <c r="IM169" s="112"/>
      <c r="IN169" s="112"/>
      <c r="IO169" s="112"/>
      <c r="IP169" s="112"/>
      <c r="IQ169" s="112"/>
      <c r="IR169" s="112"/>
      <c r="IS169" s="112"/>
      <c r="IT169" s="112"/>
      <c r="IU169" s="112"/>
    </row>
    <row r="170" spans="1:255">
      <c r="A170" s="135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/>
      <c r="CB170" s="112"/>
      <c r="CC170" s="112"/>
      <c r="CD170" s="112"/>
      <c r="CE170" s="112"/>
      <c r="CF170" s="112"/>
      <c r="CG170" s="112"/>
      <c r="CH170" s="112"/>
      <c r="CI170" s="112"/>
      <c r="CJ170" s="112"/>
      <c r="CK170" s="112"/>
      <c r="CL170" s="112"/>
      <c r="CM170" s="112"/>
      <c r="CN170" s="112"/>
      <c r="CO170" s="112"/>
      <c r="CP170" s="112"/>
      <c r="CQ170" s="112"/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112"/>
      <c r="DB170" s="112"/>
      <c r="DC170" s="112"/>
      <c r="DD170" s="112"/>
      <c r="DE170" s="112"/>
      <c r="DF170" s="112"/>
      <c r="DG170" s="112"/>
      <c r="DH170" s="112"/>
      <c r="DI170" s="112"/>
      <c r="DJ170" s="112"/>
      <c r="DK170" s="112"/>
      <c r="DL170" s="112"/>
      <c r="DM170" s="112"/>
      <c r="DN170" s="112"/>
      <c r="DO170" s="112"/>
      <c r="DP170" s="112"/>
      <c r="DQ170" s="112"/>
      <c r="DR170" s="112"/>
      <c r="DS170" s="112"/>
      <c r="DT170" s="112"/>
      <c r="DU170" s="112"/>
      <c r="DV170" s="112"/>
      <c r="DW170" s="112"/>
      <c r="DX170" s="112"/>
      <c r="DY170" s="112"/>
      <c r="DZ170" s="112"/>
      <c r="EA170" s="112"/>
      <c r="EB170" s="112"/>
      <c r="EC170" s="112"/>
      <c r="ED170" s="112"/>
      <c r="EE170" s="112"/>
      <c r="EF170" s="112"/>
      <c r="EG170" s="112"/>
      <c r="EH170" s="112"/>
      <c r="EI170" s="112"/>
      <c r="EJ170" s="112"/>
      <c r="EK170" s="112"/>
      <c r="EL170" s="112"/>
      <c r="EM170" s="112"/>
      <c r="EN170" s="112"/>
      <c r="EO170" s="112"/>
      <c r="EP170" s="112"/>
      <c r="EQ170" s="112"/>
      <c r="ER170" s="112"/>
      <c r="ES170" s="112"/>
      <c r="ET170" s="112"/>
      <c r="EU170" s="112"/>
      <c r="EV170" s="112"/>
      <c r="EW170" s="112"/>
      <c r="EX170" s="112"/>
      <c r="EY170" s="112"/>
      <c r="EZ170" s="112"/>
      <c r="FA170" s="112"/>
      <c r="FB170" s="112"/>
      <c r="FC170" s="112"/>
      <c r="FD170" s="112"/>
      <c r="FE170" s="112"/>
      <c r="FF170" s="112"/>
      <c r="FG170" s="112"/>
      <c r="FH170" s="112"/>
      <c r="FI170" s="112"/>
      <c r="FJ170" s="112"/>
      <c r="FK170" s="112"/>
      <c r="FL170" s="112"/>
      <c r="FM170" s="112"/>
      <c r="FN170" s="112"/>
      <c r="FO170" s="112"/>
      <c r="FP170" s="112"/>
      <c r="FQ170" s="112"/>
      <c r="FR170" s="112"/>
      <c r="FS170" s="112"/>
      <c r="FT170" s="112"/>
      <c r="FU170" s="112"/>
      <c r="FV170" s="112"/>
      <c r="FW170" s="112"/>
      <c r="FX170" s="112"/>
      <c r="FY170" s="112"/>
      <c r="FZ170" s="112"/>
      <c r="GA170" s="112"/>
      <c r="GB170" s="112"/>
      <c r="GC170" s="112"/>
      <c r="GD170" s="112"/>
      <c r="GE170" s="112"/>
      <c r="GF170" s="112"/>
      <c r="GG170" s="112"/>
      <c r="GH170" s="112"/>
      <c r="GI170" s="112"/>
      <c r="GJ170" s="112"/>
      <c r="GK170" s="112"/>
      <c r="GL170" s="112"/>
      <c r="GM170" s="112"/>
      <c r="GN170" s="112"/>
      <c r="GO170" s="112"/>
      <c r="GP170" s="112"/>
      <c r="GQ170" s="112"/>
      <c r="GR170" s="112"/>
      <c r="GS170" s="112"/>
      <c r="GT170" s="112"/>
      <c r="GU170" s="112"/>
      <c r="GV170" s="112"/>
      <c r="GW170" s="112"/>
      <c r="GX170" s="112"/>
      <c r="GY170" s="112"/>
      <c r="GZ170" s="112"/>
      <c r="HA170" s="112"/>
      <c r="HB170" s="112"/>
      <c r="HC170" s="112"/>
      <c r="HD170" s="112"/>
      <c r="HE170" s="112"/>
      <c r="HF170" s="112"/>
      <c r="HG170" s="112"/>
      <c r="HH170" s="112"/>
      <c r="HI170" s="112"/>
      <c r="HJ170" s="112"/>
      <c r="HK170" s="112"/>
      <c r="HL170" s="112"/>
      <c r="HM170" s="112"/>
      <c r="HN170" s="112"/>
      <c r="HO170" s="112"/>
      <c r="HP170" s="112"/>
      <c r="HQ170" s="112"/>
      <c r="HR170" s="112"/>
      <c r="HS170" s="112"/>
      <c r="HT170" s="112"/>
      <c r="HU170" s="112"/>
      <c r="HV170" s="112"/>
      <c r="HW170" s="112"/>
      <c r="HX170" s="112"/>
      <c r="HY170" s="112"/>
      <c r="HZ170" s="112"/>
      <c r="IA170" s="112"/>
      <c r="IB170" s="112"/>
      <c r="IC170" s="112"/>
      <c r="ID170" s="112"/>
      <c r="IE170" s="112"/>
      <c r="IF170" s="112"/>
      <c r="IG170" s="112"/>
      <c r="IH170" s="112"/>
      <c r="II170" s="112"/>
      <c r="IJ170" s="112"/>
      <c r="IK170" s="112"/>
      <c r="IL170" s="112"/>
      <c r="IM170" s="112"/>
      <c r="IN170" s="112"/>
      <c r="IO170" s="112"/>
      <c r="IP170" s="112"/>
      <c r="IQ170" s="112"/>
      <c r="IR170" s="112"/>
      <c r="IS170" s="112"/>
      <c r="IT170" s="112"/>
      <c r="IU170" s="112"/>
    </row>
    <row r="171" spans="1:255">
      <c r="A171" s="135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112"/>
      <c r="CF171" s="112"/>
      <c r="CG171" s="112"/>
      <c r="CH171" s="112"/>
      <c r="CI171" s="112"/>
      <c r="CJ171" s="112"/>
      <c r="CK171" s="112"/>
      <c r="CL171" s="112"/>
      <c r="CM171" s="112"/>
      <c r="CN171" s="112"/>
      <c r="CO171" s="112"/>
      <c r="CP171" s="112"/>
      <c r="CQ171" s="112"/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112"/>
      <c r="DB171" s="112"/>
      <c r="DC171" s="112"/>
      <c r="DD171" s="112"/>
      <c r="DE171" s="112"/>
      <c r="DF171" s="112"/>
      <c r="DG171" s="112"/>
      <c r="DH171" s="112"/>
      <c r="DI171" s="112"/>
      <c r="DJ171" s="112"/>
      <c r="DK171" s="112"/>
      <c r="DL171" s="112"/>
      <c r="DM171" s="112"/>
      <c r="DN171" s="112"/>
      <c r="DO171" s="112"/>
      <c r="DP171" s="112"/>
      <c r="DQ171" s="112"/>
      <c r="DR171" s="112"/>
      <c r="DS171" s="112"/>
      <c r="DT171" s="112"/>
      <c r="DU171" s="112"/>
      <c r="DV171" s="112"/>
      <c r="DW171" s="112"/>
      <c r="DX171" s="112"/>
      <c r="DY171" s="112"/>
      <c r="DZ171" s="112"/>
      <c r="EA171" s="112"/>
      <c r="EB171" s="112"/>
      <c r="EC171" s="112"/>
      <c r="ED171" s="112"/>
      <c r="EE171" s="112"/>
      <c r="EF171" s="112"/>
      <c r="EG171" s="112"/>
      <c r="EH171" s="112"/>
      <c r="EI171" s="112"/>
      <c r="EJ171" s="112"/>
      <c r="EK171" s="112"/>
      <c r="EL171" s="112"/>
      <c r="EM171" s="112"/>
      <c r="EN171" s="112"/>
      <c r="EO171" s="112"/>
      <c r="EP171" s="112"/>
      <c r="EQ171" s="112"/>
      <c r="ER171" s="112"/>
      <c r="ES171" s="112"/>
      <c r="ET171" s="112"/>
      <c r="EU171" s="112"/>
      <c r="EV171" s="112"/>
      <c r="EW171" s="112"/>
      <c r="EX171" s="112"/>
      <c r="EY171" s="112"/>
      <c r="EZ171" s="112"/>
      <c r="FA171" s="112"/>
      <c r="FB171" s="112"/>
      <c r="FC171" s="112"/>
      <c r="FD171" s="112"/>
      <c r="FE171" s="112"/>
      <c r="FF171" s="112"/>
      <c r="FG171" s="112"/>
      <c r="FH171" s="112"/>
      <c r="FI171" s="112"/>
      <c r="FJ171" s="112"/>
      <c r="FK171" s="112"/>
      <c r="FL171" s="112"/>
      <c r="FM171" s="112"/>
      <c r="FN171" s="112"/>
      <c r="FO171" s="112"/>
      <c r="FP171" s="112"/>
      <c r="FQ171" s="112"/>
      <c r="FR171" s="112"/>
      <c r="FS171" s="112"/>
      <c r="FT171" s="112"/>
      <c r="FU171" s="112"/>
      <c r="FV171" s="112"/>
      <c r="FW171" s="112"/>
      <c r="FX171" s="112"/>
      <c r="FY171" s="112"/>
      <c r="FZ171" s="112"/>
      <c r="GA171" s="112"/>
      <c r="GB171" s="112"/>
      <c r="GC171" s="112"/>
      <c r="GD171" s="112"/>
      <c r="GE171" s="112"/>
      <c r="GF171" s="112"/>
      <c r="GG171" s="112"/>
      <c r="GH171" s="112"/>
      <c r="GI171" s="112"/>
      <c r="GJ171" s="112"/>
      <c r="GK171" s="112"/>
      <c r="GL171" s="112"/>
      <c r="GM171" s="112"/>
      <c r="GN171" s="112"/>
      <c r="GO171" s="112"/>
      <c r="GP171" s="112"/>
      <c r="GQ171" s="112"/>
      <c r="GR171" s="112"/>
      <c r="GS171" s="112"/>
      <c r="GT171" s="112"/>
      <c r="GU171" s="112"/>
      <c r="GV171" s="112"/>
      <c r="GW171" s="112"/>
      <c r="GX171" s="112"/>
      <c r="GY171" s="112"/>
      <c r="GZ171" s="112"/>
      <c r="HA171" s="112"/>
      <c r="HB171" s="112"/>
      <c r="HC171" s="112"/>
      <c r="HD171" s="112"/>
      <c r="HE171" s="112"/>
      <c r="HF171" s="112"/>
      <c r="HG171" s="112"/>
      <c r="HH171" s="112"/>
      <c r="HI171" s="112"/>
      <c r="HJ171" s="112"/>
      <c r="HK171" s="112"/>
      <c r="HL171" s="112"/>
      <c r="HM171" s="112"/>
      <c r="HN171" s="112"/>
      <c r="HO171" s="112"/>
      <c r="HP171" s="112"/>
      <c r="HQ171" s="112"/>
      <c r="HR171" s="112"/>
      <c r="HS171" s="112"/>
      <c r="HT171" s="112"/>
      <c r="HU171" s="112"/>
      <c r="HV171" s="112"/>
      <c r="HW171" s="112"/>
      <c r="HX171" s="112"/>
      <c r="HY171" s="112"/>
      <c r="HZ171" s="112"/>
      <c r="IA171" s="112"/>
      <c r="IB171" s="112"/>
      <c r="IC171" s="112"/>
      <c r="ID171" s="112"/>
      <c r="IE171" s="112"/>
      <c r="IF171" s="112"/>
      <c r="IG171" s="112"/>
      <c r="IH171" s="112"/>
      <c r="II171" s="112"/>
      <c r="IJ171" s="112"/>
      <c r="IK171" s="112"/>
      <c r="IL171" s="112"/>
      <c r="IM171" s="112"/>
      <c r="IN171" s="112"/>
      <c r="IO171" s="112"/>
      <c r="IP171" s="112"/>
      <c r="IQ171" s="112"/>
      <c r="IR171" s="112"/>
      <c r="IS171" s="112"/>
      <c r="IT171" s="112"/>
      <c r="IU171" s="112"/>
    </row>
    <row r="172" spans="1:255">
      <c r="A172" s="135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112"/>
      <c r="DB172" s="112"/>
      <c r="DC172" s="112"/>
      <c r="DD172" s="112"/>
      <c r="DE172" s="112"/>
      <c r="DF172" s="112"/>
      <c r="DG172" s="112"/>
      <c r="DH172" s="112"/>
      <c r="DI172" s="112"/>
      <c r="DJ172" s="112"/>
      <c r="DK172" s="112"/>
      <c r="DL172" s="112"/>
      <c r="DM172" s="112"/>
      <c r="DN172" s="112"/>
      <c r="DO172" s="112"/>
      <c r="DP172" s="112"/>
      <c r="DQ172" s="112"/>
      <c r="DR172" s="112"/>
      <c r="DS172" s="112"/>
      <c r="DT172" s="112"/>
      <c r="DU172" s="112"/>
      <c r="DV172" s="112"/>
      <c r="DW172" s="112"/>
      <c r="DX172" s="112"/>
      <c r="DY172" s="112"/>
      <c r="DZ172" s="112"/>
      <c r="EA172" s="112"/>
      <c r="EB172" s="112"/>
      <c r="EC172" s="112"/>
      <c r="ED172" s="112"/>
      <c r="EE172" s="112"/>
      <c r="EF172" s="112"/>
      <c r="EG172" s="112"/>
      <c r="EH172" s="112"/>
      <c r="EI172" s="112"/>
      <c r="EJ172" s="112"/>
      <c r="EK172" s="112"/>
      <c r="EL172" s="112"/>
      <c r="EM172" s="112"/>
      <c r="EN172" s="112"/>
      <c r="EO172" s="112"/>
      <c r="EP172" s="112"/>
      <c r="EQ172" s="112"/>
      <c r="ER172" s="112"/>
      <c r="ES172" s="112"/>
      <c r="ET172" s="112"/>
      <c r="EU172" s="112"/>
      <c r="EV172" s="112"/>
      <c r="EW172" s="112"/>
      <c r="EX172" s="112"/>
      <c r="EY172" s="112"/>
      <c r="EZ172" s="112"/>
      <c r="FA172" s="112"/>
      <c r="FB172" s="112"/>
      <c r="FC172" s="112"/>
      <c r="FD172" s="112"/>
      <c r="FE172" s="112"/>
      <c r="FF172" s="112"/>
      <c r="FG172" s="112"/>
      <c r="FH172" s="112"/>
      <c r="FI172" s="112"/>
      <c r="FJ172" s="112"/>
      <c r="FK172" s="112"/>
      <c r="FL172" s="112"/>
      <c r="FM172" s="112"/>
      <c r="FN172" s="112"/>
      <c r="FO172" s="112"/>
      <c r="FP172" s="112"/>
      <c r="FQ172" s="112"/>
      <c r="FR172" s="112"/>
      <c r="FS172" s="112"/>
      <c r="FT172" s="112"/>
      <c r="FU172" s="112"/>
      <c r="FV172" s="112"/>
      <c r="FW172" s="112"/>
      <c r="FX172" s="112"/>
      <c r="FY172" s="112"/>
      <c r="FZ172" s="112"/>
      <c r="GA172" s="112"/>
      <c r="GB172" s="112"/>
      <c r="GC172" s="112"/>
      <c r="GD172" s="112"/>
      <c r="GE172" s="112"/>
      <c r="GF172" s="112"/>
      <c r="GG172" s="112"/>
      <c r="GH172" s="112"/>
      <c r="GI172" s="112"/>
      <c r="GJ172" s="112"/>
      <c r="GK172" s="112"/>
      <c r="GL172" s="112"/>
      <c r="GM172" s="112"/>
      <c r="GN172" s="112"/>
      <c r="GO172" s="112"/>
      <c r="GP172" s="112"/>
      <c r="GQ172" s="112"/>
      <c r="GR172" s="112"/>
      <c r="GS172" s="112"/>
      <c r="GT172" s="112"/>
      <c r="GU172" s="112"/>
      <c r="GV172" s="112"/>
      <c r="GW172" s="112"/>
      <c r="GX172" s="112"/>
      <c r="GY172" s="112"/>
      <c r="GZ172" s="112"/>
      <c r="HA172" s="112"/>
      <c r="HB172" s="112"/>
      <c r="HC172" s="112"/>
      <c r="HD172" s="112"/>
      <c r="HE172" s="112"/>
      <c r="HF172" s="112"/>
      <c r="HG172" s="112"/>
      <c r="HH172" s="112"/>
      <c r="HI172" s="112"/>
      <c r="HJ172" s="112"/>
      <c r="HK172" s="112"/>
      <c r="HL172" s="112"/>
      <c r="HM172" s="112"/>
      <c r="HN172" s="112"/>
      <c r="HO172" s="112"/>
      <c r="HP172" s="112"/>
      <c r="HQ172" s="112"/>
      <c r="HR172" s="112"/>
      <c r="HS172" s="112"/>
      <c r="HT172" s="112"/>
      <c r="HU172" s="112"/>
      <c r="HV172" s="112"/>
      <c r="HW172" s="112"/>
      <c r="HX172" s="112"/>
      <c r="HY172" s="112"/>
      <c r="HZ172" s="112"/>
      <c r="IA172" s="112"/>
      <c r="IB172" s="112"/>
      <c r="IC172" s="112"/>
      <c r="ID172" s="112"/>
      <c r="IE172" s="112"/>
      <c r="IF172" s="112"/>
      <c r="IG172" s="112"/>
      <c r="IH172" s="112"/>
      <c r="II172" s="112"/>
      <c r="IJ172" s="112"/>
      <c r="IK172" s="112"/>
      <c r="IL172" s="112"/>
      <c r="IM172" s="112"/>
      <c r="IN172" s="112"/>
      <c r="IO172" s="112"/>
      <c r="IP172" s="112"/>
      <c r="IQ172" s="112"/>
      <c r="IR172" s="112"/>
      <c r="IS172" s="112"/>
      <c r="IT172" s="112"/>
      <c r="IU172" s="112"/>
    </row>
    <row r="173" spans="1:255">
      <c r="A173" s="135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112"/>
      <c r="DB173" s="112"/>
      <c r="DC173" s="112"/>
      <c r="DD173" s="112"/>
      <c r="DE173" s="112"/>
      <c r="DF173" s="112"/>
      <c r="DG173" s="112"/>
      <c r="DH173" s="112"/>
      <c r="DI173" s="112"/>
      <c r="DJ173" s="112"/>
      <c r="DK173" s="112"/>
      <c r="DL173" s="112"/>
      <c r="DM173" s="112"/>
      <c r="DN173" s="112"/>
      <c r="DO173" s="112"/>
      <c r="DP173" s="112"/>
      <c r="DQ173" s="112"/>
      <c r="DR173" s="112"/>
      <c r="DS173" s="112"/>
      <c r="DT173" s="112"/>
      <c r="DU173" s="112"/>
      <c r="DV173" s="112"/>
      <c r="DW173" s="112"/>
      <c r="DX173" s="112"/>
      <c r="DY173" s="112"/>
      <c r="DZ173" s="112"/>
      <c r="EA173" s="112"/>
      <c r="EB173" s="112"/>
      <c r="EC173" s="112"/>
      <c r="ED173" s="112"/>
      <c r="EE173" s="112"/>
      <c r="EF173" s="112"/>
      <c r="EG173" s="112"/>
      <c r="EH173" s="112"/>
      <c r="EI173" s="112"/>
      <c r="EJ173" s="112"/>
      <c r="EK173" s="112"/>
      <c r="EL173" s="112"/>
      <c r="EM173" s="112"/>
      <c r="EN173" s="112"/>
      <c r="EO173" s="112"/>
      <c r="EP173" s="112"/>
      <c r="EQ173" s="112"/>
      <c r="ER173" s="112"/>
      <c r="ES173" s="112"/>
      <c r="ET173" s="112"/>
      <c r="EU173" s="112"/>
      <c r="EV173" s="112"/>
      <c r="EW173" s="112"/>
      <c r="EX173" s="112"/>
      <c r="EY173" s="112"/>
      <c r="EZ173" s="112"/>
      <c r="FA173" s="112"/>
      <c r="FB173" s="112"/>
      <c r="FC173" s="112"/>
      <c r="FD173" s="112"/>
      <c r="FE173" s="112"/>
      <c r="FF173" s="112"/>
      <c r="FG173" s="112"/>
      <c r="FH173" s="112"/>
      <c r="FI173" s="112"/>
      <c r="FJ173" s="112"/>
      <c r="FK173" s="112"/>
      <c r="FL173" s="112"/>
      <c r="FM173" s="112"/>
      <c r="FN173" s="112"/>
      <c r="FO173" s="112"/>
      <c r="FP173" s="112"/>
      <c r="FQ173" s="112"/>
      <c r="FR173" s="112"/>
      <c r="FS173" s="112"/>
      <c r="FT173" s="112"/>
      <c r="FU173" s="112"/>
      <c r="FV173" s="112"/>
      <c r="FW173" s="112"/>
      <c r="FX173" s="112"/>
      <c r="FY173" s="112"/>
      <c r="FZ173" s="112"/>
      <c r="GA173" s="112"/>
      <c r="GB173" s="112"/>
      <c r="GC173" s="112"/>
      <c r="GD173" s="112"/>
      <c r="GE173" s="112"/>
      <c r="GF173" s="112"/>
      <c r="GG173" s="112"/>
      <c r="GH173" s="112"/>
      <c r="GI173" s="112"/>
      <c r="GJ173" s="112"/>
      <c r="GK173" s="112"/>
      <c r="GL173" s="112"/>
      <c r="GM173" s="112"/>
      <c r="GN173" s="112"/>
      <c r="GO173" s="112"/>
      <c r="GP173" s="112"/>
      <c r="GQ173" s="112"/>
      <c r="GR173" s="112"/>
      <c r="GS173" s="112"/>
      <c r="GT173" s="112"/>
      <c r="GU173" s="112"/>
      <c r="GV173" s="112"/>
      <c r="GW173" s="112"/>
      <c r="GX173" s="112"/>
      <c r="GY173" s="112"/>
      <c r="GZ173" s="112"/>
      <c r="HA173" s="112"/>
      <c r="HB173" s="112"/>
      <c r="HC173" s="112"/>
      <c r="HD173" s="112"/>
      <c r="HE173" s="112"/>
      <c r="HF173" s="112"/>
      <c r="HG173" s="112"/>
      <c r="HH173" s="112"/>
      <c r="HI173" s="112"/>
      <c r="HJ173" s="112"/>
      <c r="HK173" s="112"/>
      <c r="HL173" s="112"/>
      <c r="HM173" s="112"/>
      <c r="HN173" s="112"/>
      <c r="HO173" s="112"/>
      <c r="HP173" s="112"/>
      <c r="HQ173" s="112"/>
      <c r="HR173" s="112"/>
      <c r="HS173" s="112"/>
      <c r="HT173" s="112"/>
      <c r="HU173" s="112"/>
      <c r="HV173" s="112"/>
      <c r="HW173" s="112"/>
      <c r="HX173" s="112"/>
      <c r="HY173" s="112"/>
      <c r="HZ173" s="112"/>
      <c r="IA173" s="112"/>
      <c r="IB173" s="112"/>
      <c r="IC173" s="112"/>
      <c r="ID173" s="112"/>
      <c r="IE173" s="112"/>
      <c r="IF173" s="112"/>
      <c r="IG173" s="112"/>
      <c r="IH173" s="112"/>
      <c r="II173" s="112"/>
      <c r="IJ173" s="112"/>
      <c r="IK173" s="112"/>
      <c r="IL173" s="112"/>
      <c r="IM173" s="112"/>
      <c r="IN173" s="112"/>
      <c r="IO173" s="112"/>
      <c r="IP173" s="112"/>
      <c r="IQ173" s="112"/>
      <c r="IR173" s="112"/>
      <c r="IS173" s="112"/>
      <c r="IT173" s="112"/>
      <c r="IU173" s="112"/>
    </row>
    <row r="174" spans="1:255">
      <c r="A174" s="135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112"/>
      <c r="DB174" s="112"/>
      <c r="DC174" s="112"/>
      <c r="DD174" s="112"/>
      <c r="DE174" s="112"/>
      <c r="DF174" s="112"/>
      <c r="DG174" s="112"/>
      <c r="DH174" s="112"/>
      <c r="DI174" s="112"/>
      <c r="DJ174" s="112"/>
      <c r="DK174" s="112"/>
      <c r="DL174" s="112"/>
      <c r="DM174" s="112"/>
      <c r="DN174" s="112"/>
      <c r="DO174" s="112"/>
      <c r="DP174" s="112"/>
      <c r="DQ174" s="112"/>
      <c r="DR174" s="112"/>
      <c r="DS174" s="112"/>
      <c r="DT174" s="112"/>
      <c r="DU174" s="112"/>
      <c r="DV174" s="112"/>
      <c r="DW174" s="112"/>
      <c r="DX174" s="112"/>
      <c r="DY174" s="112"/>
      <c r="DZ174" s="112"/>
      <c r="EA174" s="112"/>
      <c r="EB174" s="112"/>
      <c r="EC174" s="112"/>
      <c r="ED174" s="112"/>
      <c r="EE174" s="112"/>
      <c r="EF174" s="112"/>
      <c r="EG174" s="112"/>
      <c r="EH174" s="112"/>
      <c r="EI174" s="112"/>
      <c r="EJ174" s="112"/>
      <c r="EK174" s="112"/>
      <c r="EL174" s="112"/>
      <c r="EM174" s="112"/>
      <c r="EN174" s="112"/>
      <c r="EO174" s="112"/>
      <c r="EP174" s="112"/>
      <c r="EQ174" s="112"/>
      <c r="ER174" s="112"/>
      <c r="ES174" s="112"/>
      <c r="ET174" s="112"/>
      <c r="EU174" s="112"/>
      <c r="EV174" s="112"/>
      <c r="EW174" s="112"/>
      <c r="EX174" s="112"/>
      <c r="EY174" s="112"/>
      <c r="EZ174" s="112"/>
      <c r="FA174" s="112"/>
      <c r="FB174" s="112"/>
      <c r="FC174" s="112"/>
      <c r="FD174" s="112"/>
      <c r="FE174" s="112"/>
      <c r="FF174" s="112"/>
      <c r="FG174" s="112"/>
      <c r="FH174" s="112"/>
      <c r="FI174" s="112"/>
      <c r="FJ174" s="112"/>
      <c r="FK174" s="112"/>
      <c r="FL174" s="112"/>
      <c r="FM174" s="112"/>
      <c r="FN174" s="112"/>
      <c r="FO174" s="112"/>
      <c r="FP174" s="112"/>
      <c r="FQ174" s="112"/>
      <c r="FR174" s="112"/>
      <c r="FS174" s="112"/>
      <c r="FT174" s="112"/>
      <c r="FU174" s="112"/>
      <c r="FV174" s="112"/>
      <c r="FW174" s="112"/>
      <c r="FX174" s="112"/>
      <c r="FY174" s="112"/>
      <c r="FZ174" s="112"/>
      <c r="GA174" s="112"/>
      <c r="GB174" s="112"/>
      <c r="GC174" s="112"/>
      <c r="GD174" s="112"/>
      <c r="GE174" s="112"/>
      <c r="GF174" s="112"/>
      <c r="GG174" s="112"/>
      <c r="GH174" s="112"/>
      <c r="GI174" s="112"/>
      <c r="GJ174" s="112"/>
      <c r="GK174" s="112"/>
      <c r="GL174" s="112"/>
      <c r="GM174" s="112"/>
      <c r="GN174" s="112"/>
      <c r="GO174" s="112"/>
      <c r="GP174" s="112"/>
      <c r="GQ174" s="112"/>
      <c r="GR174" s="112"/>
      <c r="GS174" s="112"/>
      <c r="GT174" s="112"/>
      <c r="GU174" s="112"/>
      <c r="GV174" s="112"/>
      <c r="GW174" s="112"/>
      <c r="GX174" s="112"/>
      <c r="GY174" s="112"/>
      <c r="GZ174" s="112"/>
      <c r="HA174" s="112"/>
      <c r="HB174" s="112"/>
      <c r="HC174" s="112"/>
      <c r="HD174" s="112"/>
      <c r="HE174" s="112"/>
      <c r="HF174" s="112"/>
      <c r="HG174" s="112"/>
      <c r="HH174" s="112"/>
      <c r="HI174" s="112"/>
      <c r="HJ174" s="112"/>
      <c r="HK174" s="112"/>
      <c r="HL174" s="112"/>
      <c r="HM174" s="112"/>
      <c r="HN174" s="112"/>
      <c r="HO174" s="112"/>
      <c r="HP174" s="112"/>
      <c r="HQ174" s="112"/>
      <c r="HR174" s="112"/>
      <c r="HS174" s="112"/>
      <c r="HT174" s="112"/>
      <c r="HU174" s="112"/>
      <c r="HV174" s="112"/>
      <c r="HW174" s="112"/>
      <c r="HX174" s="112"/>
      <c r="HY174" s="112"/>
      <c r="HZ174" s="112"/>
      <c r="IA174" s="112"/>
      <c r="IB174" s="112"/>
      <c r="IC174" s="112"/>
      <c r="ID174" s="112"/>
      <c r="IE174" s="112"/>
      <c r="IF174" s="112"/>
      <c r="IG174" s="112"/>
      <c r="IH174" s="112"/>
      <c r="II174" s="112"/>
      <c r="IJ174" s="112"/>
      <c r="IK174" s="112"/>
      <c r="IL174" s="112"/>
      <c r="IM174" s="112"/>
      <c r="IN174" s="112"/>
      <c r="IO174" s="112"/>
      <c r="IP174" s="112"/>
      <c r="IQ174" s="112"/>
      <c r="IR174" s="112"/>
      <c r="IS174" s="112"/>
      <c r="IT174" s="112"/>
      <c r="IU174" s="112"/>
    </row>
    <row r="175" spans="1:255">
      <c r="A175" s="135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2"/>
      <c r="CU175" s="112"/>
      <c r="CV175" s="112"/>
      <c r="CW175" s="112"/>
      <c r="CX175" s="112"/>
      <c r="CY175" s="112"/>
      <c r="CZ175" s="112"/>
      <c r="DA175" s="112"/>
      <c r="DB175" s="112"/>
      <c r="DC175" s="112"/>
      <c r="DD175" s="112"/>
      <c r="DE175" s="112"/>
      <c r="DF175" s="112"/>
      <c r="DG175" s="112"/>
      <c r="DH175" s="112"/>
      <c r="DI175" s="112"/>
      <c r="DJ175" s="112"/>
      <c r="DK175" s="112"/>
      <c r="DL175" s="112"/>
      <c r="DM175" s="112"/>
      <c r="DN175" s="112"/>
      <c r="DO175" s="112"/>
      <c r="DP175" s="112"/>
      <c r="DQ175" s="112"/>
      <c r="DR175" s="112"/>
      <c r="DS175" s="112"/>
      <c r="DT175" s="112"/>
      <c r="DU175" s="112"/>
      <c r="DV175" s="112"/>
      <c r="DW175" s="112"/>
      <c r="DX175" s="112"/>
      <c r="DY175" s="112"/>
      <c r="DZ175" s="112"/>
      <c r="EA175" s="112"/>
      <c r="EB175" s="112"/>
      <c r="EC175" s="112"/>
      <c r="ED175" s="112"/>
      <c r="EE175" s="112"/>
      <c r="EF175" s="112"/>
      <c r="EG175" s="112"/>
      <c r="EH175" s="112"/>
      <c r="EI175" s="112"/>
      <c r="EJ175" s="112"/>
      <c r="EK175" s="112"/>
      <c r="EL175" s="112"/>
      <c r="EM175" s="112"/>
      <c r="EN175" s="112"/>
      <c r="EO175" s="112"/>
      <c r="EP175" s="112"/>
      <c r="EQ175" s="112"/>
      <c r="ER175" s="112"/>
      <c r="ES175" s="112"/>
      <c r="ET175" s="112"/>
      <c r="EU175" s="112"/>
      <c r="EV175" s="112"/>
      <c r="EW175" s="112"/>
      <c r="EX175" s="112"/>
      <c r="EY175" s="112"/>
      <c r="EZ175" s="112"/>
      <c r="FA175" s="112"/>
      <c r="FB175" s="112"/>
      <c r="FC175" s="112"/>
      <c r="FD175" s="112"/>
      <c r="FE175" s="112"/>
      <c r="FF175" s="112"/>
      <c r="FG175" s="112"/>
      <c r="FH175" s="112"/>
      <c r="FI175" s="112"/>
      <c r="FJ175" s="112"/>
      <c r="FK175" s="112"/>
      <c r="FL175" s="112"/>
      <c r="FM175" s="112"/>
      <c r="FN175" s="112"/>
      <c r="FO175" s="112"/>
      <c r="FP175" s="112"/>
      <c r="FQ175" s="112"/>
      <c r="FR175" s="112"/>
      <c r="FS175" s="112"/>
      <c r="FT175" s="112"/>
      <c r="FU175" s="112"/>
      <c r="FV175" s="112"/>
      <c r="FW175" s="112"/>
      <c r="FX175" s="112"/>
      <c r="FY175" s="112"/>
      <c r="FZ175" s="112"/>
      <c r="GA175" s="112"/>
      <c r="GB175" s="112"/>
      <c r="GC175" s="112"/>
      <c r="GD175" s="112"/>
      <c r="GE175" s="112"/>
      <c r="GF175" s="112"/>
      <c r="GG175" s="112"/>
      <c r="GH175" s="112"/>
      <c r="GI175" s="112"/>
      <c r="GJ175" s="112"/>
      <c r="GK175" s="112"/>
      <c r="GL175" s="112"/>
      <c r="GM175" s="112"/>
      <c r="GN175" s="112"/>
      <c r="GO175" s="112"/>
      <c r="GP175" s="112"/>
      <c r="GQ175" s="112"/>
      <c r="GR175" s="112"/>
      <c r="GS175" s="112"/>
      <c r="GT175" s="112"/>
      <c r="GU175" s="112"/>
      <c r="GV175" s="112"/>
      <c r="GW175" s="112"/>
      <c r="GX175" s="112"/>
      <c r="GY175" s="112"/>
      <c r="GZ175" s="112"/>
      <c r="HA175" s="112"/>
      <c r="HB175" s="112"/>
      <c r="HC175" s="112"/>
      <c r="HD175" s="112"/>
      <c r="HE175" s="112"/>
      <c r="HF175" s="112"/>
      <c r="HG175" s="112"/>
      <c r="HH175" s="112"/>
      <c r="HI175" s="112"/>
      <c r="HJ175" s="112"/>
      <c r="HK175" s="112"/>
      <c r="HL175" s="112"/>
      <c r="HM175" s="112"/>
      <c r="HN175" s="112"/>
      <c r="HO175" s="112"/>
      <c r="HP175" s="112"/>
      <c r="HQ175" s="112"/>
      <c r="HR175" s="112"/>
      <c r="HS175" s="112"/>
      <c r="HT175" s="112"/>
      <c r="HU175" s="112"/>
      <c r="HV175" s="112"/>
      <c r="HW175" s="112"/>
      <c r="HX175" s="112"/>
      <c r="HY175" s="112"/>
      <c r="HZ175" s="112"/>
      <c r="IA175" s="112"/>
      <c r="IB175" s="112"/>
      <c r="IC175" s="112"/>
      <c r="ID175" s="112"/>
      <c r="IE175" s="112"/>
      <c r="IF175" s="112"/>
      <c r="IG175" s="112"/>
      <c r="IH175" s="112"/>
      <c r="II175" s="112"/>
      <c r="IJ175" s="112"/>
      <c r="IK175" s="112"/>
      <c r="IL175" s="112"/>
      <c r="IM175" s="112"/>
      <c r="IN175" s="112"/>
      <c r="IO175" s="112"/>
      <c r="IP175" s="112"/>
      <c r="IQ175" s="112"/>
      <c r="IR175" s="112"/>
      <c r="IS175" s="112"/>
      <c r="IT175" s="112"/>
      <c r="IU175" s="112"/>
    </row>
    <row r="176" spans="1:255">
      <c r="A176" s="135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12"/>
      <c r="BU176" s="112"/>
      <c r="BV176" s="112"/>
      <c r="BW176" s="112"/>
      <c r="BX176" s="112"/>
      <c r="BY176" s="112"/>
      <c r="BZ176" s="112"/>
      <c r="CA176" s="112"/>
      <c r="CB176" s="112"/>
      <c r="CC176" s="112"/>
      <c r="CD176" s="112"/>
      <c r="CE176" s="112"/>
      <c r="CF176" s="112"/>
      <c r="CG176" s="112"/>
      <c r="CH176" s="112"/>
      <c r="CI176" s="112"/>
      <c r="CJ176" s="112"/>
      <c r="CK176" s="112"/>
      <c r="CL176" s="112"/>
      <c r="CM176" s="112"/>
      <c r="CN176" s="112"/>
      <c r="CO176" s="112"/>
      <c r="CP176" s="112"/>
      <c r="CQ176" s="112"/>
      <c r="CR176" s="112"/>
      <c r="CS176" s="112"/>
      <c r="CT176" s="112"/>
      <c r="CU176" s="112"/>
      <c r="CV176" s="112"/>
      <c r="CW176" s="112"/>
      <c r="CX176" s="112"/>
      <c r="CY176" s="112"/>
      <c r="CZ176" s="112"/>
      <c r="DA176" s="112"/>
      <c r="DB176" s="112"/>
      <c r="DC176" s="112"/>
      <c r="DD176" s="112"/>
      <c r="DE176" s="112"/>
      <c r="DF176" s="112"/>
      <c r="DG176" s="112"/>
      <c r="DH176" s="112"/>
      <c r="DI176" s="112"/>
      <c r="DJ176" s="112"/>
      <c r="DK176" s="112"/>
      <c r="DL176" s="112"/>
      <c r="DM176" s="112"/>
      <c r="DN176" s="112"/>
      <c r="DO176" s="112"/>
      <c r="DP176" s="112"/>
      <c r="DQ176" s="112"/>
      <c r="DR176" s="112"/>
      <c r="DS176" s="112"/>
      <c r="DT176" s="112"/>
      <c r="DU176" s="112"/>
      <c r="DV176" s="112"/>
      <c r="DW176" s="112"/>
      <c r="DX176" s="112"/>
      <c r="DY176" s="112"/>
      <c r="DZ176" s="112"/>
      <c r="EA176" s="112"/>
      <c r="EB176" s="112"/>
      <c r="EC176" s="112"/>
      <c r="ED176" s="112"/>
      <c r="EE176" s="112"/>
      <c r="EF176" s="112"/>
      <c r="EG176" s="112"/>
      <c r="EH176" s="112"/>
      <c r="EI176" s="112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112"/>
      <c r="EU176" s="112"/>
      <c r="EV176" s="112"/>
      <c r="EW176" s="112"/>
      <c r="EX176" s="112"/>
      <c r="EY176" s="112"/>
      <c r="EZ176" s="112"/>
      <c r="FA176" s="112"/>
      <c r="FB176" s="112"/>
      <c r="FC176" s="112"/>
      <c r="FD176" s="112"/>
      <c r="FE176" s="112"/>
      <c r="FF176" s="112"/>
      <c r="FG176" s="112"/>
      <c r="FH176" s="112"/>
      <c r="FI176" s="112"/>
      <c r="FJ176" s="112"/>
      <c r="FK176" s="112"/>
      <c r="FL176" s="112"/>
      <c r="FM176" s="112"/>
      <c r="FN176" s="112"/>
      <c r="FO176" s="112"/>
      <c r="FP176" s="112"/>
      <c r="FQ176" s="112"/>
      <c r="FR176" s="112"/>
      <c r="FS176" s="112"/>
      <c r="FT176" s="112"/>
      <c r="FU176" s="112"/>
      <c r="FV176" s="112"/>
      <c r="FW176" s="112"/>
      <c r="FX176" s="112"/>
      <c r="FY176" s="112"/>
      <c r="FZ176" s="112"/>
      <c r="GA176" s="112"/>
      <c r="GB176" s="112"/>
      <c r="GC176" s="112"/>
      <c r="GD176" s="112"/>
      <c r="GE176" s="112"/>
      <c r="GF176" s="112"/>
      <c r="GG176" s="112"/>
      <c r="GH176" s="112"/>
      <c r="GI176" s="112"/>
      <c r="GJ176" s="112"/>
      <c r="GK176" s="112"/>
      <c r="GL176" s="112"/>
      <c r="GM176" s="112"/>
      <c r="GN176" s="112"/>
      <c r="GO176" s="112"/>
      <c r="GP176" s="112"/>
      <c r="GQ176" s="112"/>
      <c r="GR176" s="112"/>
      <c r="GS176" s="112"/>
      <c r="GT176" s="112"/>
      <c r="GU176" s="112"/>
      <c r="GV176" s="112"/>
      <c r="GW176" s="112"/>
      <c r="GX176" s="112"/>
      <c r="GY176" s="112"/>
      <c r="GZ176" s="112"/>
      <c r="HA176" s="112"/>
      <c r="HB176" s="112"/>
      <c r="HC176" s="112"/>
      <c r="HD176" s="112"/>
      <c r="HE176" s="112"/>
      <c r="HF176" s="112"/>
      <c r="HG176" s="112"/>
      <c r="HH176" s="112"/>
      <c r="HI176" s="112"/>
      <c r="HJ176" s="112"/>
      <c r="HK176" s="112"/>
      <c r="HL176" s="112"/>
      <c r="HM176" s="112"/>
      <c r="HN176" s="112"/>
      <c r="HO176" s="112"/>
      <c r="HP176" s="112"/>
      <c r="HQ176" s="112"/>
      <c r="HR176" s="112"/>
      <c r="HS176" s="112"/>
      <c r="HT176" s="112"/>
      <c r="HU176" s="112"/>
      <c r="HV176" s="112"/>
      <c r="HW176" s="112"/>
      <c r="HX176" s="112"/>
      <c r="HY176" s="112"/>
      <c r="HZ176" s="112"/>
      <c r="IA176" s="112"/>
      <c r="IB176" s="112"/>
      <c r="IC176" s="112"/>
      <c r="ID176" s="112"/>
      <c r="IE176" s="112"/>
      <c r="IF176" s="112"/>
      <c r="IG176" s="112"/>
      <c r="IH176" s="112"/>
      <c r="II176" s="112"/>
      <c r="IJ176" s="112"/>
      <c r="IK176" s="112"/>
      <c r="IL176" s="112"/>
      <c r="IM176" s="112"/>
      <c r="IN176" s="112"/>
      <c r="IO176" s="112"/>
      <c r="IP176" s="112"/>
      <c r="IQ176" s="112"/>
      <c r="IR176" s="112"/>
      <c r="IS176" s="112"/>
      <c r="IT176" s="112"/>
      <c r="IU176" s="112"/>
    </row>
    <row r="177" spans="1:255">
      <c r="A177" s="135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12"/>
      <c r="BU177" s="112"/>
      <c r="BV177" s="112"/>
      <c r="BW177" s="112"/>
      <c r="BX177" s="112"/>
      <c r="BY177" s="112"/>
      <c r="BZ177" s="112"/>
      <c r="CA177" s="112"/>
      <c r="CB177" s="112"/>
      <c r="CC177" s="112"/>
      <c r="CD177" s="112"/>
      <c r="CE177" s="112"/>
      <c r="CF177" s="112"/>
      <c r="CG177" s="112"/>
      <c r="CH177" s="112"/>
      <c r="CI177" s="112"/>
      <c r="CJ177" s="112"/>
      <c r="CK177" s="112"/>
      <c r="CL177" s="112"/>
      <c r="CM177" s="112"/>
      <c r="CN177" s="112"/>
      <c r="CO177" s="112"/>
      <c r="CP177" s="112"/>
      <c r="CQ177" s="112"/>
      <c r="CR177" s="112"/>
      <c r="CS177" s="112"/>
      <c r="CT177" s="112"/>
      <c r="CU177" s="112"/>
      <c r="CV177" s="112"/>
      <c r="CW177" s="112"/>
      <c r="CX177" s="112"/>
      <c r="CY177" s="112"/>
      <c r="CZ177" s="112"/>
      <c r="DA177" s="112"/>
      <c r="DB177" s="112"/>
      <c r="DC177" s="112"/>
      <c r="DD177" s="112"/>
      <c r="DE177" s="112"/>
      <c r="DF177" s="112"/>
      <c r="DG177" s="112"/>
      <c r="DH177" s="112"/>
      <c r="DI177" s="112"/>
      <c r="DJ177" s="112"/>
      <c r="DK177" s="112"/>
      <c r="DL177" s="112"/>
      <c r="DM177" s="112"/>
      <c r="DN177" s="112"/>
      <c r="DO177" s="112"/>
      <c r="DP177" s="112"/>
      <c r="DQ177" s="112"/>
      <c r="DR177" s="112"/>
      <c r="DS177" s="112"/>
      <c r="DT177" s="112"/>
      <c r="DU177" s="112"/>
      <c r="DV177" s="112"/>
      <c r="DW177" s="112"/>
      <c r="DX177" s="112"/>
      <c r="DY177" s="112"/>
      <c r="DZ177" s="112"/>
      <c r="EA177" s="112"/>
      <c r="EB177" s="112"/>
      <c r="EC177" s="112"/>
      <c r="ED177" s="112"/>
      <c r="EE177" s="112"/>
      <c r="EF177" s="112"/>
      <c r="EG177" s="112"/>
      <c r="EH177" s="112"/>
      <c r="EI177" s="112"/>
      <c r="EJ177" s="112"/>
      <c r="EK177" s="112"/>
      <c r="EL177" s="112"/>
      <c r="EM177" s="112"/>
      <c r="EN177" s="112"/>
      <c r="EO177" s="112"/>
      <c r="EP177" s="112"/>
      <c r="EQ177" s="112"/>
      <c r="ER177" s="112"/>
      <c r="ES177" s="112"/>
      <c r="ET177" s="112"/>
      <c r="EU177" s="112"/>
      <c r="EV177" s="112"/>
      <c r="EW177" s="112"/>
      <c r="EX177" s="112"/>
      <c r="EY177" s="112"/>
      <c r="EZ177" s="112"/>
      <c r="FA177" s="112"/>
      <c r="FB177" s="112"/>
      <c r="FC177" s="112"/>
      <c r="FD177" s="112"/>
      <c r="FE177" s="112"/>
      <c r="FF177" s="112"/>
      <c r="FG177" s="112"/>
      <c r="FH177" s="112"/>
      <c r="FI177" s="112"/>
      <c r="FJ177" s="112"/>
      <c r="FK177" s="112"/>
      <c r="FL177" s="112"/>
      <c r="FM177" s="112"/>
      <c r="FN177" s="112"/>
      <c r="FO177" s="112"/>
      <c r="FP177" s="112"/>
      <c r="FQ177" s="112"/>
      <c r="FR177" s="112"/>
      <c r="FS177" s="112"/>
      <c r="FT177" s="112"/>
      <c r="FU177" s="112"/>
      <c r="FV177" s="112"/>
      <c r="FW177" s="112"/>
      <c r="FX177" s="112"/>
      <c r="FY177" s="112"/>
      <c r="FZ177" s="112"/>
      <c r="GA177" s="112"/>
      <c r="GB177" s="112"/>
      <c r="GC177" s="112"/>
      <c r="GD177" s="112"/>
      <c r="GE177" s="112"/>
      <c r="GF177" s="112"/>
      <c r="GG177" s="112"/>
      <c r="GH177" s="112"/>
      <c r="GI177" s="112"/>
      <c r="GJ177" s="112"/>
      <c r="GK177" s="112"/>
      <c r="GL177" s="112"/>
      <c r="GM177" s="112"/>
      <c r="GN177" s="112"/>
      <c r="GO177" s="112"/>
      <c r="GP177" s="112"/>
      <c r="GQ177" s="112"/>
      <c r="GR177" s="112"/>
      <c r="GS177" s="112"/>
      <c r="GT177" s="112"/>
      <c r="GU177" s="112"/>
      <c r="GV177" s="112"/>
      <c r="GW177" s="112"/>
      <c r="GX177" s="112"/>
      <c r="GY177" s="112"/>
      <c r="GZ177" s="112"/>
      <c r="HA177" s="112"/>
      <c r="HB177" s="112"/>
      <c r="HC177" s="112"/>
      <c r="HD177" s="112"/>
      <c r="HE177" s="112"/>
      <c r="HF177" s="112"/>
      <c r="HG177" s="112"/>
      <c r="HH177" s="112"/>
      <c r="HI177" s="112"/>
      <c r="HJ177" s="112"/>
      <c r="HK177" s="112"/>
      <c r="HL177" s="112"/>
      <c r="HM177" s="112"/>
      <c r="HN177" s="112"/>
      <c r="HO177" s="112"/>
      <c r="HP177" s="112"/>
      <c r="HQ177" s="112"/>
      <c r="HR177" s="112"/>
      <c r="HS177" s="112"/>
      <c r="HT177" s="112"/>
      <c r="HU177" s="112"/>
      <c r="HV177" s="112"/>
      <c r="HW177" s="112"/>
      <c r="HX177" s="112"/>
      <c r="HY177" s="112"/>
      <c r="HZ177" s="112"/>
      <c r="IA177" s="112"/>
      <c r="IB177" s="112"/>
      <c r="IC177" s="112"/>
      <c r="ID177" s="112"/>
      <c r="IE177" s="112"/>
      <c r="IF177" s="112"/>
      <c r="IG177" s="112"/>
      <c r="IH177" s="112"/>
      <c r="II177" s="112"/>
      <c r="IJ177" s="112"/>
      <c r="IK177" s="112"/>
      <c r="IL177" s="112"/>
      <c r="IM177" s="112"/>
      <c r="IN177" s="112"/>
      <c r="IO177" s="112"/>
      <c r="IP177" s="112"/>
      <c r="IQ177" s="112"/>
      <c r="IR177" s="112"/>
      <c r="IS177" s="112"/>
      <c r="IT177" s="112"/>
      <c r="IU177" s="112"/>
    </row>
    <row r="178" spans="1:255">
      <c r="A178" s="135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12"/>
      <c r="BU178" s="112"/>
      <c r="BV178" s="112"/>
      <c r="BW178" s="112"/>
      <c r="BX178" s="112"/>
      <c r="BY178" s="112"/>
      <c r="BZ178" s="112"/>
      <c r="CA178" s="112"/>
      <c r="CB178" s="112"/>
      <c r="CC178" s="112"/>
      <c r="CD178" s="112"/>
      <c r="CE178" s="112"/>
      <c r="CF178" s="112"/>
      <c r="CG178" s="112"/>
      <c r="CH178" s="112"/>
      <c r="CI178" s="112"/>
      <c r="CJ178" s="112"/>
      <c r="CK178" s="112"/>
      <c r="CL178" s="112"/>
      <c r="CM178" s="112"/>
      <c r="CN178" s="112"/>
      <c r="CO178" s="112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2"/>
      <c r="DB178" s="112"/>
      <c r="DC178" s="112"/>
      <c r="DD178" s="112"/>
      <c r="DE178" s="112"/>
      <c r="DF178" s="112"/>
      <c r="DG178" s="112"/>
      <c r="DH178" s="112"/>
      <c r="DI178" s="112"/>
      <c r="DJ178" s="112"/>
      <c r="DK178" s="112"/>
      <c r="DL178" s="112"/>
      <c r="DM178" s="112"/>
      <c r="DN178" s="112"/>
      <c r="DO178" s="112"/>
      <c r="DP178" s="112"/>
      <c r="DQ178" s="112"/>
      <c r="DR178" s="112"/>
      <c r="DS178" s="112"/>
      <c r="DT178" s="112"/>
      <c r="DU178" s="112"/>
      <c r="DV178" s="112"/>
      <c r="DW178" s="112"/>
      <c r="DX178" s="112"/>
      <c r="DY178" s="112"/>
      <c r="DZ178" s="112"/>
      <c r="EA178" s="112"/>
      <c r="EB178" s="112"/>
      <c r="EC178" s="112"/>
      <c r="ED178" s="112"/>
      <c r="EE178" s="112"/>
      <c r="EF178" s="112"/>
      <c r="EG178" s="112"/>
      <c r="EH178" s="112"/>
      <c r="EI178" s="112"/>
      <c r="EJ178" s="112"/>
      <c r="EK178" s="112"/>
      <c r="EL178" s="112"/>
      <c r="EM178" s="112"/>
      <c r="EN178" s="112"/>
      <c r="EO178" s="112"/>
      <c r="EP178" s="112"/>
      <c r="EQ178" s="112"/>
      <c r="ER178" s="112"/>
      <c r="ES178" s="112"/>
      <c r="ET178" s="112"/>
      <c r="EU178" s="112"/>
      <c r="EV178" s="112"/>
      <c r="EW178" s="112"/>
      <c r="EX178" s="112"/>
      <c r="EY178" s="112"/>
      <c r="EZ178" s="112"/>
      <c r="FA178" s="112"/>
      <c r="FB178" s="112"/>
      <c r="FC178" s="112"/>
      <c r="FD178" s="112"/>
      <c r="FE178" s="112"/>
      <c r="FF178" s="112"/>
      <c r="FG178" s="112"/>
      <c r="FH178" s="112"/>
      <c r="FI178" s="112"/>
      <c r="FJ178" s="112"/>
      <c r="FK178" s="112"/>
      <c r="FL178" s="112"/>
      <c r="FM178" s="112"/>
      <c r="FN178" s="112"/>
      <c r="FO178" s="112"/>
      <c r="FP178" s="112"/>
      <c r="FQ178" s="112"/>
      <c r="FR178" s="112"/>
      <c r="FS178" s="112"/>
      <c r="FT178" s="112"/>
      <c r="FU178" s="112"/>
      <c r="FV178" s="112"/>
      <c r="FW178" s="112"/>
      <c r="FX178" s="112"/>
      <c r="FY178" s="112"/>
      <c r="FZ178" s="112"/>
      <c r="GA178" s="112"/>
      <c r="GB178" s="112"/>
      <c r="GC178" s="112"/>
      <c r="GD178" s="112"/>
      <c r="GE178" s="112"/>
      <c r="GF178" s="112"/>
      <c r="GG178" s="112"/>
      <c r="GH178" s="112"/>
      <c r="GI178" s="112"/>
      <c r="GJ178" s="112"/>
      <c r="GK178" s="112"/>
      <c r="GL178" s="112"/>
      <c r="GM178" s="112"/>
      <c r="GN178" s="112"/>
      <c r="GO178" s="112"/>
      <c r="GP178" s="112"/>
      <c r="GQ178" s="112"/>
      <c r="GR178" s="112"/>
      <c r="GS178" s="112"/>
      <c r="GT178" s="112"/>
      <c r="GU178" s="112"/>
      <c r="GV178" s="112"/>
      <c r="GW178" s="112"/>
      <c r="GX178" s="112"/>
      <c r="GY178" s="112"/>
      <c r="GZ178" s="112"/>
      <c r="HA178" s="112"/>
      <c r="HB178" s="112"/>
      <c r="HC178" s="112"/>
      <c r="HD178" s="112"/>
      <c r="HE178" s="112"/>
      <c r="HF178" s="112"/>
      <c r="HG178" s="112"/>
      <c r="HH178" s="112"/>
      <c r="HI178" s="112"/>
      <c r="HJ178" s="112"/>
      <c r="HK178" s="112"/>
      <c r="HL178" s="112"/>
      <c r="HM178" s="112"/>
      <c r="HN178" s="112"/>
      <c r="HO178" s="112"/>
      <c r="HP178" s="112"/>
      <c r="HQ178" s="112"/>
      <c r="HR178" s="112"/>
      <c r="HS178" s="112"/>
      <c r="HT178" s="112"/>
      <c r="HU178" s="112"/>
      <c r="HV178" s="112"/>
      <c r="HW178" s="112"/>
      <c r="HX178" s="112"/>
      <c r="HY178" s="112"/>
      <c r="HZ178" s="112"/>
      <c r="IA178" s="112"/>
      <c r="IB178" s="112"/>
      <c r="IC178" s="112"/>
      <c r="ID178" s="112"/>
      <c r="IE178" s="112"/>
      <c r="IF178" s="112"/>
      <c r="IG178" s="112"/>
      <c r="IH178" s="112"/>
      <c r="II178" s="112"/>
      <c r="IJ178" s="112"/>
      <c r="IK178" s="112"/>
      <c r="IL178" s="112"/>
      <c r="IM178" s="112"/>
      <c r="IN178" s="112"/>
      <c r="IO178" s="112"/>
      <c r="IP178" s="112"/>
      <c r="IQ178" s="112"/>
      <c r="IR178" s="112"/>
      <c r="IS178" s="112"/>
      <c r="IT178" s="112"/>
      <c r="IU178" s="112"/>
    </row>
    <row r="179" spans="1:255">
      <c r="A179" s="135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2"/>
      <c r="CU179" s="112"/>
      <c r="CV179" s="112"/>
      <c r="CW179" s="112"/>
      <c r="CX179" s="112"/>
      <c r="CY179" s="112"/>
      <c r="CZ179" s="112"/>
      <c r="DA179" s="112"/>
      <c r="DB179" s="112"/>
      <c r="DC179" s="112"/>
      <c r="DD179" s="112"/>
      <c r="DE179" s="112"/>
      <c r="DF179" s="112"/>
      <c r="DG179" s="112"/>
      <c r="DH179" s="112"/>
      <c r="DI179" s="112"/>
      <c r="DJ179" s="112"/>
      <c r="DK179" s="112"/>
      <c r="DL179" s="112"/>
      <c r="DM179" s="112"/>
      <c r="DN179" s="112"/>
      <c r="DO179" s="112"/>
      <c r="DP179" s="112"/>
      <c r="DQ179" s="112"/>
      <c r="DR179" s="112"/>
      <c r="DS179" s="112"/>
      <c r="DT179" s="112"/>
      <c r="DU179" s="112"/>
      <c r="DV179" s="112"/>
      <c r="DW179" s="112"/>
      <c r="DX179" s="112"/>
      <c r="DY179" s="112"/>
      <c r="DZ179" s="112"/>
      <c r="EA179" s="112"/>
      <c r="EB179" s="112"/>
      <c r="EC179" s="112"/>
      <c r="ED179" s="112"/>
      <c r="EE179" s="112"/>
      <c r="EF179" s="112"/>
      <c r="EG179" s="112"/>
      <c r="EH179" s="112"/>
      <c r="EI179" s="112"/>
      <c r="EJ179" s="112"/>
      <c r="EK179" s="112"/>
      <c r="EL179" s="112"/>
      <c r="EM179" s="112"/>
      <c r="EN179" s="112"/>
      <c r="EO179" s="112"/>
      <c r="EP179" s="112"/>
      <c r="EQ179" s="112"/>
      <c r="ER179" s="112"/>
      <c r="ES179" s="112"/>
      <c r="ET179" s="112"/>
      <c r="EU179" s="112"/>
      <c r="EV179" s="112"/>
      <c r="EW179" s="112"/>
      <c r="EX179" s="112"/>
      <c r="EY179" s="112"/>
      <c r="EZ179" s="112"/>
      <c r="FA179" s="112"/>
      <c r="FB179" s="112"/>
      <c r="FC179" s="112"/>
      <c r="FD179" s="112"/>
      <c r="FE179" s="112"/>
      <c r="FF179" s="112"/>
      <c r="FG179" s="112"/>
      <c r="FH179" s="112"/>
      <c r="FI179" s="112"/>
      <c r="FJ179" s="112"/>
      <c r="FK179" s="112"/>
      <c r="FL179" s="112"/>
      <c r="FM179" s="112"/>
      <c r="FN179" s="112"/>
      <c r="FO179" s="112"/>
      <c r="FP179" s="112"/>
      <c r="FQ179" s="112"/>
      <c r="FR179" s="112"/>
      <c r="FS179" s="112"/>
      <c r="FT179" s="112"/>
      <c r="FU179" s="112"/>
      <c r="FV179" s="112"/>
      <c r="FW179" s="112"/>
      <c r="FX179" s="112"/>
      <c r="FY179" s="112"/>
      <c r="FZ179" s="112"/>
      <c r="GA179" s="112"/>
      <c r="GB179" s="112"/>
      <c r="GC179" s="112"/>
      <c r="GD179" s="112"/>
      <c r="GE179" s="112"/>
      <c r="GF179" s="112"/>
      <c r="GG179" s="112"/>
      <c r="GH179" s="112"/>
      <c r="GI179" s="112"/>
      <c r="GJ179" s="112"/>
      <c r="GK179" s="112"/>
      <c r="GL179" s="112"/>
      <c r="GM179" s="112"/>
      <c r="GN179" s="112"/>
      <c r="GO179" s="112"/>
      <c r="GP179" s="112"/>
      <c r="GQ179" s="112"/>
      <c r="GR179" s="112"/>
      <c r="GS179" s="112"/>
      <c r="GT179" s="112"/>
      <c r="GU179" s="112"/>
      <c r="GV179" s="112"/>
      <c r="GW179" s="112"/>
      <c r="GX179" s="112"/>
      <c r="GY179" s="112"/>
      <c r="GZ179" s="112"/>
      <c r="HA179" s="112"/>
      <c r="HB179" s="112"/>
      <c r="HC179" s="112"/>
      <c r="HD179" s="112"/>
      <c r="HE179" s="112"/>
      <c r="HF179" s="112"/>
      <c r="HG179" s="112"/>
      <c r="HH179" s="112"/>
      <c r="HI179" s="112"/>
      <c r="HJ179" s="112"/>
      <c r="HK179" s="112"/>
      <c r="HL179" s="112"/>
      <c r="HM179" s="112"/>
      <c r="HN179" s="112"/>
      <c r="HO179" s="112"/>
      <c r="HP179" s="112"/>
      <c r="HQ179" s="112"/>
      <c r="HR179" s="112"/>
      <c r="HS179" s="112"/>
      <c r="HT179" s="112"/>
      <c r="HU179" s="112"/>
      <c r="HV179" s="112"/>
      <c r="HW179" s="112"/>
      <c r="HX179" s="112"/>
      <c r="HY179" s="112"/>
      <c r="HZ179" s="112"/>
      <c r="IA179" s="112"/>
      <c r="IB179" s="112"/>
      <c r="IC179" s="112"/>
      <c r="ID179" s="112"/>
      <c r="IE179" s="112"/>
      <c r="IF179" s="112"/>
      <c r="IG179" s="112"/>
      <c r="IH179" s="112"/>
      <c r="II179" s="112"/>
      <c r="IJ179" s="112"/>
      <c r="IK179" s="112"/>
      <c r="IL179" s="112"/>
      <c r="IM179" s="112"/>
      <c r="IN179" s="112"/>
      <c r="IO179" s="112"/>
      <c r="IP179" s="112"/>
      <c r="IQ179" s="112"/>
      <c r="IR179" s="112"/>
      <c r="IS179" s="112"/>
      <c r="IT179" s="112"/>
      <c r="IU179" s="112"/>
    </row>
    <row r="180" spans="1:255">
      <c r="A180" s="135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12"/>
      <c r="BM180" s="112"/>
      <c r="BN180" s="112"/>
      <c r="BO180" s="112"/>
      <c r="BP180" s="112"/>
      <c r="BQ180" s="112"/>
      <c r="BR180" s="112"/>
      <c r="BS180" s="112"/>
      <c r="BT180" s="112"/>
      <c r="BU180" s="112"/>
      <c r="BV180" s="112"/>
      <c r="BW180" s="112"/>
      <c r="BX180" s="112"/>
      <c r="BY180" s="112"/>
      <c r="BZ180" s="112"/>
      <c r="CA180" s="112"/>
      <c r="CB180" s="112"/>
      <c r="CC180" s="112"/>
      <c r="CD180" s="112"/>
      <c r="CE180" s="112"/>
      <c r="CF180" s="112"/>
      <c r="CG180" s="112"/>
      <c r="CH180" s="112"/>
      <c r="CI180" s="112"/>
      <c r="CJ180" s="112"/>
      <c r="CK180" s="112"/>
      <c r="CL180" s="112"/>
      <c r="CM180" s="112"/>
      <c r="CN180" s="112"/>
      <c r="CO180" s="112"/>
      <c r="CP180" s="112"/>
      <c r="CQ180" s="112"/>
      <c r="CR180" s="112"/>
      <c r="CS180" s="112"/>
      <c r="CT180" s="112"/>
      <c r="CU180" s="112"/>
      <c r="CV180" s="112"/>
      <c r="CW180" s="112"/>
      <c r="CX180" s="112"/>
      <c r="CY180" s="112"/>
      <c r="CZ180" s="112"/>
      <c r="DA180" s="112"/>
      <c r="DB180" s="112"/>
      <c r="DC180" s="112"/>
      <c r="DD180" s="112"/>
      <c r="DE180" s="112"/>
      <c r="DF180" s="112"/>
      <c r="DG180" s="112"/>
      <c r="DH180" s="112"/>
      <c r="DI180" s="112"/>
      <c r="DJ180" s="112"/>
      <c r="DK180" s="112"/>
      <c r="DL180" s="112"/>
      <c r="DM180" s="112"/>
      <c r="DN180" s="112"/>
      <c r="DO180" s="112"/>
      <c r="DP180" s="112"/>
      <c r="DQ180" s="112"/>
      <c r="DR180" s="112"/>
      <c r="DS180" s="112"/>
      <c r="DT180" s="112"/>
      <c r="DU180" s="112"/>
      <c r="DV180" s="112"/>
      <c r="DW180" s="112"/>
      <c r="DX180" s="112"/>
      <c r="DY180" s="112"/>
      <c r="DZ180" s="112"/>
      <c r="EA180" s="112"/>
      <c r="EB180" s="112"/>
      <c r="EC180" s="112"/>
      <c r="ED180" s="112"/>
      <c r="EE180" s="112"/>
      <c r="EF180" s="112"/>
      <c r="EG180" s="112"/>
      <c r="EH180" s="112"/>
      <c r="EI180" s="112"/>
      <c r="EJ180" s="112"/>
      <c r="EK180" s="112"/>
      <c r="EL180" s="112"/>
      <c r="EM180" s="112"/>
      <c r="EN180" s="112"/>
      <c r="EO180" s="112"/>
      <c r="EP180" s="112"/>
      <c r="EQ180" s="112"/>
      <c r="ER180" s="112"/>
      <c r="ES180" s="112"/>
      <c r="ET180" s="112"/>
      <c r="EU180" s="112"/>
      <c r="EV180" s="112"/>
      <c r="EW180" s="112"/>
      <c r="EX180" s="112"/>
      <c r="EY180" s="112"/>
      <c r="EZ180" s="112"/>
      <c r="FA180" s="112"/>
      <c r="FB180" s="112"/>
      <c r="FC180" s="112"/>
      <c r="FD180" s="112"/>
      <c r="FE180" s="112"/>
      <c r="FF180" s="112"/>
      <c r="FG180" s="112"/>
      <c r="FH180" s="112"/>
      <c r="FI180" s="112"/>
      <c r="FJ180" s="112"/>
      <c r="FK180" s="112"/>
      <c r="FL180" s="112"/>
      <c r="FM180" s="112"/>
      <c r="FN180" s="112"/>
      <c r="FO180" s="112"/>
      <c r="FP180" s="112"/>
      <c r="FQ180" s="112"/>
      <c r="FR180" s="112"/>
      <c r="FS180" s="112"/>
      <c r="FT180" s="112"/>
      <c r="FU180" s="112"/>
      <c r="FV180" s="112"/>
      <c r="FW180" s="112"/>
      <c r="FX180" s="112"/>
      <c r="FY180" s="112"/>
      <c r="FZ180" s="112"/>
      <c r="GA180" s="112"/>
      <c r="GB180" s="112"/>
      <c r="GC180" s="112"/>
      <c r="GD180" s="112"/>
      <c r="GE180" s="112"/>
      <c r="GF180" s="112"/>
      <c r="GG180" s="112"/>
      <c r="GH180" s="112"/>
      <c r="GI180" s="112"/>
      <c r="GJ180" s="112"/>
      <c r="GK180" s="112"/>
      <c r="GL180" s="112"/>
      <c r="GM180" s="112"/>
      <c r="GN180" s="112"/>
      <c r="GO180" s="112"/>
      <c r="GP180" s="112"/>
      <c r="GQ180" s="112"/>
      <c r="GR180" s="112"/>
      <c r="GS180" s="112"/>
      <c r="GT180" s="112"/>
      <c r="GU180" s="112"/>
      <c r="GV180" s="112"/>
      <c r="GW180" s="112"/>
      <c r="GX180" s="112"/>
      <c r="GY180" s="112"/>
      <c r="GZ180" s="112"/>
      <c r="HA180" s="112"/>
      <c r="HB180" s="112"/>
      <c r="HC180" s="112"/>
      <c r="HD180" s="112"/>
      <c r="HE180" s="112"/>
      <c r="HF180" s="112"/>
      <c r="HG180" s="112"/>
      <c r="HH180" s="112"/>
      <c r="HI180" s="112"/>
      <c r="HJ180" s="112"/>
      <c r="HK180" s="112"/>
      <c r="HL180" s="112"/>
      <c r="HM180" s="112"/>
      <c r="HN180" s="112"/>
      <c r="HO180" s="112"/>
      <c r="HP180" s="112"/>
      <c r="HQ180" s="112"/>
      <c r="HR180" s="112"/>
      <c r="HS180" s="112"/>
      <c r="HT180" s="112"/>
      <c r="HU180" s="112"/>
      <c r="HV180" s="112"/>
      <c r="HW180" s="112"/>
      <c r="HX180" s="112"/>
      <c r="HY180" s="112"/>
      <c r="HZ180" s="112"/>
      <c r="IA180" s="112"/>
      <c r="IB180" s="112"/>
      <c r="IC180" s="112"/>
      <c r="ID180" s="112"/>
      <c r="IE180" s="112"/>
      <c r="IF180" s="112"/>
      <c r="IG180" s="112"/>
      <c r="IH180" s="112"/>
      <c r="II180" s="112"/>
      <c r="IJ180" s="112"/>
      <c r="IK180" s="112"/>
      <c r="IL180" s="112"/>
      <c r="IM180" s="112"/>
      <c r="IN180" s="112"/>
      <c r="IO180" s="112"/>
      <c r="IP180" s="112"/>
      <c r="IQ180" s="112"/>
      <c r="IR180" s="112"/>
      <c r="IS180" s="112"/>
      <c r="IT180" s="112"/>
      <c r="IU180" s="112"/>
    </row>
    <row r="181" spans="1:255">
      <c r="A181" s="135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12"/>
      <c r="BM181" s="112"/>
      <c r="BN181" s="112"/>
      <c r="BO181" s="112"/>
      <c r="BP181" s="112"/>
      <c r="BQ181" s="112"/>
      <c r="BR181" s="112"/>
      <c r="BS181" s="112"/>
      <c r="BT181" s="112"/>
      <c r="BU181" s="112"/>
      <c r="BV181" s="112"/>
      <c r="BW181" s="112"/>
      <c r="BX181" s="112"/>
      <c r="BY181" s="112"/>
      <c r="BZ181" s="112"/>
      <c r="CA181" s="112"/>
      <c r="CB181" s="112"/>
      <c r="CC181" s="112"/>
      <c r="CD181" s="112"/>
      <c r="CE181" s="112"/>
      <c r="CF181" s="112"/>
      <c r="CG181" s="112"/>
      <c r="CH181" s="112"/>
      <c r="CI181" s="112"/>
      <c r="CJ181" s="112"/>
      <c r="CK181" s="112"/>
      <c r="CL181" s="112"/>
      <c r="CM181" s="112"/>
      <c r="CN181" s="112"/>
      <c r="CO181" s="112"/>
      <c r="CP181" s="112"/>
      <c r="CQ181" s="112"/>
      <c r="CR181" s="112"/>
      <c r="CS181" s="112"/>
      <c r="CT181" s="112"/>
      <c r="CU181" s="112"/>
      <c r="CV181" s="112"/>
      <c r="CW181" s="112"/>
      <c r="CX181" s="112"/>
      <c r="CY181" s="112"/>
      <c r="CZ181" s="112"/>
      <c r="DA181" s="112"/>
      <c r="DB181" s="112"/>
      <c r="DC181" s="112"/>
      <c r="DD181" s="112"/>
      <c r="DE181" s="112"/>
      <c r="DF181" s="112"/>
      <c r="DG181" s="112"/>
      <c r="DH181" s="112"/>
      <c r="DI181" s="112"/>
      <c r="DJ181" s="112"/>
      <c r="DK181" s="112"/>
      <c r="DL181" s="112"/>
      <c r="DM181" s="112"/>
      <c r="DN181" s="112"/>
      <c r="DO181" s="112"/>
      <c r="DP181" s="112"/>
      <c r="DQ181" s="112"/>
      <c r="DR181" s="112"/>
      <c r="DS181" s="112"/>
      <c r="DT181" s="112"/>
      <c r="DU181" s="112"/>
      <c r="DV181" s="112"/>
      <c r="DW181" s="112"/>
      <c r="DX181" s="112"/>
      <c r="DY181" s="112"/>
      <c r="DZ181" s="112"/>
      <c r="EA181" s="112"/>
      <c r="EB181" s="112"/>
      <c r="EC181" s="112"/>
      <c r="ED181" s="112"/>
      <c r="EE181" s="112"/>
      <c r="EF181" s="112"/>
      <c r="EG181" s="112"/>
      <c r="EH181" s="112"/>
      <c r="EI181" s="112"/>
      <c r="EJ181" s="112"/>
      <c r="EK181" s="112"/>
      <c r="EL181" s="112"/>
      <c r="EM181" s="112"/>
      <c r="EN181" s="112"/>
      <c r="EO181" s="112"/>
      <c r="EP181" s="112"/>
      <c r="EQ181" s="112"/>
      <c r="ER181" s="112"/>
      <c r="ES181" s="112"/>
      <c r="ET181" s="112"/>
      <c r="EU181" s="112"/>
      <c r="EV181" s="112"/>
      <c r="EW181" s="112"/>
      <c r="EX181" s="112"/>
      <c r="EY181" s="112"/>
      <c r="EZ181" s="112"/>
      <c r="FA181" s="112"/>
      <c r="FB181" s="112"/>
      <c r="FC181" s="112"/>
      <c r="FD181" s="112"/>
      <c r="FE181" s="112"/>
      <c r="FF181" s="112"/>
      <c r="FG181" s="112"/>
      <c r="FH181" s="112"/>
      <c r="FI181" s="112"/>
      <c r="FJ181" s="112"/>
      <c r="FK181" s="112"/>
      <c r="FL181" s="112"/>
      <c r="FM181" s="112"/>
      <c r="FN181" s="112"/>
      <c r="FO181" s="112"/>
      <c r="FP181" s="112"/>
      <c r="FQ181" s="112"/>
      <c r="FR181" s="112"/>
      <c r="FS181" s="112"/>
      <c r="FT181" s="112"/>
      <c r="FU181" s="112"/>
      <c r="FV181" s="112"/>
      <c r="FW181" s="112"/>
      <c r="FX181" s="112"/>
      <c r="FY181" s="112"/>
      <c r="FZ181" s="112"/>
      <c r="GA181" s="112"/>
      <c r="GB181" s="112"/>
      <c r="GC181" s="112"/>
      <c r="GD181" s="112"/>
      <c r="GE181" s="112"/>
      <c r="GF181" s="112"/>
      <c r="GG181" s="112"/>
      <c r="GH181" s="112"/>
      <c r="GI181" s="112"/>
      <c r="GJ181" s="112"/>
      <c r="GK181" s="112"/>
      <c r="GL181" s="112"/>
      <c r="GM181" s="112"/>
      <c r="GN181" s="112"/>
      <c r="GO181" s="112"/>
      <c r="GP181" s="112"/>
      <c r="GQ181" s="112"/>
      <c r="GR181" s="112"/>
      <c r="GS181" s="112"/>
      <c r="GT181" s="112"/>
      <c r="GU181" s="112"/>
      <c r="GV181" s="112"/>
      <c r="GW181" s="112"/>
      <c r="GX181" s="112"/>
      <c r="GY181" s="112"/>
      <c r="GZ181" s="112"/>
      <c r="HA181" s="112"/>
      <c r="HB181" s="112"/>
      <c r="HC181" s="112"/>
      <c r="HD181" s="112"/>
      <c r="HE181" s="112"/>
      <c r="HF181" s="112"/>
      <c r="HG181" s="112"/>
      <c r="HH181" s="112"/>
      <c r="HI181" s="112"/>
      <c r="HJ181" s="112"/>
      <c r="HK181" s="112"/>
      <c r="HL181" s="112"/>
      <c r="HM181" s="112"/>
      <c r="HN181" s="112"/>
      <c r="HO181" s="112"/>
      <c r="HP181" s="112"/>
      <c r="HQ181" s="112"/>
      <c r="HR181" s="112"/>
      <c r="HS181" s="112"/>
      <c r="HT181" s="112"/>
      <c r="HU181" s="112"/>
      <c r="HV181" s="112"/>
      <c r="HW181" s="112"/>
      <c r="HX181" s="112"/>
      <c r="HY181" s="112"/>
      <c r="HZ181" s="112"/>
      <c r="IA181" s="112"/>
      <c r="IB181" s="112"/>
      <c r="IC181" s="112"/>
      <c r="ID181" s="112"/>
      <c r="IE181" s="112"/>
      <c r="IF181" s="112"/>
      <c r="IG181" s="112"/>
      <c r="IH181" s="112"/>
      <c r="II181" s="112"/>
      <c r="IJ181" s="112"/>
      <c r="IK181" s="112"/>
      <c r="IL181" s="112"/>
      <c r="IM181" s="112"/>
      <c r="IN181" s="112"/>
      <c r="IO181" s="112"/>
      <c r="IP181" s="112"/>
      <c r="IQ181" s="112"/>
      <c r="IR181" s="112"/>
      <c r="IS181" s="112"/>
      <c r="IT181" s="112"/>
      <c r="IU181" s="112"/>
    </row>
    <row r="182" spans="1:255">
      <c r="A182" s="135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  <c r="BL182" s="112"/>
      <c r="BM182" s="112"/>
      <c r="BN182" s="112"/>
      <c r="BO182" s="112"/>
      <c r="BP182" s="112"/>
      <c r="BQ182" s="112"/>
      <c r="BR182" s="112"/>
      <c r="BS182" s="112"/>
      <c r="BT182" s="112"/>
      <c r="BU182" s="112"/>
      <c r="BV182" s="112"/>
      <c r="BW182" s="112"/>
      <c r="BX182" s="112"/>
      <c r="BY182" s="112"/>
      <c r="BZ182" s="112"/>
      <c r="CA182" s="112"/>
      <c r="CB182" s="112"/>
      <c r="CC182" s="112"/>
      <c r="CD182" s="112"/>
      <c r="CE182" s="112"/>
      <c r="CF182" s="112"/>
      <c r="CG182" s="112"/>
      <c r="CH182" s="112"/>
      <c r="CI182" s="112"/>
      <c r="CJ182" s="112"/>
      <c r="CK182" s="112"/>
      <c r="CL182" s="112"/>
      <c r="CM182" s="112"/>
      <c r="CN182" s="112"/>
      <c r="CO182" s="112"/>
      <c r="CP182" s="112"/>
      <c r="CQ182" s="112"/>
      <c r="CR182" s="112"/>
      <c r="CS182" s="112"/>
      <c r="CT182" s="112"/>
      <c r="CU182" s="112"/>
      <c r="CV182" s="112"/>
      <c r="CW182" s="112"/>
      <c r="CX182" s="112"/>
      <c r="CY182" s="112"/>
      <c r="CZ182" s="112"/>
      <c r="DA182" s="112"/>
      <c r="DB182" s="112"/>
      <c r="DC182" s="112"/>
      <c r="DD182" s="112"/>
      <c r="DE182" s="112"/>
      <c r="DF182" s="112"/>
      <c r="DG182" s="112"/>
      <c r="DH182" s="112"/>
      <c r="DI182" s="112"/>
      <c r="DJ182" s="112"/>
      <c r="DK182" s="112"/>
      <c r="DL182" s="112"/>
      <c r="DM182" s="112"/>
      <c r="DN182" s="112"/>
      <c r="DO182" s="112"/>
      <c r="DP182" s="112"/>
      <c r="DQ182" s="112"/>
      <c r="DR182" s="112"/>
      <c r="DS182" s="112"/>
      <c r="DT182" s="112"/>
      <c r="DU182" s="112"/>
      <c r="DV182" s="112"/>
      <c r="DW182" s="112"/>
      <c r="DX182" s="112"/>
      <c r="DY182" s="112"/>
      <c r="DZ182" s="112"/>
      <c r="EA182" s="112"/>
      <c r="EB182" s="112"/>
      <c r="EC182" s="112"/>
      <c r="ED182" s="112"/>
      <c r="EE182" s="112"/>
      <c r="EF182" s="112"/>
      <c r="EG182" s="112"/>
      <c r="EH182" s="112"/>
      <c r="EI182" s="112"/>
      <c r="EJ182" s="112"/>
      <c r="EK182" s="112"/>
      <c r="EL182" s="112"/>
      <c r="EM182" s="112"/>
      <c r="EN182" s="112"/>
      <c r="EO182" s="112"/>
      <c r="EP182" s="112"/>
      <c r="EQ182" s="112"/>
      <c r="ER182" s="112"/>
      <c r="ES182" s="112"/>
      <c r="ET182" s="112"/>
      <c r="EU182" s="112"/>
      <c r="EV182" s="112"/>
      <c r="EW182" s="112"/>
      <c r="EX182" s="112"/>
      <c r="EY182" s="112"/>
      <c r="EZ182" s="112"/>
      <c r="FA182" s="112"/>
      <c r="FB182" s="112"/>
      <c r="FC182" s="112"/>
      <c r="FD182" s="112"/>
      <c r="FE182" s="112"/>
      <c r="FF182" s="112"/>
      <c r="FG182" s="112"/>
      <c r="FH182" s="112"/>
      <c r="FI182" s="112"/>
      <c r="FJ182" s="112"/>
      <c r="FK182" s="112"/>
      <c r="FL182" s="112"/>
      <c r="FM182" s="112"/>
      <c r="FN182" s="112"/>
      <c r="FO182" s="112"/>
      <c r="FP182" s="112"/>
      <c r="FQ182" s="112"/>
      <c r="FR182" s="112"/>
      <c r="FS182" s="112"/>
      <c r="FT182" s="112"/>
      <c r="FU182" s="112"/>
      <c r="FV182" s="112"/>
      <c r="FW182" s="112"/>
      <c r="FX182" s="112"/>
      <c r="FY182" s="112"/>
      <c r="FZ182" s="112"/>
      <c r="GA182" s="112"/>
      <c r="GB182" s="112"/>
      <c r="GC182" s="112"/>
      <c r="GD182" s="112"/>
      <c r="GE182" s="112"/>
      <c r="GF182" s="112"/>
      <c r="GG182" s="112"/>
      <c r="GH182" s="112"/>
      <c r="GI182" s="112"/>
      <c r="GJ182" s="112"/>
      <c r="GK182" s="112"/>
      <c r="GL182" s="112"/>
      <c r="GM182" s="112"/>
      <c r="GN182" s="112"/>
      <c r="GO182" s="112"/>
      <c r="GP182" s="112"/>
      <c r="GQ182" s="112"/>
      <c r="GR182" s="112"/>
      <c r="GS182" s="112"/>
      <c r="GT182" s="112"/>
      <c r="GU182" s="112"/>
      <c r="GV182" s="112"/>
      <c r="GW182" s="112"/>
      <c r="GX182" s="112"/>
      <c r="GY182" s="112"/>
      <c r="GZ182" s="112"/>
      <c r="HA182" s="112"/>
      <c r="HB182" s="112"/>
      <c r="HC182" s="112"/>
      <c r="HD182" s="112"/>
      <c r="HE182" s="112"/>
      <c r="HF182" s="112"/>
      <c r="HG182" s="112"/>
      <c r="HH182" s="112"/>
      <c r="HI182" s="112"/>
      <c r="HJ182" s="112"/>
      <c r="HK182" s="112"/>
      <c r="HL182" s="112"/>
      <c r="HM182" s="112"/>
      <c r="HN182" s="112"/>
      <c r="HO182" s="112"/>
      <c r="HP182" s="112"/>
      <c r="HQ182" s="112"/>
      <c r="HR182" s="112"/>
      <c r="HS182" s="112"/>
      <c r="HT182" s="112"/>
      <c r="HU182" s="112"/>
      <c r="HV182" s="112"/>
      <c r="HW182" s="112"/>
      <c r="HX182" s="112"/>
      <c r="HY182" s="112"/>
      <c r="HZ182" s="112"/>
      <c r="IA182" s="112"/>
      <c r="IB182" s="112"/>
      <c r="IC182" s="112"/>
      <c r="ID182" s="112"/>
      <c r="IE182" s="112"/>
      <c r="IF182" s="112"/>
      <c r="IG182" s="112"/>
      <c r="IH182" s="112"/>
      <c r="II182" s="112"/>
      <c r="IJ182" s="112"/>
      <c r="IK182" s="112"/>
      <c r="IL182" s="112"/>
      <c r="IM182" s="112"/>
      <c r="IN182" s="112"/>
      <c r="IO182" s="112"/>
      <c r="IP182" s="112"/>
      <c r="IQ182" s="112"/>
      <c r="IR182" s="112"/>
      <c r="IS182" s="112"/>
      <c r="IT182" s="112"/>
      <c r="IU182" s="112"/>
    </row>
    <row r="183" spans="1:255">
      <c r="A183" s="135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  <c r="CC183" s="112"/>
      <c r="CD183" s="112"/>
      <c r="CE183" s="112"/>
      <c r="CF183" s="112"/>
      <c r="CG183" s="112"/>
      <c r="CH183" s="112"/>
      <c r="CI183" s="112"/>
      <c r="CJ183" s="112"/>
      <c r="CK183" s="112"/>
      <c r="CL183" s="112"/>
      <c r="CM183" s="112"/>
      <c r="CN183" s="112"/>
      <c r="CO183" s="112"/>
      <c r="CP183" s="112"/>
      <c r="CQ183" s="112"/>
      <c r="CR183" s="112"/>
      <c r="CS183" s="112"/>
      <c r="CT183" s="112"/>
      <c r="CU183" s="112"/>
      <c r="CV183" s="112"/>
      <c r="CW183" s="112"/>
      <c r="CX183" s="112"/>
      <c r="CY183" s="112"/>
      <c r="CZ183" s="112"/>
      <c r="DA183" s="112"/>
      <c r="DB183" s="112"/>
      <c r="DC183" s="112"/>
      <c r="DD183" s="112"/>
      <c r="DE183" s="112"/>
      <c r="DF183" s="112"/>
      <c r="DG183" s="112"/>
      <c r="DH183" s="112"/>
      <c r="DI183" s="112"/>
      <c r="DJ183" s="112"/>
      <c r="DK183" s="112"/>
      <c r="DL183" s="112"/>
      <c r="DM183" s="112"/>
      <c r="DN183" s="112"/>
      <c r="DO183" s="112"/>
      <c r="DP183" s="112"/>
      <c r="DQ183" s="112"/>
      <c r="DR183" s="112"/>
      <c r="DS183" s="112"/>
      <c r="DT183" s="112"/>
      <c r="DU183" s="112"/>
      <c r="DV183" s="112"/>
      <c r="DW183" s="112"/>
      <c r="DX183" s="112"/>
      <c r="DY183" s="112"/>
      <c r="DZ183" s="112"/>
      <c r="EA183" s="112"/>
      <c r="EB183" s="112"/>
      <c r="EC183" s="112"/>
      <c r="ED183" s="112"/>
      <c r="EE183" s="112"/>
      <c r="EF183" s="112"/>
      <c r="EG183" s="112"/>
      <c r="EH183" s="112"/>
      <c r="EI183" s="112"/>
      <c r="EJ183" s="112"/>
      <c r="EK183" s="112"/>
      <c r="EL183" s="112"/>
      <c r="EM183" s="112"/>
      <c r="EN183" s="112"/>
      <c r="EO183" s="112"/>
      <c r="EP183" s="112"/>
      <c r="EQ183" s="112"/>
      <c r="ER183" s="112"/>
      <c r="ES183" s="112"/>
      <c r="ET183" s="112"/>
      <c r="EU183" s="112"/>
      <c r="EV183" s="112"/>
      <c r="EW183" s="112"/>
      <c r="EX183" s="112"/>
      <c r="EY183" s="112"/>
      <c r="EZ183" s="112"/>
      <c r="FA183" s="112"/>
      <c r="FB183" s="112"/>
      <c r="FC183" s="112"/>
      <c r="FD183" s="112"/>
      <c r="FE183" s="112"/>
      <c r="FF183" s="112"/>
      <c r="FG183" s="112"/>
      <c r="FH183" s="112"/>
      <c r="FI183" s="112"/>
      <c r="FJ183" s="112"/>
      <c r="FK183" s="112"/>
      <c r="FL183" s="112"/>
      <c r="FM183" s="112"/>
      <c r="FN183" s="112"/>
      <c r="FO183" s="112"/>
      <c r="FP183" s="112"/>
      <c r="FQ183" s="112"/>
      <c r="FR183" s="112"/>
      <c r="FS183" s="112"/>
      <c r="FT183" s="112"/>
      <c r="FU183" s="112"/>
      <c r="FV183" s="112"/>
      <c r="FW183" s="112"/>
      <c r="FX183" s="112"/>
      <c r="FY183" s="112"/>
      <c r="FZ183" s="112"/>
      <c r="GA183" s="112"/>
      <c r="GB183" s="112"/>
      <c r="GC183" s="112"/>
      <c r="GD183" s="112"/>
      <c r="GE183" s="112"/>
      <c r="GF183" s="112"/>
      <c r="GG183" s="112"/>
      <c r="GH183" s="112"/>
      <c r="GI183" s="112"/>
      <c r="GJ183" s="112"/>
      <c r="GK183" s="112"/>
      <c r="GL183" s="112"/>
      <c r="GM183" s="112"/>
      <c r="GN183" s="112"/>
      <c r="GO183" s="112"/>
      <c r="GP183" s="112"/>
      <c r="GQ183" s="112"/>
      <c r="GR183" s="112"/>
      <c r="GS183" s="112"/>
      <c r="GT183" s="112"/>
      <c r="GU183" s="112"/>
      <c r="GV183" s="112"/>
      <c r="GW183" s="112"/>
      <c r="GX183" s="112"/>
      <c r="GY183" s="112"/>
      <c r="GZ183" s="112"/>
      <c r="HA183" s="112"/>
      <c r="HB183" s="112"/>
      <c r="HC183" s="112"/>
      <c r="HD183" s="112"/>
      <c r="HE183" s="112"/>
      <c r="HF183" s="112"/>
      <c r="HG183" s="112"/>
      <c r="HH183" s="112"/>
      <c r="HI183" s="112"/>
      <c r="HJ183" s="112"/>
      <c r="HK183" s="112"/>
      <c r="HL183" s="112"/>
      <c r="HM183" s="112"/>
      <c r="HN183" s="112"/>
      <c r="HO183" s="112"/>
      <c r="HP183" s="112"/>
      <c r="HQ183" s="112"/>
      <c r="HR183" s="112"/>
      <c r="HS183" s="112"/>
      <c r="HT183" s="112"/>
      <c r="HU183" s="112"/>
      <c r="HV183" s="112"/>
      <c r="HW183" s="112"/>
      <c r="HX183" s="112"/>
      <c r="HY183" s="112"/>
      <c r="HZ183" s="112"/>
      <c r="IA183" s="112"/>
      <c r="IB183" s="112"/>
      <c r="IC183" s="112"/>
      <c r="ID183" s="112"/>
      <c r="IE183" s="112"/>
      <c r="IF183" s="112"/>
      <c r="IG183" s="112"/>
      <c r="IH183" s="112"/>
      <c r="II183" s="112"/>
      <c r="IJ183" s="112"/>
      <c r="IK183" s="112"/>
      <c r="IL183" s="112"/>
      <c r="IM183" s="112"/>
      <c r="IN183" s="112"/>
      <c r="IO183" s="112"/>
      <c r="IP183" s="112"/>
      <c r="IQ183" s="112"/>
      <c r="IR183" s="112"/>
      <c r="IS183" s="112"/>
      <c r="IT183" s="112"/>
      <c r="IU183" s="112"/>
    </row>
    <row r="184" spans="1:255">
      <c r="A184" s="135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  <c r="BL184" s="112"/>
      <c r="BM184" s="112"/>
      <c r="BN184" s="112"/>
      <c r="BO184" s="112"/>
      <c r="BP184" s="112"/>
      <c r="BQ184" s="112"/>
      <c r="BR184" s="112"/>
      <c r="BS184" s="112"/>
      <c r="BT184" s="112"/>
      <c r="BU184" s="112"/>
      <c r="BV184" s="112"/>
      <c r="BW184" s="112"/>
      <c r="BX184" s="112"/>
      <c r="BY184" s="112"/>
      <c r="BZ184" s="112"/>
      <c r="CA184" s="112"/>
      <c r="CB184" s="112"/>
      <c r="CC184" s="112"/>
      <c r="CD184" s="112"/>
      <c r="CE184" s="112"/>
      <c r="CF184" s="112"/>
      <c r="CG184" s="112"/>
      <c r="CH184" s="112"/>
      <c r="CI184" s="112"/>
      <c r="CJ184" s="112"/>
      <c r="CK184" s="112"/>
      <c r="CL184" s="112"/>
      <c r="CM184" s="112"/>
      <c r="CN184" s="112"/>
      <c r="CO184" s="112"/>
      <c r="CP184" s="112"/>
      <c r="CQ184" s="112"/>
      <c r="CR184" s="112"/>
      <c r="CS184" s="112"/>
      <c r="CT184" s="112"/>
      <c r="CU184" s="112"/>
      <c r="CV184" s="112"/>
      <c r="CW184" s="112"/>
      <c r="CX184" s="112"/>
      <c r="CY184" s="112"/>
      <c r="CZ184" s="112"/>
      <c r="DA184" s="112"/>
      <c r="DB184" s="112"/>
      <c r="DC184" s="112"/>
      <c r="DD184" s="112"/>
      <c r="DE184" s="112"/>
      <c r="DF184" s="112"/>
      <c r="DG184" s="112"/>
      <c r="DH184" s="112"/>
      <c r="DI184" s="112"/>
      <c r="DJ184" s="112"/>
      <c r="DK184" s="112"/>
      <c r="DL184" s="112"/>
      <c r="DM184" s="112"/>
      <c r="DN184" s="112"/>
      <c r="DO184" s="112"/>
      <c r="DP184" s="112"/>
      <c r="DQ184" s="112"/>
      <c r="DR184" s="112"/>
      <c r="DS184" s="112"/>
      <c r="DT184" s="112"/>
      <c r="DU184" s="112"/>
      <c r="DV184" s="112"/>
      <c r="DW184" s="112"/>
      <c r="DX184" s="112"/>
      <c r="DY184" s="112"/>
      <c r="DZ184" s="112"/>
      <c r="EA184" s="112"/>
      <c r="EB184" s="112"/>
      <c r="EC184" s="112"/>
      <c r="ED184" s="112"/>
      <c r="EE184" s="112"/>
      <c r="EF184" s="112"/>
      <c r="EG184" s="112"/>
      <c r="EH184" s="112"/>
      <c r="EI184" s="112"/>
      <c r="EJ184" s="112"/>
      <c r="EK184" s="112"/>
      <c r="EL184" s="112"/>
      <c r="EM184" s="112"/>
      <c r="EN184" s="112"/>
      <c r="EO184" s="112"/>
      <c r="EP184" s="112"/>
      <c r="EQ184" s="112"/>
      <c r="ER184" s="112"/>
      <c r="ES184" s="112"/>
      <c r="ET184" s="112"/>
      <c r="EU184" s="112"/>
      <c r="EV184" s="112"/>
      <c r="EW184" s="112"/>
      <c r="EX184" s="112"/>
      <c r="EY184" s="112"/>
      <c r="EZ184" s="112"/>
      <c r="FA184" s="112"/>
      <c r="FB184" s="112"/>
      <c r="FC184" s="112"/>
      <c r="FD184" s="112"/>
      <c r="FE184" s="112"/>
      <c r="FF184" s="112"/>
      <c r="FG184" s="112"/>
      <c r="FH184" s="112"/>
      <c r="FI184" s="112"/>
      <c r="FJ184" s="112"/>
      <c r="FK184" s="112"/>
      <c r="FL184" s="112"/>
      <c r="FM184" s="112"/>
      <c r="FN184" s="112"/>
      <c r="FO184" s="112"/>
      <c r="FP184" s="112"/>
      <c r="FQ184" s="112"/>
      <c r="FR184" s="112"/>
      <c r="FS184" s="112"/>
      <c r="FT184" s="112"/>
      <c r="FU184" s="112"/>
      <c r="FV184" s="112"/>
      <c r="FW184" s="112"/>
      <c r="FX184" s="112"/>
      <c r="FY184" s="112"/>
      <c r="FZ184" s="112"/>
      <c r="GA184" s="112"/>
      <c r="GB184" s="112"/>
      <c r="GC184" s="112"/>
      <c r="GD184" s="112"/>
      <c r="GE184" s="112"/>
      <c r="GF184" s="112"/>
      <c r="GG184" s="112"/>
      <c r="GH184" s="112"/>
      <c r="GI184" s="112"/>
      <c r="GJ184" s="112"/>
      <c r="GK184" s="112"/>
      <c r="GL184" s="112"/>
      <c r="GM184" s="112"/>
      <c r="GN184" s="112"/>
      <c r="GO184" s="112"/>
      <c r="GP184" s="112"/>
      <c r="GQ184" s="112"/>
      <c r="GR184" s="112"/>
      <c r="GS184" s="112"/>
      <c r="GT184" s="112"/>
      <c r="GU184" s="112"/>
      <c r="GV184" s="112"/>
      <c r="GW184" s="112"/>
      <c r="GX184" s="112"/>
      <c r="GY184" s="112"/>
      <c r="GZ184" s="112"/>
      <c r="HA184" s="112"/>
      <c r="HB184" s="112"/>
      <c r="HC184" s="112"/>
      <c r="HD184" s="112"/>
      <c r="HE184" s="112"/>
      <c r="HF184" s="112"/>
      <c r="HG184" s="112"/>
      <c r="HH184" s="112"/>
      <c r="HI184" s="112"/>
      <c r="HJ184" s="112"/>
      <c r="HK184" s="112"/>
      <c r="HL184" s="112"/>
      <c r="HM184" s="112"/>
      <c r="HN184" s="112"/>
      <c r="HO184" s="112"/>
      <c r="HP184" s="112"/>
      <c r="HQ184" s="112"/>
      <c r="HR184" s="112"/>
      <c r="HS184" s="112"/>
      <c r="HT184" s="112"/>
      <c r="HU184" s="112"/>
      <c r="HV184" s="112"/>
      <c r="HW184" s="112"/>
      <c r="HX184" s="112"/>
      <c r="HY184" s="112"/>
      <c r="HZ184" s="112"/>
      <c r="IA184" s="112"/>
      <c r="IB184" s="112"/>
      <c r="IC184" s="112"/>
      <c r="ID184" s="112"/>
      <c r="IE184" s="112"/>
      <c r="IF184" s="112"/>
      <c r="IG184" s="112"/>
      <c r="IH184" s="112"/>
      <c r="II184" s="112"/>
      <c r="IJ184" s="112"/>
      <c r="IK184" s="112"/>
      <c r="IL184" s="112"/>
      <c r="IM184" s="112"/>
      <c r="IN184" s="112"/>
      <c r="IO184" s="112"/>
      <c r="IP184" s="112"/>
      <c r="IQ184" s="112"/>
      <c r="IR184" s="112"/>
      <c r="IS184" s="112"/>
      <c r="IT184" s="112"/>
      <c r="IU184" s="112"/>
    </row>
    <row r="185" spans="1:255">
      <c r="A185" s="135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  <c r="BL185" s="112"/>
      <c r="BM185" s="112"/>
      <c r="BN185" s="112"/>
      <c r="BO185" s="112"/>
      <c r="BP185" s="112"/>
      <c r="BQ185" s="112"/>
      <c r="BR185" s="112"/>
      <c r="BS185" s="112"/>
      <c r="BT185" s="112"/>
      <c r="BU185" s="112"/>
      <c r="BV185" s="112"/>
      <c r="BW185" s="112"/>
      <c r="BX185" s="112"/>
      <c r="BY185" s="112"/>
      <c r="BZ185" s="112"/>
      <c r="CA185" s="112"/>
      <c r="CB185" s="112"/>
      <c r="CC185" s="112"/>
      <c r="CD185" s="112"/>
      <c r="CE185" s="112"/>
      <c r="CF185" s="112"/>
      <c r="CG185" s="112"/>
      <c r="CH185" s="112"/>
      <c r="CI185" s="112"/>
      <c r="CJ185" s="112"/>
      <c r="CK185" s="112"/>
      <c r="CL185" s="112"/>
      <c r="CM185" s="112"/>
      <c r="CN185" s="112"/>
      <c r="CO185" s="112"/>
      <c r="CP185" s="112"/>
      <c r="CQ185" s="112"/>
      <c r="CR185" s="112"/>
      <c r="CS185" s="112"/>
      <c r="CT185" s="112"/>
      <c r="CU185" s="112"/>
      <c r="CV185" s="112"/>
      <c r="CW185" s="112"/>
      <c r="CX185" s="112"/>
      <c r="CY185" s="112"/>
      <c r="CZ185" s="112"/>
      <c r="DA185" s="112"/>
      <c r="DB185" s="112"/>
      <c r="DC185" s="112"/>
      <c r="DD185" s="112"/>
      <c r="DE185" s="112"/>
      <c r="DF185" s="112"/>
      <c r="DG185" s="112"/>
      <c r="DH185" s="112"/>
      <c r="DI185" s="112"/>
      <c r="DJ185" s="112"/>
      <c r="DK185" s="112"/>
      <c r="DL185" s="112"/>
      <c r="DM185" s="112"/>
      <c r="DN185" s="112"/>
      <c r="DO185" s="112"/>
      <c r="DP185" s="112"/>
      <c r="DQ185" s="112"/>
      <c r="DR185" s="112"/>
      <c r="DS185" s="112"/>
      <c r="DT185" s="112"/>
      <c r="DU185" s="112"/>
      <c r="DV185" s="112"/>
      <c r="DW185" s="112"/>
      <c r="DX185" s="112"/>
      <c r="DY185" s="112"/>
      <c r="DZ185" s="112"/>
      <c r="EA185" s="112"/>
      <c r="EB185" s="112"/>
      <c r="EC185" s="112"/>
      <c r="ED185" s="112"/>
      <c r="EE185" s="112"/>
      <c r="EF185" s="112"/>
      <c r="EG185" s="112"/>
      <c r="EH185" s="112"/>
      <c r="EI185" s="112"/>
      <c r="EJ185" s="112"/>
      <c r="EK185" s="112"/>
      <c r="EL185" s="112"/>
      <c r="EM185" s="112"/>
      <c r="EN185" s="112"/>
      <c r="EO185" s="112"/>
      <c r="EP185" s="112"/>
      <c r="EQ185" s="112"/>
      <c r="ER185" s="112"/>
      <c r="ES185" s="112"/>
      <c r="ET185" s="112"/>
      <c r="EU185" s="112"/>
      <c r="EV185" s="112"/>
      <c r="EW185" s="112"/>
      <c r="EX185" s="112"/>
      <c r="EY185" s="112"/>
      <c r="EZ185" s="112"/>
      <c r="FA185" s="112"/>
      <c r="FB185" s="112"/>
      <c r="FC185" s="112"/>
      <c r="FD185" s="112"/>
      <c r="FE185" s="112"/>
      <c r="FF185" s="112"/>
      <c r="FG185" s="112"/>
      <c r="FH185" s="112"/>
      <c r="FI185" s="112"/>
      <c r="FJ185" s="112"/>
      <c r="FK185" s="112"/>
      <c r="FL185" s="112"/>
      <c r="FM185" s="112"/>
      <c r="FN185" s="112"/>
      <c r="FO185" s="112"/>
      <c r="FP185" s="112"/>
      <c r="FQ185" s="112"/>
      <c r="FR185" s="112"/>
      <c r="FS185" s="112"/>
      <c r="FT185" s="112"/>
      <c r="FU185" s="112"/>
      <c r="FV185" s="112"/>
      <c r="FW185" s="112"/>
      <c r="FX185" s="112"/>
      <c r="FY185" s="112"/>
      <c r="FZ185" s="112"/>
      <c r="GA185" s="112"/>
      <c r="GB185" s="112"/>
      <c r="GC185" s="112"/>
      <c r="GD185" s="112"/>
      <c r="GE185" s="112"/>
      <c r="GF185" s="112"/>
      <c r="GG185" s="112"/>
      <c r="GH185" s="112"/>
      <c r="GI185" s="112"/>
      <c r="GJ185" s="112"/>
      <c r="GK185" s="112"/>
      <c r="GL185" s="112"/>
      <c r="GM185" s="112"/>
      <c r="GN185" s="112"/>
      <c r="GO185" s="112"/>
      <c r="GP185" s="112"/>
      <c r="GQ185" s="112"/>
      <c r="GR185" s="112"/>
      <c r="GS185" s="112"/>
      <c r="GT185" s="112"/>
      <c r="GU185" s="112"/>
      <c r="GV185" s="112"/>
      <c r="GW185" s="112"/>
      <c r="GX185" s="112"/>
      <c r="GY185" s="112"/>
      <c r="GZ185" s="112"/>
      <c r="HA185" s="112"/>
      <c r="HB185" s="112"/>
      <c r="HC185" s="112"/>
      <c r="HD185" s="112"/>
      <c r="HE185" s="112"/>
      <c r="HF185" s="112"/>
      <c r="HG185" s="112"/>
      <c r="HH185" s="112"/>
      <c r="HI185" s="112"/>
      <c r="HJ185" s="112"/>
      <c r="HK185" s="112"/>
      <c r="HL185" s="112"/>
      <c r="HM185" s="112"/>
      <c r="HN185" s="112"/>
      <c r="HO185" s="112"/>
      <c r="HP185" s="112"/>
      <c r="HQ185" s="112"/>
      <c r="HR185" s="112"/>
      <c r="HS185" s="112"/>
      <c r="HT185" s="112"/>
      <c r="HU185" s="112"/>
      <c r="HV185" s="112"/>
      <c r="HW185" s="112"/>
      <c r="HX185" s="112"/>
      <c r="HY185" s="112"/>
      <c r="HZ185" s="112"/>
      <c r="IA185" s="112"/>
      <c r="IB185" s="112"/>
      <c r="IC185" s="112"/>
      <c r="ID185" s="112"/>
      <c r="IE185" s="112"/>
      <c r="IF185" s="112"/>
      <c r="IG185" s="112"/>
      <c r="IH185" s="112"/>
      <c r="II185" s="112"/>
      <c r="IJ185" s="112"/>
      <c r="IK185" s="112"/>
      <c r="IL185" s="112"/>
      <c r="IM185" s="112"/>
      <c r="IN185" s="112"/>
      <c r="IO185" s="112"/>
      <c r="IP185" s="112"/>
      <c r="IQ185" s="112"/>
      <c r="IR185" s="112"/>
      <c r="IS185" s="112"/>
      <c r="IT185" s="112"/>
      <c r="IU185" s="112"/>
    </row>
    <row r="186" spans="1:255">
      <c r="A186" s="135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  <c r="BN186" s="112"/>
      <c r="BO186" s="112"/>
      <c r="BP186" s="112"/>
      <c r="BQ186" s="112"/>
      <c r="BR186" s="112"/>
      <c r="BS186" s="112"/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112"/>
      <c r="CF186" s="112"/>
      <c r="CG186" s="112"/>
      <c r="CH186" s="112"/>
      <c r="CI186" s="112"/>
      <c r="CJ186" s="112"/>
      <c r="CK186" s="112"/>
      <c r="CL186" s="112"/>
      <c r="CM186" s="112"/>
      <c r="CN186" s="112"/>
      <c r="CO186" s="112"/>
      <c r="CP186" s="112"/>
      <c r="CQ186" s="112"/>
      <c r="CR186" s="112"/>
      <c r="CS186" s="112"/>
      <c r="CT186" s="112"/>
      <c r="CU186" s="112"/>
      <c r="CV186" s="112"/>
      <c r="CW186" s="112"/>
      <c r="CX186" s="112"/>
      <c r="CY186" s="112"/>
      <c r="CZ186" s="112"/>
      <c r="DA186" s="112"/>
      <c r="DB186" s="112"/>
      <c r="DC186" s="112"/>
      <c r="DD186" s="112"/>
      <c r="DE186" s="112"/>
      <c r="DF186" s="112"/>
      <c r="DG186" s="112"/>
      <c r="DH186" s="112"/>
      <c r="DI186" s="112"/>
      <c r="DJ186" s="112"/>
      <c r="DK186" s="112"/>
      <c r="DL186" s="112"/>
      <c r="DM186" s="112"/>
      <c r="DN186" s="112"/>
      <c r="DO186" s="112"/>
      <c r="DP186" s="112"/>
      <c r="DQ186" s="112"/>
      <c r="DR186" s="112"/>
      <c r="DS186" s="112"/>
      <c r="DT186" s="112"/>
      <c r="DU186" s="112"/>
      <c r="DV186" s="112"/>
      <c r="DW186" s="112"/>
      <c r="DX186" s="112"/>
      <c r="DY186" s="112"/>
      <c r="DZ186" s="112"/>
      <c r="EA186" s="112"/>
      <c r="EB186" s="112"/>
      <c r="EC186" s="112"/>
      <c r="ED186" s="112"/>
      <c r="EE186" s="112"/>
      <c r="EF186" s="112"/>
      <c r="EG186" s="112"/>
      <c r="EH186" s="112"/>
      <c r="EI186" s="112"/>
      <c r="EJ186" s="112"/>
      <c r="EK186" s="112"/>
      <c r="EL186" s="112"/>
      <c r="EM186" s="112"/>
      <c r="EN186" s="112"/>
      <c r="EO186" s="112"/>
      <c r="EP186" s="112"/>
      <c r="EQ186" s="112"/>
      <c r="ER186" s="112"/>
      <c r="ES186" s="112"/>
      <c r="ET186" s="112"/>
      <c r="EU186" s="112"/>
      <c r="EV186" s="112"/>
      <c r="EW186" s="112"/>
      <c r="EX186" s="112"/>
      <c r="EY186" s="112"/>
      <c r="EZ186" s="112"/>
      <c r="FA186" s="112"/>
      <c r="FB186" s="112"/>
      <c r="FC186" s="112"/>
      <c r="FD186" s="112"/>
      <c r="FE186" s="112"/>
      <c r="FF186" s="112"/>
      <c r="FG186" s="112"/>
      <c r="FH186" s="112"/>
      <c r="FI186" s="112"/>
      <c r="FJ186" s="112"/>
      <c r="FK186" s="112"/>
      <c r="FL186" s="112"/>
      <c r="FM186" s="112"/>
      <c r="FN186" s="112"/>
      <c r="FO186" s="112"/>
      <c r="FP186" s="112"/>
      <c r="FQ186" s="112"/>
      <c r="FR186" s="112"/>
      <c r="FS186" s="112"/>
      <c r="FT186" s="112"/>
      <c r="FU186" s="112"/>
      <c r="FV186" s="112"/>
      <c r="FW186" s="112"/>
      <c r="FX186" s="112"/>
      <c r="FY186" s="112"/>
      <c r="FZ186" s="112"/>
      <c r="GA186" s="112"/>
      <c r="GB186" s="112"/>
      <c r="GC186" s="112"/>
      <c r="GD186" s="112"/>
      <c r="GE186" s="112"/>
      <c r="GF186" s="112"/>
      <c r="GG186" s="112"/>
      <c r="GH186" s="112"/>
      <c r="GI186" s="112"/>
      <c r="GJ186" s="112"/>
      <c r="GK186" s="112"/>
      <c r="GL186" s="112"/>
      <c r="GM186" s="112"/>
      <c r="GN186" s="112"/>
      <c r="GO186" s="112"/>
      <c r="GP186" s="112"/>
      <c r="GQ186" s="112"/>
      <c r="GR186" s="112"/>
      <c r="GS186" s="112"/>
      <c r="GT186" s="112"/>
      <c r="GU186" s="112"/>
      <c r="GV186" s="112"/>
      <c r="GW186" s="112"/>
      <c r="GX186" s="112"/>
      <c r="GY186" s="112"/>
      <c r="GZ186" s="112"/>
      <c r="HA186" s="112"/>
      <c r="HB186" s="112"/>
      <c r="HC186" s="112"/>
      <c r="HD186" s="112"/>
      <c r="HE186" s="112"/>
      <c r="HF186" s="112"/>
      <c r="HG186" s="112"/>
      <c r="HH186" s="112"/>
      <c r="HI186" s="112"/>
      <c r="HJ186" s="112"/>
      <c r="HK186" s="112"/>
      <c r="HL186" s="112"/>
      <c r="HM186" s="112"/>
      <c r="HN186" s="112"/>
      <c r="HO186" s="112"/>
      <c r="HP186" s="112"/>
      <c r="HQ186" s="112"/>
      <c r="HR186" s="112"/>
      <c r="HS186" s="112"/>
      <c r="HT186" s="112"/>
      <c r="HU186" s="112"/>
      <c r="HV186" s="112"/>
      <c r="HW186" s="112"/>
      <c r="HX186" s="112"/>
      <c r="HY186" s="112"/>
      <c r="HZ186" s="112"/>
      <c r="IA186" s="112"/>
      <c r="IB186" s="112"/>
      <c r="IC186" s="112"/>
      <c r="ID186" s="112"/>
      <c r="IE186" s="112"/>
      <c r="IF186" s="112"/>
      <c r="IG186" s="112"/>
      <c r="IH186" s="112"/>
      <c r="II186" s="112"/>
      <c r="IJ186" s="112"/>
      <c r="IK186" s="112"/>
      <c r="IL186" s="112"/>
      <c r="IM186" s="112"/>
      <c r="IN186" s="112"/>
      <c r="IO186" s="112"/>
      <c r="IP186" s="112"/>
      <c r="IQ186" s="112"/>
      <c r="IR186" s="112"/>
      <c r="IS186" s="112"/>
      <c r="IT186" s="112"/>
      <c r="IU186" s="112"/>
    </row>
    <row r="187" spans="1:255">
      <c r="A187" s="135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  <c r="CC187" s="112"/>
      <c r="CD187" s="112"/>
      <c r="CE187" s="112"/>
      <c r="CF187" s="112"/>
      <c r="CG187" s="112"/>
      <c r="CH187" s="112"/>
      <c r="CI187" s="112"/>
      <c r="CJ187" s="112"/>
      <c r="CK187" s="112"/>
      <c r="CL187" s="112"/>
      <c r="CM187" s="112"/>
      <c r="CN187" s="112"/>
      <c r="CO187" s="112"/>
      <c r="CP187" s="112"/>
      <c r="CQ187" s="112"/>
      <c r="CR187" s="112"/>
      <c r="CS187" s="112"/>
      <c r="CT187" s="112"/>
      <c r="CU187" s="112"/>
      <c r="CV187" s="112"/>
      <c r="CW187" s="112"/>
      <c r="CX187" s="112"/>
      <c r="CY187" s="112"/>
      <c r="CZ187" s="112"/>
      <c r="DA187" s="112"/>
      <c r="DB187" s="112"/>
      <c r="DC187" s="112"/>
      <c r="DD187" s="112"/>
      <c r="DE187" s="112"/>
      <c r="DF187" s="112"/>
      <c r="DG187" s="112"/>
      <c r="DH187" s="112"/>
      <c r="DI187" s="112"/>
      <c r="DJ187" s="112"/>
      <c r="DK187" s="112"/>
      <c r="DL187" s="112"/>
      <c r="DM187" s="112"/>
      <c r="DN187" s="112"/>
      <c r="DO187" s="112"/>
      <c r="DP187" s="112"/>
      <c r="DQ187" s="112"/>
      <c r="DR187" s="112"/>
      <c r="DS187" s="112"/>
      <c r="DT187" s="112"/>
      <c r="DU187" s="112"/>
      <c r="DV187" s="112"/>
      <c r="DW187" s="112"/>
      <c r="DX187" s="112"/>
      <c r="DY187" s="112"/>
      <c r="DZ187" s="112"/>
      <c r="EA187" s="112"/>
      <c r="EB187" s="112"/>
      <c r="EC187" s="112"/>
      <c r="ED187" s="112"/>
      <c r="EE187" s="112"/>
      <c r="EF187" s="112"/>
      <c r="EG187" s="112"/>
      <c r="EH187" s="112"/>
      <c r="EI187" s="112"/>
      <c r="EJ187" s="112"/>
      <c r="EK187" s="112"/>
      <c r="EL187" s="112"/>
      <c r="EM187" s="112"/>
      <c r="EN187" s="112"/>
      <c r="EO187" s="112"/>
      <c r="EP187" s="112"/>
      <c r="EQ187" s="112"/>
      <c r="ER187" s="112"/>
      <c r="ES187" s="112"/>
      <c r="ET187" s="112"/>
      <c r="EU187" s="112"/>
      <c r="EV187" s="112"/>
      <c r="EW187" s="112"/>
      <c r="EX187" s="112"/>
      <c r="EY187" s="112"/>
      <c r="EZ187" s="112"/>
      <c r="FA187" s="112"/>
      <c r="FB187" s="112"/>
      <c r="FC187" s="112"/>
      <c r="FD187" s="112"/>
      <c r="FE187" s="112"/>
      <c r="FF187" s="112"/>
      <c r="FG187" s="112"/>
      <c r="FH187" s="112"/>
      <c r="FI187" s="112"/>
      <c r="FJ187" s="112"/>
      <c r="FK187" s="112"/>
      <c r="FL187" s="112"/>
      <c r="FM187" s="112"/>
      <c r="FN187" s="112"/>
      <c r="FO187" s="112"/>
      <c r="FP187" s="112"/>
      <c r="FQ187" s="112"/>
      <c r="FR187" s="112"/>
      <c r="FS187" s="112"/>
      <c r="FT187" s="112"/>
      <c r="FU187" s="112"/>
      <c r="FV187" s="112"/>
      <c r="FW187" s="112"/>
      <c r="FX187" s="112"/>
      <c r="FY187" s="112"/>
      <c r="FZ187" s="112"/>
      <c r="GA187" s="112"/>
      <c r="GB187" s="112"/>
      <c r="GC187" s="112"/>
      <c r="GD187" s="112"/>
      <c r="GE187" s="112"/>
      <c r="GF187" s="112"/>
      <c r="GG187" s="112"/>
      <c r="GH187" s="112"/>
      <c r="GI187" s="112"/>
      <c r="GJ187" s="112"/>
      <c r="GK187" s="112"/>
      <c r="GL187" s="112"/>
      <c r="GM187" s="112"/>
      <c r="GN187" s="112"/>
      <c r="GO187" s="112"/>
      <c r="GP187" s="112"/>
      <c r="GQ187" s="112"/>
      <c r="GR187" s="112"/>
      <c r="GS187" s="112"/>
      <c r="GT187" s="112"/>
      <c r="GU187" s="112"/>
      <c r="GV187" s="112"/>
      <c r="GW187" s="112"/>
      <c r="GX187" s="112"/>
      <c r="GY187" s="112"/>
      <c r="GZ187" s="112"/>
      <c r="HA187" s="112"/>
      <c r="HB187" s="112"/>
      <c r="HC187" s="112"/>
      <c r="HD187" s="112"/>
      <c r="HE187" s="112"/>
      <c r="HF187" s="112"/>
      <c r="HG187" s="112"/>
      <c r="HH187" s="112"/>
      <c r="HI187" s="112"/>
      <c r="HJ187" s="112"/>
      <c r="HK187" s="112"/>
      <c r="HL187" s="112"/>
      <c r="HM187" s="112"/>
      <c r="HN187" s="112"/>
      <c r="HO187" s="112"/>
      <c r="HP187" s="112"/>
      <c r="HQ187" s="112"/>
      <c r="HR187" s="112"/>
      <c r="HS187" s="112"/>
      <c r="HT187" s="112"/>
      <c r="HU187" s="112"/>
      <c r="HV187" s="112"/>
      <c r="HW187" s="112"/>
      <c r="HX187" s="112"/>
      <c r="HY187" s="112"/>
      <c r="HZ187" s="112"/>
      <c r="IA187" s="112"/>
      <c r="IB187" s="112"/>
      <c r="IC187" s="112"/>
      <c r="ID187" s="112"/>
      <c r="IE187" s="112"/>
      <c r="IF187" s="112"/>
      <c r="IG187" s="112"/>
      <c r="IH187" s="112"/>
      <c r="II187" s="112"/>
      <c r="IJ187" s="112"/>
      <c r="IK187" s="112"/>
      <c r="IL187" s="112"/>
      <c r="IM187" s="112"/>
      <c r="IN187" s="112"/>
      <c r="IO187" s="112"/>
      <c r="IP187" s="112"/>
      <c r="IQ187" s="112"/>
      <c r="IR187" s="112"/>
      <c r="IS187" s="112"/>
      <c r="IT187" s="112"/>
      <c r="IU187" s="112"/>
    </row>
    <row r="188" spans="1:255">
      <c r="A188" s="135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112"/>
      <c r="DB188" s="112"/>
      <c r="DC188" s="112"/>
      <c r="DD188" s="112"/>
      <c r="DE188" s="112"/>
      <c r="DF188" s="112"/>
      <c r="DG188" s="112"/>
      <c r="DH188" s="112"/>
      <c r="DI188" s="112"/>
      <c r="DJ188" s="112"/>
      <c r="DK188" s="112"/>
      <c r="DL188" s="112"/>
      <c r="DM188" s="112"/>
      <c r="DN188" s="112"/>
      <c r="DO188" s="112"/>
      <c r="DP188" s="112"/>
      <c r="DQ188" s="112"/>
      <c r="DR188" s="112"/>
      <c r="DS188" s="112"/>
      <c r="DT188" s="112"/>
      <c r="DU188" s="112"/>
      <c r="DV188" s="112"/>
      <c r="DW188" s="112"/>
      <c r="DX188" s="112"/>
      <c r="DY188" s="112"/>
      <c r="DZ188" s="112"/>
      <c r="EA188" s="112"/>
      <c r="EB188" s="112"/>
      <c r="EC188" s="112"/>
      <c r="ED188" s="112"/>
      <c r="EE188" s="112"/>
      <c r="EF188" s="112"/>
      <c r="EG188" s="112"/>
      <c r="EH188" s="112"/>
      <c r="EI188" s="112"/>
      <c r="EJ188" s="112"/>
      <c r="EK188" s="112"/>
      <c r="EL188" s="112"/>
      <c r="EM188" s="112"/>
      <c r="EN188" s="112"/>
      <c r="EO188" s="112"/>
      <c r="EP188" s="112"/>
      <c r="EQ188" s="112"/>
      <c r="ER188" s="112"/>
      <c r="ES188" s="112"/>
      <c r="ET188" s="112"/>
      <c r="EU188" s="112"/>
      <c r="EV188" s="112"/>
      <c r="EW188" s="112"/>
      <c r="EX188" s="112"/>
      <c r="EY188" s="112"/>
      <c r="EZ188" s="112"/>
      <c r="FA188" s="112"/>
      <c r="FB188" s="112"/>
      <c r="FC188" s="112"/>
      <c r="FD188" s="112"/>
      <c r="FE188" s="112"/>
      <c r="FF188" s="112"/>
      <c r="FG188" s="112"/>
      <c r="FH188" s="112"/>
      <c r="FI188" s="112"/>
      <c r="FJ188" s="112"/>
      <c r="FK188" s="112"/>
      <c r="FL188" s="112"/>
      <c r="FM188" s="112"/>
      <c r="FN188" s="112"/>
      <c r="FO188" s="112"/>
      <c r="FP188" s="112"/>
      <c r="FQ188" s="112"/>
      <c r="FR188" s="112"/>
      <c r="FS188" s="112"/>
      <c r="FT188" s="112"/>
      <c r="FU188" s="112"/>
      <c r="FV188" s="112"/>
      <c r="FW188" s="112"/>
      <c r="FX188" s="112"/>
      <c r="FY188" s="112"/>
      <c r="FZ188" s="112"/>
      <c r="GA188" s="112"/>
      <c r="GB188" s="112"/>
      <c r="GC188" s="112"/>
      <c r="GD188" s="112"/>
      <c r="GE188" s="112"/>
      <c r="GF188" s="112"/>
      <c r="GG188" s="112"/>
      <c r="GH188" s="112"/>
      <c r="GI188" s="112"/>
      <c r="GJ188" s="112"/>
      <c r="GK188" s="112"/>
      <c r="GL188" s="112"/>
      <c r="GM188" s="112"/>
      <c r="GN188" s="112"/>
      <c r="GO188" s="112"/>
      <c r="GP188" s="112"/>
      <c r="GQ188" s="112"/>
      <c r="GR188" s="112"/>
      <c r="GS188" s="112"/>
      <c r="GT188" s="112"/>
      <c r="GU188" s="112"/>
      <c r="GV188" s="112"/>
      <c r="GW188" s="112"/>
      <c r="GX188" s="112"/>
      <c r="GY188" s="112"/>
      <c r="GZ188" s="112"/>
      <c r="HA188" s="112"/>
      <c r="HB188" s="112"/>
      <c r="HC188" s="112"/>
      <c r="HD188" s="112"/>
      <c r="HE188" s="112"/>
      <c r="HF188" s="112"/>
      <c r="HG188" s="112"/>
      <c r="HH188" s="112"/>
      <c r="HI188" s="112"/>
      <c r="HJ188" s="112"/>
      <c r="HK188" s="112"/>
      <c r="HL188" s="112"/>
      <c r="HM188" s="112"/>
      <c r="HN188" s="112"/>
      <c r="HO188" s="112"/>
      <c r="HP188" s="112"/>
      <c r="HQ188" s="112"/>
      <c r="HR188" s="112"/>
      <c r="HS188" s="112"/>
      <c r="HT188" s="112"/>
      <c r="HU188" s="112"/>
      <c r="HV188" s="112"/>
      <c r="HW188" s="112"/>
      <c r="HX188" s="112"/>
      <c r="HY188" s="112"/>
      <c r="HZ188" s="112"/>
      <c r="IA188" s="112"/>
      <c r="IB188" s="112"/>
      <c r="IC188" s="112"/>
      <c r="ID188" s="112"/>
      <c r="IE188" s="112"/>
      <c r="IF188" s="112"/>
      <c r="IG188" s="112"/>
      <c r="IH188" s="112"/>
      <c r="II188" s="112"/>
      <c r="IJ188" s="112"/>
      <c r="IK188" s="112"/>
      <c r="IL188" s="112"/>
      <c r="IM188" s="112"/>
      <c r="IN188" s="112"/>
      <c r="IO188" s="112"/>
      <c r="IP188" s="112"/>
      <c r="IQ188" s="112"/>
      <c r="IR188" s="112"/>
      <c r="IS188" s="112"/>
      <c r="IT188" s="112"/>
      <c r="IU188" s="112"/>
    </row>
    <row r="189" spans="1:255">
      <c r="A189" s="135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  <c r="CX189" s="112"/>
      <c r="CY189" s="112"/>
      <c r="CZ189" s="112"/>
      <c r="DA189" s="112"/>
      <c r="DB189" s="112"/>
      <c r="DC189" s="112"/>
      <c r="DD189" s="112"/>
      <c r="DE189" s="112"/>
      <c r="DF189" s="112"/>
      <c r="DG189" s="112"/>
      <c r="DH189" s="112"/>
      <c r="DI189" s="112"/>
      <c r="DJ189" s="112"/>
      <c r="DK189" s="112"/>
      <c r="DL189" s="112"/>
      <c r="DM189" s="112"/>
      <c r="DN189" s="112"/>
      <c r="DO189" s="112"/>
      <c r="DP189" s="112"/>
      <c r="DQ189" s="112"/>
      <c r="DR189" s="112"/>
      <c r="DS189" s="112"/>
      <c r="DT189" s="112"/>
      <c r="DU189" s="112"/>
      <c r="DV189" s="112"/>
      <c r="DW189" s="112"/>
      <c r="DX189" s="112"/>
      <c r="DY189" s="112"/>
      <c r="DZ189" s="112"/>
      <c r="EA189" s="112"/>
      <c r="EB189" s="112"/>
      <c r="EC189" s="112"/>
      <c r="ED189" s="112"/>
      <c r="EE189" s="112"/>
      <c r="EF189" s="112"/>
      <c r="EG189" s="112"/>
      <c r="EH189" s="112"/>
      <c r="EI189" s="112"/>
      <c r="EJ189" s="112"/>
      <c r="EK189" s="112"/>
      <c r="EL189" s="112"/>
      <c r="EM189" s="112"/>
      <c r="EN189" s="112"/>
      <c r="EO189" s="112"/>
      <c r="EP189" s="112"/>
      <c r="EQ189" s="112"/>
      <c r="ER189" s="112"/>
      <c r="ES189" s="112"/>
      <c r="ET189" s="112"/>
      <c r="EU189" s="112"/>
      <c r="EV189" s="112"/>
      <c r="EW189" s="112"/>
      <c r="EX189" s="112"/>
      <c r="EY189" s="112"/>
      <c r="EZ189" s="112"/>
      <c r="FA189" s="112"/>
      <c r="FB189" s="112"/>
      <c r="FC189" s="112"/>
      <c r="FD189" s="112"/>
      <c r="FE189" s="112"/>
      <c r="FF189" s="112"/>
      <c r="FG189" s="112"/>
      <c r="FH189" s="112"/>
      <c r="FI189" s="112"/>
      <c r="FJ189" s="112"/>
      <c r="FK189" s="112"/>
      <c r="FL189" s="112"/>
      <c r="FM189" s="112"/>
      <c r="FN189" s="112"/>
      <c r="FO189" s="112"/>
      <c r="FP189" s="112"/>
      <c r="FQ189" s="112"/>
      <c r="FR189" s="112"/>
      <c r="FS189" s="112"/>
      <c r="FT189" s="112"/>
      <c r="FU189" s="112"/>
      <c r="FV189" s="112"/>
      <c r="FW189" s="112"/>
      <c r="FX189" s="112"/>
      <c r="FY189" s="112"/>
      <c r="FZ189" s="112"/>
      <c r="GA189" s="112"/>
      <c r="GB189" s="112"/>
      <c r="GC189" s="112"/>
      <c r="GD189" s="112"/>
      <c r="GE189" s="112"/>
      <c r="GF189" s="112"/>
      <c r="GG189" s="112"/>
      <c r="GH189" s="112"/>
      <c r="GI189" s="112"/>
      <c r="GJ189" s="112"/>
      <c r="GK189" s="112"/>
      <c r="GL189" s="112"/>
      <c r="GM189" s="112"/>
      <c r="GN189" s="112"/>
      <c r="GO189" s="112"/>
      <c r="GP189" s="112"/>
      <c r="GQ189" s="112"/>
      <c r="GR189" s="112"/>
      <c r="GS189" s="112"/>
      <c r="GT189" s="112"/>
      <c r="GU189" s="112"/>
      <c r="GV189" s="112"/>
      <c r="GW189" s="112"/>
      <c r="GX189" s="112"/>
      <c r="GY189" s="112"/>
      <c r="GZ189" s="112"/>
      <c r="HA189" s="112"/>
      <c r="HB189" s="112"/>
      <c r="HC189" s="112"/>
      <c r="HD189" s="112"/>
      <c r="HE189" s="112"/>
      <c r="HF189" s="112"/>
      <c r="HG189" s="112"/>
      <c r="HH189" s="112"/>
      <c r="HI189" s="112"/>
      <c r="HJ189" s="112"/>
      <c r="HK189" s="112"/>
      <c r="HL189" s="112"/>
      <c r="HM189" s="112"/>
      <c r="HN189" s="112"/>
      <c r="HO189" s="112"/>
      <c r="HP189" s="112"/>
      <c r="HQ189" s="112"/>
      <c r="HR189" s="112"/>
      <c r="HS189" s="112"/>
      <c r="HT189" s="112"/>
      <c r="HU189" s="112"/>
      <c r="HV189" s="112"/>
      <c r="HW189" s="112"/>
      <c r="HX189" s="112"/>
      <c r="HY189" s="112"/>
      <c r="HZ189" s="112"/>
      <c r="IA189" s="112"/>
      <c r="IB189" s="112"/>
      <c r="IC189" s="112"/>
      <c r="ID189" s="112"/>
      <c r="IE189" s="112"/>
      <c r="IF189" s="112"/>
      <c r="IG189" s="112"/>
      <c r="IH189" s="112"/>
      <c r="II189" s="112"/>
      <c r="IJ189" s="112"/>
      <c r="IK189" s="112"/>
      <c r="IL189" s="112"/>
      <c r="IM189" s="112"/>
      <c r="IN189" s="112"/>
      <c r="IO189" s="112"/>
      <c r="IP189" s="112"/>
      <c r="IQ189" s="112"/>
      <c r="IR189" s="112"/>
      <c r="IS189" s="112"/>
      <c r="IT189" s="112"/>
      <c r="IU189" s="112"/>
    </row>
    <row r="190" spans="1:255">
      <c r="A190" s="135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  <c r="CF190" s="112"/>
      <c r="CG190" s="112"/>
      <c r="CH190" s="112"/>
      <c r="CI190" s="112"/>
      <c r="CJ190" s="112"/>
      <c r="CK190" s="112"/>
      <c r="CL190" s="112"/>
      <c r="CM190" s="112"/>
      <c r="CN190" s="112"/>
      <c r="CO190" s="112"/>
      <c r="CP190" s="112"/>
      <c r="CQ190" s="112"/>
      <c r="CR190" s="112"/>
      <c r="CS190" s="112"/>
      <c r="CT190" s="112"/>
      <c r="CU190" s="112"/>
      <c r="CV190" s="112"/>
      <c r="CW190" s="112"/>
      <c r="CX190" s="112"/>
      <c r="CY190" s="112"/>
      <c r="CZ190" s="112"/>
      <c r="DA190" s="112"/>
      <c r="DB190" s="112"/>
      <c r="DC190" s="112"/>
      <c r="DD190" s="112"/>
      <c r="DE190" s="112"/>
      <c r="DF190" s="112"/>
      <c r="DG190" s="112"/>
      <c r="DH190" s="112"/>
      <c r="DI190" s="112"/>
      <c r="DJ190" s="112"/>
      <c r="DK190" s="112"/>
      <c r="DL190" s="112"/>
      <c r="DM190" s="112"/>
      <c r="DN190" s="112"/>
      <c r="DO190" s="112"/>
      <c r="DP190" s="112"/>
      <c r="DQ190" s="112"/>
      <c r="DR190" s="112"/>
      <c r="DS190" s="112"/>
      <c r="DT190" s="112"/>
      <c r="DU190" s="112"/>
      <c r="DV190" s="112"/>
      <c r="DW190" s="112"/>
      <c r="DX190" s="112"/>
      <c r="DY190" s="112"/>
      <c r="DZ190" s="112"/>
      <c r="EA190" s="112"/>
      <c r="EB190" s="112"/>
      <c r="EC190" s="112"/>
      <c r="ED190" s="112"/>
      <c r="EE190" s="112"/>
      <c r="EF190" s="112"/>
      <c r="EG190" s="112"/>
      <c r="EH190" s="112"/>
      <c r="EI190" s="112"/>
      <c r="EJ190" s="112"/>
      <c r="EK190" s="112"/>
      <c r="EL190" s="112"/>
      <c r="EM190" s="112"/>
      <c r="EN190" s="112"/>
      <c r="EO190" s="112"/>
      <c r="EP190" s="112"/>
      <c r="EQ190" s="112"/>
      <c r="ER190" s="112"/>
      <c r="ES190" s="112"/>
      <c r="ET190" s="112"/>
      <c r="EU190" s="112"/>
      <c r="EV190" s="112"/>
      <c r="EW190" s="112"/>
      <c r="EX190" s="112"/>
      <c r="EY190" s="112"/>
      <c r="EZ190" s="112"/>
      <c r="FA190" s="112"/>
      <c r="FB190" s="112"/>
      <c r="FC190" s="112"/>
      <c r="FD190" s="112"/>
      <c r="FE190" s="112"/>
      <c r="FF190" s="112"/>
      <c r="FG190" s="112"/>
      <c r="FH190" s="112"/>
      <c r="FI190" s="112"/>
      <c r="FJ190" s="112"/>
      <c r="FK190" s="112"/>
      <c r="FL190" s="112"/>
      <c r="FM190" s="112"/>
      <c r="FN190" s="112"/>
      <c r="FO190" s="112"/>
      <c r="FP190" s="112"/>
      <c r="FQ190" s="112"/>
      <c r="FR190" s="112"/>
      <c r="FS190" s="112"/>
      <c r="FT190" s="112"/>
      <c r="FU190" s="112"/>
      <c r="FV190" s="112"/>
      <c r="FW190" s="112"/>
      <c r="FX190" s="112"/>
      <c r="FY190" s="112"/>
      <c r="FZ190" s="112"/>
      <c r="GA190" s="112"/>
      <c r="GB190" s="112"/>
      <c r="GC190" s="112"/>
      <c r="GD190" s="112"/>
      <c r="GE190" s="112"/>
      <c r="GF190" s="112"/>
      <c r="GG190" s="112"/>
      <c r="GH190" s="112"/>
      <c r="GI190" s="112"/>
      <c r="GJ190" s="112"/>
      <c r="GK190" s="112"/>
      <c r="GL190" s="112"/>
      <c r="GM190" s="112"/>
      <c r="GN190" s="112"/>
      <c r="GO190" s="112"/>
      <c r="GP190" s="112"/>
      <c r="GQ190" s="112"/>
      <c r="GR190" s="112"/>
      <c r="GS190" s="112"/>
      <c r="GT190" s="112"/>
      <c r="GU190" s="112"/>
      <c r="GV190" s="112"/>
      <c r="GW190" s="112"/>
      <c r="GX190" s="112"/>
      <c r="GY190" s="112"/>
      <c r="GZ190" s="112"/>
      <c r="HA190" s="112"/>
      <c r="HB190" s="112"/>
      <c r="HC190" s="112"/>
      <c r="HD190" s="112"/>
      <c r="HE190" s="112"/>
      <c r="HF190" s="112"/>
      <c r="HG190" s="112"/>
      <c r="HH190" s="112"/>
      <c r="HI190" s="112"/>
      <c r="HJ190" s="112"/>
      <c r="HK190" s="112"/>
      <c r="HL190" s="112"/>
      <c r="HM190" s="112"/>
      <c r="HN190" s="112"/>
      <c r="HO190" s="112"/>
      <c r="HP190" s="112"/>
      <c r="HQ190" s="112"/>
      <c r="HR190" s="112"/>
      <c r="HS190" s="112"/>
      <c r="HT190" s="112"/>
      <c r="HU190" s="112"/>
      <c r="HV190" s="112"/>
      <c r="HW190" s="112"/>
      <c r="HX190" s="112"/>
      <c r="HY190" s="112"/>
      <c r="HZ190" s="112"/>
      <c r="IA190" s="112"/>
      <c r="IB190" s="112"/>
      <c r="IC190" s="112"/>
      <c r="ID190" s="112"/>
      <c r="IE190" s="112"/>
      <c r="IF190" s="112"/>
      <c r="IG190" s="112"/>
      <c r="IH190" s="112"/>
      <c r="II190" s="112"/>
      <c r="IJ190" s="112"/>
      <c r="IK190" s="112"/>
      <c r="IL190" s="112"/>
      <c r="IM190" s="112"/>
      <c r="IN190" s="112"/>
      <c r="IO190" s="112"/>
      <c r="IP190" s="112"/>
      <c r="IQ190" s="112"/>
      <c r="IR190" s="112"/>
      <c r="IS190" s="112"/>
      <c r="IT190" s="112"/>
      <c r="IU190" s="112"/>
    </row>
    <row r="191" spans="1:255">
      <c r="A191" s="135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  <c r="CC191" s="112"/>
      <c r="CD191" s="112"/>
      <c r="CE191" s="112"/>
      <c r="CF191" s="112"/>
      <c r="CG191" s="112"/>
      <c r="CH191" s="112"/>
      <c r="CI191" s="112"/>
      <c r="CJ191" s="112"/>
      <c r="CK191" s="112"/>
      <c r="CL191" s="112"/>
      <c r="CM191" s="112"/>
      <c r="CN191" s="112"/>
      <c r="CO191" s="112"/>
      <c r="CP191" s="112"/>
      <c r="CQ191" s="112"/>
      <c r="CR191" s="112"/>
      <c r="CS191" s="112"/>
      <c r="CT191" s="112"/>
      <c r="CU191" s="112"/>
      <c r="CV191" s="112"/>
      <c r="CW191" s="112"/>
      <c r="CX191" s="112"/>
      <c r="CY191" s="112"/>
      <c r="CZ191" s="112"/>
      <c r="DA191" s="112"/>
      <c r="DB191" s="112"/>
      <c r="DC191" s="112"/>
      <c r="DD191" s="112"/>
      <c r="DE191" s="112"/>
      <c r="DF191" s="112"/>
      <c r="DG191" s="112"/>
      <c r="DH191" s="112"/>
      <c r="DI191" s="112"/>
      <c r="DJ191" s="112"/>
      <c r="DK191" s="112"/>
      <c r="DL191" s="112"/>
      <c r="DM191" s="112"/>
      <c r="DN191" s="112"/>
      <c r="DO191" s="112"/>
      <c r="DP191" s="112"/>
      <c r="DQ191" s="112"/>
      <c r="DR191" s="112"/>
      <c r="DS191" s="112"/>
      <c r="DT191" s="112"/>
      <c r="DU191" s="112"/>
      <c r="DV191" s="112"/>
      <c r="DW191" s="112"/>
      <c r="DX191" s="112"/>
      <c r="DY191" s="112"/>
      <c r="DZ191" s="112"/>
      <c r="EA191" s="112"/>
      <c r="EB191" s="112"/>
      <c r="EC191" s="112"/>
      <c r="ED191" s="112"/>
      <c r="EE191" s="112"/>
      <c r="EF191" s="112"/>
      <c r="EG191" s="112"/>
      <c r="EH191" s="112"/>
      <c r="EI191" s="112"/>
      <c r="EJ191" s="112"/>
      <c r="EK191" s="112"/>
      <c r="EL191" s="112"/>
      <c r="EM191" s="112"/>
      <c r="EN191" s="112"/>
      <c r="EO191" s="112"/>
      <c r="EP191" s="112"/>
      <c r="EQ191" s="112"/>
      <c r="ER191" s="112"/>
      <c r="ES191" s="112"/>
      <c r="ET191" s="112"/>
      <c r="EU191" s="112"/>
      <c r="EV191" s="112"/>
      <c r="EW191" s="112"/>
      <c r="EX191" s="112"/>
      <c r="EY191" s="112"/>
      <c r="EZ191" s="112"/>
      <c r="FA191" s="112"/>
      <c r="FB191" s="112"/>
      <c r="FC191" s="112"/>
      <c r="FD191" s="112"/>
      <c r="FE191" s="112"/>
      <c r="FF191" s="112"/>
      <c r="FG191" s="112"/>
      <c r="FH191" s="112"/>
      <c r="FI191" s="112"/>
      <c r="FJ191" s="112"/>
      <c r="FK191" s="112"/>
      <c r="FL191" s="112"/>
      <c r="FM191" s="112"/>
      <c r="FN191" s="112"/>
      <c r="FO191" s="112"/>
      <c r="FP191" s="112"/>
      <c r="FQ191" s="112"/>
      <c r="FR191" s="112"/>
      <c r="FS191" s="112"/>
      <c r="FT191" s="112"/>
      <c r="FU191" s="112"/>
      <c r="FV191" s="112"/>
      <c r="FW191" s="112"/>
      <c r="FX191" s="112"/>
      <c r="FY191" s="112"/>
      <c r="FZ191" s="112"/>
      <c r="GA191" s="112"/>
      <c r="GB191" s="112"/>
      <c r="GC191" s="112"/>
      <c r="GD191" s="112"/>
      <c r="GE191" s="112"/>
      <c r="GF191" s="112"/>
      <c r="GG191" s="112"/>
      <c r="GH191" s="112"/>
      <c r="GI191" s="112"/>
      <c r="GJ191" s="112"/>
      <c r="GK191" s="112"/>
      <c r="GL191" s="112"/>
      <c r="GM191" s="112"/>
      <c r="GN191" s="112"/>
      <c r="GO191" s="112"/>
      <c r="GP191" s="112"/>
      <c r="GQ191" s="112"/>
      <c r="GR191" s="112"/>
      <c r="GS191" s="112"/>
      <c r="GT191" s="112"/>
      <c r="GU191" s="112"/>
      <c r="GV191" s="112"/>
      <c r="GW191" s="112"/>
      <c r="GX191" s="112"/>
      <c r="GY191" s="112"/>
      <c r="GZ191" s="112"/>
      <c r="HA191" s="112"/>
      <c r="HB191" s="112"/>
      <c r="HC191" s="112"/>
      <c r="HD191" s="112"/>
      <c r="HE191" s="112"/>
      <c r="HF191" s="112"/>
      <c r="HG191" s="112"/>
      <c r="HH191" s="112"/>
      <c r="HI191" s="112"/>
      <c r="HJ191" s="112"/>
      <c r="HK191" s="112"/>
      <c r="HL191" s="112"/>
      <c r="HM191" s="112"/>
      <c r="HN191" s="112"/>
      <c r="HO191" s="112"/>
      <c r="HP191" s="112"/>
      <c r="HQ191" s="112"/>
      <c r="HR191" s="112"/>
      <c r="HS191" s="112"/>
      <c r="HT191" s="112"/>
      <c r="HU191" s="112"/>
      <c r="HV191" s="112"/>
      <c r="HW191" s="112"/>
      <c r="HX191" s="112"/>
      <c r="HY191" s="112"/>
      <c r="HZ191" s="112"/>
      <c r="IA191" s="112"/>
      <c r="IB191" s="112"/>
      <c r="IC191" s="112"/>
      <c r="ID191" s="112"/>
      <c r="IE191" s="112"/>
      <c r="IF191" s="112"/>
      <c r="IG191" s="112"/>
      <c r="IH191" s="112"/>
      <c r="II191" s="112"/>
      <c r="IJ191" s="112"/>
      <c r="IK191" s="112"/>
      <c r="IL191" s="112"/>
      <c r="IM191" s="112"/>
      <c r="IN191" s="112"/>
      <c r="IO191" s="112"/>
      <c r="IP191" s="112"/>
      <c r="IQ191" s="112"/>
      <c r="IR191" s="112"/>
      <c r="IS191" s="112"/>
      <c r="IT191" s="112"/>
      <c r="IU191" s="112"/>
    </row>
    <row r="192" spans="1:255">
      <c r="A192" s="135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  <c r="BL192" s="112"/>
      <c r="BM192" s="112"/>
      <c r="BN192" s="112"/>
      <c r="BO192" s="112"/>
      <c r="BP192" s="112"/>
      <c r="BQ192" s="112"/>
      <c r="BR192" s="112"/>
      <c r="BS192" s="112"/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112"/>
      <c r="CF192" s="112"/>
      <c r="CG192" s="112"/>
      <c r="CH192" s="112"/>
      <c r="CI192" s="112"/>
      <c r="CJ192" s="112"/>
      <c r="CK192" s="112"/>
      <c r="CL192" s="112"/>
      <c r="CM192" s="112"/>
      <c r="CN192" s="112"/>
      <c r="CO192" s="112"/>
      <c r="CP192" s="112"/>
      <c r="CQ192" s="112"/>
      <c r="CR192" s="112"/>
      <c r="CS192" s="112"/>
      <c r="CT192" s="112"/>
      <c r="CU192" s="112"/>
      <c r="CV192" s="112"/>
      <c r="CW192" s="112"/>
      <c r="CX192" s="112"/>
      <c r="CY192" s="112"/>
      <c r="CZ192" s="112"/>
      <c r="DA192" s="112"/>
      <c r="DB192" s="112"/>
      <c r="DC192" s="112"/>
      <c r="DD192" s="112"/>
      <c r="DE192" s="112"/>
      <c r="DF192" s="112"/>
      <c r="DG192" s="112"/>
      <c r="DH192" s="112"/>
      <c r="DI192" s="112"/>
      <c r="DJ192" s="112"/>
      <c r="DK192" s="112"/>
      <c r="DL192" s="112"/>
      <c r="DM192" s="112"/>
      <c r="DN192" s="112"/>
      <c r="DO192" s="112"/>
      <c r="DP192" s="112"/>
      <c r="DQ192" s="112"/>
      <c r="DR192" s="112"/>
      <c r="DS192" s="112"/>
      <c r="DT192" s="112"/>
      <c r="DU192" s="112"/>
      <c r="DV192" s="112"/>
      <c r="DW192" s="112"/>
      <c r="DX192" s="112"/>
      <c r="DY192" s="112"/>
      <c r="DZ192" s="112"/>
      <c r="EA192" s="112"/>
      <c r="EB192" s="112"/>
      <c r="EC192" s="112"/>
      <c r="ED192" s="112"/>
      <c r="EE192" s="112"/>
      <c r="EF192" s="112"/>
      <c r="EG192" s="112"/>
      <c r="EH192" s="112"/>
      <c r="EI192" s="112"/>
      <c r="EJ192" s="112"/>
      <c r="EK192" s="112"/>
      <c r="EL192" s="112"/>
      <c r="EM192" s="112"/>
      <c r="EN192" s="112"/>
      <c r="EO192" s="112"/>
      <c r="EP192" s="112"/>
      <c r="EQ192" s="112"/>
      <c r="ER192" s="112"/>
      <c r="ES192" s="112"/>
      <c r="ET192" s="112"/>
      <c r="EU192" s="112"/>
      <c r="EV192" s="112"/>
      <c r="EW192" s="112"/>
      <c r="EX192" s="112"/>
      <c r="EY192" s="112"/>
      <c r="EZ192" s="112"/>
      <c r="FA192" s="112"/>
      <c r="FB192" s="112"/>
      <c r="FC192" s="112"/>
      <c r="FD192" s="112"/>
      <c r="FE192" s="112"/>
      <c r="FF192" s="112"/>
      <c r="FG192" s="112"/>
      <c r="FH192" s="112"/>
      <c r="FI192" s="112"/>
      <c r="FJ192" s="112"/>
      <c r="FK192" s="112"/>
      <c r="FL192" s="112"/>
      <c r="FM192" s="112"/>
      <c r="FN192" s="112"/>
      <c r="FO192" s="112"/>
      <c r="FP192" s="112"/>
      <c r="FQ192" s="112"/>
      <c r="FR192" s="112"/>
      <c r="FS192" s="112"/>
      <c r="FT192" s="112"/>
      <c r="FU192" s="112"/>
      <c r="FV192" s="112"/>
      <c r="FW192" s="112"/>
      <c r="FX192" s="112"/>
      <c r="FY192" s="112"/>
      <c r="FZ192" s="112"/>
      <c r="GA192" s="112"/>
      <c r="GB192" s="112"/>
      <c r="GC192" s="112"/>
      <c r="GD192" s="112"/>
      <c r="GE192" s="112"/>
      <c r="GF192" s="112"/>
      <c r="GG192" s="112"/>
      <c r="GH192" s="112"/>
      <c r="GI192" s="112"/>
      <c r="GJ192" s="112"/>
      <c r="GK192" s="112"/>
      <c r="GL192" s="112"/>
      <c r="GM192" s="112"/>
      <c r="GN192" s="112"/>
      <c r="GO192" s="112"/>
      <c r="GP192" s="112"/>
      <c r="GQ192" s="112"/>
      <c r="GR192" s="112"/>
      <c r="GS192" s="112"/>
      <c r="GT192" s="112"/>
      <c r="GU192" s="112"/>
      <c r="GV192" s="112"/>
      <c r="GW192" s="112"/>
      <c r="GX192" s="112"/>
      <c r="GY192" s="112"/>
      <c r="GZ192" s="112"/>
      <c r="HA192" s="112"/>
      <c r="HB192" s="112"/>
      <c r="HC192" s="112"/>
      <c r="HD192" s="112"/>
      <c r="HE192" s="112"/>
      <c r="HF192" s="112"/>
      <c r="HG192" s="112"/>
      <c r="HH192" s="112"/>
      <c r="HI192" s="112"/>
      <c r="HJ192" s="112"/>
      <c r="HK192" s="112"/>
      <c r="HL192" s="112"/>
      <c r="HM192" s="112"/>
      <c r="HN192" s="112"/>
      <c r="HO192" s="112"/>
      <c r="HP192" s="112"/>
      <c r="HQ192" s="112"/>
      <c r="HR192" s="112"/>
      <c r="HS192" s="112"/>
      <c r="HT192" s="112"/>
      <c r="HU192" s="112"/>
      <c r="HV192" s="112"/>
      <c r="HW192" s="112"/>
      <c r="HX192" s="112"/>
      <c r="HY192" s="112"/>
      <c r="HZ192" s="112"/>
      <c r="IA192" s="112"/>
      <c r="IB192" s="112"/>
      <c r="IC192" s="112"/>
      <c r="ID192" s="112"/>
      <c r="IE192" s="112"/>
      <c r="IF192" s="112"/>
      <c r="IG192" s="112"/>
      <c r="IH192" s="112"/>
      <c r="II192" s="112"/>
      <c r="IJ192" s="112"/>
      <c r="IK192" s="112"/>
      <c r="IL192" s="112"/>
      <c r="IM192" s="112"/>
      <c r="IN192" s="112"/>
      <c r="IO192" s="112"/>
      <c r="IP192" s="112"/>
      <c r="IQ192" s="112"/>
      <c r="IR192" s="112"/>
      <c r="IS192" s="112"/>
      <c r="IT192" s="112"/>
      <c r="IU192" s="112"/>
    </row>
    <row r="193" spans="1:255">
      <c r="A193" s="135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112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112"/>
      <c r="DQ193" s="112"/>
      <c r="DR193" s="112"/>
      <c r="DS193" s="112"/>
      <c r="DT193" s="112"/>
      <c r="DU193" s="112"/>
      <c r="DV193" s="112"/>
      <c r="DW193" s="112"/>
      <c r="DX193" s="112"/>
      <c r="DY193" s="112"/>
      <c r="DZ193" s="112"/>
      <c r="EA193" s="112"/>
      <c r="EB193" s="112"/>
      <c r="EC193" s="112"/>
      <c r="ED193" s="112"/>
      <c r="EE193" s="112"/>
      <c r="EF193" s="112"/>
      <c r="EG193" s="112"/>
      <c r="EH193" s="112"/>
      <c r="EI193" s="112"/>
      <c r="EJ193" s="112"/>
      <c r="EK193" s="112"/>
      <c r="EL193" s="112"/>
      <c r="EM193" s="112"/>
      <c r="EN193" s="112"/>
      <c r="EO193" s="112"/>
      <c r="EP193" s="112"/>
      <c r="EQ193" s="112"/>
      <c r="ER193" s="112"/>
      <c r="ES193" s="112"/>
      <c r="ET193" s="112"/>
      <c r="EU193" s="112"/>
      <c r="EV193" s="112"/>
      <c r="EW193" s="112"/>
      <c r="EX193" s="112"/>
      <c r="EY193" s="112"/>
      <c r="EZ193" s="112"/>
      <c r="FA193" s="112"/>
      <c r="FB193" s="112"/>
      <c r="FC193" s="112"/>
      <c r="FD193" s="112"/>
      <c r="FE193" s="112"/>
      <c r="FF193" s="112"/>
      <c r="FG193" s="112"/>
      <c r="FH193" s="112"/>
      <c r="FI193" s="112"/>
      <c r="FJ193" s="112"/>
      <c r="FK193" s="112"/>
      <c r="FL193" s="112"/>
      <c r="FM193" s="112"/>
      <c r="FN193" s="112"/>
      <c r="FO193" s="112"/>
      <c r="FP193" s="112"/>
      <c r="FQ193" s="112"/>
      <c r="FR193" s="112"/>
      <c r="FS193" s="112"/>
      <c r="FT193" s="112"/>
      <c r="FU193" s="112"/>
      <c r="FV193" s="112"/>
      <c r="FW193" s="112"/>
      <c r="FX193" s="112"/>
      <c r="FY193" s="112"/>
      <c r="FZ193" s="112"/>
      <c r="GA193" s="112"/>
      <c r="GB193" s="112"/>
      <c r="GC193" s="112"/>
      <c r="GD193" s="112"/>
      <c r="GE193" s="112"/>
      <c r="GF193" s="112"/>
      <c r="GG193" s="112"/>
      <c r="GH193" s="112"/>
      <c r="GI193" s="112"/>
      <c r="GJ193" s="112"/>
      <c r="GK193" s="112"/>
      <c r="GL193" s="112"/>
      <c r="GM193" s="112"/>
      <c r="GN193" s="112"/>
      <c r="GO193" s="112"/>
      <c r="GP193" s="112"/>
      <c r="GQ193" s="112"/>
      <c r="GR193" s="112"/>
      <c r="GS193" s="112"/>
      <c r="GT193" s="112"/>
      <c r="GU193" s="112"/>
      <c r="GV193" s="112"/>
      <c r="GW193" s="112"/>
      <c r="GX193" s="112"/>
      <c r="GY193" s="112"/>
      <c r="GZ193" s="112"/>
      <c r="HA193" s="112"/>
      <c r="HB193" s="112"/>
      <c r="HC193" s="112"/>
      <c r="HD193" s="112"/>
      <c r="HE193" s="112"/>
      <c r="HF193" s="112"/>
      <c r="HG193" s="112"/>
      <c r="HH193" s="112"/>
      <c r="HI193" s="112"/>
      <c r="HJ193" s="112"/>
      <c r="HK193" s="112"/>
      <c r="HL193" s="112"/>
      <c r="HM193" s="112"/>
      <c r="HN193" s="112"/>
      <c r="HO193" s="112"/>
      <c r="HP193" s="112"/>
      <c r="HQ193" s="112"/>
      <c r="HR193" s="112"/>
      <c r="HS193" s="112"/>
      <c r="HT193" s="112"/>
      <c r="HU193" s="112"/>
      <c r="HV193" s="112"/>
      <c r="HW193" s="112"/>
      <c r="HX193" s="112"/>
      <c r="HY193" s="112"/>
      <c r="HZ193" s="112"/>
      <c r="IA193" s="112"/>
      <c r="IB193" s="112"/>
      <c r="IC193" s="112"/>
      <c r="ID193" s="112"/>
      <c r="IE193" s="112"/>
      <c r="IF193" s="112"/>
      <c r="IG193" s="112"/>
      <c r="IH193" s="112"/>
      <c r="II193" s="112"/>
      <c r="IJ193" s="112"/>
      <c r="IK193" s="112"/>
      <c r="IL193" s="112"/>
      <c r="IM193" s="112"/>
      <c r="IN193" s="112"/>
      <c r="IO193" s="112"/>
      <c r="IP193" s="112"/>
      <c r="IQ193" s="112"/>
      <c r="IR193" s="112"/>
      <c r="IS193" s="112"/>
      <c r="IT193" s="112"/>
      <c r="IU193" s="112"/>
    </row>
    <row r="194" spans="1:255">
      <c r="A194" s="135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112"/>
      <c r="DB194" s="112"/>
      <c r="DC194" s="112"/>
      <c r="DD194" s="112"/>
      <c r="DE194" s="112"/>
      <c r="DF194" s="112"/>
      <c r="DG194" s="112"/>
      <c r="DH194" s="112"/>
      <c r="DI194" s="112"/>
      <c r="DJ194" s="112"/>
      <c r="DK194" s="112"/>
      <c r="DL194" s="112"/>
      <c r="DM194" s="112"/>
      <c r="DN194" s="112"/>
      <c r="DO194" s="112"/>
      <c r="DP194" s="112"/>
      <c r="DQ194" s="112"/>
      <c r="DR194" s="112"/>
      <c r="DS194" s="112"/>
      <c r="DT194" s="112"/>
      <c r="DU194" s="112"/>
      <c r="DV194" s="112"/>
      <c r="DW194" s="112"/>
      <c r="DX194" s="112"/>
      <c r="DY194" s="112"/>
      <c r="DZ194" s="112"/>
      <c r="EA194" s="112"/>
      <c r="EB194" s="112"/>
      <c r="EC194" s="112"/>
      <c r="ED194" s="112"/>
      <c r="EE194" s="112"/>
      <c r="EF194" s="112"/>
      <c r="EG194" s="112"/>
      <c r="EH194" s="112"/>
      <c r="EI194" s="112"/>
      <c r="EJ194" s="112"/>
      <c r="EK194" s="112"/>
      <c r="EL194" s="112"/>
      <c r="EM194" s="112"/>
      <c r="EN194" s="112"/>
      <c r="EO194" s="112"/>
      <c r="EP194" s="112"/>
      <c r="EQ194" s="112"/>
      <c r="ER194" s="112"/>
      <c r="ES194" s="112"/>
      <c r="ET194" s="112"/>
      <c r="EU194" s="112"/>
      <c r="EV194" s="112"/>
      <c r="EW194" s="112"/>
      <c r="EX194" s="112"/>
      <c r="EY194" s="112"/>
      <c r="EZ194" s="112"/>
      <c r="FA194" s="112"/>
      <c r="FB194" s="112"/>
      <c r="FC194" s="112"/>
      <c r="FD194" s="112"/>
      <c r="FE194" s="112"/>
      <c r="FF194" s="112"/>
      <c r="FG194" s="112"/>
      <c r="FH194" s="112"/>
      <c r="FI194" s="112"/>
      <c r="FJ194" s="112"/>
      <c r="FK194" s="112"/>
      <c r="FL194" s="112"/>
      <c r="FM194" s="112"/>
      <c r="FN194" s="112"/>
      <c r="FO194" s="112"/>
      <c r="FP194" s="112"/>
      <c r="FQ194" s="112"/>
      <c r="FR194" s="112"/>
      <c r="FS194" s="112"/>
      <c r="FT194" s="112"/>
      <c r="FU194" s="112"/>
      <c r="FV194" s="112"/>
      <c r="FW194" s="112"/>
      <c r="FX194" s="112"/>
      <c r="FY194" s="112"/>
      <c r="FZ194" s="112"/>
      <c r="GA194" s="112"/>
      <c r="GB194" s="112"/>
      <c r="GC194" s="112"/>
      <c r="GD194" s="112"/>
      <c r="GE194" s="112"/>
      <c r="GF194" s="112"/>
      <c r="GG194" s="112"/>
      <c r="GH194" s="112"/>
      <c r="GI194" s="112"/>
      <c r="GJ194" s="112"/>
      <c r="GK194" s="112"/>
      <c r="GL194" s="112"/>
      <c r="GM194" s="112"/>
      <c r="GN194" s="112"/>
      <c r="GO194" s="112"/>
      <c r="GP194" s="112"/>
      <c r="GQ194" s="112"/>
      <c r="GR194" s="112"/>
      <c r="GS194" s="112"/>
      <c r="GT194" s="112"/>
      <c r="GU194" s="112"/>
      <c r="GV194" s="112"/>
      <c r="GW194" s="112"/>
      <c r="GX194" s="112"/>
      <c r="GY194" s="112"/>
      <c r="GZ194" s="112"/>
      <c r="HA194" s="112"/>
      <c r="HB194" s="112"/>
      <c r="HC194" s="112"/>
      <c r="HD194" s="112"/>
      <c r="HE194" s="112"/>
      <c r="HF194" s="112"/>
      <c r="HG194" s="112"/>
      <c r="HH194" s="112"/>
      <c r="HI194" s="112"/>
      <c r="HJ194" s="112"/>
      <c r="HK194" s="112"/>
      <c r="HL194" s="112"/>
      <c r="HM194" s="112"/>
      <c r="HN194" s="112"/>
      <c r="HO194" s="112"/>
      <c r="HP194" s="112"/>
      <c r="HQ194" s="112"/>
      <c r="HR194" s="112"/>
      <c r="HS194" s="112"/>
      <c r="HT194" s="112"/>
      <c r="HU194" s="112"/>
      <c r="HV194" s="112"/>
      <c r="HW194" s="112"/>
      <c r="HX194" s="112"/>
      <c r="HY194" s="112"/>
      <c r="HZ194" s="112"/>
      <c r="IA194" s="112"/>
      <c r="IB194" s="112"/>
      <c r="IC194" s="112"/>
      <c r="ID194" s="112"/>
      <c r="IE194" s="112"/>
      <c r="IF194" s="112"/>
      <c r="IG194" s="112"/>
      <c r="IH194" s="112"/>
      <c r="II194" s="112"/>
      <c r="IJ194" s="112"/>
      <c r="IK194" s="112"/>
      <c r="IL194" s="112"/>
      <c r="IM194" s="112"/>
      <c r="IN194" s="112"/>
      <c r="IO194" s="112"/>
      <c r="IP194" s="112"/>
      <c r="IQ194" s="112"/>
      <c r="IR194" s="112"/>
      <c r="IS194" s="112"/>
      <c r="IT194" s="112"/>
      <c r="IU194" s="112"/>
    </row>
    <row r="195" spans="1:255">
      <c r="A195" s="135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  <c r="CX195" s="112"/>
      <c r="CY195" s="112"/>
      <c r="CZ195" s="112"/>
      <c r="DA195" s="112"/>
      <c r="DB195" s="112"/>
      <c r="DC195" s="112"/>
      <c r="DD195" s="112"/>
      <c r="DE195" s="112"/>
      <c r="DF195" s="112"/>
      <c r="DG195" s="112"/>
      <c r="DH195" s="112"/>
      <c r="DI195" s="112"/>
      <c r="DJ195" s="112"/>
      <c r="DK195" s="112"/>
      <c r="DL195" s="112"/>
      <c r="DM195" s="112"/>
      <c r="DN195" s="112"/>
      <c r="DO195" s="112"/>
      <c r="DP195" s="112"/>
      <c r="DQ195" s="112"/>
      <c r="DR195" s="112"/>
      <c r="DS195" s="112"/>
      <c r="DT195" s="112"/>
      <c r="DU195" s="112"/>
      <c r="DV195" s="112"/>
      <c r="DW195" s="112"/>
      <c r="DX195" s="112"/>
      <c r="DY195" s="112"/>
      <c r="DZ195" s="112"/>
      <c r="EA195" s="112"/>
      <c r="EB195" s="112"/>
      <c r="EC195" s="112"/>
      <c r="ED195" s="112"/>
      <c r="EE195" s="112"/>
      <c r="EF195" s="112"/>
      <c r="EG195" s="112"/>
      <c r="EH195" s="112"/>
      <c r="EI195" s="112"/>
      <c r="EJ195" s="112"/>
      <c r="EK195" s="112"/>
      <c r="EL195" s="112"/>
      <c r="EM195" s="112"/>
      <c r="EN195" s="112"/>
      <c r="EO195" s="112"/>
      <c r="EP195" s="112"/>
      <c r="EQ195" s="112"/>
      <c r="ER195" s="112"/>
      <c r="ES195" s="112"/>
      <c r="ET195" s="112"/>
      <c r="EU195" s="112"/>
      <c r="EV195" s="112"/>
      <c r="EW195" s="112"/>
      <c r="EX195" s="112"/>
      <c r="EY195" s="112"/>
      <c r="EZ195" s="112"/>
      <c r="FA195" s="112"/>
      <c r="FB195" s="112"/>
      <c r="FC195" s="112"/>
      <c r="FD195" s="112"/>
      <c r="FE195" s="112"/>
      <c r="FF195" s="112"/>
      <c r="FG195" s="112"/>
      <c r="FH195" s="112"/>
      <c r="FI195" s="112"/>
      <c r="FJ195" s="112"/>
      <c r="FK195" s="112"/>
      <c r="FL195" s="112"/>
      <c r="FM195" s="112"/>
      <c r="FN195" s="112"/>
      <c r="FO195" s="112"/>
      <c r="FP195" s="112"/>
      <c r="FQ195" s="112"/>
      <c r="FR195" s="112"/>
      <c r="FS195" s="112"/>
      <c r="FT195" s="112"/>
      <c r="FU195" s="112"/>
      <c r="FV195" s="112"/>
      <c r="FW195" s="112"/>
      <c r="FX195" s="112"/>
      <c r="FY195" s="112"/>
      <c r="FZ195" s="112"/>
      <c r="GA195" s="112"/>
      <c r="GB195" s="112"/>
      <c r="GC195" s="112"/>
      <c r="GD195" s="112"/>
      <c r="GE195" s="112"/>
      <c r="GF195" s="112"/>
      <c r="GG195" s="112"/>
      <c r="GH195" s="112"/>
      <c r="GI195" s="112"/>
      <c r="GJ195" s="112"/>
      <c r="GK195" s="112"/>
      <c r="GL195" s="112"/>
      <c r="GM195" s="112"/>
      <c r="GN195" s="112"/>
      <c r="GO195" s="112"/>
      <c r="GP195" s="112"/>
      <c r="GQ195" s="112"/>
      <c r="GR195" s="112"/>
      <c r="GS195" s="112"/>
      <c r="GT195" s="112"/>
      <c r="GU195" s="112"/>
      <c r="GV195" s="112"/>
      <c r="GW195" s="112"/>
      <c r="GX195" s="112"/>
      <c r="GY195" s="112"/>
      <c r="GZ195" s="112"/>
      <c r="HA195" s="112"/>
      <c r="HB195" s="112"/>
      <c r="HC195" s="112"/>
      <c r="HD195" s="112"/>
      <c r="HE195" s="112"/>
      <c r="HF195" s="112"/>
      <c r="HG195" s="112"/>
      <c r="HH195" s="112"/>
      <c r="HI195" s="112"/>
      <c r="HJ195" s="112"/>
      <c r="HK195" s="112"/>
      <c r="HL195" s="112"/>
      <c r="HM195" s="112"/>
      <c r="HN195" s="112"/>
      <c r="HO195" s="112"/>
      <c r="HP195" s="112"/>
      <c r="HQ195" s="112"/>
      <c r="HR195" s="112"/>
      <c r="HS195" s="112"/>
      <c r="HT195" s="112"/>
      <c r="HU195" s="112"/>
      <c r="HV195" s="112"/>
      <c r="HW195" s="112"/>
      <c r="HX195" s="112"/>
      <c r="HY195" s="112"/>
      <c r="HZ195" s="112"/>
      <c r="IA195" s="112"/>
      <c r="IB195" s="112"/>
      <c r="IC195" s="112"/>
      <c r="ID195" s="112"/>
      <c r="IE195" s="112"/>
      <c r="IF195" s="112"/>
      <c r="IG195" s="112"/>
      <c r="IH195" s="112"/>
      <c r="II195" s="112"/>
      <c r="IJ195" s="112"/>
      <c r="IK195" s="112"/>
      <c r="IL195" s="112"/>
      <c r="IM195" s="112"/>
      <c r="IN195" s="112"/>
      <c r="IO195" s="112"/>
      <c r="IP195" s="112"/>
      <c r="IQ195" s="112"/>
      <c r="IR195" s="112"/>
      <c r="IS195" s="112"/>
      <c r="IT195" s="112"/>
      <c r="IU195" s="112"/>
    </row>
    <row r="196" spans="1:255">
      <c r="A196" s="135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  <c r="CC196" s="112"/>
      <c r="CD196" s="112"/>
      <c r="CE196" s="112"/>
      <c r="CF196" s="112"/>
      <c r="CG196" s="112"/>
      <c r="CH196" s="112"/>
      <c r="CI196" s="112"/>
      <c r="CJ196" s="112"/>
      <c r="CK196" s="112"/>
      <c r="CL196" s="112"/>
      <c r="CM196" s="112"/>
      <c r="CN196" s="112"/>
      <c r="CO196" s="112"/>
      <c r="CP196" s="112"/>
      <c r="CQ196" s="112"/>
      <c r="CR196" s="112"/>
      <c r="CS196" s="112"/>
      <c r="CT196" s="112"/>
      <c r="CU196" s="112"/>
      <c r="CV196" s="112"/>
      <c r="CW196" s="112"/>
      <c r="CX196" s="112"/>
      <c r="CY196" s="112"/>
      <c r="CZ196" s="112"/>
      <c r="DA196" s="112"/>
      <c r="DB196" s="112"/>
      <c r="DC196" s="112"/>
      <c r="DD196" s="112"/>
      <c r="DE196" s="112"/>
      <c r="DF196" s="112"/>
      <c r="DG196" s="112"/>
      <c r="DH196" s="112"/>
      <c r="DI196" s="112"/>
      <c r="DJ196" s="112"/>
      <c r="DK196" s="112"/>
      <c r="DL196" s="112"/>
      <c r="DM196" s="112"/>
      <c r="DN196" s="112"/>
      <c r="DO196" s="112"/>
      <c r="DP196" s="112"/>
      <c r="DQ196" s="112"/>
      <c r="DR196" s="112"/>
      <c r="DS196" s="112"/>
      <c r="DT196" s="112"/>
      <c r="DU196" s="112"/>
      <c r="DV196" s="112"/>
      <c r="DW196" s="112"/>
      <c r="DX196" s="112"/>
      <c r="DY196" s="112"/>
      <c r="DZ196" s="112"/>
      <c r="EA196" s="112"/>
      <c r="EB196" s="112"/>
      <c r="EC196" s="112"/>
      <c r="ED196" s="112"/>
      <c r="EE196" s="112"/>
      <c r="EF196" s="112"/>
      <c r="EG196" s="112"/>
      <c r="EH196" s="112"/>
      <c r="EI196" s="112"/>
      <c r="EJ196" s="112"/>
      <c r="EK196" s="112"/>
      <c r="EL196" s="112"/>
      <c r="EM196" s="112"/>
      <c r="EN196" s="112"/>
      <c r="EO196" s="112"/>
      <c r="EP196" s="112"/>
      <c r="EQ196" s="112"/>
      <c r="ER196" s="112"/>
      <c r="ES196" s="112"/>
      <c r="ET196" s="112"/>
      <c r="EU196" s="112"/>
      <c r="EV196" s="112"/>
      <c r="EW196" s="112"/>
      <c r="EX196" s="112"/>
      <c r="EY196" s="112"/>
      <c r="EZ196" s="112"/>
      <c r="FA196" s="112"/>
      <c r="FB196" s="112"/>
      <c r="FC196" s="112"/>
      <c r="FD196" s="112"/>
      <c r="FE196" s="112"/>
      <c r="FF196" s="112"/>
      <c r="FG196" s="112"/>
      <c r="FH196" s="112"/>
      <c r="FI196" s="112"/>
      <c r="FJ196" s="112"/>
      <c r="FK196" s="112"/>
      <c r="FL196" s="112"/>
      <c r="FM196" s="112"/>
      <c r="FN196" s="112"/>
      <c r="FO196" s="112"/>
      <c r="FP196" s="112"/>
      <c r="FQ196" s="112"/>
      <c r="FR196" s="112"/>
      <c r="FS196" s="112"/>
      <c r="FT196" s="112"/>
      <c r="FU196" s="112"/>
      <c r="FV196" s="112"/>
      <c r="FW196" s="112"/>
      <c r="FX196" s="112"/>
      <c r="FY196" s="112"/>
      <c r="FZ196" s="112"/>
      <c r="GA196" s="112"/>
      <c r="GB196" s="112"/>
      <c r="GC196" s="112"/>
      <c r="GD196" s="112"/>
      <c r="GE196" s="112"/>
      <c r="GF196" s="112"/>
      <c r="GG196" s="112"/>
      <c r="GH196" s="112"/>
      <c r="GI196" s="112"/>
      <c r="GJ196" s="112"/>
      <c r="GK196" s="112"/>
      <c r="GL196" s="112"/>
      <c r="GM196" s="112"/>
      <c r="GN196" s="112"/>
      <c r="GO196" s="112"/>
      <c r="GP196" s="112"/>
      <c r="GQ196" s="112"/>
      <c r="GR196" s="112"/>
      <c r="GS196" s="112"/>
      <c r="GT196" s="112"/>
      <c r="GU196" s="112"/>
      <c r="GV196" s="112"/>
      <c r="GW196" s="112"/>
      <c r="GX196" s="112"/>
      <c r="GY196" s="112"/>
      <c r="GZ196" s="112"/>
      <c r="HA196" s="112"/>
      <c r="HB196" s="112"/>
      <c r="HC196" s="112"/>
      <c r="HD196" s="112"/>
      <c r="HE196" s="112"/>
      <c r="HF196" s="112"/>
      <c r="HG196" s="112"/>
      <c r="HH196" s="112"/>
      <c r="HI196" s="112"/>
      <c r="HJ196" s="112"/>
      <c r="HK196" s="112"/>
      <c r="HL196" s="112"/>
      <c r="HM196" s="112"/>
      <c r="HN196" s="112"/>
      <c r="HO196" s="112"/>
      <c r="HP196" s="112"/>
      <c r="HQ196" s="112"/>
      <c r="HR196" s="112"/>
      <c r="HS196" s="112"/>
      <c r="HT196" s="112"/>
      <c r="HU196" s="112"/>
      <c r="HV196" s="112"/>
      <c r="HW196" s="112"/>
      <c r="HX196" s="112"/>
      <c r="HY196" s="112"/>
      <c r="HZ196" s="112"/>
      <c r="IA196" s="112"/>
      <c r="IB196" s="112"/>
      <c r="IC196" s="112"/>
      <c r="ID196" s="112"/>
      <c r="IE196" s="112"/>
      <c r="IF196" s="112"/>
      <c r="IG196" s="112"/>
      <c r="IH196" s="112"/>
      <c r="II196" s="112"/>
      <c r="IJ196" s="112"/>
      <c r="IK196" s="112"/>
      <c r="IL196" s="112"/>
      <c r="IM196" s="112"/>
      <c r="IN196" s="112"/>
      <c r="IO196" s="112"/>
      <c r="IP196" s="112"/>
      <c r="IQ196" s="112"/>
      <c r="IR196" s="112"/>
      <c r="IS196" s="112"/>
      <c r="IT196" s="112"/>
      <c r="IU196" s="112"/>
    </row>
    <row r="197" spans="1:255">
      <c r="A197" s="135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  <c r="BL197" s="112"/>
      <c r="BM197" s="112"/>
      <c r="BN197" s="112"/>
      <c r="BO197" s="112"/>
      <c r="BP197" s="112"/>
      <c r="BQ197" s="112"/>
      <c r="BR197" s="112"/>
      <c r="BS197" s="112"/>
      <c r="BT197" s="112"/>
      <c r="BU197" s="112"/>
      <c r="BV197" s="112"/>
      <c r="BW197" s="112"/>
      <c r="BX197" s="112"/>
      <c r="BY197" s="112"/>
      <c r="BZ197" s="112"/>
      <c r="CA197" s="112"/>
      <c r="CB197" s="112"/>
      <c r="CC197" s="112"/>
      <c r="CD197" s="112"/>
      <c r="CE197" s="112"/>
      <c r="CF197" s="112"/>
      <c r="CG197" s="112"/>
      <c r="CH197" s="112"/>
      <c r="CI197" s="112"/>
      <c r="CJ197" s="112"/>
      <c r="CK197" s="112"/>
      <c r="CL197" s="112"/>
      <c r="CM197" s="112"/>
      <c r="CN197" s="112"/>
      <c r="CO197" s="112"/>
      <c r="CP197" s="112"/>
      <c r="CQ197" s="112"/>
      <c r="CR197" s="112"/>
      <c r="CS197" s="112"/>
      <c r="CT197" s="112"/>
      <c r="CU197" s="112"/>
      <c r="CV197" s="112"/>
      <c r="CW197" s="112"/>
      <c r="CX197" s="112"/>
      <c r="CY197" s="112"/>
      <c r="CZ197" s="112"/>
      <c r="DA197" s="112"/>
      <c r="DB197" s="112"/>
      <c r="DC197" s="112"/>
      <c r="DD197" s="112"/>
      <c r="DE197" s="112"/>
      <c r="DF197" s="112"/>
      <c r="DG197" s="112"/>
      <c r="DH197" s="112"/>
      <c r="DI197" s="112"/>
      <c r="DJ197" s="112"/>
      <c r="DK197" s="112"/>
      <c r="DL197" s="112"/>
      <c r="DM197" s="112"/>
      <c r="DN197" s="112"/>
      <c r="DO197" s="112"/>
      <c r="DP197" s="112"/>
      <c r="DQ197" s="112"/>
      <c r="DR197" s="112"/>
      <c r="DS197" s="112"/>
      <c r="DT197" s="112"/>
      <c r="DU197" s="112"/>
      <c r="DV197" s="112"/>
      <c r="DW197" s="112"/>
      <c r="DX197" s="112"/>
      <c r="DY197" s="112"/>
      <c r="DZ197" s="112"/>
      <c r="EA197" s="112"/>
      <c r="EB197" s="112"/>
      <c r="EC197" s="112"/>
      <c r="ED197" s="112"/>
      <c r="EE197" s="112"/>
      <c r="EF197" s="112"/>
      <c r="EG197" s="112"/>
      <c r="EH197" s="112"/>
      <c r="EI197" s="112"/>
      <c r="EJ197" s="112"/>
      <c r="EK197" s="112"/>
      <c r="EL197" s="112"/>
      <c r="EM197" s="112"/>
      <c r="EN197" s="112"/>
      <c r="EO197" s="112"/>
      <c r="EP197" s="112"/>
      <c r="EQ197" s="112"/>
      <c r="ER197" s="112"/>
      <c r="ES197" s="112"/>
      <c r="ET197" s="112"/>
      <c r="EU197" s="112"/>
      <c r="EV197" s="112"/>
      <c r="EW197" s="112"/>
      <c r="EX197" s="112"/>
      <c r="EY197" s="112"/>
      <c r="EZ197" s="112"/>
      <c r="FA197" s="112"/>
      <c r="FB197" s="112"/>
      <c r="FC197" s="112"/>
      <c r="FD197" s="112"/>
      <c r="FE197" s="112"/>
      <c r="FF197" s="112"/>
      <c r="FG197" s="112"/>
      <c r="FH197" s="112"/>
      <c r="FI197" s="112"/>
      <c r="FJ197" s="112"/>
      <c r="FK197" s="112"/>
      <c r="FL197" s="112"/>
      <c r="FM197" s="112"/>
      <c r="FN197" s="112"/>
      <c r="FO197" s="112"/>
      <c r="FP197" s="112"/>
      <c r="FQ197" s="112"/>
      <c r="FR197" s="112"/>
      <c r="FS197" s="112"/>
      <c r="FT197" s="112"/>
      <c r="FU197" s="112"/>
      <c r="FV197" s="112"/>
      <c r="FW197" s="112"/>
      <c r="FX197" s="112"/>
      <c r="FY197" s="112"/>
      <c r="FZ197" s="112"/>
      <c r="GA197" s="112"/>
      <c r="GB197" s="112"/>
      <c r="GC197" s="112"/>
      <c r="GD197" s="112"/>
      <c r="GE197" s="112"/>
      <c r="GF197" s="112"/>
      <c r="GG197" s="112"/>
      <c r="GH197" s="112"/>
      <c r="GI197" s="112"/>
      <c r="GJ197" s="112"/>
      <c r="GK197" s="112"/>
      <c r="GL197" s="112"/>
      <c r="GM197" s="112"/>
      <c r="GN197" s="112"/>
      <c r="GO197" s="112"/>
      <c r="GP197" s="112"/>
      <c r="GQ197" s="112"/>
      <c r="GR197" s="112"/>
      <c r="GS197" s="112"/>
      <c r="GT197" s="112"/>
      <c r="GU197" s="112"/>
      <c r="GV197" s="112"/>
      <c r="GW197" s="112"/>
      <c r="GX197" s="112"/>
      <c r="GY197" s="112"/>
      <c r="GZ197" s="112"/>
      <c r="HA197" s="112"/>
      <c r="HB197" s="112"/>
      <c r="HC197" s="112"/>
      <c r="HD197" s="112"/>
      <c r="HE197" s="112"/>
      <c r="HF197" s="112"/>
      <c r="HG197" s="112"/>
      <c r="HH197" s="112"/>
      <c r="HI197" s="112"/>
      <c r="HJ197" s="112"/>
      <c r="HK197" s="112"/>
      <c r="HL197" s="112"/>
      <c r="HM197" s="112"/>
      <c r="HN197" s="112"/>
      <c r="HO197" s="112"/>
      <c r="HP197" s="112"/>
      <c r="HQ197" s="112"/>
      <c r="HR197" s="112"/>
      <c r="HS197" s="112"/>
      <c r="HT197" s="112"/>
      <c r="HU197" s="112"/>
      <c r="HV197" s="112"/>
      <c r="HW197" s="112"/>
      <c r="HX197" s="112"/>
      <c r="HY197" s="112"/>
      <c r="HZ197" s="112"/>
      <c r="IA197" s="112"/>
      <c r="IB197" s="112"/>
      <c r="IC197" s="112"/>
      <c r="ID197" s="112"/>
      <c r="IE197" s="112"/>
      <c r="IF197" s="112"/>
      <c r="IG197" s="112"/>
      <c r="IH197" s="112"/>
      <c r="II197" s="112"/>
      <c r="IJ197" s="112"/>
      <c r="IK197" s="112"/>
      <c r="IL197" s="112"/>
      <c r="IM197" s="112"/>
      <c r="IN197" s="112"/>
      <c r="IO197" s="112"/>
      <c r="IP197" s="112"/>
      <c r="IQ197" s="112"/>
      <c r="IR197" s="112"/>
      <c r="IS197" s="112"/>
      <c r="IT197" s="112"/>
      <c r="IU197" s="112"/>
    </row>
    <row r="198" spans="1:255">
      <c r="A198" s="135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2"/>
      <c r="BV198" s="112"/>
      <c r="BW198" s="112"/>
      <c r="BX198" s="112"/>
      <c r="BY198" s="112"/>
      <c r="BZ198" s="112"/>
      <c r="CA198" s="112"/>
      <c r="CB198" s="112"/>
      <c r="CC198" s="112"/>
      <c r="CD198" s="112"/>
      <c r="CE198" s="112"/>
      <c r="CF198" s="112"/>
      <c r="CG198" s="112"/>
      <c r="CH198" s="112"/>
      <c r="CI198" s="112"/>
      <c r="CJ198" s="112"/>
      <c r="CK198" s="112"/>
      <c r="CL198" s="112"/>
      <c r="CM198" s="112"/>
      <c r="CN198" s="112"/>
      <c r="CO198" s="112"/>
      <c r="CP198" s="112"/>
      <c r="CQ198" s="112"/>
      <c r="CR198" s="112"/>
      <c r="CS198" s="112"/>
      <c r="CT198" s="112"/>
      <c r="CU198" s="112"/>
      <c r="CV198" s="112"/>
      <c r="CW198" s="112"/>
      <c r="CX198" s="112"/>
      <c r="CY198" s="112"/>
      <c r="CZ198" s="112"/>
      <c r="DA198" s="112"/>
      <c r="DB198" s="112"/>
      <c r="DC198" s="112"/>
      <c r="DD198" s="112"/>
      <c r="DE198" s="112"/>
      <c r="DF198" s="112"/>
      <c r="DG198" s="112"/>
      <c r="DH198" s="112"/>
      <c r="DI198" s="112"/>
      <c r="DJ198" s="112"/>
      <c r="DK198" s="112"/>
      <c r="DL198" s="112"/>
      <c r="DM198" s="112"/>
      <c r="DN198" s="112"/>
      <c r="DO198" s="112"/>
      <c r="DP198" s="112"/>
      <c r="DQ198" s="112"/>
      <c r="DR198" s="112"/>
      <c r="DS198" s="112"/>
      <c r="DT198" s="112"/>
      <c r="DU198" s="112"/>
      <c r="DV198" s="112"/>
      <c r="DW198" s="112"/>
      <c r="DX198" s="112"/>
      <c r="DY198" s="112"/>
      <c r="DZ198" s="112"/>
      <c r="EA198" s="112"/>
      <c r="EB198" s="112"/>
      <c r="EC198" s="112"/>
      <c r="ED198" s="112"/>
      <c r="EE198" s="112"/>
      <c r="EF198" s="112"/>
      <c r="EG198" s="112"/>
      <c r="EH198" s="112"/>
      <c r="EI198" s="112"/>
      <c r="EJ198" s="112"/>
      <c r="EK198" s="112"/>
      <c r="EL198" s="112"/>
      <c r="EM198" s="112"/>
      <c r="EN198" s="112"/>
      <c r="EO198" s="112"/>
      <c r="EP198" s="112"/>
      <c r="EQ198" s="112"/>
      <c r="ER198" s="112"/>
      <c r="ES198" s="112"/>
      <c r="ET198" s="112"/>
      <c r="EU198" s="112"/>
      <c r="EV198" s="112"/>
      <c r="EW198" s="112"/>
      <c r="EX198" s="112"/>
      <c r="EY198" s="112"/>
      <c r="EZ198" s="112"/>
      <c r="FA198" s="112"/>
      <c r="FB198" s="112"/>
      <c r="FC198" s="112"/>
      <c r="FD198" s="112"/>
      <c r="FE198" s="112"/>
      <c r="FF198" s="112"/>
      <c r="FG198" s="112"/>
      <c r="FH198" s="112"/>
      <c r="FI198" s="112"/>
      <c r="FJ198" s="112"/>
      <c r="FK198" s="112"/>
      <c r="FL198" s="112"/>
      <c r="FM198" s="112"/>
      <c r="FN198" s="112"/>
      <c r="FO198" s="112"/>
      <c r="FP198" s="112"/>
      <c r="FQ198" s="112"/>
      <c r="FR198" s="112"/>
      <c r="FS198" s="112"/>
      <c r="FT198" s="112"/>
      <c r="FU198" s="112"/>
      <c r="FV198" s="112"/>
      <c r="FW198" s="112"/>
      <c r="FX198" s="112"/>
      <c r="FY198" s="112"/>
      <c r="FZ198" s="112"/>
      <c r="GA198" s="112"/>
      <c r="GB198" s="112"/>
      <c r="GC198" s="112"/>
      <c r="GD198" s="112"/>
      <c r="GE198" s="112"/>
      <c r="GF198" s="112"/>
      <c r="GG198" s="112"/>
      <c r="GH198" s="112"/>
      <c r="GI198" s="112"/>
      <c r="GJ198" s="112"/>
      <c r="GK198" s="112"/>
      <c r="GL198" s="112"/>
      <c r="GM198" s="112"/>
      <c r="GN198" s="112"/>
      <c r="GO198" s="112"/>
      <c r="GP198" s="112"/>
      <c r="GQ198" s="112"/>
      <c r="GR198" s="112"/>
      <c r="GS198" s="112"/>
      <c r="GT198" s="112"/>
      <c r="GU198" s="112"/>
      <c r="GV198" s="112"/>
      <c r="GW198" s="112"/>
      <c r="GX198" s="112"/>
      <c r="GY198" s="112"/>
      <c r="GZ198" s="112"/>
      <c r="HA198" s="112"/>
      <c r="HB198" s="112"/>
      <c r="HC198" s="112"/>
      <c r="HD198" s="112"/>
      <c r="HE198" s="112"/>
      <c r="HF198" s="112"/>
      <c r="HG198" s="112"/>
      <c r="HH198" s="112"/>
      <c r="HI198" s="112"/>
      <c r="HJ198" s="112"/>
      <c r="HK198" s="112"/>
      <c r="HL198" s="112"/>
      <c r="HM198" s="112"/>
      <c r="HN198" s="112"/>
      <c r="HO198" s="112"/>
      <c r="HP198" s="112"/>
      <c r="HQ198" s="112"/>
      <c r="HR198" s="112"/>
      <c r="HS198" s="112"/>
      <c r="HT198" s="112"/>
      <c r="HU198" s="112"/>
      <c r="HV198" s="112"/>
      <c r="HW198" s="112"/>
      <c r="HX198" s="112"/>
      <c r="HY198" s="112"/>
      <c r="HZ198" s="112"/>
      <c r="IA198" s="112"/>
      <c r="IB198" s="112"/>
      <c r="IC198" s="112"/>
      <c r="ID198" s="112"/>
      <c r="IE198" s="112"/>
      <c r="IF198" s="112"/>
      <c r="IG198" s="112"/>
      <c r="IH198" s="112"/>
      <c r="II198" s="112"/>
      <c r="IJ198" s="112"/>
      <c r="IK198" s="112"/>
      <c r="IL198" s="112"/>
      <c r="IM198" s="112"/>
      <c r="IN198" s="112"/>
      <c r="IO198" s="112"/>
      <c r="IP198" s="112"/>
      <c r="IQ198" s="112"/>
      <c r="IR198" s="112"/>
      <c r="IS198" s="112"/>
      <c r="IT198" s="112"/>
      <c r="IU198" s="112"/>
    </row>
  </sheetData>
  <sheetCalcPr fullCalcOnLoad="1"/>
  <mergeCells count="1">
    <mergeCell ref="A2:W2"/>
  </mergeCells>
  <phoneticPr fontId="61" type="noConversion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V198"/>
  <sheetViews>
    <sheetView zoomScaleNormal="130" workbookViewId="0">
      <selection activeCell="E1" sqref="E1"/>
    </sheetView>
  </sheetViews>
  <sheetFormatPr defaultRowHeight="12.75"/>
  <cols>
    <col min="1" max="1" width="16.5" style="110" customWidth="1"/>
    <col min="2" max="4" width="8.25" style="110" customWidth="1"/>
    <col min="5" max="5" width="10.75" style="110" customWidth="1"/>
    <col min="6" max="6" width="11.75" style="110" customWidth="1"/>
    <col min="7" max="9" width="8.875" style="110" bestFit="1" customWidth="1"/>
    <col min="10" max="14" width="10.625" style="110" bestFit="1" customWidth="1"/>
    <col min="15" max="15" width="8.875" style="110" bestFit="1" customWidth="1"/>
    <col min="16" max="16" width="10.625" style="110" bestFit="1" customWidth="1"/>
    <col min="17" max="17" width="8.875" style="110" bestFit="1" customWidth="1"/>
    <col min="18" max="18" width="10.625" style="110" bestFit="1" customWidth="1"/>
    <col min="19" max="24" width="8.875" style="110" bestFit="1" customWidth="1"/>
    <col min="25" max="26" width="10.625" style="110" bestFit="1" customWidth="1"/>
    <col min="27" max="32" width="8.875" style="110" bestFit="1" customWidth="1"/>
    <col min="33" max="38" width="10.625" style="110" bestFit="1" customWidth="1"/>
    <col min="39" max="42" width="8.875" style="110" bestFit="1" customWidth="1"/>
    <col min="43" max="43" width="10.625" style="110" bestFit="1" customWidth="1"/>
    <col min="44" max="44" width="7.125" style="110" customWidth="1"/>
    <col min="45" max="45" width="7.625" style="110" customWidth="1"/>
    <col min="46" max="46" width="7.75" style="110" customWidth="1"/>
    <col min="47" max="47" width="7.625" style="110" customWidth="1"/>
    <col min="48" max="16384" width="9" style="110"/>
  </cols>
  <sheetData>
    <row r="1" spans="1:256" s="25" customFormat="1" ht="27.75">
      <c r="A1" s="176" t="s">
        <v>131</v>
      </c>
      <c r="B1" s="177"/>
    </row>
    <row r="2" spans="1:256" ht="41.45" customHeight="1">
      <c r="A2" s="170" t="s">
        <v>134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</row>
    <row r="3" spans="1:256" s="25" customFormat="1" ht="12.75" customHeight="1">
      <c r="A3" s="111" t="s">
        <v>88</v>
      </c>
      <c r="B3" s="130" t="e">
        <f ca="1">CHIINV(0.9985,(B11-1))</f>
        <v>#NUM!</v>
      </c>
      <c r="C3" s="130" t="e">
        <f ca="1">CHIINV(0.9985,(C11-1))</f>
        <v>#NUM!</v>
      </c>
      <c r="D3" s="130" t="e">
        <f ca="1">CHIINV(0.9985,(D11-1))</f>
        <v>#NUM!</v>
      </c>
      <c r="E3" s="130" t="e">
        <f ca="1">CHIINV(0.9985,(E11-1))</f>
        <v>#NUM!</v>
      </c>
      <c r="F3" s="130" t="e">
        <f ca="1">CHIINV(0.9985,(F11-1))</f>
        <v>#NUM!</v>
      </c>
      <c r="G3" s="130" t="e">
        <f t="shared" ref="G3:BR3" ca="1" si="0">CHIINV(0.9985,(G11-1))</f>
        <v>#NUM!</v>
      </c>
      <c r="H3" s="130" t="e">
        <f t="shared" ca="1" si="0"/>
        <v>#NUM!</v>
      </c>
      <c r="I3" s="130" t="e">
        <f t="shared" ca="1" si="0"/>
        <v>#NUM!</v>
      </c>
      <c r="J3" s="130" t="e">
        <f t="shared" ca="1" si="0"/>
        <v>#NUM!</v>
      </c>
      <c r="K3" s="130" t="e">
        <f t="shared" ca="1" si="0"/>
        <v>#NUM!</v>
      </c>
      <c r="L3" s="130" t="e">
        <f t="shared" ca="1" si="0"/>
        <v>#NUM!</v>
      </c>
      <c r="M3" s="130" t="e">
        <f t="shared" ca="1" si="0"/>
        <v>#NUM!</v>
      </c>
      <c r="N3" s="130" t="e">
        <f t="shared" ca="1" si="0"/>
        <v>#NUM!</v>
      </c>
      <c r="O3" s="130" t="e">
        <f t="shared" ca="1" si="0"/>
        <v>#NUM!</v>
      </c>
      <c r="P3" s="130" t="e">
        <f t="shared" ca="1" si="0"/>
        <v>#NUM!</v>
      </c>
      <c r="Q3" s="130" t="e">
        <f t="shared" ca="1" si="0"/>
        <v>#NUM!</v>
      </c>
      <c r="R3" s="130" t="e">
        <f t="shared" ca="1" si="0"/>
        <v>#NUM!</v>
      </c>
      <c r="S3" s="130" t="e">
        <f t="shared" ca="1" si="0"/>
        <v>#NUM!</v>
      </c>
      <c r="T3" s="130" t="e">
        <f t="shared" ca="1" si="0"/>
        <v>#NUM!</v>
      </c>
      <c r="U3" s="130" t="e">
        <f t="shared" ca="1" si="0"/>
        <v>#NUM!</v>
      </c>
      <c r="V3" s="130" t="e">
        <f t="shared" ca="1" si="0"/>
        <v>#NUM!</v>
      </c>
      <c r="W3" s="130" t="e">
        <f t="shared" ca="1" si="0"/>
        <v>#NUM!</v>
      </c>
      <c r="X3" s="130" t="e">
        <f t="shared" ca="1" si="0"/>
        <v>#NUM!</v>
      </c>
      <c r="Y3" s="130" t="e">
        <f t="shared" ca="1" si="0"/>
        <v>#NUM!</v>
      </c>
      <c r="Z3" s="130" t="e">
        <f t="shared" ca="1" si="0"/>
        <v>#NUM!</v>
      </c>
      <c r="AA3" s="130" t="e">
        <f t="shared" ca="1" si="0"/>
        <v>#NUM!</v>
      </c>
      <c r="AB3" s="130" t="e">
        <f t="shared" ca="1" si="0"/>
        <v>#NUM!</v>
      </c>
      <c r="AC3" s="130" t="e">
        <f t="shared" ca="1" si="0"/>
        <v>#NUM!</v>
      </c>
      <c r="AD3" s="130" t="e">
        <f t="shared" ca="1" si="0"/>
        <v>#NUM!</v>
      </c>
      <c r="AE3" s="130" t="e">
        <f t="shared" ca="1" si="0"/>
        <v>#NUM!</v>
      </c>
      <c r="AF3" s="130" t="e">
        <f t="shared" ca="1" si="0"/>
        <v>#NUM!</v>
      </c>
      <c r="AG3" s="130" t="e">
        <f t="shared" ca="1" si="0"/>
        <v>#NUM!</v>
      </c>
      <c r="AH3" s="130" t="e">
        <f t="shared" ca="1" si="0"/>
        <v>#NUM!</v>
      </c>
      <c r="AI3" s="130" t="e">
        <f t="shared" ca="1" si="0"/>
        <v>#NUM!</v>
      </c>
      <c r="AJ3" s="130" t="e">
        <f t="shared" ca="1" si="0"/>
        <v>#NUM!</v>
      </c>
      <c r="AK3" s="130" t="e">
        <f t="shared" ca="1" si="0"/>
        <v>#NUM!</v>
      </c>
      <c r="AL3" s="130" t="e">
        <f t="shared" ca="1" si="0"/>
        <v>#NUM!</v>
      </c>
      <c r="AM3" s="130" t="e">
        <f t="shared" ca="1" si="0"/>
        <v>#NUM!</v>
      </c>
      <c r="AN3" s="130" t="e">
        <f t="shared" ca="1" si="0"/>
        <v>#NUM!</v>
      </c>
      <c r="AO3" s="130" t="e">
        <f t="shared" ca="1" si="0"/>
        <v>#NUM!</v>
      </c>
      <c r="AP3" s="130" t="e">
        <f t="shared" ca="1" si="0"/>
        <v>#NUM!</v>
      </c>
      <c r="AQ3" s="130" t="e">
        <f t="shared" ca="1" si="0"/>
        <v>#NUM!</v>
      </c>
      <c r="AR3" s="130" t="e">
        <f t="shared" ca="1" si="0"/>
        <v>#NUM!</v>
      </c>
      <c r="AS3" s="130" t="e">
        <f t="shared" ca="1" si="0"/>
        <v>#NUM!</v>
      </c>
      <c r="AT3" s="130" t="e">
        <f t="shared" ca="1" si="0"/>
        <v>#NUM!</v>
      </c>
      <c r="AU3" s="130" t="e">
        <f t="shared" ca="1" si="0"/>
        <v>#NUM!</v>
      </c>
      <c r="AV3" s="130" t="e">
        <f t="shared" ca="1" si="0"/>
        <v>#NUM!</v>
      </c>
      <c r="AW3" s="130" t="e">
        <f t="shared" ca="1" si="0"/>
        <v>#NUM!</v>
      </c>
      <c r="AX3" s="130" t="e">
        <f t="shared" ca="1" si="0"/>
        <v>#NUM!</v>
      </c>
      <c r="AY3" s="130" t="e">
        <f t="shared" ca="1" si="0"/>
        <v>#NUM!</v>
      </c>
      <c r="AZ3" s="130" t="e">
        <f t="shared" ca="1" si="0"/>
        <v>#NUM!</v>
      </c>
      <c r="BA3" s="130" t="e">
        <f t="shared" ca="1" si="0"/>
        <v>#NUM!</v>
      </c>
      <c r="BB3" s="130" t="e">
        <f t="shared" ca="1" si="0"/>
        <v>#NUM!</v>
      </c>
      <c r="BC3" s="130" t="e">
        <f t="shared" ca="1" si="0"/>
        <v>#NUM!</v>
      </c>
      <c r="BD3" s="130" t="e">
        <f t="shared" ca="1" si="0"/>
        <v>#NUM!</v>
      </c>
      <c r="BE3" s="130" t="e">
        <f t="shared" ca="1" si="0"/>
        <v>#NUM!</v>
      </c>
      <c r="BF3" s="130" t="e">
        <f t="shared" ca="1" si="0"/>
        <v>#NUM!</v>
      </c>
      <c r="BG3" s="130" t="e">
        <f t="shared" ca="1" si="0"/>
        <v>#NUM!</v>
      </c>
      <c r="BH3" s="130" t="e">
        <f t="shared" ca="1" si="0"/>
        <v>#NUM!</v>
      </c>
      <c r="BI3" s="130" t="e">
        <f t="shared" ca="1" si="0"/>
        <v>#NUM!</v>
      </c>
      <c r="BJ3" s="130" t="e">
        <f t="shared" ca="1" si="0"/>
        <v>#NUM!</v>
      </c>
      <c r="BK3" s="130" t="e">
        <f t="shared" ca="1" si="0"/>
        <v>#NUM!</v>
      </c>
      <c r="BL3" s="130" t="e">
        <f t="shared" ca="1" si="0"/>
        <v>#NUM!</v>
      </c>
      <c r="BM3" s="130" t="e">
        <f t="shared" ca="1" si="0"/>
        <v>#NUM!</v>
      </c>
      <c r="BN3" s="130" t="e">
        <f t="shared" ca="1" si="0"/>
        <v>#NUM!</v>
      </c>
      <c r="BO3" s="130" t="e">
        <f t="shared" ca="1" si="0"/>
        <v>#NUM!</v>
      </c>
      <c r="BP3" s="130" t="e">
        <f t="shared" ca="1" si="0"/>
        <v>#NUM!</v>
      </c>
      <c r="BQ3" s="130" t="e">
        <f t="shared" ca="1" si="0"/>
        <v>#NUM!</v>
      </c>
      <c r="BR3" s="130" t="e">
        <f t="shared" ca="1" si="0"/>
        <v>#NUM!</v>
      </c>
      <c r="BS3" s="130" t="e">
        <f t="shared" ref="BS3:ED3" ca="1" si="1">CHIINV(0.9985,(BS11-1))</f>
        <v>#NUM!</v>
      </c>
      <c r="BT3" s="130" t="e">
        <f t="shared" ca="1" si="1"/>
        <v>#NUM!</v>
      </c>
      <c r="BU3" s="130" t="e">
        <f t="shared" ca="1" si="1"/>
        <v>#NUM!</v>
      </c>
      <c r="BV3" s="130" t="e">
        <f t="shared" ca="1" si="1"/>
        <v>#NUM!</v>
      </c>
      <c r="BW3" s="130" t="e">
        <f t="shared" ca="1" si="1"/>
        <v>#NUM!</v>
      </c>
      <c r="BX3" s="130" t="e">
        <f t="shared" ca="1" si="1"/>
        <v>#NUM!</v>
      </c>
      <c r="BY3" s="130" t="e">
        <f t="shared" ca="1" si="1"/>
        <v>#NUM!</v>
      </c>
      <c r="BZ3" s="130" t="e">
        <f t="shared" ca="1" si="1"/>
        <v>#NUM!</v>
      </c>
      <c r="CA3" s="130" t="e">
        <f t="shared" ca="1" si="1"/>
        <v>#NUM!</v>
      </c>
      <c r="CB3" s="130" t="e">
        <f t="shared" ca="1" si="1"/>
        <v>#NUM!</v>
      </c>
      <c r="CC3" s="130" t="e">
        <f t="shared" ca="1" si="1"/>
        <v>#NUM!</v>
      </c>
      <c r="CD3" s="130" t="e">
        <f t="shared" ca="1" si="1"/>
        <v>#NUM!</v>
      </c>
      <c r="CE3" s="130" t="e">
        <f t="shared" ca="1" si="1"/>
        <v>#NUM!</v>
      </c>
      <c r="CF3" s="130" t="e">
        <f t="shared" ca="1" si="1"/>
        <v>#NUM!</v>
      </c>
      <c r="CG3" s="130" t="e">
        <f t="shared" ca="1" si="1"/>
        <v>#NUM!</v>
      </c>
      <c r="CH3" s="130" t="e">
        <f t="shared" ca="1" si="1"/>
        <v>#NUM!</v>
      </c>
      <c r="CI3" s="130" t="e">
        <f t="shared" ca="1" si="1"/>
        <v>#NUM!</v>
      </c>
      <c r="CJ3" s="130" t="e">
        <f t="shared" ca="1" si="1"/>
        <v>#NUM!</v>
      </c>
      <c r="CK3" s="130" t="e">
        <f t="shared" ca="1" si="1"/>
        <v>#NUM!</v>
      </c>
      <c r="CL3" s="130" t="e">
        <f t="shared" ca="1" si="1"/>
        <v>#NUM!</v>
      </c>
      <c r="CM3" s="130" t="e">
        <f t="shared" ca="1" si="1"/>
        <v>#NUM!</v>
      </c>
      <c r="CN3" s="130" t="e">
        <f t="shared" ca="1" si="1"/>
        <v>#NUM!</v>
      </c>
      <c r="CO3" s="130" t="e">
        <f t="shared" ca="1" si="1"/>
        <v>#NUM!</v>
      </c>
      <c r="CP3" s="130" t="e">
        <f t="shared" ca="1" si="1"/>
        <v>#NUM!</v>
      </c>
      <c r="CQ3" s="130" t="e">
        <f t="shared" ca="1" si="1"/>
        <v>#NUM!</v>
      </c>
      <c r="CR3" s="130" t="e">
        <f t="shared" ca="1" si="1"/>
        <v>#NUM!</v>
      </c>
      <c r="CS3" s="130" t="e">
        <f t="shared" ca="1" si="1"/>
        <v>#NUM!</v>
      </c>
      <c r="CT3" s="130" t="e">
        <f t="shared" ca="1" si="1"/>
        <v>#NUM!</v>
      </c>
      <c r="CU3" s="130" t="e">
        <f t="shared" ca="1" si="1"/>
        <v>#NUM!</v>
      </c>
      <c r="CV3" s="130" t="e">
        <f t="shared" ca="1" si="1"/>
        <v>#NUM!</v>
      </c>
      <c r="CW3" s="130" t="e">
        <f t="shared" ca="1" si="1"/>
        <v>#NUM!</v>
      </c>
      <c r="CX3" s="130" t="e">
        <f t="shared" ca="1" si="1"/>
        <v>#NUM!</v>
      </c>
      <c r="CY3" s="130" t="e">
        <f t="shared" ca="1" si="1"/>
        <v>#NUM!</v>
      </c>
      <c r="CZ3" s="130" t="e">
        <f t="shared" ca="1" si="1"/>
        <v>#NUM!</v>
      </c>
      <c r="DA3" s="130" t="e">
        <f t="shared" ca="1" si="1"/>
        <v>#NUM!</v>
      </c>
      <c r="DB3" s="130" t="e">
        <f t="shared" ca="1" si="1"/>
        <v>#NUM!</v>
      </c>
      <c r="DC3" s="130" t="e">
        <f t="shared" ca="1" si="1"/>
        <v>#NUM!</v>
      </c>
      <c r="DD3" s="130" t="e">
        <f t="shared" ca="1" si="1"/>
        <v>#NUM!</v>
      </c>
      <c r="DE3" s="130" t="e">
        <f t="shared" ca="1" si="1"/>
        <v>#NUM!</v>
      </c>
      <c r="DF3" s="130" t="e">
        <f t="shared" ca="1" si="1"/>
        <v>#NUM!</v>
      </c>
      <c r="DG3" s="130" t="e">
        <f t="shared" ca="1" si="1"/>
        <v>#NUM!</v>
      </c>
      <c r="DH3" s="130" t="e">
        <f t="shared" ca="1" si="1"/>
        <v>#NUM!</v>
      </c>
      <c r="DI3" s="130" t="e">
        <f t="shared" ca="1" si="1"/>
        <v>#NUM!</v>
      </c>
      <c r="DJ3" s="130" t="e">
        <f t="shared" ca="1" si="1"/>
        <v>#NUM!</v>
      </c>
      <c r="DK3" s="130" t="e">
        <f t="shared" ca="1" si="1"/>
        <v>#NUM!</v>
      </c>
      <c r="DL3" s="130" t="e">
        <f t="shared" ca="1" si="1"/>
        <v>#NUM!</v>
      </c>
      <c r="DM3" s="130" t="e">
        <f t="shared" ca="1" si="1"/>
        <v>#NUM!</v>
      </c>
      <c r="DN3" s="130" t="e">
        <f t="shared" ca="1" si="1"/>
        <v>#NUM!</v>
      </c>
      <c r="DO3" s="130" t="e">
        <f t="shared" ca="1" si="1"/>
        <v>#NUM!</v>
      </c>
      <c r="DP3" s="130" t="e">
        <f t="shared" ca="1" si="1"/>
        <v>#NUM!</v>
      </c>
      <c r="DQ3" s="130" t="e">
        <f t="shared" ca="1" si="1"/>
        <v>#NUM!</v>
      </c>
      <c r="DR3" s="130" t="e">
        <f t="shared" ca="1" si="1"/>
        <v>#NUM!</v>
      </c>
      <c r="DS3" s="130" t="e">
        <f t="shared" ca="1" si="1"/>
        <v>#NUM!</v>
      </c>
      <c r="DT3" s="130" t="e">
        <f t="shared" ca="1" si="1"/>
        <v>#NUM!</v>
      </c>
      <c r="DU3" s="130" t="e">
        <f t="shared" ca="1" si="1"/>
        <v>#NUM!</v>
      </c>
      <c r="DV3" s="130" t="e">
        <f t="shared" ca="1" si="1"/>
        <v>#NUM!</v>
      </c>
      <c r="DW3" s="130" t="e">
        <f t="shared" ca="1" si="1"/>
        <v>#NUM!</v>
      </c>
      <c r="DX3" s="130" t="e">
        <f t="shared" ca="1" si="1"/>
        <v>#NUM!</v>
      </c>
      <c r="DY3" s="130" t="e">
        <f t="shared" ca="1" si="1"/>
        <v>#NUM!</v>
      </c>
      <c r="DZ3" s="130" t="e">
        <f t="shared" ca="1" si="1"/>
        <v>#NUM!</v>
      </c>
      <c r="EA3" s="130" t="e">
        <f t="shared" ca="1" si="1"/>
        <v>#NUM!</v>
      </c>
      <c r="EB3" s="130" t="e">
        <f t="shared" ca="1" si="1"/>
        <v>#NUM!</v>
      </c>
      <c r="EC3" s="130" t="e">
        <f t="shared" ca="1" si="1"/>
        <v>#NUM!</v>
      </c>
      <c r="ED3" s="130" t="e">
        <f t="shared" ca="1" si="1"/>
        <v>#NUM!</v>
      </c>
      <c r="EE3" s="130" t="e">
        <f t="shared" ref="EE3:GP3" ca="1" si="2">CHIINV(0.9985,(EE11-1))</f>
        <v>#NUM!</v>
      </c>
      <c r="EF3" s="130" t="e">
        <f t="shared" ca="1" si="2"/>
        <v>#NUM!</v>
      </c>
      <c r="EG3" s="130" t="e">
        <f t="shared" ca="1" si="2"/>
        <v>#NUM!</v>
      </c>
      <c r="EH3" s="130" t="e">
        <f t="shared" ca="1" si="2"/>
        <v>#NUM!</v>
      </c>
      <c r="EI3" s="130" t="e">
        <f t="shared" ca="1" si="2"/>
        <v>#NUM!</v>
      </c>
      <c r="EJ3" s="130" t="e">
        <f t="shared" ca="1" si="2"/>
        <v>#NUM!</v>
      </c>
      <c r="EK3" s="130" t="e">
        <f t="shared" ca="1" si="2"/>
        <v>#NUM!</v>
      </c>
      <c r="EL3" s="130" t="e">
        <f t="shared" ca="1" si="2"/>
        <v>#NUM!</v>
      </c>
      <c r="EM3" s="130" t="e">
        <f t="shared" ca="1" si="2"/>
        <v>#NUM!</v>
      </c>
      <c r="EN3" s="130" t="e">
        <f t="shared" ca="1" si="2"/>
        <v>#NUM!</v>
      </c>
      <c r="EO3" s="130" t="e">
        <f t="shared" ca="1" si="2"/>
        <v>#NUM!</v>
      </c>
      <c r="EP3" s="130" t="e">
        <f t="shared" ca="1" si="2"/>
        <v>#NUM!</v>
      </c>
      <c r="EQ3" s="130" t="e">
        <f t="shared" ca="1" si="2"/>
        <v>#NUM!</v>
      </c>
      <c r="ER3" s="130" t="e">
        <f t="shared" ca="1" si="2"/>
        <v>#NUM!</v>
      </c>
      <c r="ES3" s="130" t="e">
        <f t="shared" ca="1" si="2"/>
        <v>#NUM!</v>
      </c>
      <c r="ET3" s="130" t="e">
        <f t="shared" ca="1" si="2"/>
        <v>#NUM!</v>
      </c>
      <c r="EU3" s="130" t="e">
        <f t="shared" ca="1" si="2"/>
        <v>#NUM!</v>
      </c>
      <c r="EV3" s="130" t="e">
        <f t="shared" ca="1" si="2"/>
        <v>#NUM!</v>
      </c>
      <c r="EW3" s="130" t="e">
        <f t="shared" ca="1" si="2"/>
        <v>#NUM!</v>
      </c>
      <c r="EX3" s="130" t="e">
        <f t="shared" ca="1" si="2"/>
        <v>#NUM!</v>
      </c>
      <c r="EY3" s="130" t="e">
        <f t="shared" ca="1" si="2"/>
        <v>#NUM!</v>
      </c>
      <c r="EZ3" s="130" t="e">
        <f t="shared" ca="1" si="2"/>
        <v>#NUM!</v>
      </c>
      <c r="FA3" s="130" t="e">
        <f t="shared" ca="1" si="2"/>
        <v>#NUM!</v>
      </c>
      <c r="FB3" s="130" t="e">
        <f t="shared" ca="1" si="2"/>
        <v>#NUM!</v>
      </c>
      <c r="FC3" s="130" t="e">
        <f t="shared" ca="1" si="2"/>
        <v>#NUM!</v>
      </c>
      <c r="FD3" s="130" t="e">
        <f t="shared" ca="1" si="2"/>
        <v>#NUM!</v>
      </c>
      <c r="FE3" s="130" t="e">
        <f t="shared" ca="1" si="2"/>
        <v>#NUM!</v>
      </c>
      <c r="FF3" s="130" t="e">
        <f t="shared" ca="1" si="2"/>
        <v>#NUM!</v>
      </c>
      <c r="FG3" s="130" t="e">
        <f t="shared" ca="1" si="2"/>
        <v>#NUM!</v>
      </c>
      <c r="FH3" s="130" t="e">
        <f t="shared" ca="1" si="2"/>
        <v>#NUM!</v>
      </c>
      <c r="FI3" s="130" t="e">
        <f t="shared" ca="1" si="2"/>
        <v>#NUM!</v>
      </c>
      <c r="FJ3" s="130" t="e">
        <f t="shared" ca="1" si="2"/>
        <v>#NUM!</v>
      </c>
      <c r="FK3" s="130" t="e">
        <f t="shared" ca="1" si="2"/>
        <v>#NUM!</v>
      </c>
      <c r="FL3" s="130" t="e">
        <f t="shared" ca="1" si="2"/>
        <v>#NUM!</v>
      </c>
      <c r="FM3" s="130" t="e">
        <f t="shared" ca="1" si="2"/>
        <v>#NUM!</v>
      </c>
      <c r="FN3" s="130" t="e">
        <f t="shared" ca="1" si="2"/>
        <v>#NUM!</v>
      </c>
      <c r="FO3" s="130" t="e">
        <f t="shared" ca="1" si="2"/>
        <v>#NUM!</v>
      </c>
      <c r="FP3" s="130" t="e">
        <f t="shared" ca="1" si="2"/>
        <v>#NUM!</v>
      </c>
      <c r="FQ3" s="130" t="e">
        <f t="shared" ca="1" si="2"/>
        <v>#NUM!</v>
      </c>
      <c r="FR3" s="130" t="e">
        <f t="shared" ca="1" si="2"/>
        <v>#NUM!</v>
      </c>
      <c r="FS3" s="130" t="e">
        <f t="shared" ca="1" si="2"/>
        <v>#NUM!</v>
      </c>
      <c r="FT3" s="130" t="e">
        <f t="shared" ca="1" si="2"/>
        <v>#NUM!</v>
      </c>
      <c r="FU3" s="130" t="e">
        <f t="shared" ca="1" si="2"/>
        <v>#NUM!</v>
      </c>
      <c r="FV3" s="130" t="e">
        <f t="shared" ca="1" si="2"/>
        <v>#NUM!</v>
      </c>
      <c r="FW3" s="130" t="e">
        <f t="shared" ca="1" si="2"/>
        <v>#NUM!</v>
      </c>
      <c r="FX3" s="130" t="e">
        <f t="shared" ca="1" si="2"/>
        <v>#NUM!</v>
      </c>
      <c r="FY3" s="130" t="e">
        <f t="shared" ca="1" si="2"/>
        <v>#NUM!</v>
      </c>
      <c r="FZ3" s="130" t="e">
        <f t="shared" ca="1" si="2"/>
        <v>#NUM!</v>
      </c>
      <c r="GA3" s="130" t="e">
        <f t="shared" ca="1" si="2"/>
        <v>#NUM!</v>
      </c>
      <c r="GB3" s="130" t="e">
        <f t="shared" ca="1" si="2"/>
        <v>#NUM!</v>
      </c>
      <c r="GC3" s="130" t="e">
        <f t="shared" ca="1" si="2"/>
        <v>#NUM!</v>
      </c>
      <c r="GD3" s="130" t="e">
        <f t="shared" ca="1" si="2"/>
        <v>#NUM!</v>
      </c>
      <c r="GE3" s="130" t="e">
        <f t="shared" ca="1" si="2"/>
        <v>#NUM!</v>
      </c>
      <c r="GF3" s="130" t="e">
        <f t="shared" ca="1" si="2"/>
        <v>#NUM!</v>
      </c>
      <c r="GG3" s="130" t="e">
        <f t="shared" ca="1" si="2"/>
        <v>#NUM!</v>
      </c>
      <c r="GH3" s="130" t="e">
        <f t="shared" ca="1" si="2"/>
        <v>#NUM!</v>
      </c>
      <c r="GI3" s="130" t="e">
        <f t="shared" ca="1" si="2"/>
        <v>#NUM!</v>
      </c>
      <c r="GJ3" s="130" t="e">
        <f t="shared" ca="1" si="2"/>
        <v>#NUM!</v>
      </c>
      <c r="GK3" s="130" t="e">
        <f t="shared" ca="1" si="2"/>
        <v>#NUM!</v>
      </c>
      <c r="GL3" s="130" t="e">
        <f t="shared" ca="1" si="2"/>
        <v>#NUM!</v>
      </c>
      <c r="GM3" s="130" t="e">
        <f t="shared" ca="1" si="2"/>
        <v>#NUM!</v>
      </c>
      <c r="GN3" s="130" t="e">
        <f t="shared" ca="1" si="2"/>
        <v>#NUM!</v>
      </c>
      <c r="GO3" s="130" t="e">
        <f t="shared" ca="1" si="2"/>
        <v>#NUM!</v>
      </c>
      <c r="GP3" s="130" t="e">
        <f t="shared" ca="1" si="2"/>
        <v>#NUM!</v>
      </c>
      <c r="GQ3" s="130" t="e">
        <f t="shared" ref="GQ3:IV3" ca="1" si="3">CHIINV(0.9985,(GQ11-1))</f>
        <v>#NUM!</v>
      </c>
      <c r="GR3" s="130" t="e">
        <f t="shared" ca="1" si="3"/>
        <v>#NUM!</v>
      </c>
      <c r="GS3" s="130" t="e">
        <f t="shared" ca="1" si="3"/>
        <v>#NUM!</v>
      </c>
      <c r="GT3" s="130" t="e">
        <f t="shared" ca="1" si="3"/>
        <v>#NUM!</v>
      </c>
      <c r="GU3" s="130" t="e">
        <f t="shared" ca="1" si="3"/>
        <v>#NUM!</v>
      </c>
      <c r="GV3" s="130" t="e">
        <f t="shared" ca="1" si="3"/>
        <v>#NUM!</v>
      </c>
      <c r="GW3" s="130" t="e">
        <f t="shared" ca="1" si="3"/>
        <v>#NUM!</v>
      </c>
      <c r="GX3" s="130" t="e">
        <f t="shared" ca="1" si="3"/>
        <v>#NUM!</v>
      </c>
      <c r="GY3" s="130" t="e">
        <f t="shared" ca="1" si="3"/>
        <v>#NUM!</v>
      </c>
      <c r="GZ3" s="130" t="e">
        <f t="shared" ca="1" si="3"/>
        <v>#NUM!</v>
      </c>
      <c r="HA3" s="130" t="e">
        <f t="shared" ca="1" si="3"/>
        <v>#NUM!</v>
      </c>
      <c r="HB3" s="130" t="e">
        <f t="shared" ca="1" si="3"/>
        <v>#NUM!</v>
      </c>
      <c r="HC3" s="130" t="e">
        <f t="shared" ca="1" si="3"/>
        <v>#NUM!</v>
      </c>
      <c r="HD3" s="130" t="e">
        <f t="shared" ca="1" si="3"/>
        <v>#NUM!</v>
      </c>
      <c r="HE3" s="130" t="e">
        <f t="shared" ca="1" si="3"/>
        <v>#NUM!</v>
      </c>
      <c r="HF3" s="130" t="e">
        <f t="shared" ca="1" si="3"/>
        <v>#NUM!</v>
      </c>
      <c r="HG3" s="130" t="e">
        <f t="shared" ca="1" si="3"/>
        <v>#NUM!</v>
      </c>
      <c r="HH3" s="130" t="e">
        <f t="shared" ca="1" si="3"/>
        <v>#NUM!</v>
      </c>
      <c r="HI3" s="130" t="e">
        <f t="shared" ca="1" si="3"/>
        <v>#NUM!</v>
      </c>
      <c r="HJ3" s="130" t="e">
        <f t="shared" ca="1" si="3"/>
        <v>#NUM!</v>
      </c>
      <c r="HK3" s="130" t="e">
        <f t="shared" ca="1" si="3"/>
        <v>#NUM!</v>
      </c>
      <c r="HL3" s="130" t="e">
        <f t="shared" ca="1" si="3"/>
        <v>#NUM!</v>
      </c>
      <c r="HM3" s="130" t="e">
        <f t="shared" ca="1" si="3"/>
        <v>#NUM!</v>
      </c>
      <c r="HN3" s="130" t="e">
        <f t="shared" ca="1" si="3"/>
        <v>#NUM!</v>
      </c>
      <c r="HO3" s="130" t="e">
        <f t="shared" ca="1" si="3"/>
        <v>#NUM!</v>
      </c>
      <c r="HP3" s="130" t="e">
        <f t="shared" ca="1" si="3"/>
        <v>#NUM!</v>
      </c>
      <c r="HQ3" s="130" t="e">
        <f t="shared" ca="1" si="3"/>
        <v>#NUM!</v>
      </c>
      <c r="HR3" s="130" t="e">
        <f t="shared" ca="1" si="3"/>
        <v>#NUM!</v>
      </c>
      <c r="HS3" s="130" t="e">
        <f t="shared" ca="1" si="3"/>
        <v>#NUM!</v>
      </c>
      <c r="HT3" s="130" t="e">
        <f t="shared" ca="1" si="3"/>
        <v>#NUM!</v>
      </c>
      <c r="HU3" s="130" t="e">
        <f t="shared" ca="1" si="3"/>
        <v>#NUM!</v>
      </c>
      <c r="HV3" s="130" t="e">
        <f t="shared" ca="1" si="3"/>
        <v>#NUM!</v>
      </c>
      <c r="HW3" s="130" t="e">
        <f t="shared" ca="1" si="3"/>
        <v>#NUM!</v>
      </c>
      <c r="HX3" s="130" t="e">
        <f t="shared" ca="1" si="3"/>
        <v>#NUM!</v>
      </c>
      <c r="HY3" s="130" t="e">
        <f t="shared" ca="1" si="3"/>
        <v>#NUM!</v>
      </c>
      <c r="HZ3" s="130" t="e">
        <f t="shared" ca="1" si="3"/>
        <v>#NUM!</v>
      </c>
      <c r="IA3" s="130" t="e">
        <f t="shared" ca="1" si="3"/>
        <v>#NUM!</v>
      </c>
      <c r="IB3" s="130" t="e">
        <f t="shared" ca="1" si="3"/>
        <v>#NUM!</v>
      </c>
      <c r="IC3" s="130" t="e">
        <f t="shared" ca="1" si="3"/>
        <v>#NUM!</v>
      </c>
      <c r="ID3" s="130" t="e">
        <f t="shared" ca="1" si="3"/>
        <v>#NUM!</v>
      </c>
      <c r="IE3" s="130" t="e">
        <f t="shared" ca="1" si="3"/>
        <v>#NUM!</v>
      </c>
      <c r="IF3" s="130" t="e">
        <f t="shared" ca="1" si="3"/>
        <v>#NUM!</v>
      </c>
      <c r="IG3" s="130" t="e">
        <f t="shared" ca="1" si="3"/>
        <v>#NUM!</v>
      </c>
      <c r="IH3" s="130" t="e">
        <f t="shared" ca="1" si="3"/>
        <v>#NUM!</v>
      </c>
      <c r="II3" s="130" t="e">
        <f t="shared" ca="1" si="3"/>
        <v>#NUM!</v>
      </c>
      <c r="IJ3" s="130" t="e">
        <f t="shared" ca="1" si="3"/>
        <v>#NUM!</v>
      </c>
      <c r="IK3" s="130" t="e">
        <f t="shared" ca="1" si="3"/>
        <v>#NUM!</v>
      </c>
      <c r="IL3" s="130" t="e">
        <f t="shared" ca="1" si="3"/>
        <v>#NUM!</v>
      </c>
      <c r="IM3" s="130" t="e">
        <f t="shared" ca="1" si="3"/>
        <v>#NUM!</v>
      </c>
      <c r="IN3" s="130" t="e">
        <f t="shared" ca="1" si="3"/>
        <v>#NUM!</v>
      </c>
      <c r="IO3" s="130" t="e">
        <f t="shared" ca="1" si="3"/>
        <v>#NUM!</v>
      </c>
      <c r="IP3" s="130" t="e">
        <f t="shared" ca="1" si="3"/>
        <v>#NUM!</v>
      </c>
      <c r="IQ3" s="130" t="e">
        <f t="shared" ca="1" si="3"/>
        <v>#NUM!</v>
      </c>
      <c r="IR3" s="130" t="e">
        <f t="shared" ca="1" si="3"/>
        <v>#NUM!</v>
      </c>
      <c r="IS3" s="130" t="e">
        <f t="shared" ca="1" si="3"/>
        <v>#NUM!</v>
      </c>
      <c r="IT3" s="130" t="e">
        <f t="shared" ca="1" si="3"/>
        <v>#NUM!</v>
      </c>
      <c r="IU3" s="130" t="e">
        <f t="shared" ca="1" si="3"/>
        <v>#NUM!</v>
      </c>
      <c r="IV3" s="130" t="e">
        <f t="shared" ca="1" si="3"/>
        <v>#NUM!</v>
      </c>
    </row>
    <row r="4" spans="1:256" s="25" customFormat="1" ht="12.75" customHeight="1">
      <c r="A4" s="111" t="s">
        <v>89</v>
      </c>
      <c r="B4" s="130" t="e">
        <f ca="1">CHIINV(0.9985,(B12-1))</f>
        <v>#NUM!</v>
      </c>
      <c r="C4" s="130" t="e">
        <f t="shared" ref="C4:BN4" ca="1" si="4">CHIINV(0.9985,(C12-1))</f>
        <v>#NUM!</v>
      </c>
      <c r="D4" s="130" t="e">
        <f t="shared" ca="1" si="4"/>
        <v>#NUM!</v>
      </c>
      <c r="E4" s="130" t="e">
        <f t="shared" ca="1" si="4"/>
        <v>#NUM!</v>
      </c>
      <c r="F4" s="130" t="e">
        <f t="shared" ca="1" si="4"/>
        <v>#NUM!</v>
      </c>
      <c r="G4" s="130" t="e">
        <f t="shared" ca="1" si="4"/>
        <v>#NUM!</v>
      </c>
      <c r="H4" s="130" t="e">
        <f t="shared" ca="1" si="4"/>
        <v>#NUM!</v>
      </c>
      <c r="I4" s="130" t="e">
        <f t="shared" ca="1" si="4"/>
        <v>#NUM!</v>
      </c>
      <c r="J4" s="130" t="e">
        <f t="shared" ca="1" si="4"/>
        <v>#NUM!</v>
      </c>
      <c r="K4" s="130" t="e">
        <f t="shared" ca="1" si="4"/>
        <v>#NUM!</v>
      </c>
      <c r="L4" s="130" t="e">
        <f t="shared" ca="1" si="4"/>
        <v>#NUM!</v>
      </c>
      <c r="M4" s="130" t="e">
        <f t="shared" ca="1" si="4"/>
        <v>#NUM!</v>
      </c>
      <c r="N4" s="130" t="e">
        <f t="shared" ca="1" si="4"/>
        <v>#NUM!</v>
      </c>
      <c r="O4" s="130" t="e">
        <f t="shared" ca="1" si="4"/>
        <v>#NUM!</v>
      </c>
      <c r="P4" s="130" t="e">
        <f t="shared" ca="1" si="4"/>
        <v>#NUM!</v>
      </c>
      <c r="Q4" s="130" t="e">
        <f t="shared" ca="1" si="4"/>
        <v>#NUM!</v>
      </c>
      <c r="R4" s="130" t="e">
        <f t="shared" ca="1" si="4"/>
        <v>#NUM!</v>
      </c>
      <c r="S4" s="130" t="e">
        <f t="shared" ca="1" si="4"/>
        <v>#NUM!</v>
      </c>
      <c r="T4" s="130" t="e">
        <f t="shared" ca="1" si="4"/>
        <v>#NUM!</v>
      </c>
      <c r="U4" s="130" t="e">
        <f t="shared" ca="1" si="4"/>
        <v>#NUM!</v>
      </c>
      <c r="V4" s="130" t="e">
        <f t="shared" ca="1" si="4"/>
        <v>#NUM!</v>
      </c>
      <c r="W4" s="130" t="e">
        <f t="shared" ca="1" si="4"/>
        <v>#NUM!</v>
      </c>
      <c r="X4" s="130" t="e">
        <f t="shared" ca="1" si="4"/>
        <v>#NUM!</v>
      </c>
      <c r="Y4" s="130" t="e">
        <f t="shared" ca="1" si="4"/>
        <v>#NUM!</v>
      </c>
      <c r="Z4" s="130" t="e">
        <f t="shared" ca="1" si="4"/>
        <v>#NUM!</v>
      </c>
      <c r="AA4" s="130" t="e">
        <f t="shared" ca="1" si="4"/>
        <v>#NUM!</v>
      </c>
      <c r="AB4" s="130" t="e">
        <f t="shared" ca="1" si="4"/>
        <v>#NUM!</v>
      </c>
      <c r="AC4" s="130" t="e">
        <f t="shared" ca="1" si="4"/>
        <v>#NUM!</v>
      </c>
      <c r="AD4" s="130" t="e">
        <f t="shared" ca="1" si="4"/>
        <v>#NUM!</v>
      </c>
      <c r="AE4" s="130" t="e">
        <f t="shared" ca="1" si="4"/>
        <v>#NUM!</v>
      </c>
      <c r="AF4" s="130" t="e">
        <f t="shared" ca="1" si="4"/>
        <v>#NUM!</v>
      </c>
      <c r="AG4" s="130" t="e">
        <f t="shared" ca="1" si="4"/>
        <v>#NUM!</v>
      </c>
      <c r="AH4" s="130" t="e">
        <f t="shared" ca="1" si="4"/>
        <v>#NUM!</v>
      </c>
      <c r="AI4" s="130" t="e">
        <f t="shared" ca="1" si="4"/>
        <v>#NUM!</v>
      </c>
      <c r="AJ4" s="130" t="e">
        <f t="shared" ca="1" si="4"/>
        <v>#NUM!</v>
      </c>
      <c r="AK4" s="130" t="e">
        <f t="shared" ca="1" si="4"/>
        <v>#NUM!</v>
      </c>
      <c r="AL4" s="130" t="e">
        <f t="shared" ca="1" si="4"/>
        <v>#NUM!</v>
      </c>
      <c r="AM4" s="130" t="e">
        <f t="shared" ca="1" si="4"/>
        <v>#NUM!</v>
      </c>
      <c r="AN4" s="130" t="e">
        <f t="shared" ca="1" si="4"/>
        <v>#NUM!</v>
      </c>
      <c r="AO4" s="130" t="e">
        <f t="shared" ca="1" si="4"/>
        <v>#NUM!</v>
      </c>
      <c r="AP4" s="130" t="e">
        <f t="shared" ca="1" si="4"/>
        <v>#NUM!</v>
      </c>
      <c r="AQ4" s="130" t="e">
        <f t="shared" ca="1" si="4"/>
        <v>#NUM!</v>
      </c>
      <c r="AR4" s="130" t="e">
        <f t="shared" ca="1" si="4"/>
        <v>#NUM!</v>
      </c>
      <c r="AS4" s="130" t="e">
        <f t="shared" ca="1" si="4"/>
        <v>#NUM!</v>
      </c>
      <c r="AT4" s="130" t="e">
        <f t="shared" ca="1" si="4"/>
        <v>#NUM!</v>
      </c>
      <c r="AU4" s="130" t="e">
        <f t="shared" ca="1" si="4"/>
        <v>#NUM!</v>
      </c>
      <c r="AV4" s="130" t="e">
        <f t="shared" ca="1" si="4"/>
        <v>#NUM!</v>
      </c>
      <c r="AW4" s="130" t="e">
        <f t="shared" ca="1" si="4"/>
        <v>#NUM!</v>
      </c>
      <c r="AX4" s="130" t="e">
        <f t="shared" ca="1" si="4"/>
        <v>#NUM!</v>
      </c>
      <c r="AY4" s="130" t="e">
        <f t="shared" ca="1" si="4"/>
        <v>#NUM!</v>
      </c>
      <c r="AZ4" s="130" t="e">
        <f t="shared" ca="1" si="4"/>
        <v>#NUM!</v>
      </c>
      <c r="BA4" s="130" t="e">
        <f t="shared" ca="1" si="4"/>
        <v>#NUM!</v>
      </c>
      <c r="BB4" s="130" t="e">
        <f t="shared" ca="1" si="4"/>
        <v>#NUM!</v>
      </c>
      <c r="BC4" s="130" t="e">
        <f t="shared" ca="1" si="4"/>
        <v>#NUM!</v>
      </c>
      <c r="BD4" s="130" t="e">
        <f t="shared" ca="1" si="4"/>
        <v>#NUM!</v>
      </c>
      <c r="BE4" s="130" t="e">
        <f t="shared" ca="1" si="4"/>
        <v>#NUM!</v>
      </c>
      <c r="BF4" s="130" t="e">
        <f t="shared" ca="1" si="4"/>
        <v>#NUM!</v>
      </c>
      <c r="BG4" s="130" t="e">
        <f t="shared" ca="1" si="4"/>
        <v>#NUM!</v>
      </c>
      <c r="BH4" s="130" t="e">
        <f t="shared" ca="1" si="4"/>
        <v>#NUM!</v>
      </c>
      <c r="BI4" s="130" t="e">
        <f t="shared" ca="1" si="4"/>
        <v>#NUM!</v>
      </c>
      <c r="BJ4" s="130" t="e">
        <f t="shared" ca="1" si="4"/>
        <v>#NUM!</v>
      </c>
      <c r="BK4" s="130" t="e">
        <f t="shared" ca="1" si="4"/>
        <v>#NUM!</v>
      </c>
      <c r="BL4" s="130" t="e">
        <f t="shared" ca="1" si="4"/>
        <v>#NUM!</v>
      </c>
      <c r="BM4" s="130" t="e">
        <f t="shared" ca="1" si="4"/>
        <v>#NUM!</v>
      </c>
      <c r="BN4" s="130" t="e">
        <f t="shared" ca="1" si="4"/>
        <v>#NUM!</v>
      </c>
      <c r="BO4" s="130" t="e">
        <f t="shared" ref="BO4:DZ4" ca="1" si="5">CHIINV(0.9985,(BO12-1))</f>
        <v>#NUM!</v>
      </c>
      <c r="BP4" s="130" t="e">
        <f t="shared" ca="1" si="5"/>
        <v>#NUM!</v>
      </c>
      <c r="BQ4" s="130" t="e">
        <f t="shared" ca="1" si="5"/>
        <v>#NUM!</v>
      </c>
      <c r="BR4" s="130" t="e">
        <f t="shared" ca="1" si="5"/>
        <v>#NUM!</v>
      </c>
      <c r="BS4" s="130" t="e">
        <f t="shared" ca="1" si="5"/>
        <v>#NUM!</v>
      </c>
      <c r="BT4" s="130" t="e">
        <f t="shared" ca="1" si="5"/>
        <v>#NUM!</v>
      </c>
      <c r="BU4" s="130" t="e">
        <f t="shared" ca="1" si="5"/>
        <v>#NUM!</v>
      </c>
      <c r="BV4" s="130" t="e">
        <f t="shared" ca="1" si="5"/>
        <v>#NUM!</v>
      </c>
      <c r="BW4" s="130" t="e">
        <f t="shared" ca="1" si="5"/>
        <v>#NUM!</v>
      </c>
      <c r="BX4" s="130" t="e">
        <f t="shared" ca="1" si="5"/>
        <v>#NUM!</v>
      </c>
      <c r="BY4" s="130" t="e">
        <f t="shared" ca="1" si="5"/>
        <v>#NUM!</v>
      </c>
      <c r="BZ4" s="130" t="e">
        <f t="shared" ca="1" si="5"/>
        <v>#NUM!</v>
      </c>
      <c r="CA4" s="130" t="e">
        <f t="shared" ca="1" si="5"/>
        <v>#NUM!</v>
      </c>
      <c r="CB4" s="130" t="e">
        <f t="shared" ca="1" si="5"/>
        <v>#NUM!</v>
      </c>
      <c r="CC4" s="130" t="e">
        <f t="shared" ca="1" si="5"/>
        <v>#NUM!</v>
      </c>
      <c r="CD4" s="130" t="e">
        <f t="shared" ca="1" si="5"/>
        <v>#NUM!</v>
      </c>
      <c r="CE4" s="130" t="e">
        <f t="shared" ca="1" si="5"/>
        <v>#NUM!</v>
      </c>
      <c r="CF4" s="130" t="e">
        <f t="shared" ca="1" si="5"/>
        <v>#NUM!</v>
      </c>
      <c r="CG4" s="130" t="e">
        <f t="shared" ca="1" si="5"/>
        <v>#NUM!</v>
      </c>
      <c r="CH4" s="130" t="e">
        <f t="shared" ca="1" si="5"/>
        <v>#NUM!</v>
      </c>
      <c r="CI4" s="130" t="e">
        <f t="shared" ca="1" si="5"/>
        <v>#NUM!</v>
      </c>
      <c r="CJ4" s="130" t="e">
        <f t="shared" ca="1" si="5"/>
        <v>#NUM!</v>
      </c>
      <c r="CK4" s="130" t="e">
        <f t="shared" ca="1" si="5"/>
        <v>#NUM!</v>
      </c>
      <c r="CL4" s="130" t="e">
        <f t="shared" ca="1" si="5"/>
        <v>#NUM!</v>
      </c>
      <c r="CM4" s="130" t="e">
        <f t="shared" ca="1" si="5"/>
        <v>#NUM!</v>
      </c>
      <c r="CN4" s="130" t="e">
        <f t="shared" ca="1" si="5"/>
        <v>#NUM!</v>
      </c>
      <c r="CO4" s="130" t="e">
        <f t="shared" ca="1" si="5"/>
        <v>#NUM!</v>
      </c>
      <c r="CP4" s="130" t="e">
        <f t="shared" ca="1" si="5"/>
        <v>#NUM!</v>
      </c>
      <c r="CQ4" s="130" t="e">
        <f t="shared" ca="1" si="5"/>
        <v>#NUM!</v>
      </c>
      <c r="CR4" s="130" t="e">
        <f t="shared" ca="1" si="5"/>
        <v>#NUM!</v>
      </c>
      <c r="CS4" s="130" t="e">
        <f t="shared" ca="1" si="5"/>
        <v>#NUM!</v>
      </c>
      <c r="CT4" s="130" t="e">
        <f t="shared" ca="1" si="5"/>
        <v>#NUM!</v>
      </c>
      <c r="CU4" s="130" t="e">
        <f t="shared" ca="1" si="5"/>
        <v>#NUM!</v>
      </c>
      <c r="CV4" s="130" t="e">
        <f t="shared" ca="1" si="5"/>
        <v>#NUM!</v>
      </c>
      <c r="CW4" s="130" t="e">
        <f t="shared" ca="1" si="5"/>
        <v>#NUM!</v>
      </c>
      <c r="CX4" s="130" t="e">
        <f t="shared" ca="1" si="5"/>
        <v>#NUM!</v>
      </c>
      <c r="CY4" s="130" t="e">
        <f t="shared" ca="1" si="5"/>
        <v>#NUM!</v>
      </c>
      <c r="CZ4" s="130" t="e">
        <f t="shared" ca="1" si="5"/>
        <v>#NUM!</v>
      </c>
      <c r="DA4" s="130" t="e">
        <f t="shared" ca="1" si="5"/>
        <v>#NUM!</v>
      </c>
      <c r="DB4" s="130" t="e">
        <f t="shared" ca="1" si="5"/>
        <v>#NUM!</v>
      </c>
      <c r="DC4" s="130" t="e">
        <f t="shared" ca="1" si="5"/>
        <v>#NUM!</v>
      </c>
      <c r="DD4" s="130" t="e">
        <f t="shared" ca="1" si="5"/>
        <v>#NUM!</v>
      </c>
      <c r="DE4" s="130" t="e">
        <f t="shared" ca="1" si="5"/>
        <v>#NUM!</v>
      </c>
      <c r="DF4" s="130" t="e">
        <f t="shared" ca="1" si="5"/>
        <v>#NUM!</v>
      </c>
      <c r="DG4" s="130" t="e">
        <f t="shared" ca="1" si="5"/>
        <v>#NUM!</v>
      </c>
      <c r="DH4" s="130" t="e">
        <f t="shared" ca="1" si="5"/>
        <v>#NUM!</v>
      </c>
      <c r="DI4" s="130" t="e">
        <f t="shared" ca="1" si="5"/>
        <v>#NUM!</v>
      </c>
      <c r="DJ4" s="130" t="e">
        <f t="shared" ca="1" si="5"/>
        <v>#NUM!</v>
      </c>
      <c r="DK4" s="130" t="e">
        <f t="shared" ca="1" si="5"/>
        <v>#NUM!</v>
      </c>
      <c r="DL4" s="130" t="e">
        <f t="shared" ca="1" si="5"/>
        <v>#NUM!</v>
      </c>
      <c r="DM4" s="130" t="e">
        <f t="shared" ca="1" si="5"/>
        <v>#NUM!</v>
      </c>
      <c r="DN4" s="130" t="e">
        <f t="shared" ca="1" si="5"/>
        <v>#NUM!</v>
      </c>
      <c r="DO4" s="130" t="e">
        <f t="shared" ca="1" si="5"/>
        <v>#NUM!</v>
      </c>
      <c r="DP4" s="130" t="e">
        <f t="shared" ca="1" si="5"/>
        <v>#NUM!</v>
      </c>
      <c r="DQ4" s="130" t="e">
        <f t="shared" ca="1" si="5"/>
        <v>#NUM!</v>
      </c>
      <c r="DR4" s="130" t="e">
        <f t="shared" ca="1" si="5"/>
        <v>#NUM!</v>
      </c>
      <c r="DS4" s="130" t="e">
        <f t="shared" ca="1" si="5"/>
        <v>#NUM!</v>
      </c>
      <c r="DT4" s="130" t="e">
        <f t="shared" ca="1" si="5"/>
        <v>#NUM!</v>
      </c>
      <c r="DU4" s="130" t="e">
        <f t="shared" ca="1" si="5"/>
        <v>#NUM!</v>
      </c>
      <c r="DV4" s="130" t="e">
        <f t="shared" ca="1" si="5"/>
        <v>#NUM!</v>
      </c>
      <c r="DW4" s="130" t="e">
        <f t="shared" ca="1" si="5"/>
        <v>#NUM!</v>
      </c>
      <c r="DX4" s="130" t="e">
        <f t="shared" ca="1" si="5"/>
        <v>#NUM!</v>
      </c>
      <c r="DY4" s="130" t="e">
        <f t="shared" ca="1" si="5"/>
        <v>#NUM!</v>
      </c>
      <c r="DZ4" s="130" t="e">
        <f t="shared" ca="1" si="5"/>
        <v>#NUM!</v>
      </c>
      <c r="EA4" s="130" t="e">
        <f t="shared" ref="EA4:GL4" ca="1" si="6">CHIINV(0.9985,(EA12-1))</f>
        <v>#NUM!</v>
      </c>
      <c r="EB4" s="130" t="e">
        <f t="shared" ca="1" si="6"/>
        <v>#NUM!</v>
      </c>
      <c r="EC4" s="130" t="e">
        <f t="shared" ca="1" si="6"/>
        <v>#NUM!</v>
      </c>
      <c r="ED4" s="130" t="e">
        <f t="shared" ca="1" si="6"/>
        <v>#NUM!</v>
      </c>
      <c r="EE4" s="130" t="e">
        <f t="shared" ca="1" si="6"/>
        <v>#NUM!</v>
      </c>
      <c r="EF4" s="130" t="e">
        <f t="shared" ca="1" si="6"/>
        <v>#NUM!</v>
      </c>
      <c r="EG4" s="130" t="e">
        <f t="shared" ca="1" si="6"/>
        <v>#NUM!</v>
      </c>
      <c r="EH4" s="130" t="e">
        <f t="shared" ca="1" si="6"/>
        <v>#NUM!</v>
      </c>
      <c r="EI4" s="130" t="e">
        <f t="shared" ca="1" si="6"/>
        <v>#NUM!</v>
      </c>
      <c r="EJ4" s="130" t="e">
        <f t="shared" ca="1" si="6"/>
        <v>#NUM!</v>
      </c>
      <c r="EK4" s="130" t="e">
        <f t="shared" ca="1" si="6"/>
        <v>#NUM!</v>
      </c>
      <c r="EL4" s="130" t="e">
        <f t="shared" ca="1" si="6"/>
        <v>#NUM!</v>
      </c>
      <c r="EM4" s="130" t="e">
        <f t="shared" ca="1" si="6"/>
        <v>#NUM!</v>
      </c>
      <c r="EN4" s="130" t="e">
        <f t="shared" ca="1" si="6"/>
        <v>#NUM!</v>
      </c>
      <c r="EO4" s="130" t="e">
        <f t="shared" ca="1" si="6"/>
        <v>#NUM!</v>
      </c>
      <c r="EP4" s="130" t="e">
        <f t="shared" ca="1" si="6"/>
        <v>#NUM!</v>
      </c>
      <c r="EQ4" s="130" t="e">
        <f t="shared" ca="1" si="6"/>
        <v>#NUM!</v>
      </c>
      <c r="ER4" s="130" t="e">
        <f t="shared" ca="1" si="6"/>
        <v>#NUM!</v>
      </c>
      <c r="ES4" s="130" t="e">
        <f t="shared" ca="1" si="6"/>
        <v>#NUM!</v>
      </c>
      <c r="ET4" s="130" t="e">
        <f t="shared" ca="1" si="6"/>
        <v>#NUM!</v>
      </c>
      <c r="EU4" s="130" t="e">
        <f t="shared" ca="1" si="6"/>
        <v>#NUM!</v>
      </c>
      <c r="EV4" s="130" t="e">
        <f t="shared" ca="1" si="6"/>
        <v>#NUM!</v>
      </c>
      <c r="EW4" s="130" t="e">
        <f t="shared" ca="1" si="6"/>
        <v>#NUM!</v>
      </c>
      <c r="EX4" s="130" t="e">
        <f t="shared" ca="1" si="6"/>
        <v>#NUM!</v>
      </c>
      <c r="EY4" s="130" t="e">
        <f t="shared" ca="1" si="6"/>
        <v>#NUM!</v>
      </c>
      <c r="EZ4" s="130" t="e">
        <f t="shared" ca="1" si="6"/>
        <v>#NUM!</v>
      </c>
      <c r="FA4" s="130" t="e">
        <f t="shared" ca="1" si="6"/>
        <v>#NUM!</v>
      </c>
      <c r="FB4" s="130" t="e">
        <f t="shared" ca="1" si="6"/>
        <v>#NUM!</v>
      </c>
      <c r="FC4" s="130" t="e">
        <f t="shared" ca="1" si="6"/>
        <v>#NUM!</v>
      </c>
      <c r="FD4" s="130" t="e">
        <f t="shared" ca="1" si="6"/>
        <v>#NUM!</v>
      </c>
      <c r="FE4" s="130" t="e">
        <f t="shared" ca="1" si="6"/>
        <v>#NUM!</v>
      </c>
      <c r="FF4" s="130" t="e">
        <f t="shared" ca="1" si="6"/>
        <v>#NUM!</v>
      </c>
      <c r="FG4" s="130" t="e">
        <f t="shared" ca="1" si="6"/>
        <v>#NUM!</v>
      </c>
      <c r="FH4" s="130" t="e">
        <f t="shared" ca="1" si="6"/>
        <v>#NUM!</v>
      </c>
      <c r="FI4" s="130" t="e">
        <f t="shared" ca="1" si="6"/>
        <v>#NUM!</v>
      </c>
      <c r="FJ4" s="130" t="e">
        <f t="shared" ca="1" si="6"/>
        <v>#NUM!</v>
      </c>
      <c r="FK4" s="130" t="e">
        <f t="shared" ca="1" si="6"/>
        <v>#NUM!</v>
      </c>
      <c r="FL4" s="130" t="e">
        <f t="shared" ca="1" si="6"/>
        <v>#NUM!</v>
      </c>
      <c r="FM4" s="130" t="e">
        <f t="shared" ca="1" si="6"/>
        <v>#NUM!</v>
      </c>
      <c r="FN4" s="130" t="e">
        <f t="shared" ca="1" si="6"/>
        <v>#NUM!</v>
      </c>
      <c r="FO4" s="130" t="e">
        <f t="shared" ca="1" si="6"/>
        <v>#NUM!</v>
      </c>
      <c r="FP4" s="130" t="e">
        <f t="shared" ca="1" si="6"/>
        <v>#NUM!</v>
      </c>
      <c r="FQ4" s="130" t="e">
        <f t="shared" ca="1" si="6"/>
        <v>#NUM!</v>
      </c>
      <c r="FR4" s="130" t="e">
        <f t="shared" ca="1" si="6"/>
        <v>#NUM!</v>
      </c>
      <c r="FS4" s="130" t="e">
        <f t="shared" ca="1" si="6"/>
        <v>#NUM!</v>
      </c>
      <c r="FT4" s="130" t="e">
        <f t="shared" ca="1" si="6"/>
        <v>#NUM!</v>
      </c>
      <c r="FU4" s="130" t="e">
        <f t="shared" ca="1" si="6"/>
        <v>#NUM!</v>
      </c>
      <c r="FV4" s="130" t="e">
        <f t="shared" ca="1" si="6"/>
        <v>#NUM!</v>
      </c>
      <c r="FW4" s="130" t="e">
        <f t="shared" ca="1" si="6"/>
        <v>#NUM!</v>
      </c>
      <c r="FX4" s="130" t="e">
        <f t="shared" ca="1" si="6"/>
        <v>#NUM!</v>
      </c>
      <c r="FY4" s="130" t="e">
        <f t="shared" ca="1" si="6"/>
        <v>#NUM!</v>
      </c>
      <c r="FZ4" s="130" t="e">
        <f t="shared" ca="1" si="6"/>
        <v>#NUM!</v>
      </c>
      <c r="GA4" s="130" t="e">
        <f t="shared" ca="1" si="6"/>
        <v>#NUM!</v>
      </c>
      <c r="GB4" s="130" t="e">
        <f t="shared" ca="1" si="6"/>
        <v>#NUM!</v>
      </c>
      <c r="GC4" s="130" t="e">
        <f t="shared" ca="1" si="6"/>
        <v>#NUM!</v>
      </c>
      <c r="GD4" s="130" t="e">
        <f t="shared" ca="1" si="6"/>
        <v>#NUM!</v>
      </c>
      <c r="GE4" s="130" t="e">
        <f t="shared" ca="1" si="6"/>
        <v>#NUM!</v>
      </c>
      <c r="GF4" s="130" t="e">
        <f t="shared" ca="1" si="6"/>
        <v>#NUM!</v>
      </c>
      <c r="GG4" s="130" t="e">
        <f t="shared" ca="1" si="6"/>
        <v>#NUM!</v>
      </c>
      <c r="GH4" s="130" t="e">
        <f t="shared" ca="1" si="6"/>
        <v>#NUM!</v>
      </c>
      <c r="GI4" s="130" t="e">
        <f t="shared" ca="1" si="6"/>
        <v>#NUM!</v>
      </c>
      <c r="GJ4" s="130" t="e">
        <f t="shared" ca="1" si="6"/>
        <v>#NUM!</v>
      </c>
      <c r="GK4" s="130" t="e">
        <f t="shared" ca="1" si="6"/>
        <v>#NUM!</v>
      </c>
      <c r="GL4" s="130" t="e">
        <f t="shared" ca="1" si="6"/>
        <v>#NUM!</v>
      </c>
      <c r="GM4" s="130" t="e">
        <f t="shared" ref="GM4:IV4" ca="1" si="7">CHIINV(0.9985,(GM12-1))</f>
        <v>#NUM!</v>
      </c>
      <c r="GN4" s="130" t="e">
        <f t="shared" ca="1" si="7"/>
        <v>#NUM!</v>
      </c>
      <c r="GO4" s="130" t="e">
        <f t="shared" ca="1" si="7"/>
        <v>#NUM!</v>
      </c>
      <c r="GP4" s="130" t="e">
        <f t="shared" ca="1" si="7"/>
        <v>#NUM!</v>
      </c>
      <c r="GQ4" s="130" t="e">
        <f t="shared" ca="1" si="7"/>
        <v>#NUM!</v>
      </c>
      <c r="GR4" s="130" t="e">
        <f t="shared" ca="1" si="7"/>
        <v>#NUM!</v>
      </c>
      <c r="GS4" s="130" t="e">
        <f t="shared" ca="1" si="7"/>
        <v>#NUM!</v>
      </c>
      <c r="GT4" s="130" t="e">
        <f t="shared" ca="1" si="7"/>
        <v>#NUM!</v>
      </c>
      <c r="GU4" s="130" t="e">
        <f t="shared" ca="1" si="7"/>
        <v>#NUM!</v>
      </c>
      <c r="GV4" s="130" t="e">
        <f t="shared" ca="1" si="7"/>
        <v>#NUM!</v>
      </c>
      <c r="GW4" s="130" t="e">
        <f t="shared" ca="1" si="7"/>
        <v>#NUM!</v>
      </c>
      <c r="GX4" s="130" t="e">
        <f t="shared" ca="1" si="7"/>
        <v>#NUM!</v>
      </c>
      <c r="GY4" s="130" t="e">
        <f t="shared" ca="1" si="7"/>
        <v>#NUM!</v>
      </c>
      <c r="GZ4" s="130" t="e">
        <f t="shared" ca="1" si="7"/>
        <v>#NUM!</v>
      </c>
      <c r="HA4" s="130" t="e">
        <f t="shared" ca="1" si="7"/>
        <v>#NUM!</v>
      </c>
      <c r="HB4" s="130" t="e">
        <f t="shared" ca="1" si="7"/>
        <v>#NUM!</v>
      </c>
      <c r="HC4" s="130" t="e">
        <f t="shared" ca="1" si="7"/>
        <v>#NUM!</v>
      </c>
      <c r="HD4" s="130" t="e">
        <f t="shared" ca="1" si="7"/>
        <v>#NUM!</v>
      </c>
      <c r="HE4" s="130" t="e">
        <f t="shared" ca="1" si="7"/>
        <v>#NUM!</v>
      </c>
      <c r="HF4" s="130" t="e">
        <f t="shared" ca="1" si="7"/>
        <v>#NUM!</v>
      </c>
      <c r="HG4" s="130" t="e">
        <f t="shared" ca="1" si="7"/>
        <v>#NUM!</v>
      </c>
      <c r="HH4" s="130" t="e">
        <f t="shared" ca="1" si="7"/>
        <v>#NUM!</v>
      </c>
      <c r="HI4" s="130" t="e">
        <f t="shared" ca="1" si="7"/>
        <v>#NUM!</v>
      </c>
      <c r="HJ4" s="130" t="e">
        <f t="shared" ca="1" si="7"/>
        <v>#NUM!</v>
      </c>
      <c r="HK4" s="130" t="e">
        <f t="shared" ca="1" si="7"/>
        <v>#NUM!</v>
      </c>
      <c r="HL4" s="130" t="e">
        <f t="shared" ca="1" si="7"/>
        <v>#NUM!</v>
      </c>
      <c r="HM4" s="130" t="e">
        <f t="shared" ca="1" si="7"/>
        <v>#NUM!</v>
      </c>
      <c r="HN4" s="130" t="e">
        <f t="shared" ca="1" si="7"/>
        <v>#NUM!</v>
      </c>
      <c r="HO4" s="130" t="e">
        <f t="shared" ca="1" si="7"/>
        <v>#NUM!</v>
      </c>
      <c r="HP4" s="130" t="e">
        <f t="shared" ca="1" si="7"/>
        <v>#NUM!</v>
      </c>
      <c r="HQ4" s="130" t="e">
        <f t="shared" ca="1" si="7"/>
        <v>#NUM!</v>
      </c>
      <c r="HR4" s="130" t="e">
        <f t="shared" ca="1" si="7"/>
        <v>#NUM!</v>
      </c>
      <c r="HS4" s="130" t="e">
        <f t="shared" ca="1" si="7"/>
        <v>#NUM!</v>
      </c>
      <c r="HT4" s="130" t="e">
        <f t="shared" ca="1" si="7"/>
        <v>#NUM!</v>
      </c>
      <c r="HU4" s="130" t="e">
        <f t="shared" ca="1" si="7"/>
        <v>#NUM!</v>
      </c>
      <c r="HV4" s="130" t="e">
        <f t="shared" ca="1" si="7"/>
        <v>#NUM!</v>
      </c>
      <c r="HW4" s="130" t="e">
        <f t="shared" ca="1" si="7"/>
        <v>#NUM!</v>
      </c>
      <c r="HX4" s="130" t="e">
        <f t="shared" ca="1" si="7"/>
        <v>#NUM!</v>
      </c>
      <c r="HY4" s="130" t="e">
        <f t="shared" ca="1" si="7"/>
        <v>#NUM!</v>
      </c>
      <c r="HZ4" s="130" t="e">
        <f t="shared" ca="1" si="7"/>
        <v>#NUM!</v>
      </c>
      <c r="IA4" s="130" t="e">
        <f t="shared" ca="1" si="7"/>
        <v>#NUM!</v>
      </c>
      <c r="IB4" s="130" t="e">
        <f t="shared" ca="1" si="7"/>
        <v>#NUM!</v>
      </c>
      <c r="IC4" s="130" t="e">
        <f t="shared" ca="1" si="7"/>
        <v>#NUM!</v>
      </c>
      <c r="ID4" s="130" t="e">
        <f t="shared" ca="1" si="7"/>
        <v>#NUM!</v>
      </c>
      <c r="IE4" s="130" t="e">
        <f t="shared" ca="1" si="7"/>
        <v>#NUM!</v>
      </c>
      <c r="IF4" s="130" t="e">
        <f t="shared" ca="1" si="7"/>
        <v>#NUM!</v>
      </c>
      <c r="IG4" s="130" t="e">
        <f t="shared" ca="1" si="7"/>
        <v>#NUM!</v>
      </c>
      <c r="IH4" s="130" t="e">
        <f t="shared" ca="1" si="7"/>
        <v>#NUM!</v>
      </c>
      <c r="II4" s="130" t="e">
        <f t="shared" ca="1" si="7"/>
        <v>#NUM!</v>
      </c>
      <c r="IJ4" s="130" t="e">
        <f t="shared" ca="1" si="7"/>
        <v>#NUM!</v>
      </c>
      <c r="IK4" s="130" t="e">
        <f t="shared" ca="1" si="7"/>
        <v>#NUM!</v>
      </c>
      <c r="IL4" s="130" t="e">
        <f t="shared" ca="1" si="7"/>
        <v>#NUM!</v>
      </c>
      <c r="IM4" s="130" t="e">
        <f t="shared" ca="1" si="7"/>
        <v>#NUM!</v>
      </c>
      <c r="IN4" s="130" t="e">
        <f t="shared" ca="1" si="7"/>
        <v>#NUM!</v>
      </c>
      <c r="IO4" s="130" t="e">
        <f t="shared" ca="1" si="7"/>
        <v>#NUM!</v>
      </c>
      <c r="IP4" s="130" t="e">
        <f t="shared" ca="1" si="7"/>
        <v>#NUM!</v>
      </c>
      <c r="IQ4" s="130" t="e">
        <f t="shared" ca="1" si="7"/>
        <v>#NUM!</v>
      </c>
      <c r="IR4" s="130" t="e">
        <f t="shared" ca="1" si="7"/>
        <v>#NUM!</v>
      </c>
      <c r="IS4" s="130" t="e">
        <f t="shared" ca="1" si="7"/>
        <v>#NUM!</v>
      </c>
      <c r="IT4" s="130" t="e">
        <f t="shared" ca="1" si="7"/>
        <v>#NUM!</v>
      </c>
      <c r="IU4" s="130" t="e">
        <f t="shared" ca="1" si="7"/>
        <v>#NUM!</v>
      </c>
      <c r="IV4" s="130" t="e">
        <f t="shared" ca="1" si="7"/>
        <v>#NUM!</v>
      </c>
    </row>
    <row r="5" spans="1:256" s="25" customFormat="1" ht="12.75" customHeight="1">
      <c r="A5" s="111" t="s">
        <v>87</v>
      </c>
      <c r="B5" s="130">
        <f>365^0.5</f>
        <v>19.104973174542799</v>
      </c>
      <c r="C5" s="132"/>
      <c r="D5" s="106"/>
      <c r="E5" s="132"/>
      <c r="G5" s="131"/>
      <c r="H5" s="129"/>
      <c r="I5" s="129"/>
      <c r="J5" s="129"/>
      <c r="K5" s="46"/>
    </row>
    <row r="6" spans="1:256" s="25" customFormat="1">
      <c r="A6" s="25" t="s">
        <v>19</v>
      </c>
      <c r="B6" s="84" t="str">
        <f t="shared" ref="B6:BM6" ca="1" si="8">IF(B17="","",ROUND(STDEV(OFFSET(B$19,0,0,150,1)),4))</f>
        <v/>
      </c>
      <c r="C6" s="84" t="str">
        <f t="shared" ca="1" si="8"/>
        <v/>
      </c>
      <c r="D6" s="84" t="str">
        <f t="shared" ca="1" si="8"/>
        <v/>
      </c>
      <c r="E6" s="84" t="str">
        <f t="shared" ca="1" si="8"/>
        <v/>
      </c>
      <c r="F6" s="84" t="str">
        <f t="shared" ca="1" si="8"/>
        <v/>
      </c>
      <c r="G6" s="84" t="str">
        <f t="shared" ca="1" si="8"/>
        <v/>
      </c>
      <c r="H6" s="84" t="str">
        <f t="shared" ca="1" si="8"/>
        <v/>
      </c>
      <c r="I6" s="84" t="str">
        <f t="shared" ca="1" si="8"/>
        <v/>
      </c>
      <c r="J6" s="84" t="str">
        <f t="shared" ca="1" si="8"/>
        <v/>
      </c>
      <c r="K6" s="84" t="str">
        <f t="shared" ca="1" si="8"/>
        <v/>
      </c>
      <c r="L6" s="84" t="str">
        <f t="shared" ca="1" si="8"/>
        <v/>
      </c>
      <c r="M6" s="84" t="str">
        <f t="shared" ca="1" si="8"/>
        <v/>
      </c>
      <c r="N6" s="84" t="str">
        <f t="shared" ca="1" si="8"/>
        <v/>
      </c>
      <c r="O6" s="84" t="str">
        <f t="shared" ca="1" si="8"/>
        <v/>
      </c>
      <c r="P6" s="84" t="str">
        <f t="shared" ca="1" si="8"/>
        <v/>
      </c>
      <c r="Q6" s="84" t="str">
        <f t="shared" ca="1" si="8"/>
        <v/>
      </c>
      <c r="R6" s="84" t="str">
        <f t="shared" ca="1" si="8"/>
        <v/>
      </c>
      <c r="S6" s="84" t="str">
        <f t="shared" ca="1" si="8"/>
        <v/>
      </c>
      <c r="T6" s="84" t="str">
        <f t="shared" ca="1" si="8"/>
        <v/>
      </c>
      <c r="U6" s="84" t="str">
        <f t="shared" ca="1" si="8"/>
        <v/>
      </c>
      <c r="V6" s="84" t="str">
        <f t="shared" ca="1" si="8"/>
        <v/>
      </c>
      <c r="W6" s="84" t="str">
        <f t="shared" ca="1" si="8"/>
        <v/>
      </c>
      <c r="X6" s="84" t="str">
        <f t="shared" ca="1" si="8"/>
        <v/>
      </c>
      <c r="Y6" s="84" t="str">
        <f t="shared" ca="1" si="8"/>
        <v/>
      </c>
      <c r="Z6" s="84" t="str">
        <f t="shared" ca="1" si="8"/>
        <v/>
      </c>
      <c r="AA6" s="84" t="str">
        <f t="shared" ca="1" si="8"/>
        <v/>
      </c>
      <c r="AB6" s="84" t="str">
        <f t="shared" ca="1" si="8"/>
        <v/>
      </c>
      <c r="AC6" s="84" t="str">
        <f t="shared" ca="1" si="8"/>
        <v/>
      </c>
      <c r="AD6" s="84" t="str">
        <f t="shared" ca="1" si="8"/>
        <v/>
      </c>
      <c r="AE6" s="84" t="str">
        <f t="shared" ca="1" si="8"/>
        <v/>
      </c>
      <c r="AF6" s="84" t="str">
        <f t="shared" ca="1" si="8"/>
        <v/>
      </c>
      <c r="AG6" s="84" t="str">
        <f t="shared" ca="1" si="8"/>
        <v/>
      </c>
      <c r="AH6" s="84" t="str">
        <f t="shared" ca="1" si="8"/>
        <v/>
      </c>
      <c r="AI6" s="84" t="str">
        <f t="shared" ca="1" si="8"/>
        <v/>
      </c>
      <c r="AJ6" s="84" t="str">
        <f t="shared" ca="1" si="8"/>
        <v/>
      </c>
      <c r="AK6" s="84" t="str">
        <f t="shared" ca="1" si="8"/>
        <v/>
      </c>
      <c r="AL6" s="84" t="str">
        <f t="shared" ca="1" si="8"/>
        <v/>
      </c>
      <c r="AM6" s="84" t="str">
        <f t="shared" ca="1" si="8"/>
        <v/>
      </c>
      <c r="AN6" s="84" t="str">
        <f t="shared" ca="1" si="8"/>
        <v/>
      </c>
      <c r="AO6" s="84" t="str">
        <f t="shared" ca="1" si="8"/>
        <v/>
      </c>
      <c r="AP6" s="84" t="str">
        <f t="shared" ca="1" si="8"/>
        <v/>
      </c>
      <c r="AQ6" s="84" t="str">
        <f t="shared" ca="1" si="8"/>
        <v/>
      </c>
      <c r="AR6" s="84" t="str">
        <f t="shared" ca="1" si="8"/>
        <v/>
      </c>
      <c r="AS6" s="84" t="str">
        <f t="shared" ca="1" si="8"/>
        <v/>
      </c>
      <c r="AT6" s="84" t="str">
        <f t="shared" ca="1" si="8"/>
        <v/>
      </c>
      <c r="AU6" s="84" t="str">
        <f t="shared" ca="1" si="8"/>
        <v/>
      </c>
      <c r="AV6" s="84" t="str">
        <f t="shared" ca="1" si="8"/>
        <v/>
      </c>
      <c r="AW6" s="84" t="str">
        <f t="shared" ca="1" si="8"/>
        <v/>
      </c>
      <c r="AX6" s="84" t="str">
        <f t="shared" ca="1" si="8"/>
        <v/>
      </c>
      <c r="AY6" s="84" t="str">
        <f t="shared" ca="1" si="8"/>
        <v/>
      </c>
      <c r="AZ6" s="84" t="str">
        <f t="shared" ca="1" si="8"/>
        <v/>
      </c>
      <c r="BA6" s="84" t="str">
        <f t="shared" ca="1" si="8"/>
        <v/>
      </c>
      <c r="BB6" s="84" t="str">
        <f t="shared" ca="1" si="8"/>
        <v/>
      </c>
      <c r="BC6" s="84" t="str">
        <f t="shared" ca="1" si="8"/>
        <v/>
      </c>
      <c r="BD6" s="84" t="str">
        <f t="shared" ca="1" si="8"/>
        <v/>
      </c>
      <c r="BE6" s="84" t="str">
        <f t="shared" ca="1" si="8"/>
        <v/>
      </c>
      <c r="BF6" s="84" t="str">
        <f t="shared" ca="1" si="8"/>
        <v/>
      </c>
      <c r="BG6" s="84" t="str">
        <f t="shared" ca="1" si="8"/>
        <v/>
      </c>
      <c r="BH6" s="84" t="str">
        <f t="shared" ca="1" si="8"/>
        <v/>
      </c>
      <c r="BI6" s="84" t="str">
        <f t="shared" ca="1" si="8"/>
        <v/>
      </c>
      <c r="BJ6" s="84" t="str">
        <f t="shared" ca="1" si="8"/>
        <v/>
      </c>
      <c r="BK6" s="84" t="str">
        <f t="shared" ca="1" si="8"/>
        <v/>
      </c>
      <c r="BL6" s="84" t="str">
        <f t="shared" ca="1" si="8"/>
        <v/>
      </c>
      <c r="BM6" s="84" t="str">
        <f t="shared" ca="1" si="8"/>
        <v/>
      </c>
      <c r="BN6" s="84" t="str">
        <f t="shared" ref="BN6:DY6" ca="1" si="9">IF(BN17="","",ROUND(STDEV(OFFSET(BN$19,0,0,150,1)),4))</f>
        <v/>
      </c>
      <c r="BO6" s="84" t="str">
        <f t="shared" ca="1" si="9"/>
        <v/>
      </c>
      <c r="BP6" s="84" t="str">
        <f t="shared" ca="1" si="9"/>
        <v/>
      </c>
      <c r="BQ6" s="84" t="str">
        <f t="shared" ca="1" si="9"/>
        <v/>
      </c>
      <c r="BR6" s="84" t="str">
        <f t="shared" ca="1" si="9"/>
        <v/>
      </c>
      <c r="BS6" s="84" t="str">
        <f t="shared" ca="1" si="9"/>
        <v/>
      </c>
      <c r="BT6" s="84" t="str">
        <f t="shared" ca="1" si="9"/>
        <v/>
      </c>
      <c r="BU6" s="84" t="str">
        <f t="shared" ca="1" si="9"/>
        <v/>
      </c>
      <c r="BV6" s="84" t="str">
        <f t="shared" ca="1" si="9"/>
        <v/>
      </c>
      <c r="BW6" s="84" t="str">
        <f t="shared" ca="1" si="9"/>
        <v/>
      </c>
      <c r="BX6" s="84" t="str">
        <f t="shared" ca="1" si="9"/>
        <v/>
      </c>
      <c r="BY6" s="84" t="str">
        <f t="shared" ca="1" si="9"/>
        <v/>
      </c>
      <c r="BZ6" s="84" t="str">
        <f t="shared" ca="1" si="9"/>
        <v/>
      </c>
      <c r="CA6" s="84" t="str">
        <f t="shared" ca="1" si="9"/>
        <v/>
      </c>
      <c r="CB6" s="84" t="str">
        <f t="shared" ca="1" si="9"/>
        <v/>
      </c>
      <c r="CC6" s="84" t="str">
        <f t="shared" ca="1" si="9"/>
        <v/>
      </c>
      <c r="CD6" s="84" t="str">
        <f t="shared" ca="1" si="9"/>
        <v/>
      </c>
      <c r="CE6" s="84" t="str">
        <f t="shared" ca="1" si="9"/>
        <v/>
      </c>
      <c r="CF6" s="84" t="str">
        <f t="shared" ca="1" si="9"/>
        <v/>
      </c>
      <c r="CG6" s="84" t="str">
        <f t="shared" ca="1" si="9"/>
        <v/>
      </c>
      <c r="CH6" s="84" t="str">
        <f t="shared" ca="1" si="9"/>
        <v/>
      </c>
      <c r="CI6" s="84" t="str">
        <f t="shared" ca="1" si="9"/>
        <v/>
      </c>
      <c r="CJ6" s="84" t="str">
        <f t="shared" ca="1" si="9"/>
        <v/>
      </c>
      <c r="CK6" s="84" t="str">
        <f t="shared" ca="1" si="9"/>
        <v/>
      </c>
      <c r="CL6" s="84" t="str">
        <f t="shared" ca="1" si="9"/>
        <v/>
      </c>
      <c r="CM6" s="84" t="str">
        <f t="shared" ca="1" si="9"/>
        <v/>
      </c>
      <c r="CN6" s="84" t="str">
        <f t="shared" ca="1" si="9"/>
        <v/>
      </c>
      <c r="CO6" s="84" t="str">
        <f t="shared" ca="1" si="9"/>
        <v/>
      </c>
      <c r="CP6" s="84" t="str">
        <f t="shared" ca="1" si="9"/>
        <v/>
      </c>
      <c r="CQ6" s="84" t="str">
        <f t="shared" ca="1" si="9"/>
        <v/>
      </c>
      <c r="CR6" s="84" t="str">
        <f t="shared" ca="1" si="9"/>
        <v/>
      </c>
      <c r="CS6" s="84" t="str">
        <f t="shared" ca="1" si="9"/>
        <v/>
      </c>
      <c r="CT6" s="84" t="str">
        <f t="shared" ca="1" si="9"/>
        <v/>
      </c>
      <c r="CU6" s="84" t="str">
        <f t="shared" ca="1" si="9"/>
        <v/>
      </c>
      <c r="CV6" s="84" t="str">
        <f t="shared" ca="1" si="9"/>
        <v/>
      </c>
      <c r="CW6" s="84" t="str">
        <f t="shared" ca="1" si="9"/>
        <v/>
      </c>
      <c r="CX6" s="84" t="str">
        <f t="shared" ca="1" si="9"/>
        <v/>
      </c>
      <c r="CY6" s="84" t="str">
        <f t="shared" ca="1" si="9"/>
        <v/>
      </c>
      <c r="CZ6" s="84" t="str">
        <f t="shared" ca="1" si="9"/>
        <v/>
      </c>
      <c r="DA6" s="84" t="str">
        <f t="shared" ca="1" si="9"/>
        <v/>
      </c>
      <c r="DB6" s="84" t="str">
        <f t="shared" ca="1" si="9"/>
        <v/>
      </c>
      <c r="DC6" s="84" t="str">
        <f t="shared" ca="1" si="9"/>
        <v/>
      </c>
      <c r="DD6" s="84" t="str">
        <f t="shared" ca="1" si="9"/>
        <v/>
      </c>
      <c r="DE6" s="84" t="str">
        <f t="shared" ca="1" si="9"/>
        <v/>
      </c>
      <c r="DF6" s="84" t="str">
        <f t="shared" ca="1" si="9"/>
        <v/>
      </c>
      <c r="DG6" s="84" t="str">
        <f t="shared" ca="1" si="9"/>
        <v/>
      </c>
      <c r="DH6" s="84" t="str">
        <f t="shared" ca="1" si="9"/>
        <v/>
      </c>
      <c r="DI6" s="84" t="str">
        <f t="shared" ca="1" si="9"/>
        <v/>
      </c>
      <c r="DJ6" s="84" t="str">
        <f t="shared" ca="1" si="9"/>
        <v/>
      </c>
      <c r="DK6" s="84" t="str">
        <f t="shared" ca="1" si="9"/>
        <v/>
      </c>
      <c r="DL6" s="84" t="str">
        <f t="shared" ca="1" si="9"/>
        <v/>
      </c>
      <c r="DM6" s="84" t="str">
        <f t="shared" ca="1" si="9"/>
        <v/>
      </c>
      <c r="DN6" s="84" t="str">
        <f t="shared" ca="1" si="9"/>
        <v/>
      </c>
      <c r="DO6" s="84" t="str">
        <f t="shared" ca="1" si="9"/>
        <v/>
      </c>
      <c r="DP6" s="84" t="str">
        <f t="shared" ca="1" si="9"/>
        <v/>
      </c>
      <c r="DQ6" s="84" t="str">
        <f t="shared" ca="1" si="9"/>
        <v/>
      </c>
      <c r="DR6" s="84" t="str">
        <f t="shared" ca="1" si="9"/>
        <v/>
      </c>
      <c r="DS6" s="84" t="str">
        <f t="shared" ca="1" si="9"/>
        <v/>
      </c>
      <c r="DT6" s="84" t="str">
        <f t="shared" ca="1" si="9"/>
        <v/>
      </c>
      <c r="DU6" s="84" t="str">
        <f t="shared" ca="1" si="9"/>
        <v/>
      </c>
      <c r="DV6" s="84" t="str">
        <f t="shared" ca="1" si="9"/>
        <v/>
      </c>
      <c r="DW6" s="84" t="str">
        <f t="shared" ca="1" si="9"/>
        <v/>
      </c>
      <c r="DX6" s="84" t="str">
        <f t="shared" ca="1" si="9"/>
        <v/>
      </c>
      <c r="DY6" s="84" t="str">
        <f t="shared" ca="1" si="9"/>
        <v/>
      </c>
      <c r="DZ6" s="84" t="str">
        <f t="shared" ref="DZ6:GK6" ca="1" si="10">IF(DZ17="","",ROUND(STDEV(OFFSET(DZ$19,0,0,150,1)),4))</f>
        <v/>
      </c>
      <c r="EA6" s="84" t="str">
        <f t="shared" ca="1" si="10"/>
        <v/>
      </c>
      <c r="EB6" s="84" t="str">
        <f t="shared" ca="1" si="10"/>
        <v/>
      </c>
      <c r="EC6" s="84" t="str">
        <f t="shared" ca="1" si="10"/>
        <v/>
      </c>
      <c r="ED6" s="84" t="str">
        <f t="shared" ca="1" si="10"/>
        <v/>
      </c>
      <c r="EE6" s="84" t="str">
        <f t="shared" ca="1" si="10"/>
        <v/>
      </c>
      <c r="EF6" s="84" t="str">
        <f t="shared" ca="1" si="10"/>
        <v/>
      </c>
      <c r="EG6" s="84" t="str">
        <f t="shared" ca="1" si="10"/>
        <v/>
      </c>
      <c r="EH6" s="84" t="str">
        <f t="shared" ca="1" si="10"/>
        <v/>
      </c>
      <c r="EI6" s="84" t="str">
        <f t="shared" ca="1" si="10"/>
        <v/>
      </c>
      <c r="EJ6" s="84" t="str">
        <f t="shared" ca="1" si="10"/>
        <v/>
      </c>
      <c r="EK6" s="84" t="str">
        <f t="shared" ca="1" si="10"/>
        <v/>
      </c>
      <c r="EL6" s="84" t="str">
        <f t="shared" ca="1" si="10"/>
        <v/>
      </c>
      <c r="EM6" s="84" t="str">
        <f t="shared" ca="1" si="10"/>
        <v/>
      </c>
      <c r="EN6" s="84" t="str">
        <f t="shared" ca="1" si="10"/>
        <v/>
      </c>
      <c r="EO6" s="84" t="str">
        <f t="shared" ca="1" si="10"/>
        <v/>
      </c>
      <c r="EP6" s="84" t="str">
        <f t="shared" ca="1" si="10"/>
        <v/>
      </c>
      <c r="EQ6" s="84" t="str">
        <f t="shared" ca="1" si="10"/>
        <v/>
      </c>
      <c r="ER6" s="84" t="str">
        <f t="shared" ca="1" si="10"/>
        <v/>
      </c>
      <c r="ES6" s="84" t="str">
        <f t="shared" ca="1" si="10"/>
        <v/>
      </c>
      <c r="ET6" s="84" t="str">
        <f t="shared" ca="1" si="10"/>
        <v/>
      </c>
      <c r="EU6" s="84" t="str">
        <f t="shared" ca="1" si="10"/>
        <v/>
      </c>
      <c r="EV6" s="84" t="str">
        <f t="shared" ca="1" si="10"/>
        <v/>
      </c>
      <c r="EW6" s="84" t="str">
        <f t="shared" ca="1" si="10"/>
        <v/>
      </c>
      <c r="EX6" s="84" t="str">
        <f t="shared" ca="1" si="10"/>
        <v/>
      </c>
      <c r="EY6" s="84" t="str">
        <f t="shared" ca="1" si="10"/>
        <v/>
      </c>
      <c r="EZ6" s="84" t="str">
        <f t="shared" ca="1" si="10"/>
        <v/>
      </c>
      <c r="FA6" s="84" t="str">
        <f t="shared" ca="1" si="10"/>
        <v/>
      </c>
      <c r="FB6" s="84" t="str">
        <f t="shared" ca="1" si="10"/>
        <v/>
      </c>
      <c r="FC6" s="84" t="str">
        <f t="shared" ca="1" si="10"/>
        <v/>
      </c>
      <c r="FD6" s="84" t="str">
        <f t="shared" ca="1" si="10"/>
        <v/>
      </c>
      <c r="FE6" s="84" t="str">
        <f t="shared" ca="1" si="10"/>
        <v/>
      </c>
      <c r="FF6" s="84" t="str">
        <f t="shared" ca="1" si="10"/>
        <v/>
      </c>
      <c r="FG6" s="84" t="str">
        <f t="shared" ca="1" si="10"/>
        <v/>
      </c>
      <c r="FH6" s="84" t="str">
        <f t="shared" ca="1" si="10"/>
        <v/>
      </c>
      <c r="FI6" s="84" t="str">
        <f t="shared" ca="1" si="10"/>
        <v/>
      </c>
      <c r="FJ6" s="84" t="str">
        <f t="shared" ca="1" si="10"/>
        <v/>
      </c>
      <c r="FK6" s="84" t="str">
        <f t="shared" ca="1" si="10"/>
        <v/>
      </c>
      <c r="FL6" s="84" t="str">
        <f t="shared" ca="1" si="10"/>
        <v/>
      </c>
      <c r="FM6" s="84" t="str">
        <f t="shared" ca="1" si="10"/>
        <v/>
      </c>
      <c r="FN6" s="84" t="str">
        <f t="shared" ca="1" si="10"/>
        <v/>
      </c>
      <c r="FO6" s="84" t="str">
        <f t="shared" ca="1" si="10"/>
        <v/>
      </c>
      <c r="FP6" s="84" t="str">
        <f t="shared" ca="1" si="10"/>
        <v/>
      </c>
      <c r="FQ6" s="84" t="str">
        <f t="shared" ca="1" si="10"/>
        <v/>
      </c>
      <c r="FR6" s="84" t="str">
        <f t="shared" ca="1" si="10"/>
        <v/>
      </c>
      <c r="FS6" s="84" t="str">
        <f t="shared" ca="1" si="10"/>
        <v/>
      </c>
      <c r="FT6" s="84" t="str">
        <f t="shared" ca="1" si="10"/>
        <v/>
      </c>
      <c r="FU6" s="84" t="str">
        <f t="shared" ca="1" si="10"/>
        <v/>
      </c>
      <c r="FV6" s="84" t="str">
        <f t="shared" ca="1" si="10"/>
        <v/>
      </c>
      <c r="FW6" s="84" t="str">
        <f t="shared" ca="1" si="10"/>
        <v/>
      </c>
      <c r="FX6" s="84" t="str">
        <f t="shared" ca="1" si="10"/>
        <v/>
      </c>
      <c r="FY6" s="84" t="str">
        <f t="shared" ca="1" si="10"/>
        <v/>
      </c>
      <c r="FZ6" s="84" t="str">
        <f t="shared" ca="1" si="10"/>
        <v/>
      </c>
      <c r="GA6" s="84" t="str">
        <f t="shared" ca="1" si="10"/>
        <v/>
      </c>
      <c r="GB6" s="84" t="str">
        <f t="shared" ca="1" si="10"/>
        <v/>
      </c>
      <c r="GC6" s="84" t="str">
        <f t="shared" ca="1" si="10"/>
        <v/>
      </c>
      <c r="GD6" s="84" t="str">
        <f t="shared" ca="1" si="10"/>
        <v/>
      </c>
      <c r="GE6" s="84" t="str">
        <f t="shared" ca="1" si="10"/>
        <v/>
      </c>
      <c r="GF6" s="84" t="str">
        <f t="shared" ca="1" si="10"/>
        <v/>
      </c>
      <c r="GG6" s="84" t="str">
        <f t="shared" ca="1" si="10"/>
        <v/>
      </c>
      <c r="GH6" s="84" t="str">
        <f t="shared" ca="1" si="10"/>
        <v/>
      </c>
      <c r="GI6" s="84" t="str">
        <f t="shared" ca="1" si="10"/>
        <v/>
      </c>
      <c r="GJ6" s="84" t="str">
        <f t="shared" ca="1" si="10"/>
        <v/>
      </c>
      <c r="GK6" s="84" t="str">
        <f t="shared" ca="1" si="10"/>
        <v/>
      </c>
      <c r="GL6" s="84" t="str">
        <f t="shared" ref="GL6:IV6" ca="1" si="11">IF(GL17="","",ROUND(STDEV(OFFSET(GL$19,0,0,150,1)),4))</f>
        <v/>
      </c>
      <c r="GM6" s="84" t="str">
        <f t="shared" ca="1" si="11"/>
        <v/>
      </c>
      <c r="GN6" s="84" t="str">
        <f t="shared" ca="1" si="11"/>
        <v/>
      </c>
      <c r="GO6" s="84" t="str">
        <f t="shared" ca="1" si="11"/>
        <v/>
      </c>
      <c r="GP6" s="84" t="str">
        <f t="shared" ca="1" si="11"/>
        <v/>
      </c>
      <c r="GQ6" s="84" t="str">
        <f t="shared" ca="1" si="11"/>
        <v/>
      </c>
      <c r="GR6" s="84" t="str">
        <f t="shared" ca="1" si="11"/>
        <v/>
      </c>
      <c r="GS6" s="84" t="str">
        <f t="shared" ca="1" si="11"/>
        <v/>
      </c>
      <c r="GT6" s="84" t="str">
        <f t="shared" ca="1" si="11"/>
        <v/>
      </c>
      <c r="GU6" s="84" t="str">
        <f t="shared" ca="1" si="11"/>
        <v/>
      </c>
      <c r="GV6" s="84" t="str">
        <f t="shared" ca="1" si="11"/>
        <v/>
      </c>
      <c r="GW6" s="84" t="str">
        <f t="shared" ca="1" si="11"/>
        <v/>
      </c>
      <c r="GX6" s="84" t="str">
        <f t="shared" ca="1" si="11"/>
        <v/>
      </c>
      <c r="GY6" s="84" t="str">
        <f t="shared" ca="1" si="11"/>
        <v/>
      </c>
      <c r="GZ6" s="84" t="str">
        <f t="shared" ca="1" si="11"/>
        <v/>
      </c>
      <c r="HA6" s="84" t="str">
        <f t="shared" ca="1" si="11"/>
        <v/>
      </c>
      <c r="HB6" s="84" t="str">
        <f t="shared" ca="1" si="11"/>
        <v/>
      </c>
      <c r="HC6" s="84" t="str">
        <f t="shared" ca="1" si="11"/>
        <v/>
      </c>
      <c r="HD6" s="84" t="str">
        <f t="shared" ca="1" si="11"/>
        <v/>
      </c>
      <c r="HE6" s="84" t="str">
        <f t="shared" ca="1" si="11"/>
        <v/>
      </c>
      <c r="HF6" s="84" t="str">
        <f t="shared" ca="1" si="11"/>
        <v/>
      </c>
      <c r="HG6" s="84" t="str">
        <f t="shared" ca="1" si="11"/>
        <v/>
      </c>
      <c r="HH6" s="84" t="str">
        <f t="shared" ca="1" si="11"/>
        <v/>
      </c>
      <c r="HI6" s="84" t="str">
        <f t="shared" ca="1" si="11"/>
        <v/>
      </c>
      <c r="HJ6" s="84" t="str">
        <f t="shared" ca="1" si="11"/>
        <v/>
      </c>
      <c r="HK6" s="84" t="str">
        <f t="shared" ca="1" si="11"/>
        <v/>
      </c>
      <c r="HL6" s="84" t="str">
        <f t="shared" ca="1" si="11"/>
        <v/>
      </c>
      <c r="HM6" s="84" t="str">
        <f t="shared" ca="1" si="11"/>
        <v/>
      </c>
      <c r="HN6" s="84" t="str">
        <f t="shared" ca="1" si="11"/>
        <v/>
      </c>
      <c r="HO6" s="84" t="str">
        <f t="shared" ca="1" si="11"/>
        <v/>
      </c>
      <c r="HP6" s="84" t="str">
        <f t="shared" ca="1" si="11"/>
        <v/>
      </c>
      <c r="HQ6" s="84" t="str">
        <f t="shared" ca="1" si="11"/>
        <v/>
      </c>
      <c r="HR6" s="84" t="str">
        <f t="shared" ca="1" si="11"/>
        <v/>
      </c>
      <c r="HS6" s="84" t="str">
        <f t="shared" ca="1" si="11"/>
        <v/>
      </c>
      <c r="HT6" s="84" t="str">
        <f t="shared" ca="1" si="11"/>
        <v/>
      </c>
      <c r="HU6" s="84" t="str">
        <f t="shared" ca="1" si="11"/>
        <v/>
      </c>
      <c r="HV6" s="84" t="str">
        <f t="shared" ca="1" si="11"/>
        <v/>
      </c>
      <c r="HW6" s="84" t="str">
        <f t="shared" ca="1" si="11"/>
        <v/>
      </c>
      <c r="HX6" s="84" t="str">
        <f t="shared" ca="1" si="11"/>
        <v/>
      </c>
      <c r="HY6" s="84" t="str">
        <f t="shared" ca="1" si="11"/>
        <v/>
      </c>
      <c r="HZ6" s="84" t="str">
        <f t="shared" ca="1" si="11"/>
        <v/>
      </c>
      <c r="IA6" s="84" t="str">
        <f t="shared" ca="1" si="11"/>
        <v/>
      </c>
      <c r="IB6" s="84" t="str">
        <f t="shared" ca="1" si="11"/>
        <v/>
      </c>
      <c r="IC6" s="84" t="str">
        <f t="shared" ca="1" si="11"/>
        <v/>
      </c>
      <c r="ID6" s="84" t="str">
        <f t="shared" ca="1" si="11"/>
        <v/>
      </c>
      <c r="IE6" s="84" t="str">
        <f t="shared" ca="1" si="11"/>
        <v/>
      </c>
      <c r="IF6" s="84" t="str">
        <f t="shared" ca="1" si="11"/>
        <v/>
      </c>
      <c r="IG6" s="84" t="str">
        <f t="shared" ca="1" si="11"/>
        <v/>
      </c>
      <c r="IH6" s="84" t="str">
        <f t="shared" ca="1" si="11"/>
        <v/>
      </c>
      <c r="II6" s="84" t="str">
        <f t="shared" ca="1" si="11"/>
        <v/>
      </c>
      <c r="IJ6" s="84" t="str">
        <f t="shared" ca="1" si="11"/>
        <v/>
      </c>
      <c r="IK6" s="84" t="str">
        <f t="shared" ca="1" si="11"/>
        <v/>
      </c>
      <c r="IL6" s="84" t="str">
        <f t="shared" ca="1" si="11"/>
        <v/>
      </c>
      <c r="IM6" s="84" t="str">
        <f t="shared" ca="1" si="11"/>
        <v/>
      </c>
      <c r="IN6" s="84" t="str">
        <f t="shared" ca="1" si="11"/>
        <v/>
      </c>
      <c r="IO6" s="84" t="str">
        <f t="shared" ca="1" si="11"/>
        <v/>
      </c>
      <c r="IP6" s="84" t="str">
        <f t="shared" ca="1" si="11"/>
        <v/>
      </c>
      <c r="IQ6" s="84" t="str">
        <f t="shared" ca="1" si="11"/>
        <v/>
      </c>
      <c r="IR6" s="84" t="str">
        <f t="shared" ca="1" si="11"/>
        <v/>
      </c>
      <c r="IS6" s="84" t="str">
        <f t="shared" ca="1" si="11"/>
        <v/>
      </c>
      <c r="IT6" s="84" t="str">
        <f t="shared" ca="1" si="11"/>
        <v/>
      </c>
      <c r="IU6" s="84" t="str">
        <f t="shared" ca="1" si="11"/>
        <v/>
      </c>
      <c r="IV6" s="84" t="str">
        <f t="shared" ca="1" si="11"/>
        <v/>
      </c>
    </row>
    <row r="7" spans="1:256" s="25" customFormat="1">
      <c r="A7" s="25" t="s">
        <v>20</v>
      </c>
      <c r="B7" s="84" t="str">
        <f t="shared" ref="B7:BM7" ca="1" si="12">IF(B17="","",ROUND(STDEV(OFFSET(B$19,0,0,180,1)),4))</f>
        <v/>
      </c>
      <c r="C7" s="84" t="str">
        <f t="shared" ca="1" si="12"/>
        <v/>
      </c>
      <c r="D7" s="84" t="str">
        <f t="shared" ca="1" si="12"/>
        <v/>
      </c>
      <c r="E7" s="84" t="str">
        <f t="shared" ca="1" si="12"/>
        <v/>
      </c>
      <c r="F7" s="84" t="str">
        <f t="shared" ca="1" si="12"/>
        <v/>
      </c>
      <c r="G7" s="84" t="str">
        <f t="shared" ca="1" si="12"/>
        <v/>
      </c>
      <c r="H7" s="84" t="str">
        <f t="shared" ca="1" si="12"/>
        <v/>
      </c>
      <c r="I7" s="84" t="str">
        <f t="shared" ca="1" si="12"/>
        <v/>
      </c>
      <c r="J7" s="84" t="str">
        <f t="shared" ca="1" si="12"/>
        <v/>
      </c>
      <c r="K7" s="84" t="str">
        <f t="shared" ca="1" si="12"/>
        <v/>
      </c>
      <c r="L7" s="84" t="str">
        <f t="shared" ca="1" si="12"/>
        <v/>
      </c>
      <c r="M7" s="84" t="str">
        <f t="shared" ca="1" si="12"/>
        <v/>
      </c>
      <c r="N7" s="84" t="str">
        <f t="shared" ca="1" si="12"/>
        <v/>
      </c>
      <c r="O7" s="84" t="str">
        <f t="shared" ca="1" si="12"/>
        <v/>
      </c>
      <c r="P7" s="84" t="str">
        <f t="shared" ca="1" si="12"/>
        <v/>
      </c>
      <c r="Q7" s="84" t="str">
        <f t="shared" ca="1" si="12"/>
        <v/>
      </c>
      <c r="R7" s="84" t="str">
        <f t="shared" ca="1" si="12"/>
        <v/>
      </c>
      <c r="S7" s="84" t="str">
        <f t="shared" ca="1" si="12"/>
        <v/>
      </c>
      <c r="T7" s="84" t="str">
        <f t="shared" ca="1" si="12"/>
        <v/>
      </c>
      <c r="U7" s="84" t="str">
        <f t="shared" ca="1" si="12"/>
        <v/>
      </c>
      <c r="V7" s="84" t="str">
        <f t="shared" ca="1" si="12"/>
        <v/>
      </c>
      <c r="W7" s="84" t="str">
        <f t="shared" ca="1" si="12"/>
        <v/>
      </c>
      <c r="X7" s="84" t="str">
        <f t="shared" ca="1" si="12"/>
        <v/>
      </c>
      <c r="Y7" s="84" t="str">
        <f t="shared" ca="1" si="12"/>
        <v/>
      </c>
      <c r="Z7" s="84" t="str">
        <f t="shared" ca="1" si="12"/>
        <v/>
      </c>
      <c r="AA7" s="84" t="str">
        <f t="shared" ca="1" si="12"/>
        <v/>
      </c>
      <c r="AB7" s="84" t="str">
        <f t="shared" ca="1" si="12"/>
        <v/>
      </c>
      <c r="AC7" s="84" t="str">
        <f t="shared" ca="1" si="12"/>
        <v/>
      </c>
      <c r="AD7" s="84" t="str">
        <f t="shared" ca="1" si="12"/>
        <v/>
      </c>
      <c r="AE7" s="84" t="str">
        <f t="shared" ca="1" si="12"/>
        <v/>
      </c>
      <c r="AF7" s="84" t="str">
        <f t="shared" ca="1" si="12"/>
        <v/>
      </c>
      <c r="AG7" s="84" t="str">
        <f t="shared" ca="1" si="12"/>
        <v/>
      </c>
      <c r="AH7" s="84" t="str">
        <f t="shared" ca="1" si="12"/>
        <v/>
      </c>
      <c r="AI7" s="84" t="str">
        <f t="shared" ca="1" si="12"/>
        <v/>
      </c>
      <c r="AJ7" s="84" t="str">
        <f t="shared" ca="1" si="12"/>
        <v/>
      </c>
      <c r="AK7" s="84" t="str">
        <f t="shared" ca="1" si="12"/>
        <v/>
      </c>
      <c r="AL7" s="84" t="str">
        <f t="shared" ca="1" si="12"/>
        <v/>
      </c>
      <c r="AM7" s="84" t="str">
        <f t="shared" ca="1" si="12"/>
        <v/>
      </c>
      <c r="AN7" s="84" t="str">
        <f t="shared" ca="1" si="12"/>
        <v/>
      </c>
      <c r="AO7" s="84" t="str">
        <f t="shared" ca="1" si="12"/>
        <v/>
      </c>
      <c r="AP7" s="84" t="str">
        <f t="shared" ca="1" si="12"/>
        <v/>
      </c>
      <c r="AQ7" s="84" t="str">
        <f t="shared" ca="1" si="12"/>
        <v/>
      </c>
      <c r="AR7" s="84" t="str">
        <f t="shared" ca="1" si="12"/>
        <v/>
      </c>
      <c r="AS7" s="84" t="str">
        <f t="shared" ca="1" si="12"/>
        <v/>
      </c>
      <c r="AT7" s="84" t="str">
        <f t="shared" ca="1" si="12"/>
        <v/>
      </c>
      <c r="AU7" s="84" t="str">
        <f t="shared" ca="1" si="12"/>
        <v/>
      </c>
      <c r="AV7" s="84" t="str">
        <f t="shared" ca="1" si="12"/>
        <v/>
      </c>
      <c r="AW7" s="84" t="str">
        <f t="shared" ca="1" si="12"/>
        <v/>
      </c>
      <c r="AX7" s="84" t="str">
        <f t="shared" ca="1" si="12"/>
        <v/>
      </c>
      <c r="AY7" s="84" t="str">
        <f t="shared" ca="1" si="12"/>
        <v/>
      </c>
      <c r="AZ7" s="84" t="str">
        <f t="shared" ca="1" si="12"/>
        <v/>
      </c>
      <c r="BA7" s="84" t="str">
        <f t="shared" ca="1" si="12"/>
        <v/>
      </c>
      <c r="BB7" s="84" t="str">
        <f t="shared" ca="1" si="12"/>
        <v/>
      </c>
      <c r="BC7" s="84" t="str">
        <f t="shared" ca="1" si="12"/>
        <v/>
      </c>
      <c r="BD7" s="84" t="str">
        <f t="shared" ca="1" si="12"/>
        <v/>
      </c>
      <c r="BE7" s="84" t="str">
        <f t="shared" ca="1" si="12"/>
        <v/>
      </c>
      <c r="BF7" s="84" t="str">
        <f t="shared" ca="1" si="12"/>
        <v/>
      </c>
      <c r="BG7" s="84" t="str">
        <f t="shared" ca="1" si="12"/>
        <v/>
      </c>
      <c r="BH7" s="84" t="str">
        <f t="shared" ca="1" si="12"/>
        <v/>
      </c>
      <c r="BI7" s="84" t="str">
        <f t="shared" ca="1" si="12"/>
        <v/>
      </c>
      <c r="BJ7" s="84" t="str">
        <f t="shared" ca="1" si="12"/>
        <v/>
      </c>
      <c r="BK7" s="84" t="str">
        <f t="shared" ca="1" si="12"/>
        <v/>
      </c>
      <c r="BL7" s="84" t="str">
        <f t="shared" ca="1" si="12"/>
        <v/>
      </c>
      <c r="BM7" s="84" t="str">
        <f t="shared" ca="1" si="12"/>
        <v/>
      </c>
      <c r="BN7" s="84" t="str">
        <f t="shared" ref="BN7:DY7" ca="1" si="13">IF(BN17="","",ROUND(STDEV(OFFSET(BN$19,0,0,180,1)),4))</f>
        <v/>
      </c>
      <c r="BO7" s="84" t="str">
        <f t="shared" ca="1" si="13"/>
        <v/>
      </c>
      <c r="BP7" s="84" t="str">
        <f t="shared" ca="1" si="13"/>
        <v/>
      </c>
      <c r="BQ7" s="84" t="str">
        <f t="shared" ca="1" si="13"/>
        <v/>
      </c>
      <c r="BR7" s="84" t="str">
        <f t="shared" ca="1" si="13"/>
        <v/>
      </c>
      <c r="BS7" s="84" t="str">
        <f t="shared" ca="1" si="13"/>
        <v/>
      </c>
      <c r="BT7" s="84" t="str">
        <f t="shared" ca="1" si="13"/>
        <v/>
      </c>
      <c r="BU7" s="84" t="str">
        <f t="shared" ca="1" si="13"/>
        <v/>
      </c>
      <c r="BV7" s="84" t="str">
        <f t="shared" ca="1" si="13"/>
        <v/>
      </c>
      <c r="BW7" s="84" t="str">
        <f t="shared" ca="1" si="13"/>
        <v/>
      </c>
      <c r="BX7" s="84" t="str">
        <f t="shared" ca="1" si="13"/>
        <v/>
      </c>
      <c r="BY7" s="84" t="str">
        <f t="shared" ca="1" si="13"/>
        <v/>
      </c>
      <c r="BZ7" s="84" t="str">
        <f t="shared" ca="1" si="13"/>
        <v/>
      </c>
      <c r="CA7" s="84" t="str">
        <f t="shared" ca="1" si="13"/>
        <v/>
      </c>
      <c r="CB7" s="84" t="str">
        <f t="shared" ca="1" si="13"/>
        <v/>
      </c>
      <c r="CC7" s="84" t="str">
        <f t="shared" ca="1" si="13"/>
        <v/>
      </c>
      <c r="CD7" s="84" t="str">
        <f t="shared" ca="1" si="13"/>
        <v/>
      </c>
      <c r="CE7" s="84" t="str">
        <f t="shared" ca="1" si="13"/>
        <v/>
      </c>
      <c r="CF7" s="84" t="str">
        <f t="shared" ca="1" si="13"/>
        <v/>
      </c>
      <c r="CG7" s="84" t="str">
        <f t="shared" ca="1" si="13"/>
        <v/>
      </c>
      <c r="CH7" s="84" t="str">
        <f t="shared" ca="1" si="13"/>
        <v/>
      </c>
      <c r="CI7" s="84" t="str">
        <f t="shared" ca="1" si="13"/>
        <v/>
      </c>
      <c r="CJ7" s="84" t="str">
        <f t="shared" ca="1" si="13"/>
        <v/>
      </c>
      <c r="CK7" s="84" t="str">
        <f t="shared" ca="1" si="13"/>
        <v/>
      </c>
      <c r="CL7" s="84" t="str">
        <f t="shared" ca="1" si="13"/>
        <v/>
      </c>
      <c r="CM7" s="84" t="str">
        <f t="shared" ca="1" si="13"/>
        <v/>
      </c>
      <c r="CN7" s="84" t="str">
        <f t="shared" ca="1" si="13"/>
        <v/>
      </c>
      <c r="CO7" s="84" t="str">
        <f t="shared" ca="1" si="13"/>
        <v/>
      </c>
      <c r="CP7" s="84" t="str">
        <f t="shared" ca="1" si="13"/>
        <v/>
      </c>
      <c r="CQ7" s="84" t="str">
        <f t="shared" ca="1" si="13"/>
        <v/>
      </c>
      <c r="CR7" s="84" t="str">
        <f t="shared" ca="1" si="13"/>
        <v/>
      </c>
      <c r="CS7" s="84" t="str">
        <f t="shared" ca="1" si="13"/>
        <v/>
      </c>
      <c r="CT7" s="84" t="str">
        <f t="shared" ca="1" si="13"/>
        <v/>
      </c>
      <c r="CU7" s="84" t="str">
        <f t="shared" ca="1" si="13"/>
        <v/>
      </c>
      <c r="CV7" s="84" t="str">
        <f t="shared" ca="1" si="13"/>
        <v/>
      </c>
      <c r="CW7" s="84" t="str">
        <f t="shared" ca="1" si="13"/>
        <v/>
      </c>
      <c r="CX7" s="84" t="str">
        <f t="shared" ca="1" si="13"/>
        <v/>
      </c>
      <c r="CY7" s="84" t="str">
        <f t="shared" ca="1" si="13"/>
        <v/>
      </c>
      <c r="CZ7" s="84" t="str">
        <f t="shared" ca="1" si="13"/>
        <v/>
      </c>
      <c r="DA7" s="84" t="str">
        <f t="shared" ca="1" si="13"/>
        <v/>
      </c>
      <c r="DB7" s="84" t="str">
        <f t="shared" ca="1" si="13"/>
        <v/>
      </c>
      <c r="DC7" s="84" t="str">
        <f t="shared" ca="1" si="13"/>
        <v/>
      </c>
      <c r="DD7" s="84" t="str">
        <f t="shared" ca="1" si="13"/>
        <v/>
      </c>
      <c r="DE7" s="84" t="str">
        <f t="shared" ca="1" si="13"/>
        <v/>
      </c>
      <c r="DF7" s="84" t="str">
        <f t="shared" ca="1" si="13"/>
        <v/>
      </c>
      <c r="DG7" s="84" t="str">
        <f t="shared" ca="1" si="13"/>
        <v/>
      </c>
      <c r="DH7" s="84" t="str">
        <f t="shared" ca="1" si="13"/>
        <v/>
      </c>
      <c r="DI7" s="84" t="str">
        <f t="shared" ca="1" si="13"/>
        <v/>
      </c>
      <c r="DJ7" s="84" t="str">
        <f t="shared" ca="1" si="13"/>
        <v/>
      </c>
      <c r="DK7" s="84" t="str">
        <f t="shared" ca="1" si="13"/>
        <v/>
      </c>
      <c r="DL7" s="84" t="str">
        <f t="shared" ca="1" si="13"/>
        <v/>
      </c>
      <c r="DM7" s="84" t="str">
        <f t="shared" ca="1" si="13"/>
        <v/>
      </c>
      <c r="DN7" s="84" t="str">
        <f t="shared" ca="1" si="13"/>
        <v/>
      </c>
      <c r="DO7" s="84" t="str">
        <f t="shared" ca="1" si="13"/>
        <v/>
      </c>
      <c r="DP7" s="84" t="str">
        <f t="shared" ca="1" si="13"/>
        <v/>
      </c>
      <c r="DQ7" s="84" t="str">
        <f t="shared" ca="1" si="13"/>
        <v/>
      </c>
      <c r="DR7" s="84" t="str">
        <f t="shared" ca="1" si="13"/>
        <v/>
      </c>
      <c r="DS7" s="84" t="str">
        <f t="shared" ca="1" si="13"/>
        <v/>
      </c>
      <c r="DT7" s="84" t="str">
        <f t="shared" ca="1" si="13"/>
        <v/>
      </c>
      <c r="DU7" s="84" t="str">
        <f t="shared" ca="1" si="13"/>
        <v/>
      </c>
      <c r="DV7" s="84" t="str">
        <f t="shared" ca="1" si="13"/>
        <v/>
      </c>
      <c r="DW7" s="84" t="str">
        <f t="shared" ca="1" si="13"/>
        <v/>
      </c>
      <c r="DX7" s="84" t="str">
        <f t="shared" ca="1" si="13"/>
        <v/>
      </c>
      <c r="DY7" s="84" t="str">
        <f t="shared" ca="1" si="13"/>
        <v/>
      </c>
      <c r="DZ7" s="84" t="str">
        <f t="shared" ref="DZ7:GK7" ca="1" si="14">IF(DZ17="","",ROUND(STDEV(OFFSET(DZ$19,0,0,180,1)),4))</f>
        <v/>
      </c>
      <c r="EA7" s="84" t="str">
        <f t="shared" ca="1" si="14"/>
        <v/>
      </c>
      <c r="EB7" s="84" t="str">
        <f t="shared" ca="1" si="14"/>
        <v/>
      </c>
      <c r="EC7" s="84" t="str">
        <f t="shared" ca="1" si="14"/>
        <v/>
      </c>
      <c r="ED7" s="84" t="str">
        <f t="shared" ca="1" si="14"/>
        <v/>
      </c>
      <c r="EE7" s="84" t="str">
        <f t="shared" ca="1" si="14"/>
        <v/>
      </c>
      <c r="EF7" s="84" t="str">
        <f t="shared" ca="1" si="14"/>
        <v/>
      </c>
      <c r="EG7" s="84" t="str">
        <f t="shared" ca="1" si="14"/>
        <v/>
      </c>
      <c r="EH7" s="84" t="str">
        <f t="shared" ca="1" si="14"/>
        <v/>
      </c>
      <c r="EI7" s="84" t="str">
        <f t="shared" ca="1" si="14"/>
        <v/>
      </c>
      <c r="EJ7" s="84" t="str">
        <f t="shared" ca="1" si="14"/>
        <v/>
      </c>
      <c r="EK7" s="84" t="str">
        <f t="shared" ca="1" si="14"/>
        <v/>
      </c>
      <c r="EL7" s="84" t="str">
        <f t="shared" ca="1" si="14"/>
        <v/>
      </c>
      <c r="EM7" s="84" t="str">
        <f t="shared" ca="1" si="14"/>
        <v/>
      </c>
      <c r="EN7" s="84" t="str">
        <f t="shared" ca="1" si="14"/>
        <v/>
      </c>
      <c r="EO7" s="84" t="str">
        <f t="shared" ca="1" si="14"/>
        <v/>
      </c>
      <c r="EP7" s="84" t="str">
        <f t="shared" ca="1" si="14"/>
        <v/>
      </c>
      <c r="EQ7" s="84" t="str">
        <f t="shared" ca="1" si="14"/>
        <v/>
      </c>
      <c r="ER7" s="84" t="str">
        <f t="shared" ca="1" si="14"/>
        <v/>
      </c>
      <c r="ES7" s="84" t="str">
        <f t="shared" ca="1" si="14"/>
        <v/>
      </c>
      <c r="ET7" s="84" t="str">
        <f t="shared" ca="1" si="14"/>
        <v/>
      </c>
      <c r="EU7" s="84" t="str">
        <f t="shared" ca="1" si="14"/>
        <v/>
      </c>
      <c r="EV7" s="84" t="str">
        <f t="shared" ca="1" si="14"/>
        <v/>
      </c>
      <c r="EW7" s="84" t="str">
        <f t="shared" ca="1" si="14"/>
        <v/>
      </c>
      <c r="EX7" s="84" t="str">
        <f t="shared" ca="1" si="14"/>
        <v/>
      </c>
      <c r="EY7" s="84" t="str">
        <f t="shared" ca="1" si="14"/>
        <v/>
      </c>
      <c r="EZ7" s="84" t="str">
        <f t="shared" ca="1" si="14"/>
        <v/>
      </c>
      <c r="FA7" s="84" t="str">
        <f t="shared" ca="1" si="14"/>
        <v/>
      </c>
      <c r="FB7" s="84" t="str">
        <f t="shared" ca="1" si="14"/>
        <v/>
      </c>
      <c r="FC7" s="84" t="str">
        <f t="shared" ca="1" si="14"/>
        <v/>
      </c>
      <c r="FD7" s="84" t="str">
        <f t="shared" ca="1" si="14"/>
        <v/>
      </c>
      <c r="FE7" s="84" t="str">
        <f t="shared" ca="1" si="14"/>
        <v/>
      </c>
      <c r="FF7" s="84" t="str">
        <f t="shared" ca="1" si="14"/>
        <v/>
      </c>
      <c r="FG7" s="84" t="str">
        <f t="shared" ca="1" si="14"/>
        <v/>
      </c>
      <c r="FH7" s="84" t="str">
        <f t="shared" ca="1" si="14"/>
        <v/>
      </c>
      <c r="FI7" s="84" t="str">
        <f t="shared" ca="1" si="14"/>
        <v/>
      </c>
      <c r="FJ7" s="84" t="str">
        <f t="shared" ca="1" si="14"/>
        <v/>
      </c>
      <c r="FK7" s="84" t="str">
        <f t="shared" ca="1" si="14"/>
        <v/>
      </c>
      <c r="FL7" s="84" t="str">
        <f t="shared" ca="1" si="14"/>
        <v/>
      </c>
      <c r="FM7" s="84" t="str">
        <f t="shared" ca="1" si="14"/>
        <v/>
      </c>
      <c r="FN7" s="84" t="str">
        <f t="shared" ca="1" si="14"/>
        <v/>
      </c>
      <c r="FO7" s="84" t="str">
        <f t="shared" ca="1" si="14"/>
        <v/>
      </c>
      <c r="FP7" s="84" t="str">
        <f t="shared" ca="1" si="14"/>
        <v/>
      </c>
      <c r="FQ7" s="84" t="str">
        <f t="shared" ca="1" si="14"/>
        <v/>
      </c>
      <c r="FR7" s="84" t="str">
        <f t="shared" ca="1" si="14"/>
        <v/>
      </c>
      <c r="FS7" s="84" t="str">
        <f t="shared" ca="1" si="14"/>
        <v/>
      </c>
      <c r="FT7" s="84" t="str">
        <f t="shared" ca="1" si="14"/>
        <v/>
      </c>
      <c r="FU7" s="84" t="str">
        <f t="shared" ca="1" si="14"/>
        <v/>
      </c>
      <c r="FV7" s="84" t="str">
        <f t="shared" ca="1" si="14"/>
        <v/>
      </c>
      <c r="FW7" s="84" t="str">
        <f t="shared" ca="1" si="14"/>
        <v/>
      </c>
      <c r="FX7" s="84" t="str">
        <f t="shared" ca="1" si="14"/>
        <v/>
      </c>
      <c r="FY7" s="84" t="str">
        <f t="shared" ca="1" si="14"/>
        <v/>
      </c>
      <c r="FZ7" s="84" t="str">
        <f t="shared" ca="1" si="14"/>
        <v/>
      </c>
      <c r="GA7" s="84" t="str">
        <f t="shared" ca="1" si="14"/>
        <v/>
      </c>
      <c r="GB7" s="84" t="str">
        <f t="shared" ca="1" si="14"/>
        <v/>
      </c>
      <c r="GC7" s="84" t="str">
        <f t="shared" ca="1" si="14"/>
        <v/>
      </c>
      <c r="GD7" s="84" t="str">
        <f t="shared" ca="1" si="14"/>
        <v/>
      </c>
      <c r="GE7" s="84" t="str">
        <f t="shared" ca="1" si="14"/>
        <v/>
      </c>
      <c r="GF7" s="84" t="str">
        <f t="shared" ca="1" si="14"/>
        <v/>
      </c>
      <c r="GG7" s="84" t="str">
        <f t="shared" ca="1" si="14"/>
        <v/>
      </c>
      <c r="GH7" s="84" t="str">
        <f t="shared" ca="1" si="14"/>
        <v/>
      </c>
      <c r="GI7" s="84" t="str">
        <f t="shared" ca="1" si="14"/>
        <v/>
      </c>
      <c r="GJ7" s="84" t="str">
        <f t="shared" ca="1" si="14"/>
        <v/>
      </c>
      <c r="GK7" s="84" t="str">
        <f t="shared" ca="1" si="14"/>
        <v/>
      </c>
      <c r="GL7" s="84" t="str">
        <f t="shared" ref="GL7:IV7" ca="1" si="15">IF(GL17="","",ROUND(STDEV(OFFSET(GL$19,0,0,180,1)),4))</f>
        <v/>
      </c>
      <c r="GM7" s="84" t="str">
        <f t="shared" ca="1" si="15"/>
        <v/>
      </c>
      <c r="GN7" s="84" t="str">
        <f t="shared" ca="1" si="15"/>
        <v/>
      </c>
      <c r="GO7" s="84" t="str">
        <f t="shared" ca="1" si="15"/>
        <v/>
      </c>
      <c r="GP7" s="84" t="str">
        <f t="shared" ca="1" si="15"/>
        <v/>
      </c>
      <c r="GQ7" s="84" t="str">
        <f t="shared" ca="1" si="15"/>
        <v/>
      </c>
      <c r="GR7" s="84" t="str">
        <f t="shared" ca="1" si="15"/>
        <v/>
      </c>
      <c r="GS7" s="84" t="str">
        <f t="shared" ca="1" si="15"/>
        <v/>
      </c>
      <c r="GT7" s="84" t="str">
        <f t="shared" ca="1" si="15"/>
        <v/>
      </c>
      <c r="GU7" s="84" t="str">
        <f t="shared" ca="1" si="15"/>
        <v/>
      </c>
      <c r="GV7" s="84" t="str">
        <f t="shared" ca="1" si="15"/>
        <v/>
      </c>
      <c r="GW7" s="84" t="str">
        <f t="shared" ca="1" si="15"/>
        <v/>
      </c>
      <c r="GX7" s="84" t="str">
        <f t="shared" ca="1" si="15"/>
        <v/>
      </c>
      <c r="GY7" s="84" t="str">
        <f t="shared" ca="1" si="15"/>
        <v/>
      </c>
      <c r="GZ7" s="84" t="str">
        <f t="shared" ca="1" si="15"/>
        <v/>
      </c>
      <c r="HA7" s="84" t="str">
        <f t="shared" ca="1" si="15"/>
        <v/>
      </c>
      <c r="HB7" s="84" t="str">
        <f t="shared" ca="1" si="15"/>
        <v/>
      </c>
      <c r="HC7" s="84" t="str">
        <f t="shared" ca="1" si="15"/>
        <v/>
      </c>
      <c r="HD7" s="84" t="str">
        <f t="shared" ca="1" si="15"/>
        <v/>
      </c>
      <c r="HE7" s="84" t="str">
        <f t="shared" ca="1" si="15"/>
        <v/>
      </c>
      <c r="HF7" s="84" t="str">
        <f t="shared" ca="1" si="15"/>
        <v/>
      </c>
      <c r="HG7" s="84" t="str">
        <f t="shared" ca="1" si="15"/>
        <v/>
      </c>
      <c r="HH7" s="84" t="str">
        <f t="shared" ca="1" si="15"/>
        <v/>
      </c>
      <c r="HI7" s="84" t="str">
        <f t="shared" ca="1" si="15"/>
        <v/>
      </c>
      <c r="HJ7" s="84" t="str">
        <f t="shared" ca="1" si="15"/>
        <v/>
      </c>
      <c r="HK7" s="84" t="str">
        <f t="shared" ca="1" si="15"/>
        <v/>
      </c>
      <c r="HL7" s="84" t="str">
        <f t="shared" ca="1" si="15"/>
        <v/>
      </c>
      <c r="HM7" s="84" t="str">
        <f t="shared" ca="1" si="15"/>
        <v/>
      </c>
      <c r="HN7" s="84" t="str">
        <f t="shared" ca="1" si="15"/>
        <v/>
      </c>
      <c r="HO7" s="84" t="str">
        <f t="shared" ca="1" si="15"/>
        <v/>
      </c>
      <c r="HP7" s="84" t="str">
        <f t="shared" ca="1" si="15"/>
        <v/>
      </c>
      <c r="HQ7" s="84" t="str">
        <f t="shared" ca="1" si="15"/>
        <v/>
      </c>
      <c r="HR7" s="84" t="str">
        <f t="shared" ca="1" si="15"/>
        <v/>
      </c>
      <c r="HS7" s="84" t="str">
        <f t="shared" ca="1" si="15"/>
        <v/>
      </c>
      <c r="HT7" s="84" t="str">
        <f t="shared" ca="1" si="15"/>
        <v/>
      </c>
      <c r="HU7" s="84" t="str">
        <f t="shared" ca="1" si="15"/>
        <v/>
      </c>
      <c r="HV7" s="84" t="str">
        <f t="shared" ca="1" si="15"/>
        <v/>
      </c>
      <c r="HW7" s="84" t="str">
        <f t="shared" ca="1" si="15"/>
        <v/>
      </c>
      <c r="HX7" s="84" t="str">
        <f t="shared" ca="1" si="15"/>
        <v/>
      </c>
      <c r="HY7" s="84" t="str">
        <f t="shared" ca="1" si="15"/>
        <v/>
      </c>
      <c r="HZ7" s="84" t="str">
        <f t="shared" ca="1" si="15"/>
        <v/>
      </c>
      <c r="IA7" s="84" t="str">
        <f t="shared" ca="1" si="15"/>
        <v/>
      </c>
      <c r="IB7" s="84" t="str">
        <f t="shared" ca="1" si="15"/>
        <v/>
      </c>
      <c r="IC7" s="84" t="str">
        <f t="shared" ca="1" si="15"/>
        <v/>
      </c>
      <c r="ID7" s="84" t="str">
        <f t="shared" ca="1" si="15"/>
        <v/>
      </c>
      <c r="IE7" s="84" t="str">
        <f t="shared" ca="1" si="15"/>
        <v/>
      </c>
      <c r="IF7" s="84" t="str">
        <f t="shared" ca="1" si="15"/>
        <v/>
      </c>
      <c r="IG7" s="84" t="str">
        <f t="shared" ca="1" si="15"/>
        <v/>
      </c>
      <c r="IH7" s="84" t="str">
        <f t="shared" ca="1" si="15"/>
        <v/>
      </c>
      <c r="II7" s="84" t="str">
        <f t="shared" ca="1" si="15"/>
        <v/>
      </c>
      <c r="IJ7" s="84" t="str">
        <f t="shared" ca="1" si="15"/>
        <v/>
      </c>
      <c r="IK7" s="84" t="str">
        <f t="shared" ca="1" si="15"/>
        <v/>
      </c>
      <c r="IL7" s="84" t="str">
        <f t="shared" ca="1" si="15"/>
        <v/>
      </c>
      <c r="IM7" s="84" t="str">
        <f t="shared" ca="1" si="15"/>
        <v/>
      </c>
      <c r="IN7" s="84" t="str">
        <f t="shared" ca="1" si="15"/>
        <v/>
      </c>
      <c r="IO7" s="84" t="str">
        <f t="shared" ca="1" si="15"/>
        <v/>
      </c>
      <c r="IP7" s="84" t="str">
        <f t="shared" ca="1" si="15"/>
        <v/>
      </c>
      <c r="IQ7" s="84" t="str">
        <f t="shared" ca="1" si="15"/>
        <v/>
      </c>
      <c r="IR7" s="84" t="str">
        <f t="shared" ca="1" si="15"/>
        <v/>
      </c>
      <c r="IS7" s="84" t="str">
        <f t="shared" ca="1" si="15"/>
        <v/>
      </c>
      <c r="IT7" s="84" t="str">
        <f t="shared" ca="1" si="15"/>
        <v/>
      </c>
      <c r="IU7" s="84" t="str">
        <f t="shared" ca="1" si="15"/>
        <v/>
      </c>
      <c r="IV7" s="84" t="str">
        <f t="shared" ca="1" si="15"/>
        <v/>
      </c>
    </row>
    <row r="8" spans="1:256" s="25" customFormat="1">
      <c r="A8" s="132" t="s">
        <v>21</v>
      </c>
      <c r="B8" s="85" t="str">
        <f>IF(B17="","",ROUNDUP(B6*(((B11-1)/B$3)^(0.5)-1)*$B$5,3))</f>
        <v/>
      </c>
      <c r="C8" s="85" t="str">
        <f t="shared" ref="C8:BN8" si="16">IF(C17="","",ROUNDUP(C6*(((C11-1)/C$3)^(0.5)-1)*$B$5,3))</f>
        <v/>
      </c>
      <c r="D8" s="85" t="str">
        <f t="shared" si="16"/>
        <v/>
      </c>
      <c r="E8" s="85" t="str">
        <f t="shared" si="16"/>
        <v/>
      </c>
      <c r="F8" s="85" t="str">
        <f t="shared" si="16"/>
        <v/>
      </c>
      <c r="G8" s="85" t="str">
        <f t="shared" si="16"/>
        <v/>
      </c>
      <c r="H8" s="85" t="str">
        <f t="shared" si="16"/>
        <v/>
      </c>
      <c r="I8" s="85" t="str">
        <f t="shared" si="16"/>
        <v/>
      </c>
      <c r="J8" s="85" t="str">
        <f t="shared" si="16"/>
        <v/>
      </c>
      <c r="K8" s="85" t="str">
        <f t="shared" si="16"/>
        <v/>
      </c>
      <c r="L8" s="85" t="str">
        <f t="shared" si="16"/>
        <v/>
      </c>
      <c r="M8" s="85" t="str">
        <f t="shared" si="16"/>
        <v/>
      </c>
      <c r="N8" s="85" t="str">
        <f t="shared" si="16"/>
        <v/>
      </c>
      <c r="O8" s="85" t="str">
        <f t="shared" si="16"/>
        <v/>
      </c>
      <c r="P8" s="85" t="str">
        <f t="shared" si="16"/>
        <v/>
      </c>
      <c r="Q8" s="85" t="str">
        <f t="shared" si="16"/>
        <v/>
      </c>
      <c r="R8" s="85" t="str">
        <f t="shared" si="16"/>
        <v/>
      </c>
      <c r="S8" s="85" t="str">
        <f t="shared" si="16"/>
        <v/>
      </c>
      <c r="T8" s="85" t="str">
        <f t="shared" si="16"/>
        <v/>
      </c>
      <c r="U8" s="85" t="str">
        <f t="shared" si="16"/>
        <v/>
      </c>
      <c r="V8" s="85" t="str">
        <f t="shared" si="16"/>
        <v/>
      </c>
      <c r="W8" s="85" t="str">
        <f t="shared" si="16"/>
        <v/>
      </c>
      <c r="X8" s="85" t="str">
        <f t="shared" si="16"/>
        <v/>
      </c>
      <c r="Y8" s="85" t="str">
        <f t="shared" si="16"/>
        <v/>
      </c>
      <c r="Z8" s="85" t="str">
        <f t="shared" si="16"/>
        <v/>
      </c>
      <c r="AA8" s="85" t="str">
        <f t="shared" si="16"/>
        <v/>
      </c>
      <c r="AB8" s="85" t="str">
        <f t="shared" si="16"/>
        <v/>
      </c>
      <c r="AC8" s="85" t="str">
        <f t="shared" si="16"/>
        <v/>
      </c>
      <c r="AD8" s="85" t="str">
        <f t="shared" si="16"/>
        <v/>
      </c>
      <c r="AE8" s="85" t="str">
        <f t="shared" si="16"/>
        <v/>
      </c>
      <c r="AF8" s="85" t="str">
        <f t="shared" si="16"/>
        <v/>
      </c>
      <c r="AG8" s="85" t="str">
        <f t="shared" si="16"/>
        <v/>
      </c>
      <c r="AH8" s="85" t="str">
        <f t="shared" si="16"/>
        <v/>
      </c>
      <c r="AI8" s="85" t="str">
        <f t="shared" si="16"/>
        <v/>
      </c>
      <c r="AJ8" s="85" t="str">
        <f t="shared" si="16"/>
        <v/>
      </c>
      <c r="AK8" s="85" t="str">
        <f t="shared" si="16"/>
        <v/>
      </c>
      <c r="AL8" s="85" t="str">
        <f t="shared" si="16"/>
        <v/>
      </c>
      <c r="AM8" s="85" t="str">
        <f t="shared" si="16"/>
        <v/>
      </c>
      <c r="AN8" s="85" t="str">
        <f t="shared" si="16"/>
        <v/>
      </c>
      <c r="AO8" s="85" t="str">
        <f t="shared" si="16"/>
        <v/>
      </c>
      <c r="AP8" s="85" t="str">
        <f t="shared" si="16"/>
        <v/>
      </c>
      <c r="AQ8" s="85" t="str">
        <f t="shared" si="16"/>
        <v/>
      </c>
      <c r="AR8" s="85" t="str">
        <f t="shared" si="16"/>
        <v/>
      </c>
      <c r="AS8" s="85" t="str">
        <f t="shared" si="16"/>
        <v/>
      </c>
      <c r="AT8" s="85" t="str">
        <f t="shared" si="16"/>
        <v/>
      </c>
      <c r="AU8" s="85" t="str">
        <f t="shared" si="16"/>
        <v/>
      </c>
      <c r="AV8" s="85" t="str">
        <f t="shared" si="16"/>
        <v/>
      </c>
      <c r="AW8" s="85" t="str">
        <f t="shared" si="16"/>
        <v/>
      </c>
      <c r="AX8" s="85" t="str">
        <f t="shared" si="16"/>
        <v/>
      </c>
      <c r="AY8" s="85" t="str">
        <f t="shared" si="16"/>
        <v/>
      </c>
      <c r="AZ8" s="85" t="str">
        <f t="shared" si="16"/>
        <v/>
      </c>
      <c r="BA8" s="85" t="str">
        <f t="shared" si="16"/>
        <v/>
      </c>
      <c r="BB8" s="85" t="str">
        <f t="shared" si="16"/>
        <v/>
      </c>
      <c r="BC8" s="85" t="str">
        <f t="shared" si="16"/>
        <v/>
      </c>
      <c r="BD8" s="85" t="str">
        <f t="shared" si="16"/>
        <v/>
      </c>
      <c r="BE8" s="85" t="str">
        <f t="shared" si="16"/>
        <v/>
      </c>
      <c r="BF8" s="85" t="str">
        <f t="shared" si="16"/>
        <v/>
      </c>
      <c r="BG8" s="85" t="str">
        <f t="shared" si="16"/>
        <v/>
      </c>
      <c r="BH8" s="85" t="str">
        <f t="shared" si="16"/>
        <v/>
      </c>
      <c r="BI8" s="85" t="str">
        <f t="shared" si="16"/>
        <v/>
      </c>
      <c r="BJ8" s="85" t="str">
        <f t="shared" si="16"/>
        <v/>
      </c>
      <c r="BK8" s="85" t="str">
        <f t="shared" si="16"/>
        <v/>
      </c>
      <c r="BL8" s="85" t="str">
        <f t="shared" si="16"/>
        <v/>
      </c>
      <c r="BM8" s="85" t="str">
        <f t="shared" si="16"/>
        <v/>
      </c>
      <c r="BN8" s="85" t="str">
        <f t="shared" si="16"/>
        <v/>
      </c>
      <c r="BO8" s="85" t="str">
        <f t="shared" ref="BO8:DZ8" si="17">IF(BO17="","",ROUNDUP(BO6*(((BO11-1)/BO$3)^(0.5)-1)*$B$5,3))</f>
        <v/>
      </c>
      <c r="BP8" s="85" t="str">
        <f t="shared" si="17"/>
        <v/>
      </c>
      <c r="BQ8" s="85" t="str">
        <f t="shared" si="17"/>
        <v/>
      </c>
      <c r="BR8" s="85" t="str">
        <f t="shared" si="17"/>
        <v/>
      </c>
      <c r="BS8" s="85" t="str">
        <f t="shared" si="17"/>
        <v/>
      </c>
      <c r="BT8" s="85" t="str">
        <f t="shared" si="17"/>
        <v/>
      </c>
      <c r="BU8" s="85" t="str">
        <f t="shared" si="17"/>
        <v/>
      </c>
      <c r="BV8" s="85" t="str">
        <f t="shared" si="17"/>
        <v/>
      </c>
      <c r="BW8" s="85" t="str">
        <f t="shared" si="17"/>
        <v/>
      </c>
      <c r="BX8" s="85" t="str">
        <f t="shared" si="17"/>
        <v/>
      </c>
      <c r="BY8" s="85" t="str">
        <f t="shared" si="17"/>
        <v/>
      </c>
      <c r="BZ8" s="85" t="str">
        <f t="shared" si="17"/>
        <v/>
      </c>
      <c r="CA8" s="85" t="str">
        <f t="shared" si="17"/>
        <v/>
      </c>
      <c r="CB8" s="85" t="str">
        <f t="shared" si="17"/>
        <v/>
      </c>
      <c r="CC8" s="85" t="str">
        <f t="shared" si="17"/>
        <v/>
      </c>
      <c r="CD8" s="85" t="str">
        <f t="shared" si="17"/>
        <v/>
      </c>
      <c r="CE8" s="85" t="str">
        <f t="shared" si="17"/>
        <v/>
      </c>
      <c r="CF8" s="85" t="str">
        <f t="shared" si="17"/>
        <v/>
      </c>
      <c r="CG8" s="85" t="str">
        <f t="shared" si="17"/>
        <v/>
      </c>
      <c r="CH8" s="85" t="str">
        <f t="shared" si="17"/>
        <v/>
      </c>
      <c r="CI8" s="85" t="str">
        <f t="shared" si="17"/>
        <v/>
      </c>
      <c r="CJ8" s="85" t="str">
        <f t="shared" si="17"/>
        <v/>
      </c>
      <c r="CK8" s="85" t="str">
        <f t="shared" si="17"/>
        <v/>
      </c>
      <c r="CL8" s="85" t="str">
        <f t="shared" si="17"/>
        <v/>
      </c>
      <c r="CM8" s="85" t="str">
        <f t="shared" si="17"/>
        <v/>
      </c>
      <c r="CN8" s="85" t="str">
        <f t="shared" si="17"/>
        <v/>
      </c>
      <c r="CO8" s="85" t="str">
        <f t="shared" si="17"/>
        <v/>
      </c>
      <c r="CP8" s="85" t="str">
        <f t="shared" si="17"/>
        <v/>
      </c>
      <c r="CQ8" s="85" t="str">
        <f t="shared" si="17"/>
        <v/>
      </c>
      <c r="CR8" s="85" t="str">
        <f t="shared" si="17"/>
        <v/>
      </c>
      <c r="CS8" s="85" t="str">
        <f t="shared" si="17"/>
        <v/>
      </c>
      <c r="CT8" s="85" t="str">
        <f t="shared" si="17"/>
        <v/>
      </c>
      <c r="CU8" s="85" t="str">
        <f t="shared" si="17"/>
        <v/>
      </c>
      <c r="CV8" s="85" t="str">
        <f t="shared" si="17"/>
        <v/>
      </c>
      <c r="CW8" s="85" t="str">
        <f t="shared" si="17"/>
        <v/>
      </c>
      <c r="CX8" s="85" t="str">
        <f t="shared" si="17"/>
        <v/>
      </c>
      <c r="CY8" s="85" t="str">
        <f t="shared" si="17"/>
        <v/>
      </c>
      <c r="CZ8" s="85" t="str">
        <f t="shared" si="17"/>
        <v/>
      </c>
      <c r="DA8" s="85" t="str">
        <f t="shared" si="17"/>
        <v/>
      </c>
      <c r="DB8" s="85" t="str">
        <f t="shared" si="17"/>
        <v/>
      </c>
      <c r="DC8" s="85" t="str">
        <f t="shared" si="17"/>
        <v/>
      </c>
      <c r="DD8" s="85" t="str">
        <f t="shared" si="17"/>
        <v/>
      </c>
      <c r="DE8" s="85" t="str">
        <f t="shared" si="17"/>
        <v/>
      </c>
      <c r="DF8" s="85" t="str">
        <f t="shared" si="17"/>
        <v/>
      </c>
      <c r="DG8" s="85" t="str">
        <f t="shared" si="17"/>
        <v/>
      </c>
      <c r="DH8" s="85" t="str">
        <f t="shared" si="17"/>
        <v/>
      </c>
      <c r="DI8" s="85" t="str">
        <f t="shared" si="17"/>
        <v/>
      </c>
      <c r="DJ8" s="85" t="str">
        <f t="shared" si="17"/>
        <v/>
      </c>
      <c r="DK8" s="85" t="str">
        <f t="shared" si="17"/>
        <v/>
      </c>
      <c r="DL8" s="85" t="str">
        <f t="shared" si="17"/>
        <v/>
      </c>
      <c r="DM8" s="85" t="str">
        <f t="shared" si="17"/>
        <v/>
      </c>
      <c r="DN8" s="85" t="str">
        <f t="shared" si="17"/>
        <v/>
      </c>
      <c r="DO8" s="85" t="str">
        <f t="shared" si="17"/>
        <v/>
      </c>
      <c r="DP8" s="85" t="str">
        <f t="shared" si="17"/>
        <v/>
      </c>
      <c r="DQ8" s="85" t="str">
        <f t="shared" si="17"/>
        <v/>
      </c>
      <c r="DR8" s="85" t="str">
        <f t="shared" si="17"/>
        <v/>
      </c>
      <c r="DS8" s="85" t="str">
        <f t="shared" si="17"/>
        <v/>
      </c>
      <c r="DT8" s="85" t="str">
        <f t="shared" si="17"/>
        <v/>
      </c>
      <c r="DU8" s="85" t="str">
        <f t="shared" si="17"/>
        <v/>
      </c>
      <c r="DV8" s="85" t="str">
        <f t="shared" si="17"/>
        <v/>
      </c>
      <c r="DW8" s="85" t="str">
        <f t="shared" si="17"/>
        <v/>
      </c>
      <c r="DX8" s="85" t="str">
        <f t="shared" si="17"/>
        <v/>
      </c>
      <c r="DY8" s="85" t="str">
        <f t="shared" si="17"/>
        <v/>
      </c>
      <c r="DZ8" s="85" t="str">
        <f t="shared" si="17"/>
        <v/>
      </c>
      <c r="EA8" s="85" t="str">
        <f t="shared" ref="EA8:GL8" si="18">IF(EA17="","",ROUNDUP(EA6*(((EA11-1)/EA$3)^(0.5)-1)*$B$5,3))</f>
        <v/>
      </c>
      <c r="EB8" s="85" t="str">
        <f t="shared" si="18"/>
        <v/>
      </c>
      <c r="EC8" s="85" t="str">
        <f t="shared" si="18"/>
        <v/>
      </c>
      <c r="ED8" s="85" t="str">
        <f t="shared" si="18"/>
        <v/>
      </c>
      <c r="EE8" s="85" t="str">
        <f t="shared" si="18"/>
        <v/>
      </c>
      <c r="EF8" s="85" t="str">
        <f t="shared" si="18"/>
        <v/>
      </c>
      <c r="EG8" s="85" t="str">
        <f t="shared" si="18"/>
        <v/>
      </c>
      <c r="EH8" s="85" t="str">
        <f t="shared" si="18"/>
        <v/>
      </c>
      <c r="EI8" s="85" t="str">
        <f t="shared" si="18"/>
        <v/>
      </c>
      <c r="EJ8" s="85" t="str">
        <f t="shared" si="18"/>
        <v/>
      </c>
      <c r="EK8" s="85" t="str">
        <f t="shared" si="18"/>
        <v/>
      </c>
      <c r="EL8" s="85" t="str">
        <f t="shared" si="18"/>
        <v/>
      </c>
      <c r="EM8" s="85" t="str">
        <f t="shared" si="18"/>
        <v/>
      </c>
      <c r="EN8" s="85" t="str">
        <f t="shared" si="18"/>
        <v/>
      </c>
      <c r="EO8" s="85" t="str">
        <f t="shared" si="18"/>
        <v/>
      </c>
      <c r="EP8" s="85" t="str">
        <f t="shared" si="18"/>
        <v/>
      </c>
      <c r="EQ8" s="85" t="str">
        <f t="shared" si="18"/>
        <v/>
      </c>
      <c r="ER8" s="85" t="str">
        <f t="shared" si="18"/>
        <v/>
      </c>
      <c r="ES8" s="85" t="str">
        <f t="shared" si="18"/>
        <v/>
      </c>
      <c r="ET8" s="85" t="str">
        <f t="shared" si="18"/>
        <v/>
      </c>
      <c r="EU8" s="85" t="str">
        <f t="shared" si="18"/>
        <v/>
      </c>
      <c r="EV8" s="85" t="str">
        <f t="shared" si="18"/>
        <v/>
      </c>
      <c r="EW8" s="85" t="str">
        <f t="shared" si="18"/>
        <v/>
      </c>
      <c r="EX8" s="85" t="str">
        <f t="shared" si="18"/>
        <v/>
      </c>
      <c r="EY8" s="85" t="str">
        <f t="shared" si="18"/>
        <v/>
      </c>
      <c r="EZ8" s="85" t="str">
        <f t="shared" si="18"/>
        <v/>
      </c>
      <c r="FA8" s="85" t="str">
        <f t="shared" si="18"/>
        <v/>
      </c>
      <c r="FB8" s="85" t="str">
        <f t="shared" si="18"/>
        <v/>
      </c>
      <c r="FC8" s="85" t="str">
        <f t="shared" si="18"/>
        <v/>
      </c>
      <c r="FD8" s="85" t="str">
        <f t="shared" si="18"/>
        <v/>
      </c>
      <c r="FE8" s="85" t="str">
        <f t="shared" si="18"/>
        <v/>
      </c>
      <c r="FF8" s="85" t="str">
        <f t="shared" si="18"/>
        <v/>
      </c>
      <c r="FG8" s="85" t="str">
        <f t="shared" si="18"/>
        <v/>
      </c>
      <c r="FH8" s="85" t="str">
        <f t="shared" si="18"/>
        <v/>
      </c>
      <c r="FI8" s="85" t="str">
        <f t="shared" si="18"/>
        <v/>
      </c>
      <c r="FJ8" s="85" t="str">
        <f t="shared" si="18"/>
        <v/>
      </c>
      <c r="FK8" s="85" t="str">
        <f t="shared" si="18"/>
        <v/>
      </c>
      <c r="FL8" s="85" t="str">
        <f t="shared" si="18"/>
        <v/>
      </c>
      <c r="FM8" s="85" t="str">
        <f t="shared" si="18"/>
        <v/>
      </c>
      <c r="FN8" s="85" t="str">
        <f t="shared" si="18"/>
        <v/>
      </c>
      <c r="FO8" s="85" t="str">
        <f t="shared" si="18"/>
        <v/>
      </c>
      <c r="FP8" s="85" t="str">
        <f t="shared" si="18"/>
        <v/>
      </c>
      <c r="FQ8" s="85" t="str">
        <f t="shared" si="18"/>
        <v/>
      </c>
      <c r="FR8" s="85" t="str">
        <f t="shared" si="18"/>
        <v/>
      </c>
      <c r="FS8" s="85" t="str">
        <f t="shared" si="18"/>
        <v/>
      </c>
      <c r="FT8" s="85" t="str">
        <f t="shared" si="18"/>
        <v/>
      </c>
      <c r="FU8" s="85" t="str">
        <f t="shared" si="18"/>
        <v/>
      </c>
      <c r="FV8" s="85" t="str">
        <f t="shared" si="18"/>
        <v/>
      </c>
      <c r="FW8" s="85" t="str">
        <f t="shared" si="18"/>
        <v/>
      </c>
      <c r="FX8" s="85" t="str">
        <f t="shared" si="18"/>
        <v/>
      </c>
      <c r="FY8" s="85" t="str">
        <f t="shared" si="18"/>
        <v/>
      </c>
      <c r="FZ8" s="85" t="str">
        <f t="shared" si="18"/>
        <v/>
      </c>
      <c r="GA8" s="85" t="str">
        <f t="shared" si="18"/>
        <v/>
      </c>
      <c r="GB8" s="85" t="str">
        <f t="shared" si="18"/>
        <v/>
      </c>
      <c r="GC8" s="85" t="str">
        <f t="shared" si="18"/>
        <v/>
      </c>
      <c r="GD8" s="85" t="str">
        <f t="shared" si="18"/>
        <v/>
      </c>
      <c r="GE8" s="85" t="str">
        <f t="shared" si="18"/>
        <v/>
      </c>
      <c r="GF8" s="85" t="str">
        <f t="shared" si="18"/>
        <v/>
      </c>
      <c r="GG8" s="85" t="str">
        <f t="shared" si="18"/>
        <v/>
      </c>
      <c r="GH8" s="85" t="str">
        <f t="shared" si="18"/>
        <v/>
      </c>
      <c r="GI8" s="85" t="str">
        <f t="shared" si="18"/>
        <v/>
      </c>
      <c r="GJ8" s="85" t="str">
        <f t="shared" si="18"/>
        <v/>
      </c>
      <c r="GK8" s="85" t="str">
        <f t="shared" si="18"/>
        <v/>
      </c>
      <c r="GL8" s="85" t="str">
        <f t="shared" si="18"/>
        <v/>
      </c>
      <c r="GM8" s="85" t="str">
        <f t="shared" ref="GM8:IV8" si="19">IF(GM17="","",ROUNDUP(GM6*(((GM11-1)/GM$3)^(0.5)-1)*$B$5,3))</f>
        <v/>
      </c>
      <c r="GN8" s="85" t="str">
        <f t="shared" si="19"/>
        <v/>
      </c>
      <c r="GO8" s="85" t="str">
        <f t="shared" si="19"/>
        <v/>
      </c>
      <c r="GP8" s="85" t="str">
        <f t="shared" si="19"/>
        <v/>
      </c>
      <c r="GQ8" s="85" t="str">
        <f t="shared" si="19"/>
        <v/>
      </c>
      <c r="GR8" s="85" t="str">
        <f t="shared" si="19"/>
        <v/>
      </c>
      <c r="GS8" s="85" t="str">
        <f t="shared" si="19"/>
        <v/>
      </c>
      <c r="GT8" s="85" t="str">
        <f t="shared" si="19"/>
        <v/>
      </c>
      <c r="GU8" s="85" t="str">
        <f t="shared" si="19"/>
        <v/>
      </c>
      <c r="GV8" s="85" t="str">
        <f t="shared" si="19"/>
        <v/>
      </c>
      <c r="GW8" s="85" t="str">
        <f t="shared" si="19"/>
        <v/>
      </c>
      <c r="GX8" s="85" t="str">
        <f t="shared" si="19"/>
        <v/>
      </c>
      <c r="GY8" s="85" t="str">
        <f t="shared" si="19"/>
        <v/>
      </c>
      <c r="GZ8" s="85" t="str">
        <f t="shared" si="19"/>
        <v/>
      </c>
      <c r="HA8" s="85" t="str">
        <f t="shared" si="19"/>
        <v/>
      </c>
      <c r="HB8" s="85" t="str">
        <f t="shared" si="19"/>
        <v/>
      </c>
      <c r="HC8" s="85" t="str">
        <f t="shared" si="19"/>
        <v/>
      </c>
      <c r="HD8" s="85" t="str">
        <f t="shared" si="19"/>
        <v/>
      </c>
      <c r="HE8" s="85" t="str">
        <f t="shared" si="19"/>
        <v/>
      </c>
      <c r="HF8" s="85" t="str">
        <f t="shared" si="19"/>
        <v/>
      </c>
      <c r="HG8" s="85" t="str">
        <f t="shared" si="19"/>
        <v/>
      </c>
      <c r="HH8" s="85" t="str">
        <f t="shared" si="19"/>
        <v/>
      </c>
      <c r="HI8" s="85" t="str">
        <f t="shared" si="19"/>
        <v/>
      </c>
      <c r="HJ8" s="85" t="str">
        <f t="shared" si="19"/>
        <v/>
      </c>
      <c r="HK8" s="85" t="str">
        <f t="shared" si="19"/>
        <v/>
      </c>
      <c r="HL8" s="85" t="str">
        <f t="shared" si="19"/>
        <v/>
      </c>
      <c r="HM8" s="85" t="str">
        <f t="shared" si="19"/>
        <v/>
      </c>
      <c r="HN8" s="85" t="str">
        <f t="shared" si="19"/>
        <v/>
      </c>
      <c r="HO8" s="85" t="str">
        <f t="shared" si="19"/>
        <v/>
      </c>
      <c r="HP8" s="85" t="str">
        <f t="shared" si="19"/>
        <v/>
      </c>
      <c r="HQ8" s="85" t="str">
        <f t="shared" si="19"/>
        <v/>
      </c>
      <c r="HR8" s="85" t="str">
        <f t="shared" si="19"/>
        <v/>
      </c>
      <c r="HS8" s="85" t="str">
        <f t="shared" si="19"/>
        <v/>
      </c>
      <c r="HT8" s="85" t="str">
        <f t="shared" si="19"/>
        <v/>
      </c>
      <c r="HU8" s="85" t="str">
        <f t="shared" si="19"/>
        <v/>
      </c>
      <c r="HV8" s="85" t="str">
        <f t="shared" si="19"/>
        <v/>
      </c>
      <c r="HW8" s="85" t="str">
        <f t="shared" si="19"/>
        <v/>
      </c>
      <c r="HX8" s="85" t="str">
        <f t="shared" si="19"/>
        <v/>
      </c>
      <c r="HY8" s="85" t="str">
        <f t="shared" si="19"/>
        <v/>
      </c>
      <c r="HZ8" s="85" t="str">
        <f t="shared" si="19"/>
        <v/>
      </c>
      <c r="IA8" s="85" t="str">
        <f t="shared" si="19"/>
        <v/>
      </c>
      <c r="IB8" s="85" t="str">
        <f t="shared" si="19"/>
        <v/>
      </c>
      <c r="IC8" s="85" t="str">
        <f t="shared" si="19"/>
        <v/>
      </c>
      <c r="ID8" s="85" t="str">
        <f t="shared" si="19"/>
        <v/>
      </c>
      <c r="IE8" s="85" t="str">
        <f t="shared" si="19"/>
        <v/>
      </c>
      <c r="IF8" s="85" t="str">
        <f t="shared" si="19"/>
        <v/>
      </c>
      <c r="IG8" s="85" t="str">
        <f t="shared" si="19"/>
        <v/>
      </c>
      <c r="IH8" s="85" t="str">
        <f t="shared" si="19"/>
        <v/>
      </c>
      <c r="II8" s="85" t="str">
        <f t="shared" si="19"/>
        <v/>
      </c>
      <c r="IJ8" s="85" t="str">
        <f t="shared" si="19"/>
        <v/>
      </c>
      <c r="IK8" s="85" t="str">
        <f t="shared" si="19"/>
        <v/>
      </c>
      <c r="IL8" s="85" t="str">
        <f t="shared" si="19"/>
        <v/>
      </c>
      <c r="IM8" s="85" t="str">
        <f t="shared" si="19"/>
        <v/>
      </c>
      <c r="IN8" s="85" t="str">
        <f t="shared" si="19"/>
        <v/>
      </c>
      <c r="IO8" s="85" t="str">
        <f t="shared" si="19"/>
        <v/>
      </c>
      <c r="IP8" s="85" t="str">
        <f t="shared" si="19"/>
        <v/>
      </c>
      <c r="IQ8" s="85" t="str">
        <f t="shared" si="19"/>
        <v/>
      </c>
      <c r="IR8" s="85" t="str">
        <f t="shared" si="19"/>
        <v/>
      </c>
      <c r="IS8" s="85" t="str">
        <f t="shared" si="19"/>
        <v/>
      </c>
      <c r="IT8" s="85" t="str">
        <f t="shared" si="19"/>
        <v/>
      </c>
      <c r="IU8" s="85" t="str">
        <f t="shared" si="19"/>
        <v/>
      </c>
      <c r="IV8" s="85" t="str">
        <f t="shared" si="19"/>
        <v/>
      </c>
    </row>
    <row r="9" spans="1:256" s="25" customFormat="1">
      <c r="A9" s="132" t="s">
        <v>22</v>
      </c>
      <c r="B9" s="85" t="str">
        <f>IF(B17="","",ROUNDUP(B7*(((B12-1)/B$4)^(0.5)-1)*$B$5,3))</f>
        <v/>
      </c>
      <c r="C9" s="85" t="str">
        <f t="shared" ref="C9:BN9" si="20">IF(C17="","",ROUNDUP(C7*(((C12-1)/C$4)^(0.5)-1)*$B$5,3))</f>
        <v/>
      </c>
      <c r="D9" s="85" t="str">
        <f t="shared" si="20"/>
        <v/>
      </c>
      <c r="E9" s="85" t="str">
        <f t="shared" si="20"/>
        <v/>
      </c>
      <c r="F9" s="85" t="str">
        <f t="shared" si="20"/>
        <v/>
      </c>
      <c r="G9" s="85" t="str">
        <f t="shared" si="20"/>
        <v/>
      </c>
      <c r="H9" s="85" t="str">
        <f t="shared" si="20"/>
        <v/>
      </c>
      <c r="I9" s="85" t="str">
        <f t="shared" si="20"/>
        <v/>
      </c>
      <c r="J9" s="85" t="str">
        <f t="shared" si="20"/>
        <v/>
      </c>
      <c r="K9" s="85" t="str">
        <f t="shared" si="20"/>
        <v/>
      </c>
      <c r="L9" s="85" t="str">
        <f t="shared" si="20"/>
        <v/>
      </c>
      <c r="M9" s="85" t="str">
        <f t="shared" si="20"/>
        <v/>
      </c>
      <c r="N9" s="85" t="str">
        <f t="shared" si="20"/>
        <v/>
      </c>
      <c r="O9" s="85" t="str">
        <f t="shared" si="20"/>
        <v/>
      </c>
      <c r="P9" s="85" t="str">
        <f t="shared" si="20"/>
        <v/>
      </c>
      <c r="Q9" s="85" t="str">
        <f t="shared" si="20"/>
        <v/>
      </c>
      <c r="R9" s="85" t="str">
        <f t="shared" si="20"/>
        <v/>
      </c>
      <c r="S9" s="85" t="str">
        <f t="shared" si="20"/>
        <v/>
      </c>
      <c r="T9" s="85" t="str">
        <f t="shared" si="20"/>
        <v/>
      </c>
      <c r="U9" s="85" t="str">
        <f t="shared" si="20"/>
        <v/>
      </c>
      <c r="V9" s="85" t="str">
        <f t="shared" si="20"/>
        <v/>
      </c>
      <c r="W9" s="85" t="str">
        <f t="shared" si="20"/>
        <v/>
      </c>
      <c r="X9" s="85" t="str">
        <f t="shared" si="20"/>
        <v/>
      </c>
      <c r="Y9" s="85" t="str">
        <f t="shared" si="20"/>
        <v/>
      </c>
      <c r="Z9" s="85" t="str">
        <f t="shared" si="20"/>
        <v/>
      </c>
      <c r="AA9" s="85" t="str">
        <f t="shared" si="20"/>
        <v/>
      </c>
      <c r="AB9" s="85" t="str">
        <f t="shared" si="20"/>
        <v/>
      </c>
      <c r="AC9" s="85" t="str">
        <f t="shared" si="20"/>
        <v/>
      </c>
      <c r="AD9" s="85" t="str">
        <f t="shared" si="20"/>
        <v/>
      </c>
      <c r="AE9" s="85" t="str">
        <f t="shared" si="20"/>
        <v/>
      </c>
      <c r="AF9" s="85" t="str">
        <f t="shared" si="20"/>
        <v/>
      </c>
      <c r="AG9" s="85" t="str">
        <f t="shared" si="20"/>
        <v/>
      </c>
      <c r="AH9" s="85" t="str">
        <f t="shared" si="20"/>
        <v/>
      </c>
      <c r="AI9" s="85" t="str">
        <f t="shared" si="20"/>
        <v/>
      </c>
      <c r="AJ9" s="85" t="str">
        <f t="shared" si="20"/>
        <v/>
      </c>
      <c r="AK9" s="85" t="str">
        <f t="shared" si="20"/>
        <v/>
      </c>
      <c r="AL9" s="85" t="str">
        <f t="shared" si="20"/>
        <v/>
      </c>
      <c r="AM9" s="85" t="str">
        <f t="shared" si="20"/>
        <v/>
      </c>
      <c r="AN9" s="85" t="str">
        <f t="shared" si="20"/>
        <v/>
      </c>
      <c r="AO9" s="85" t="str">
        <f t="shared" si="20"/>
        <v/>
      </c>
      <c r="AP9" s="85" t="str">
        <f t="shared" si="20"/>
        <v/>
      </c>
      <c r="AQ9" s="85" t="str">
        <f t="shared" si="20"/>
        <v/>
      </c>
      <c r="AR9" s="85" t="str">
        <f t="shared" si="20"/>
        <v/>
      </c>
      <c r="AS9" s="85" t="str">
        <f t="shared" si="20"/>
        <v/>
      </c>
      <c r="AT9" s="85" t="str">
        <f t="shared" si="20"/>
        <v/>
      </c>
      <c r="AU9" s="85" t="str">
        <f t="shared" si="20"/>
        <v/>
      </c>
      <c r="AV9" s="85" t="str">
        <f t="shared" si="20"/>
        <v/>
      </c>
      <c r="AW9" s="85" t="str">
        <f t="shared" si="20"/>
        <v/>
      </c>
      <c r="AX9" s="85" t="str">
        <f t="shared" si="20"/>
        <v/>
      </c>
      <c r="AY9" s="85" t="str">
        <f t="shared" si="20"/>
        <v/>
      </c>
      <c r="AZ9" s="85" t="str">
        <f t="shared" si="20"/>
        <v/>
      </c>
      <c r="BA9" s="85" t="str">
        <f t="shared" si="20"/>
        <v/>
      </c>
      <c r="BB9" s="85" t="str">
        <f t="shared" si="20"/>
        <v/>
      </c>
      <c r="BC9" s="85" t="str">
        <f t="shared" si="20"/>
        <v/>
      </c>
      <c r="BD9" s="85" t="str">
        <f t="shared" si="20"/>
        <v/>
      </c>
      <c r="BE9" s="85" t="str">
        <f t="shared" si="20"/>
        <v/>
      </c>
      <c r="BF9" s="85" t="str">
        <f t="shared" si="20"/>
        <v/>
      </c>
      <c r="BG9" s="85" t="str">
        <f t="shared" si="20"/>
        <v/>
      </c>
      <c r="BH9" s="85" t="str">
        <f t="shared" si="20"/>
        <v/>
      </c>
      <c r="BI9" s="85" t="str">
        <f t="shared" si="20"/>
        <v/>
      </c>
      <c r="BJ9" s="85" t="str">
        <f t="shared" si="20"/>
        <v/>
      </c>
      <c r="BK9" s="85" t="str">
        <f t="shared" si="20"/>
        <v/>
      </c>
      <c r="BL9" s="85" t="str">
        <f t="shared" si="20"/>
        <v/>
      </c>
      <c r="BM9" s="85" t="str">
        <f t="shared" si="20"/>
        <v/>
      </c>
      <c r="BN9" s="85" t="str">
        <f t="shared" si="20"/>
        <v/>
      </c>
      <c r="BO9" s="85" t="str">
        <f t="shared" ref="BO9:DZ9" si="21">IF(BO17="","",ROUNDUP(BO7*(((BO12-1)/BO$4)^(0.5)-1)*$B$5,3))</f>
        <v/>
      </c>
      <c r="BP9" s="85" t="str">
        <f t="shared" si="21"/>
        <v/>
      </c>
      <c r="BQ9" s="85" t="str">
        <f t="shared" si="21"/>
        <v/>
      </c>
      <c r="BR9" s="85" t="str">
        <f t="shared" si="21"/>
        <v/>
      </c>
      <c r="BS9" s="85" t="str">
        <f t="shared" si="21"/>
        <v/>
      </c>
      <c r="BT9" s="85" t="str">
        <f t="shared" si="21"/>
        <v/>
      </c>
      <c r="BU9" s="85" t="str">
        <f t="shared" si="21"/>
        <v/>
      </c>
      <c r="BV9" s="85" t="str">
        <f t="shared" si="21"/>
        <v/>
      </c>
      <c r="BW9" s="85" t="str">
        <f t="shared" si="21"/>
        <v/>
      </c>
      <c r="BX9" s="85" t="str">
        <f t="shared" si="21"/>
        <v/>
      </c>
      <c r="BY9" s="85" t="str">
        <f t="shared" si="21"/>
        <v/>
      </c>
      <c r="BZ9" s="85" t="str">
        <f t="shared" si="21"/>
        <v/>
      </c>
      <c r="CA9" s="85" t="str">
        <f t="shared" si="21"/>
        <v/>
      </c>
      <c r="CB9" s="85" t="str">
        <f t="shared" si="21"/>
        <v/>
      </c>
      <c r="CC9" s="85" t="str">
        <f t="shared" si="21"/>
        <v/>
      </c>
      <c r="CD9" s="85" t="str">
        <f t="shared" si="21"/>
        <v/>
      </c>
      <c r="CE9" s="85" t="str">
        <f t="shared" si="21"/>
        <v/>
      </c>
      <c r="CF9" s="85" t="str">
        <f t="shared" si="21"/>
        <v/>
      </c>
      <c r="CG9" s="85" t="str">
        <f t="shared" si="21"/>
        <v/>
      </c>
      <c r="CH9" s="85" t="str">
        <f t="shared" si="21"/>
        <v/>
      </c>
      <c r="CI9" s="85" t="str">
        <f t="shared" si="21"/>
        <v/>
      </c>
      <c r="CJ9" s="85" t="str">
        <f t="shared" si="21"/>
        <v/>
      </c>
      <c r="CK9" s="85" t="str">
        <f t="shared" si="21"/>
        <v/>
      </c>
      <c r="CL9" s="85" t="str">
        <f t="shared" si="21"/>
        <v/>
      </c>
      <c r="CM9" s="85" t="str">
        <f t="shared" si="21"/>
        <v/>
      </c>
      <c r="CN9" s="85" t="str">
        <f t="shared" si="21"/>
        <v/>
      </c>
      <c r="CO9" s="85" t="str">
        <f t="shared" si="21"/>
        <v/>
      </c>
      <c r="CP9" s="85" t="str">
        <f t="shared" si="21"/>
        <v/>
      </c>
      <c r="CQ9" s="85" t="str">
        <f t="shared" si="21"/>
        <v/>
      </c>
      <c r="CR9" s="85" t="str">
        <f t="shared" si="21"/>
        <v/>
      </c>
      <c r="CS9" s="85" t="str">
        <f t="shared" si="21"/>
        <v/>
      </c>
      <c r="CT9" s="85" t="str">
        <f t="shared" si="21"/>
        <v/>
      </c>
      <c r="CU9" s="85" t="str">
        <f t="shared" si="21"/>
        <v/>
      </c>
      <c r="CV9" s="85" t="str">
        <f t="shared" si="21"/>
        <v/>
      </c>
      <c r="CW9" s="85" t="str">
        <f t="shared" si="21"/>
        <v/>
      </c>
      <c r="CX9" s="85" t="str">
        <f t="shared" si="21"/>
        <v/>
      </c>
      <c r="CY9" s="85" t="str">
        <f t="shared" si="21"/>
        <v/>
      </c>
      <c r="CZ9" s="85" t="str">
        <f t="shared" si="21"/>
        <v/>
      </c>
      <c r="DA9" s="85" t="str">
        <f t="shared" si="21"/>
        <v/>
      </c>
      <c r="DB9" s="85" t="str">
        <f t="shared" si="21"/>
        <v/>
      </c>
      <c r="DC9" s="85" t="str">
        <f t="shared" si="21"/>
        <v/>
      </c>
      <c r="DD9" s="85" t="str">
        <f t="shared" si="21"/>
        <v/>
      </c>
      <c r="DE9" s="85" t="str">
        <f t="shared" si="21"/>
        <v/>
      </c>
      <c r="DF9" s="85" t="str">
        <f t="shared" si="21"/>
        <v/>
      </c>
      <c r="DG9" s="85" t="str">
        <f t="shared" si="21"/>
        <v/>
      </c>
      <c r="DH9" s="85" t="str">
        <f t="shared" si="21"/>
        <v/>
      </c>
      <c r="DI9" s="85" t="str">
        <f t="shared" si="21"/>
        <v/>
      </c>
      <c r="DJ9" s="85" t="str">
        <f t="shared" si="21"/>
        <v/>
      </c>
      <c r="DK9" s="85" t="str">
        <f t="shared" si="21"/>
        <v/>
      </c>
      <c r="DL9" s="85" t="str">
        <f t="shared" si="21"/>
        <v/>
      </c>
      <c r="DM9" s="85" t="str">
        <f t="shared" si="21"/>
        <v/>
      </c>
      <c r="DN9" s="85" t="str">
        <f t="shared" si="21"/>
        <v/>
      </c>
      <c r="DO9" s="85" t="str">
        <f t="shared" si="21"/>
        <v/>
      </c>
      <c r="DP9" s="85" t="str">
        <f t="shared" si="21"/>
        <v/>
      </c>
      <c r="DQ9" s="85" t="str">
        <f t="shared" si="21"/>
        <v/>
      </c>
      <c r="DR9" s="85" t="str">
        <f t="shared" si="21"/>
        <v/>
      </c>
      <c r="DS9" s="85" t="str">
        <f t="shared" si="21"/>
        <v/>
      </c>
      <c r="DT9" s="85" t="str">
        <f t="shared" si="21"/>
        <v/>
      </c>
      <c r="DU9" s="85" t="str">
        <f t="shared" si="21"/>
        <v/>
      </c>
      <c r="DV9" s="85" t="str">
        <f t="shared" si="21"/>
        <v/>
      </c>
      <c r="DW9" s="85" t="str">
        <f t="shared" si="21"/>
        <v/>
      </c>
      <c r="DX9" s="85" t="str">
        <f t="shared" si="21"/>
        <v/>
      </c>
      <c r="DY9" s="85" t="str">
        <f t="shared" si="21"/>
        <v/>
      </c>
      <c r="DZ9" s="85" t="str">
        <f t="shared" si="21"/>
        <v/>
      </c>
      <c r="EA9" s="85" t="str">
        <f t="shared" ref="EA9:GL9" si="22">IF(EA17="","",ROUNDUP(EA7*(((EA12-1)/EA$4)^(0.5)-1)*$B$5,3))</f>
        <v/>
      </c>
      <c r="EB9" s="85" t="str">
        <f t="shared" si="22"/>
        <v/>
      </c>
      <c r="EC9" s="85" t="str">
        <f t="shared" si="22"/>
        <v/>
      </c>
      <c r="ED9" s="85" t="str">
        <f t="shared" si="22"/>
        <v/>
      </c>
      <c r="EE9" s="85" t="str">
        <f t="shared" si="22"/>
        <v/>
      </c>
      <c r="EF9" s="85" t="str">
        <f t="shared" si="22"/>
        <v/>
      </c>
      <c r="EG9" s="85" t="str">
        <f t="shared" si="22"/>
        <v/>
      </c>
      <c r="EH9" s="85" t="str">
        <f t="shared" si="22"/>
        <v/>
      </c>
      <c r="EI9" s="85" t="str">
        <f t="shared" si="22"/>
        <v/>
      </c>
      <c r="EJ9" s="85" t="str">
        <f t="shared" si="22"/>
        <v/>
      </c>
      <c r="EK9" s="85" t="str">
        <f t="shared" si="22"/>
        <v/>
      </c>
      <c r="EL9" s="85" t="str">
        <f t="shared" si="22"/>
        <v/>
      </c>
      <c r="EM9" s="85" t="str">
        <f t="shared" si="22"/>
        <v/>
      </c>
      <c r="EN9" s="85" t="str">
        <f t="shared" si="22"/>
        <v/>
      </c>
      <c r="EO9" s="85" t="str">
        <f t="shared" si="22"/>
        <v/>
      </c>
      <c r="EP9" s="85" t="str">
        <f t="shared" si="22"/>
        <v/>
      </c>
      <c r="EQ9" s="85" t="str">
        <f t="shared" si="22"/>
        <v/>
      </c>
      <c r="ER9" s="85" t="str">
        <f t="shared" si="22"/>
        <v/>
      </c>
      <c r="ES9" s="85" t="str">
        <f t="shared" si="22"/>
        <v/>
      </c>
      <c r="ET9" s="85" t="str">
        <f t="shared" si="22"/>
        <v/>
      </c>
      <c r="EU9" s="85" t="str">
        <f t="shared" si="22"/>
        <v/>
      </c>
      <c r="EV9" s="85" t="str">
        <f t="shared" si="22"/>
        <v/>
      </c>
      <c r="EW9" s="85" t="str">
        <f t="shared" si="22"/>
        <v/>
      </c>
      <c r="EX9" s="85" t="str">
        <f t="shared" si="22"/>
        <v/>
      </c>
      <c r="EY9" s="85" t="str">
        <f t="shared" si="22"/>
        <v/>
      </c>
      <c r="EZ9" s="85" t="str">
        <f t="shared" si="22"/>
        <v/>
      </c>
      <c r="FA9" s="85" t="str">
        <f t="shared" si="22"/>
        <v/>
      </c>
      <c r="FB9" s="85" t="str">
        <f t="shared" si="22"/>
        <v/>
      </c>
      <c r="FC9" s="85" t="str">
        <f t="shared" si="22"/>
        <v/>
      </c>
      <c r="FD9" s="85" t="str">
        <f t="shared" si="22"/>
        <v/>
      </c>
      <c r="FE9" s="85" t="str">
        <f t="shared" si="22"/>
        <v/>
      </c>
      <c r="FF9" s="85" t="str">
        <f t="shared" si="22"/>
        <v/>
      </c>
      <c r="FG9" s="85" t="str">
        <f t="shared" si="22"/>
        <v/>
      </c>
      <c r="FH9" s="85" t="str">
        <f t="shared" si="22"/>
        <v/>
      </c>
      <c r="FI9" s="85" t="str">
        <f t="shared" si="22"/>
        <v/>
      </c>
      <c r="FJ9" s="85" t="str">
        <f t="shared" si="22"/>
        <v/>
      </c>
      <c r="FK9" s="85" t="str">
        <f t="shared" si="22"/>
        <v/>
      </c>
      <c r="FL9" s="85" t="str">
        <f t="shared" si="22"/>
        <v/>
      </c>
      <c r="FM9" s="85" t="str">
        <f t="shared" si="22"/>
        <v/>
      </c>
      <c r="FN9" s="85" t="str">
        <f t="shared" si="22"/>
        <v/>
      </c>
      <c r="FO9" s="85" t="str">
        <f t="shared" si="22"/>
        <v/>
      </c>
      <c r="FP9" s="85" t="str">
        <f t="shared" si="22"/>
        <v/>
      </c>
      <c r="FQ9" s="85" t="str">
        <f t="shared" si="22"/>
        <v/>
      </c>
      <c r="FR9" s="85" t="str">
        <f t="shared" si="22"/>
        <v/>
      </c>
      <c r="FS9" s="85" t="str">
        <f t="shared" si="22"/>
        <v/>
      </c>
      <c r="FT9" s="85" t="str">
        <f t="shared" si="22"/>
        <v/>
      </c>
      <c r="FU9" s="85" t="str">
        <f t="shared" si="22"/>
        <v/>
      </c>
      <c r="FV9" s="85" t="str">
        <f t="shared" si="22"/>
        <v/>
      </c>
      <c r="FW9" s="85" t="str">
        <f t="shared" si="22"/>
        <v/>
      </c>
      <c r="FX9" s="85" t="str">
        <f t="shared" si="22"/>
        <v/>
      </c>
      <c r="FY9" s="85" t="str">
        <f t="shared" si="22"/>
        <v/>
      </c>
      <c r="FZ9" s="85" t="str">
        <f t="shared" si="22"/>
        <v/>
      </c>
      <c r="GA9" s="85" t="str">
        <f t="shared" si="22"/>
        <v/>
      </c>
      <c r="GB9" s="85" t="str">
        <f t="shared" si="22"/>
        <v/>
      </c>
      <c r="GC9" s="85" t="str">
        <f t="shared" si="22"/>
        <v/>
      </c>
      <c r="GD9" s="85" t="str">
        <f t="shared" si="22"/>
        <v/>
      </c>
      <c r="GE9" s="85" t="str">
        <f t="shared" si="22"/>
        <v/>
      </c>
      <c r="GF9" s="85" t="str">
        <f t="shared" si="22"/>
        <v/>
      </c>
      <c r="GG9" s="85" t="str">
        <f t="shared" si="22"/>
        <v/>
      </c>
      <c r="GH9" s="85" t="str">
        <f t="shared" si="22"/>
        <v/>
      </c>
      <c r="GI9" s="85" t="str">
        <f t="shared" si="22"/>
        <v/>
      </c>
      <c r="GJ9" s="85" t="str">
        <f t="shared" si="22"/>
        <v/>
      </c>
      <c r="GK9" s="85" t="str">
        <f t="shared" si="22"/>
        <v/>
      </c>
      <c r="GL9" s="85" t="str">
        <f t="shared" si="22"/>
        <v/>
      </c>
      <c r="GM9" s="85" t="str">
        <f t="shared" ref="GM9:IV9" si="23">IF(GM17="","",ROUNDUP(GM7*(((GM12-1)/GM$4)^(0.5)-1)*$B$5,3))</f>
        <v/>
      </c>
      <c r="GN9" s="85" t="str">
        <f t="shared" si="23"/>
        <v/>
      </c>
      <c r="GO9" s="85" t="str">
        <f t="shared" si="23"/>
        <v/>
      </c>
      <c r="GP9" s="85" t="str">
        <f t="shared" si="23"/>
        <v/>
      </c>
      <c r="GQ9" s="85" t="str">
        <f t="shared" si="23"/>
        <v/>
      </c>
      <c r="GR9" s="85" t="str">
        <f t="shared" si="23"/>
        <v/>
      </c>
      <c r="GS9" s="85" t="str">
        <f t="shared" si="23"/>
        <v/>
      </c>
      <c r="GT9" s="85" t="str">
        <f t="shared" si="23"/>
        <v/>
      </c>
      <c r="GU9" s="85" t="str">
        <f t="shared" si="23"/>
        <v/>
      </c>
      <c r="GV9" s="85" t="str">
        <f t="shared" si="23"/>
        <v/>
      </c>
      <c r="GW9" s="85" t="str">
        <f t="shared" si="23"/>
        <v/>
      </c>
      <c r="GX9" s="85" t="str">
        <f t="shared" si="23"/>
        <v/>
      </c>
      <c r="GY9" s="85" t="str">
        <f t="shared" si="23"/>
        <v/>
      </c>
      <c r="GZ9" s="85" t="str">
        <f t="shared" si="23"/>
        <v/>
      </c>
      <c r="HA9" s="85" t="str">
        <f t="shared" si="23"/>
        <v/>
      </c>
      <c r="HB9" s="85" t="str">
        <f t="shared" si="23"/>
        <v/>
      </c>
      <c r="HC9" s="85" t="str">
        <f t="shared" si="23"/>
        <v/>
      </c>
      <c r="HD9" s="85" t="str">
        <f t="shared" si="23"/>
        <v/>
      </c>
      <c r="HE9" s="85" t="str">
        <f t="shared" si="23"/>
        <v/>
      </c>
      <c r="HF9" s="85" t="str">
        <f t="shared" si="23"/>
        <v/>
      </c>
      <c r="HG9" s="85" t="str">
        <f t="shared" si="23"/>
        <v/>
      </c>
      <c r="HH9" s="85" t="str">
        <f t="shared" si="23"/>
        <v/>
      </c>
      <c r="HI9" s="85" t="str">
        <f t="shared" si="23"/>
        <v/>
      </c>
      <c r="HJ9" s="85" t="str">
        <f t="shared" si="23"/>
        <v/>
      </c>
      <c r="HK9" s="85" t="str">
        <f t="shared" si="23"/>
        <v/>
      </c>
      <c r="HL9" s="85" t="str">
        <f t="shared" si="23"/>
        <v/>
      </c>
      <c r="HM9" s="85" t="str">
        <f t="shared" si="23"/>
        <v/>
      </c>
      <c r="HN9" s="85" t="str">
        <f t="shared" si="23"/>
        <v/>
      </c>
      <c r="HO9" s="85" t="str">
        <f t="shared" si="23"/>
        <v/>
      </c>
      <c r="HP9" s="85" t="str">
        <f t="shared" si="23"/>
        <v/>
      </c>
      <c r="HQ9" s="85" t="str">
        <f t="shared" si="23"/>
        <v/>
      </c>
      <c r="HR9" s="85" t="str">
        <f t="shared" si="23"/>
        <v/>
      </c>
      <c r="HS9" s="85" t="str">
        <f t="shared" si="23"/>
        <v/>
      </c>
      <c r="HT9" s="85" t="str">
        <f t="shared" si="23"/>
        <v/>
      </c>
      <c r="HU9" s="85" t="str">
        <f t="shared" si="23"/>
        <v/>
      </c>
      <c r="HV9" s="85" t="str">
        <f t="shared" si="23"/>
        <v/>
      </c>
      <c r="HW9" s="85" t="str">
        <f t="shared" si="23"/>
        <v/>
      </c>
      <c r="HX9" s="85" t="str">
        <f t="shared" si="23"/>
        <v/>
      </c>
      <c r="HY9" s="85" t="str">
        <f t="shared" si="23"/>
        <v/>
      </c>
      <c r="HZ9" s="85" t="str">
        <f t="shared" si="23"/>
        <v/>
      </c>
      <c r="IA9" s="85" t="str">
        <f t="shared" si="23"/>
        <v/>
      </c>
      <c r="IB9" s="85" t="str">
        <f t="shared" si="23"/>
        <v/>
      </c>
      <c r="IC9" s="85" t="str">
        <f t="shared" si="23"/>
        <v/>
      </c>
      <c r="ID9" s="85" t="str">
        <f t="shared" si="23"/>
        <v/>
      </c>
      <c r="IE9" s="85" t="str">
        <f t="shared" si="23"/>
        <v/>
      </c>
      <c r="IF9" s="85" t="str">
        <f t="shared" si="23"/>
        <v/>
      </c>
      <c r="IG9" s="85" t="str">
        <f t="shared" si="23"/>
        <v/>
      </c>
      <c r="IH9" s="85" t="str">
        <f t="shared" si="23"/>
        <v/>
      </c>
      <c r="II9" s="85" t="str">
        <f t="shared" si="23"/>
        <v/>
      </c>
      <c r="IJ9" s="85" t="str">
        <f t="shared" si="23"/>
        <v/>
      </c>
      <c r="IK9" s="85" t="str">
        <f t="shared" si="23"/>
        <v/>
      </c>
      <c r="IL9" s="85" t="str">
        <f t="shared" si="23"/>
        <v/>
      </c>
      <c r="IM9" s="85" t="str">
        <f t="shared" si="23"/>
        <v/>
      </c>
      <c r="IN9" s="85" t="str">
        <f t="shared" si="23"/>
        <v/>
      </c>
      <c r="IO9" s="85" t="str">
        <f t="shared" si="23"/>
        <v/>
      </c>
      <c r="IP9" s="85" t="str">
        <f t="shared" si="23"/>
        <v/>
      </c>
      <c r="IQ9" s="85" t="str">
        <f t="shared" si="23"/>
        <v/>
      </c>
      <c r="IR9" s="85" t="str">
        <f t="shared" si="23"/>
        <v/>
      </c>
      <c r="IS9" s="85" t="str">
        <f t="shared" si="23"/>
        <v/>
      </c>
      <c r="IT9" s="85" t="str">
        <f t="shared" si="23"/>
        <v/>
      </c>
      <c r="IU9" s="85" t="str">
        <f t="shared" si="23"/>
        <v/>
      </c>
      <c r="IV9" s="85" t="str">
        <f t="shared" si="23"/>
        <v/>
      </c>
    </row>
    <row r="10" spans="1:256" s="25" customFormat="1">
      <c r="A10" s="25" t="s">
        <v>93</v>
      </c>
      <c r="B10" s="86">
        <f>MAX(B8,B9)</f>
        <v>0</v>
      </c>
      <c r="C10" s="86">
        <f t="shared" ref="C10:BN10" si="24">MAX(C8,C9)</f>
        <v>0</v>
      </c>
      <c r="D10" s="86">
        <f t="shared" si="24"/>
        <v>0</v>
      </c>
      <c r="E10" s="86">
        <f t="shared" si="24"/>
        <v>0</v>
      </c>
      <c r="F10" s="86">
        <f t="shared" si="24"/>
        <v>0</v>
      </c>
      <c r="G10" s="86">
        <f t="shared" si="24"/>
        <v>0</v>
      </c>
      <c r="H10" s="86">
        <f t="shared" si="24"/>
        <v>0</v>
      </c>
      <c r="I10" s="86">
        <f t="shared" si="24"/>
        <v>0</v>
      </c>
      <c r="J10" s="86">
        <f t="shared" si="24"/>
        <v>0</v>
      </c>
      <c r="K10" s="86">
        <f t="shared" si="24"/>
        <v>0</v>
      </c>
      <c r="L10" s="86">
        <f t="shared" si="24"/>
        <v>0</v>
      </c>
      <c r="M10" s="86">
        <f t="shared" si="24"/>
        <v>0</v>
      </c>
      <c r="N10" s="86">
        <f t="shared" si="24"/>
        <v>0</v>
      </c>
      <c r="O10" s="86">
        <f t="shared" si="24"/>
        <v>0</v>
      </c>
      <c r="P10" s="86">
        <f t="shared" si="24"/>
        <v>0</v>
      </c>
      <c r="Q10" s="86">
        <f t="shared" si="24"/>
        <v>0</v>
      </c>
      <c r="R10" s="86">
        <f t="shared" si="24"/>
        <v>0</v>
      </c>
      <c r="S10" s="86">
        <f t="shared" si="24"/>
        <v>0</v>
      </c>
      <c r="T10" s="86">
        <f t="shared" si="24"/>
        <v>0</v>
      </c>
      <c r="U10" s="86">
        <f t="shared" si="24"/>
        <v>0</v>
      </c>
      <c r="V10" s="86">
        <f t="shared" si="24"/>
        <v>0</v>
      </c>
      <c r="W10" s="86">
        <f t="shared" si="24"/>
        <v>0</v>
      </c>
      <c r="X10" s="86">
        <f t="shared" si="24"/>
        <v>0</v>
      </c>
      <c r="Y10" s="86">
        <f t="shared" si="24"/>
        <v>0</v>
      </c>
      <c r="Z10" s="86">
        <f t="shared" si="24"/>
        <v>0</v>
      </c>
      <c r="AA10" s="86">
        <f t="shared" si="24"/>
        <v>0</v>
      </c>
      <c r="AB10" s="86">
        <f t="shared" si="24"/>
        <v>0</v>
      </c>
      <c r="AC10" s="86">
        <f t="shared" si="24"/>
        <v>0</v>
      </c>
      <c r="AD10" s="86">
        <f t="shared" si="24"/>
        <v>0</v>
      </c>
      <c r="AE10" s="86">
        <f t="shared" si="24"/>
        <v>0</v>
      </c>
      <c r="AF10" s="86">
        <f t="shared" si="24"/>
        <v>0</v>
      </c>
      <c r="AG10" s="86">
        <f t="shared" si="24"/>
        <v>0</v>
      </c>
      <c r="AH10" s="86">
        <f t="shared" si="24"/>
        <v>0</v>
      </c>
      <c r="AI10" s="86">
        <f t="shared" si="24"/>
        <v>0</v>
      </c>
      <c r="AJ10" s="86">
        <f t="shared" si="24"/>
        <v>0</v>
      </c>
      <c r="AK10" s="86">
        <f t="shared" si="24"/>
        <v>0</v>
      </c>
      <c r="AL10" s="86">
        <f t="shared" si="24"/>
        <v>0</v>
      </c>
      <c r="AM10" s="86">
        <f t="shared" si="24"/>
        <v>0</v>
      </c>
      <c r="AN10" s="86">
        <f t="shared" si="24"/>
        <v>0</v>
      </c>
      <c r="AO10" s="86">
        <f t="shared" si="24"/>
        <v>0</v>
      </c>
      <c r="AP10" s="86">
        <f t="shared" si="24"/>
        <v>0</v>
      </c>
      <c r="AQ10" s="86">
        <f t="shared" si="24"/>
        <v>0</v>
      </c>
      <c r="AR10" s="86">
        <f t="shared" si="24"/>
        <v>0</v>
      </c>
      <c r="AS10" s="86">
        <f t="shared" si="24"/>
        <v>0</v>
      </c>
      <c r="AT10" s="86">
        <f t="shared" si="24"/>
        <v>0</v>
      </c>
      <c r="AU10" s="86">
        <f t="shared" si="24"/>
        <v>0</v>
      </c>
      <c r="AV10" s="86">
        <f t="shared" si="24"/>
        <v>0</v>
      </c>
      <c r="AW10" s="86">
        <f t="shared" si="24"/>
        <v>0</v>
      </c>
      <c r="AX10" s="86">
        <f t="shared" si="24"/>
        <v>0</v>
      </c>
      <c r="AY10" s="86">
        <f t="shared" si="24"/>
        <v>0</v>
      </c>
      <c r="AZ10" s="86">
        <f t="shared" si="24"/>
        <v>0</v>
      </c>
      <c r="BA10" s="86">
        <f t="shared" si="24"/>
        <v>0</v>
      </c>
      <c r="BB10" s="86">
        <f t="shared" si="24"/>
        <v>0</v>
      </c>
      <c r="BC10" s="86">
        <f t="shared" si="24"/>
        <v>0</v>
      </c>
      <c r="BD10" s="86">
        <f t="shared" si="24"/>
        <v>0</v>
      </c>
      <c r="BE10" s="86">
        <f t="shared" si="24"/>
        <v>0</v>
      </c>
      <c r="BF10" s="86">
        <f t="shared" si="24"/>
        <v>0</v>
      </c>
      <c r="BG10" s="86">
        <f t="shared" si="24"/>
        <v>0</v>
      </c>
      <c r="BH10" s="86">
        <f t="shared" si="24"/>
        <v>0</v>
      </c>
      <c r="BI10" s="86">
        <f t="shared" si="24"/>
        <v>0</v>
      </c>
      <c r="BJ10" s="86">
        <f t="shared" si="24"/>
        <v>0</v>
      </c>
      <c r="BK10" s="86">
        <f t="shared" si="24"/>
        <v>0</v>
      </c>
      <c r="BL10" s="86">
        <f t="shared" si="24"/>
        <v>0</v>
      </c>
      <c r="BM10" s="86">
        <f t="shared" si="24"/>
        <v>0</v>
      </c>
      <c r="BN10" s="86">
        <f t="shared" si="24"/>
        <v>0</v>
      </c>
      <c r="BO10" s="86">
        <f t="shared" ref="BO10:DZ10" si="25">MAX(BO8,BO9)</f>
        <v>0</v>
      </c>
      <c r="BP10" s="86">
        <f t="shared" si="25"/>
        <v>0</v>
      </c>
      <c r="BQ10" s="86">
        <f t="shared" si="25"/>
        <v>0</v>
      </c>
      <c r="BR10" s="86">
        <f t="shared" si="25"/>
        <v>0</v>
      </c>
      <c r="BS10" s="86">
        <f t="shared" si="25"/>
        <v>0</v>
      </c>
      <c r="BT10" s="86">
        <f t="shared" si="25"/>
        <v>0</v>
      </c>
      <c r="BU10" s="86">
        <f t="shared" si="25"/>
        <v>0</v>
      </c>
      <c r="BV10" s="86">
        <f t="shared" si="25"/>
        <v>0</v>
      </c>
      <c r="BW10" s="86">
        <f t="shared" si="25"/>
        <v>0</v>
      </c>
      <c r="BX10" s="86">
        <f t="shared" si="25"/>
        <v>0</v>
      </c>
      <c r="BY10" s="86">
        <f t="shared" si="25"/>
        <v>0</v>
      </c>
      <c r="BZ10" s="86">
        <f t="shared" si="25"/>
        <v>0</v>
      </c>
      <c r="CA10" s="86">
        <f t="shared" si="25"/>
        <v>0</v>
      </c>
      <c r="CB10" s="86">
        <f t="shared" si="25"/>
        <v>0</v>
      </c>
      <c r="CC10" s="86">
        <f t="shared" si="25"/>
        <v>0</v>
      </c>
      <c r="CD10" s="86">
        <f t="shared" si="25"/>
        <v>0</v>
      </c>
      <c r="CE10" s="86">
        <f t="shared" si="25"/>
        <v>0</v>
      </c>
      <c r="CF10" s="86">
        <f t="shared" si="25"/>
        <v>0</v>
      </c>
      <c r="CG10" s="86">
        <f t="shared" si="25"/>
        <v>0</v>
      </c>
      <c r="CH10" s="86">
        <f t="shared" si="25"/>
        <v>0</v>
      </c>
      <c r="CI10" s="86">
        <f t="shared" si="25"/>
        <v>0</v>
      </c>
      <c r="CJ10" s="86">
        <f t="shared" si="25"/>
        <v>0</v>
      </c>
      <c r="CK10" s="86">
        <f t="shared" si="25"/>
        <v>0</v>
      </c>
      <c r="CL10" s="86">
        <f t="shared" si="25"/>
        <v>0</v>
      </c>
      <c r="CM10" s="86">
        <f t="shared" si="25"/>
        <v>0</v>
      </c>
      <c r="CN10" s="86">
        <f t="shared" si="25"/>
        <v>0</v>
      </c>
      <c r="CO10" s="86">
        <f t="shared" si="25"/>
        <v>0</v>
      </c>
      <c r="CP10" s="86">
        <f t="shared" si="25"/>
        <v>0</v>
      </c>
      <c r="CQ10" s="86">
        <f t="shared" si="25"/>
        <v>0</v>
      </c>
      <c r="CR10" s="86">
        <f t="shared" si="25"/>
        <v>0</v>
      </c>
      <c r="CS10" s="86">
        <f t="shared" si="25"/>
        <v>0</v>
      </c>
      <c r="CT10" s="86">
        <f t="shared" si="25"/>
        <v>0</v>
      </c>
      <c r="CU10" s="86">
        <f t="shared" si="25"/>
        <v>0</v>
      </c>
      <c r="CV10" s="86">
        <f t="shared" si="25"/>
        <v>0</v>
      </c>
      <c r="CW10" s="86">
        <f t="shared" si="25"/>
        <v>0</v>
      </c>
      <c r="CX10" s="86">
        <f t="shared" si="25"/>
        <v>0</v>
      </c>
      <c r="CY10" s="86">
        <f t="shared" si="25"/>
        <v>0</v>
      </c>
      <c r="CZ10" s="86">
        <f t="shared" si="25"/>
        <v>0</v>
      </c>
      <c r="DA10" s="86">
        <f t="shared" si="25"/>
        <v>0</v>
      </c>
      <c r="DB10" s="86">
        <f t="shared" si="25"/>
        <v>0</v>
      </c>
      <c r="DC10" s="86">
        <f t="shared" si="25"/>
        <v>0</v>
      </c>
      <c r="DD10" s="86">
        <f t="shared" si="25"/>
        <v>0</v>
      </c>
      <c r="DE10" s="86">
        <f t="shared" si="25"/>
        <v>0</v>
      </c>
      <c r="DF10" s="86">
        <f t="shared" si="25"/>
        <v>0</v>
      </c>
      <c r="DG10" s="86">
        <f t="shared" si="25"/>
        <v>0</v>
      </c>
      <c r="DH10" s="86">
        <f t="shared" si="25"/>
        <v>0</v>
      </c>
      <c r="DI10" s="86">
        <f t="shared" si="25"/>
        <v>0</v>
      </c>
      <c r="DJ10" s="86">
        <f t="shared" si="25"/>
        <v>0</v>
      </c>
      <c r="DK10" s="86">
        <f t="shared" si="25"/>
        <v>0</v>
      </c>
      <c r="DL10" s="86">
        <f t="shared" si="25"/>
        <v>0</v>
      </c>
      <c r="DM10" s="86">
        <f t="shared" si="25"/>
        <v>0</v>
      </c>
      <c r="DN10" s="86">
        <f t="shared" si="25"/>
        <v>0</v>
      </c>
      <c r="DO10" s="86">
        <f t="shared" si="25"/>
        <v>0</v>
      </c>
      <c r="DP10" s="86">
        <f t="shared" si="25"/>
        <v>0</v>
      </c>
      <c r="DQ10" s="86">
        <f t="shared" si="25"/>
        <v>0</v>
      </c>
      <c r="DR10" s="86">
        <f t="shared" si="25"/>
        <v>0</v>
      </c>
      <c r="DS10" s="86">
        <f t="shared" si="25"/>
        <v>0</v>
      </c>
      <c r="DT10" s="86">
        <f t="shared" si="25"/>
        <v>0</v>
      </c>
      <c r="DU10" s="86">
        <f t="shared" si="25"/>
        <v>0</v>
      </c>
      <c r="DV10" s="86">
        <f t="shared" si="25"/>
        <v>0</v>
      </c>
      <c r="DW10" s="86">
        <f t="shared" si="25"/>
        <v>0</v>
      </c>
      <c r="DX10" s="86">
        <f t="shared" si="25"/>
        <v>0</v>
      </c>
      <c r="DY10" s="86">
        <f t="shared" si="25"/>
        <v>0</v>
      </c>
      <c r="DZ10" s="86">
        <f t="shared" si="25"/>
        <v>0</v>
      </c>
      <c r="EA10" s="86">
        <f t="shared" ref="EA10:GL10" si="26">MAX(EA8,EA9)</f>
        <v>0</v>
      </c>
      <c r="EB10" s="86">
        <f t="shared" si="26"/>
        <v>0</v>
      </c>
      <c r="EC10" s="86">
        <f t="shared" si="26"/>
        <v>0</v>
      </c>
      <c r="ED10" s="86">
        <f t="shared" si="26"/>
        <v>0</v>
      </c>
      <c r="EE10" s="86">
        <f t="shared" si="26"/>
        <v>0</v>
      </c>
      <c r="EF10" s="86">
        <f t="shared" si="26"/>
        <v>0</v>
      </c>
      <c r="EG10" s="86">
        <f t="shared" si="26"/>
        <v>0</v>
      </c>
      <c r="EH10" s="86">
        <f t="shared" si="26"/>
        <v>0</v>
      </c>
      <c r="EI10" s="86">
        <f t="shared" si="26"/>
        <v>0</v>
      </c>
      <c r="EJ10" s="86">
        <f t="shared" si="26"/>
        <v>0</v>
      </c>
      <c r="EK10" s="86">
        <f t="shared" si="26"/>
        <v>0</v>
      </c>
      <c r="EL10" s="86">
        <f t="shared" si="26"/>
        <v>0</v>
      </c>
      <c r="EM10" s="86">
        <f t="shared" si="26"/>
        <v>0</v>
      </c>
      <c r="EN10" s="86">
        <f t="shared" si="26"/>
        <v>0</v>
      </c>
      <c r="EO10" s="86">
        <f t="shared" si="26"/>
        <v>0</v>
      </c>
      <c r="EP10" s="86">
        <f t="shared" si="26"/>
        <v>0</v>
      </c>
      <c r="EQ10" s="86">
        <f t="shared" si="26"/>
        <v>0</v>
      </c>
      <c r="ER10" s="86">
        <f t="shared" si="26"/>
        <v>0</v>
      </c>
      <c r="ES10" s="86">
        <f t="shared" si="26"/>
        <v>0</v>
      </c>
      <c r="ET10" s="86">
        <f t="shared" si="26"/>
        <v>0</v>
      </c>
      <c r="EU10" s="86">
        <f t="shared" si="26"/>
        <v>0</v>
      </c>
      <c r="EV10" s="86">
        <f t="shared" si="26"/>
        <v>0</v>
      </c>
      <c r="EW10" s="86">
        <f t="shared" si="26"/>
        <v>0</v>
      </c>
      <c r="EX10" s="86">
        <f t="shared" si="26"/>
        <v>0</v>
      </c>
      <c r="EY10" s="86">
        <f t="shared" si="26"/>
        <v>0</v>
      </c>
      <c r="EZ10" s="86">
        <f t="shared" si="26"/>
        <v>0</v>
      </c>
      <c r="FA10" s="86">
        <f t="shared" si="26"/>
        <v>0</v>
      </c>
      <c r="FB10" s="86">
        <f t="shared" si="26"/>
        <v>0</v>
      </c>
      <c r="FC10" s="86">
        <f t="shared" si="26"/>
        <v>0</v>
      </c>
      <c r="FD10" s="86">
        <f t="shared" si="26"/>
        <v>0</v>
      </c>
      <c r="FE10" s="86">
        <f t="shared" si="26"/>
        <v>0</v>
      </c>
      <c r="FF10" s="86">
        <f t="shared" si="26"/>
        <v>0</v>
      </c>
      <c r="FG10" s="86">
        <f t="shared" si="26"/>
        <v>0</v>
      </c>
      <c r="FH10" s="86">
        <f t="shared" si="26"/>
        <v>0</v>
      </c>
      <c r="FI10" s="86">
        <f t="shared" si="26"/>
        <v>0</v>
      </c>
      <c r="FJ10" s="86">
        <f t="shared" si="26"/>
        <v>0</v>
      </c>
      <c r="FK10" s="86">
        <f t="shared" si="26"/>
        <v>0</v>
      </c>
      <c r="FL10" s="86">
        <f t="shared" si="26"/>
        <v>0</v>
      </c>
      <c r="FM10" s="86">
        <f t="shared" si="26"/>
        <v>0</v>
      </c>
      <c r="FN10" s="86">
        <f t="shared" si="26"/>
        <v>0</v>
      </c>
      <c r="FO10" s="86">
        <f t="shared" si="26"/>
        <v>0</v>
      </c>
      <c r="FP10" s="86">
        <f t="shared" si="26"/>
        <v>0</v>
      </c>
      <c r="FQ10" s="86">
        <f t="shared" si="26"/>
        <v>0</v>
      </c>
      <c r="FR10" s="86">
        <f t="shared" si="26"/>
        <v>0</v>
      </c>
      <c r="FS10" s="86">
        <f t="shared" si="26"/>
        <v>0</v>
      </c>
      <c r="FT10" s="86">
        <f t="shared" si="26"/>
        <v>0</v>
      </c>
      <c r="FU10" s="86">
        <f t="shared" si="26"/>
        <v>0</v>
      </c>
      <c r="FV10" s="86">
        <f t="shared" si="26"/>
        <v>0</v>
      </c>
      <c r="FW10" s="86">
        <f t="shared" si="26"/>
        <v>0</v>
      </c>
      <c r="FX10" s="86">
        <f t="shared" si="26"/>
        <v>0</v>
      </c>
      <c r="FY10" s="86">
        <f t="shared" si="26"/>
        <v>0</v>
      </c>
      <c r="FZ10" s="86">
        <f t="shared" si="26"/>
        <v>0</v>
      </c>
      <c r="GA10" s="86">
        <f t="shared" si="26"/>
        <v>0</v>
      </c>
      <c r="GB10" s="86">
        <f t="shared" si="26"/>
        <v>0</v>
      </c>
      <c r="GC10" s="86">
        <f t="shared" si="26"/>
        <v>0</v>
      </c>
      <c r="GD10" s="86">
        <f t="shared" si="26"/>
        <v>0</v>
      </c>
      <c r="GE10" s="86">
        <f t="shared" si="26"/>
        <v>0</v>
      </c>
      <c r="GF10" s="86">
        <f t="shared" si="26"/>
        <v>0</v>
      </c>
      <c r="GG10" s="86">
        <f t="shared" si="26"/>
        <v>0</v>
      </c>
      <c r="GH10" s="86">
        <f t="shared" si="26"/>
        <v>0</v>
      </c>
      <c r="GI10" s="86">
        <f t="shared" si="26"/>
        <v>0</v>
      </c>
      <c r="GJ10" s="86">
        <f t="shared" si="26"/>
        <v>0</v>
      </c>
      <c r="GK10" s="86">
        <f t="shared" si="26"/>
        <v>0</v>
      </c>
      <c r="GL10" s="86">
        <f t="shared" si="26"/>
        <v>0</v>
      </c>
      <c r="GM10" s="86">
        <f t="shared" ref="GM10:IV10" si="27">MAX(GM8,GM9)</f>
        <v>0</v>
      </c>
      <c r="GN10" s="86">
        <f t="shared" si="27"/>
        <v>0</v>
      </c>
      <c r="GO10" s="86">
        <f t="shared" si="27"/>
        <v>0</v>
      </c>
      <c r="GP10" s="86">
        <f t="shared" si="27"/>
        <v>0</v>
      </c>
      <c r="GQ10" s="86">
        <f t="shared" si="27"/>
        <v>0</v>
      </c>
      <c r="GR10" s="86">
        <f t="shared" si="27"/>
        <v>0</v>
      </c>
      <c r="GS10" s="86">
        <f t="shared" si="27"/>
        <v>0</v>
      </c>
      <c r="GT10" s="86">
        <f t="shared" si="27"/>
        <v>0</v>
      </c>
      <c r="GU10" s="86">
        <f t="shared" si="27"/>
        <v>0</v>
      </c>
      <c r="GV10" s="86">
        <f t="shared" si="27"/>
        <v>0</v>
      </c>
      <c r="GW10" s="86">
        <f t="shared" si="27"/>
        <v>0</v>
      </c>
      <c r="GX10" s="86">
        <f t="shared" si="27"/>
        <v>0</v>
      </c>
      <c r="GY10" s="86">
        <f t="shared" si="27"/>
        <v>0</v>
      </c>
      <c r="GZ10" s="86">
        <f t="shared" si="27"/>
        <v>0</v>
      </c>
      <c r="HA10" s="86">
        <f t="shared" si="27"/>
        <v>0</v>
      </c>
      <c r="HB10" s="86">
        <f t="shared" si="27"/>
        <v>0</v>
      </c>
      <c r="HC10" s="86">
        <f t="shared" si="27"/>
        <v>0</v>
      </c>
      <c r="HD10" s="86">
        <f t="shared" si="27"/>
        <v>0</v>
      </c>
      <c r="HE10" s="86">
        <f t="shared" si="27"/>
        <v>0</v>
      </c>
      <c r="HF10" s="86">
        <f t="shared" si="27"/>
        <v>0</v>
      </c>
      <c r="HG10" s="86">
        <f t="shared" si="27"/>
        <v>0</v>
      </c>
      <c r="HH10" s="86">
        <f t="shared" si="27"/>
        <v>0</v>
      </c>
      <c r="HI10" s="86">
        <f t="shared" si="27"/>
        <v>0</v>
      </c>
      <c r="HJ10" s="86">
        <f t="shared" si="27"/>
        <v>0</v>
      </c>
      <c r="HK10" s="86">
        <f t="shared" si="27"/>
        <v>0</v>
      </c>
      <c r="HL10" s="86">
        <f t="shared" si="27"/>
        <v>0</v>
      </c>
      <c r="HM10" s="86">
        <f t="shared" si="27"/>
        <v>0</v>
      </c>
      <c r="HN10" s="86">
        <f t="shared" si="27"/>
        <v>0</v>
      </c>
      <c r="HO10" s="86">
        <f t="shared" si="27"/>
        <v>0</v>
      </c>
      <c r="HP10" s="86">
        <f t="shared" si="27"/>
        <v>0</v>
      </c>
      <c r="HQ10" s="86">
        <f t="shared" si="27"/>
        <v>0</v>
      </c>
      <c r="HR10" s="86">
        <f t="shared" si="27"/>
        <v>0</v>
      </c>
      <c r="HS10" s="86">
        <f t="shared" si="27"/>
        <v>0</v>
      </c>
      <c r="HT10" s="86">
        <f t="shared" si="27"/>
        <v>0</v>
      </c>
      <c r="HU10" s="86">
        <f t="shared" si="27"/>
        <v>0</v>
      </c>
      <c r="HV10" s="86">
        <f t="shared" si="27"/>
        <v>0</v>
      </c>
      <c r="HW10" s="86">
        <f t="shared" si="27"/>
        <v>0</v>
      </c>
      <c r="HX10" s="86">
        <f t="shared" si="27"/>
        <v>0</v>
      </c>
      <c r="HY10" s="86">
        <f t="shared" si="27"/>
        <v>0</v>
      </c>
      <c r="HZ10" s="86">
        <f t="shared" si="27"/>
        <v>0</v>
      </c>
      <c r="IA10" s="86">
        <f t="shared" si="27"/>
        <v>0</v>
      </c>
      <c r="IB10" s="86">
        <f t="shared" si="27"/>
        <v>0</v>
      </c>
      <c r="IC10" s="86">
        <f t="shared" si="27"/>
        <v>0</v>
      </c>
      <c r="ID10" s="86">
        <f t="shared" si="27"/>
        <v>0</v>
      </c>
      <c r="IE10" s="86">
        <f t="shared" si="27"/>
        <v>0</v>
      </c>
      <c r="IF10" s="86">
        <f t="shared" si="27"/>
        <v>0</v>
      </c>
      <c r="IG10" s="86">
        <f t="shared" si="27"/>
        <v>0</v>
      </c>
      <c r="IH10" s="86">
        <f t="shared" si="27"/>
        <v>0</v>
      </c>
      <c r="II10" s="86">
        <f t="shared" si="27"/>
        <v>0</v>
      </c>
      <c r="IJ10" s="86">
        <f t="shared" si="27"/>
        <v>0</v>
      </c>
      <c r="IK10" s="86">
        <f t="shared" si="27"/>
        <v>0</v>
      </c>
      <c r="IL10" s="86">
        <f t="shared" si="27"/>
        <v>0</v>
      </c>
      <c r="IM10" s="86">
        <f t="shared" si="27"/>
        <v>0</v>
      </c>
      <c r="IN10" s="86">
        <f t="shared" si="27"/>
        <v>0</v>
      </c>
      <c r="IO10" s="86">
        <f t="shared" si="27"/>
        <v>0</v>
      </c>
      <c r="IP10" s="86">
        <f t="shared" si="27"/>
        <v>0</v>
      </c>
      <c r="IQ10" s="86">
        <f t="shared" si="27"/>
        <v>0</v>
      </c>
      <c r="IR10" s="86">
        <f t="shared" si="27"/>
        <v>0</v>
      </c>
      <c r="IS10" s="86">
        <f t="shared" si="27"/>
        <v>0</v>
      </c>
      <c r="IT10" s="86">
        <f t="shared" si="27"/>
        <v>0</v>
      </c>
      <c r="IU10" s="86">
        <f t="shared" si="27"/>
        <v>0</v>
      </c>
      <c r="IV10" s="86">
        <f t="shared" si="27"/>
        <v>0</v>
      </c>
    </row>
    <row r="11" spans="1:256" s="25" customFormat="1" ht="14.25">
      <c r="A11" s="183" t="s">
        <v>132</v>
      </c>
      <c r="B11" s="184">
        <f ca="1">COUNT(OFFSET(B$19,0,0,150,1))</f>
        <v>0</v>
      </c>
      <c r="C11" s="184">
        <f t="shared" ref="C11:BN11" ca="1" si="28">COUNT(OFFSET(C$19,0,0,150,1))</f>
        <v>0</v>
      </c>
      <c r="D11" s="184">
        <f t="shared" ca="1" si="28"/>
        <v>0</v>
      </c>
      <c r="E11" s="184">
        <f t="shared" ca="1" si="28"/>
        <v>0</v>
      </c>
      <c r="F11" s="184">
        <f t="shared" ca="1" si="28"/>
        <v>0</v>
      </c>
      <c r="G11" s="184">
        <f t="shared" ca="1" si="28"/>
        <v>0</v>
      </c>
      <c r="H11" s="184">
        <f t="shared" ca="1" si="28"/>
        <v>0</v>
      </c>
      <c r="I11" s="184">
        <f t="shared" ca="1" si="28"/>
        <v>0</v>
      </c>
      <c r="J11" s="184">
        <f t="shared" ca="1" si="28"/>
        <v>0</v>
      </c>
      <c r="K11" s="184">
        <f t="shared" ca="1" si="28"/>
        <v>0</v>
      </c>
      <c r="L11" s="184">
        <f t="shared" ca="1" si="28"/>
        <v>0</v>
      </c>
      <c r="M11" s="184">
        <f t="shared" ca="1" si="28"/>
        <v>0</v>
      </c>
      <c r="N11" s="184">
        <f t="shared" ca="1" si="28"/>
        <v>0</v>
      </c>
      <c r="O11" s="184">
        <f t="shared" ca="1" si="28"/>
        <v>0</v>
      </c>
      <c r="P11" s="184">
        <f t="shared" ca="1" si="28"/>
        <v>0</v>
      </c>
      <c r="Q11" s="184">
        <f t="shared" ca="1" si="28"/>
        <v>0</v>
      </c>
      <c r="R11" s="184">
        <f t="shared" ca="1" si="28"/>
        <v>0</v>
      </c>
      <c r="S11" s="184">
        <f t="shared" ca="1" si="28"/>
        <v>0</v>
      </c>
      <c r="T11" s="184">
        <f t="shared" ca="1" si="28"/>
        <v>0</v>
      </c>
      <c r="U11" s="184">
        <f t="shared" ca="1" si="28"/>
        <v>0</v>
      </c>
      <c r="V11" s="184">
        <f t="shared" ca="1" si="28"/>
        <v>0</v>
      </c>
      <c r="W11" s="184">
        <f t="shared" ca="1" si="28"/>
        <v>0</v>
      </c>
      <c r="X11" s="184">
        <f t="shared" ca="1" si="28"/>
        <v>0</v>
      </c>
      <c r="Y11" s="184">
        <f t="shared" ca="1" si="28"/>
        <v>0</v>
      </c>
      <c r="Z11" s="184">
        <f t="shared" ca="1" si="28"/>
        <v>0</v>
      </c>
      <c r="AA11" s="184">
        <f t="shared" ca="1" si="28"/>
        <v>0</v>
      </c>
      <c r="AB11" s="184">
        <f t="shared" ca="1" si="28"/>
        <v>0</v>
      </c>
      <c r="AC11" s="184">
        <f t="shared" ca="1" si="28"/>
        <v>0</v>
      </c>
      <c r="AD11" s="184">
        <f t="shared" ca="1" si="28"/>
        <v>0</v>
      </c>
      <c r="AE11" s="184">
        <f t="shared" ca="1" si="28"/>
        <v>0</v>
      </c>
      <c r="AF11" s="184">
        <f t="shared" ca="1" si="28"/>
        <v>0</v>
      </c>
      <c r="AG11" s="184">
        <f t="shared" ca="1" si="28"/>
        <v>0</v>
      </c>
      <c r="AH11" s="184">
        <f t="shared" ca="1" si="28"/>
        <v>0</v>
      </c>
      <c r="AI11" s="184">
        <f t="shared" ca="1" si="28"/>
        <v>0</v>
      </c>
      <c r="AJ11" s="184">
        <f t="shared" ca="1" si="28"/>
        <v>0</v>
      </c>
      <c r="AK11" s="184">
        <f t="shared" ca="1" si="28"/>
        <v>0</v>
      </c>
      <c r="AL11" s="184">
        <f t="shared" ca="1" si="28"/>
        <v>0</v>
      </c>
      <c r="AM11" s="184">
        <f t="shared" ca="1" si="28"/>
        <v>0</v>
      </c>
      <c r="AN11" s="184">
        <f t="shared" ca="1" si="28"/>
        <v>0</v>
      </c>
      <c r="AO11" s="184">
        <f t="shared" ca="1" si="28"/>
        <v>0</v>
      </c>
      <c r="AP11" s="184">
        <f t="shared" ca="1" si="28"/>
        <v>0</v>
      </c>
      <c r="AQ11" s="184">
        <f t="shared" ca="1" si="28"/>
        <v>0</v>
      </c>
      <c r="AR11" s="184">
        <f t="shared" ca="1" si="28"/>
        <v>0</v>
      </c>
      <c r="AS11" s="184">
        <f t="shared" ca="1" si="28"/>
        <v>0</v>
      </c>
      <c r="AT11" s="184">
        <f t="shared" ca="1" si="28"/>
        <v>0</v>
      </c>
      <c r="AU11" s="184">
        <f t="shared" ca="1" si="28"/>
        <v>0</v>
      </c>
      <c r="AV11" s="184">
        <f t="shared" ca="1" si="28"/>
        <v>0</v>
      </c>
      <c r="AW11" s="184">
        <f t="shared" ca="1" si="28"/>
        <v>0</v>
      </c>
      <c r="AX11" s="184">
        <f t="shared" ca="1" si="28"/>
        <v>0</v>
      </c>
      <c r="AY11" s="184">
        <f t="shared" ca="1" si="28"/>
        <v>0</v>
      </c>
      <c r="AZ11" s="184">
        <f t="shared" ca="1" si="28"/>
        <v>0</v>
      </c>
      <c r="BA11" s="184">
        <f t="shared" ca="1" si="28"/>
        <v>0</v>
      </c>
      <c r="BB11" s="184">
        <f t="shared" ca="1" si="28"/>
        <v>0</v>
      </c>
      <c r="BC11" s="184">
        <f t="shared" ca="1" si="28"/>
        <v>0</v>
      </c>
      <c r="BD11" s="184">
        <f t="shared" ca="1" si="28"/>
        <v>0</v>
      </c>
      <c r="BE11" s="184">
        <f t="shared" ca="1" si="28"/>
        <v>0</v>
      </c>
      <c r="BF11" s="184">
        <f t="shared" ca="1" si="28"/>
        <v>0</v>
      </c>
      <c r="BG11" s="184">
        <f t="shared" ca="1" si="28"/>
        <v>0</v>
      </c>
      <c r="BH11" s="184">
        <f t="shared" ca="1" si="28"/>
        <v>0</v>
      </c>
      <c r="BI11" s="184">
        <f t="shared" ca="1" si="28"/>
        <v>0</v>
      </c>
      <c r="BJ11" s="184">
        <f t="shared" ca="1" si="28"/>
        <v>0</v>
      </c>
      <c r="BK11" s="184">
        <f t="shared" ca="1" si="28"/>
        <v>0</v>
      </c>
      <c r="BL11" s="184">
        <f t="shared" ca="1" si="28"/>
        <v>0</v>
      </c>
      <c r="BM11" s="184">
        <f t="shared" ca="1" si="28"/>
        <v>0</v>
      </c>
      <c r="BN11" s="184">
        <f t="shared" ca="1" si="28"/>
        <v>0</v>
      </c>
      <c r="BO11" s="184">
        <f t="shared" ref="BO11:DZ11" ca="1" si="29">COUNT(OFFSET(BO$19,0,0,150,1))</f>
        <v>0</v>
      </c>
      <c r="BP11" s="184">
        <f t="shared" ca="1" si="29"/>
        <v>0</v>
      </c>
      <c r="BQ11" s="184">
        <f t="shared" ca="1" si="29"/>
        <v>0</v>
      </c>
      <c r="BR11" s="184">
        <f t="shared" ca="1" si="29"/>
        <v>0</v>
      </c>
      <c r="BS11" s="184">
        <f t="shared" ca="1" si="29"/>
        <v>0</v>
      </c>
      <c r="BT11" s="184">
        <f t="shared" ca="1" si="29"/>
        <v>0</v>
      </c>
      <c r="BU11" s="184">
        <f t="shared" ca="1" si="29"/>
        <v>0</v>
      </c>
      <c r="BV11" s="184">
        <f t="shared" ca="1" si="29"/>
        <v>0</v>
      </c>
      <c r="BW11" s="184">
        <f t="shared" ca="1" si="29"/>
        <v>0</v>
      </c>
      <c r="BX11" s="184">
        <f t="shared" ca="1" si="29"/>
        <v>0</v>
      </c>
      <c r="BY11" s="184">
        <f t="shared" ca="1" si="29"/>
        <v>0</v>
      </c>
      <c r="BZ11" s="184">
        <f t="shared" ca="1" si="29"/>
        <v>0</v>
      </c>
      <c r="CA11" s="184">
        <f t="shared" ca="1" si="29"/>
        <v>0</v>
      </c>
      <c r="CB11" s="184">
        <f t="shared" ca="1" si="29"/>
        <v>0</v>
      </c>
      <c r="CC11" s="184">
        <f t="shared" ca="1" si="29"/>
        <v>0</v>
      </c>
      <c r="CD11" s="184">
        <f t="shared" ca="1" si="29"/>
        <v>0</v>
      </c>
      <c r="CE11" s="184">
        <f t="shared" ca="1" si="29"/>
        <v>0</v>
      </c>
      <c r="CF11" s="184">
        <f t="shared" ca="1" si="29"/>
        <v>0</v>
      </c>
      <c r="CG11" s="184">
        <f t="shared" ca="1" si="29"/>
        <v>0</v>
      </c>
      <c r="CH11" s="184">
        <f t="shared" ca="1" si="29"/>
        <v>0</v>
      </c>
      <c r="CI11" s="184">
        <f t="shared" ca="1" si="29"/>
        <v>0</v>
      </c>
      <c r="CJ11" s="184">
        <f t="shared" ca="1" si="29"/>
        <v>0</v>
      </c>
      <c r="CK11" s="184">
        <f t="shared" ca="1" si="29"/>
        <v>0</v>
      </c>
      <c r="CL11" s="184">
        <f t="shared" ca="1" si="29"/>
        <v>0</v>
      </c>
      <c r="CM11" s="184">
        <f t="shared" ca="1" si="29"/>
        <v>0</v>
      </c>
      <c r="CN11" s="184">
        <f t="shared" ca="1" si="29"/>
        <v>0</v>
      </c>
      <c r="CO11" s="184">
        <f t="shared" ca="1" si="29"/>
        <v>0</v>
      </c>
      <c r="CP11" s="184">
        <f t="shared" ca="1" si="29"/>
        <v>0</v>
      </c>
      <c r="CQ11" s="184">
        <f t="shared" ca="1" si="29"/>
        <v>0</v>
      </c>
      <c r="CR11" s="184">
        <f t="shared" ca="1" si="29"/>
        <v>0</v>
      </c>
      <c r="CS11" s="184">
        <f t="shared" ca="1" si="29"/>
        <v>0</v>
      </c>
      <c r="CT11" s="184">
        <f t="shared" ca="1" si="29"/>
        <v>0</v>
      </c>
      <c r="CU11" s="184">
        <f t="shared" ca="1" si="29"/>
        <v>0</v>
      </c>
      <c r="CV11" s="184">
        <f t="shared" ca="1" si="29"/>
        <v>0</v>
      </c>
      <c r="CW11" s="184">
        <f t="shared" ca="1" si="29"/>
        <v>0</v>
      </c>
      <c r="CX11" s="184">
        <f t="shared" ca="1" si="29"/>
        <v>0</v>
      </c>
      <c r="CY11" s="184">
        <f t="shared" ca="1" si="29"/>
        <v>0</v>
      </c>
      <c r="CZ11" s="184">
        <f t="shared" ca="1" si="29"/>
        <v>0</v>
      </c>
      <c r="DA11" s="184">
        <f t="shared" ca="1" si="29"/>
        <v>0</v>
      </c>
      <c r="DB11" s="184">
        <f t="shared" ca="1" si="29"/>
        <v>0</v>
      </c>
      <c r="DC11" s="184">
        <f t="shared" ca="1" si="29"/>
        <v>0</v>
      </c>
      <c r="DD11" s="184">
        <f t="shared" ca="1" si="29"/>
        <v>0</v>
      </c>
      <c r="DE11" s="184">
        <f t="shared" ca="1" si="29"/>
        <v>0</v>
      </c>
      <c r="DF11" s="184">
        <f t="shared" ca="1" si="29"/>
        <v>0</v>
      </c>
      <c r="DG11" s="184">
        <f t="shared" ca="1" si="29"/>
        <v>0</v>
      </c>
      <c r="DH11" s="184">
        <f t="shared" ca="1" si="29"/>
        <v>0</v>
      </c>
      <c r="DI11" s="184">
        <f t="shared" ca="1" si="29"/>
        <v>0</v>
      </c>
      <c r="DJ11" s="184">
        <f t="shared" ca="1" si="29"/>
        <v>0</v>
      </c>
      <c r="DK11" s="184">
        <f t="shared" ca="1" si="29"/>
        <v>0</v>
      </c>
      <c r="DL11" s="184">
        <f t="shared" ca="1" si="29"/>
        <v>0</v>
      </c>
      <c r="DM11" s="184">
        <f t="shared" ca="1" si="29"/>
        <v>0</v>
      </c>
      <c r="DN11" s="184">
        <f t="shared" ca="1" si="29"/>
        <v>0</v>
      </c>
      <c r="DO11" s="184">
        <f t="shared" ca="1" si="29"/>
        <v>0</v>
      </c>
      <c r="DP11" s="184">
        <f t="shared" ca="1" si="29"/>
        <v>0</v>
      </c>
      <c r="DQ11" s="184">
        <f t="shared" ca="1" si="29"/>
        <v>0</v>
      </c>
      <c r="DR11" s="184">
        <f t="shared" ca="1" si="29"/>
        <v>0</v>
      </c>
      <c r="DS11" s="184">
        <f t="shared" ca="1" si="29"/>
        <v>0</v>
      </c>
      <c r="DT11" s="184">
        <f t="shared" ca="1" si="29"/>
        <v>0</v>
      </c>
      <c r="DU11" s="184">
        <f t="shared" ca="1" si="29"/>
        <v>0</v>
      </c>
      <c r="DV11" s="184">
        <f t="shared" ca="1" si="29"/>
        <v>0</v>
      </c>
      <c r="DW11" s="184">
        <f t="shared" ca="1" si="29"/>
        <v>0</v>
      </c>
      <c r="DX11" s="184">
        <f t="shared" ca="1" si="29"/>
        <v>0</v>
      </c>
      <c r="DY11" s="184">
        <f t="shared" ca="1" si="29"/>
        <v>0</v>
      </c>
      <c r="DZ11" s="184">
        <f t="shared" ca="1" si="29"/>
        <v>0</v>
      </c>
      <c r="EA11" s="184">
        <f t="shared" ref="EA11:GL11" ca="1" si="30">COUNT(OFFSET(EA$19,0,0,150,1))</f>
        <v>0</v>
      </c>
      <c r="EB11" s="184">
        <f t="shared" ca="1" si="30"/>
        <v>0</v>
      </c>
      <c r="EC11" s="184">
        <f t="shared" ca="1" si="30"/>
        <v>0</v>
      </c>
      <c r="ED11" s="184">
        <f t="shared" ca="1" si="30"/>
        <v>0</v>
      </c>
      <c r="EE11" s="184">
        <f t="shared" ca="1" si="30"/>
        <v>0</v>
      </c>
      <c r="EF11" s="184">
        <f t="shared" ca="1" si="30"/>
        <v>0</v>
      </c>
      <c r="EG11" s="184">
        <f t="shared" ca="1" si="30"/>
        <v>0</v>
      </c>
      <c r="EH11" s="184">
        <f t="shared" ca="1" si="30"/>
        <v>0</v>
      </c>
      <c r="EI11" s="184">
        <f t="shared" ca="1" si="30"/>
        <v>0</v>
      </c>
      <c r="EJ11" s="184">
        <f t="shared" ca="1" si="30"/>
        <v>0</v>
      </c>
      <c r="EK11" s="184">
        <f t="shared" ca="1" si="30"/>
        <v>0</v>
      </c>
      <c r="EL11" s="184">
        <f t="shared" ca="1" si="30"/>
        <v>0</v>
      </c>
      <c r="EM11" s="184">
        <f t="shared" ca="1" si="30"/>
        <v>0</v>
      </c>
      <c r="EN11" s="184">
        <f t="shared" ca="1" si="30"/>
        <v>0</v>
      </c>
      <c r="EO11" s="184">
        <f t="shared" ca="1" si="30"/>
        <v>0</v>
      </c>
      <c r="EP11" s="184">
        <f t="shared" ca="1" si="30"/>
        <v>0</v>
      </c>
      <c r="EQ11" s="184">
        <f t="shared" ca="1" si="30"/>
        <v>0</v>
      </c>
      <c r="ER11" s="184">
        <f t="shared" ca="1" si="30"/>
        <v>0</v>
      </c>
      <c r="ES11" s="184">
        <f t="shared" ca="1" si="30"/>
        <v>0</v>
      </c>
      <c r="ET11" s="184">
        <f t="shared" ca="1" si="30"/>
        <v>0</v>
      </c>
      <c r="EU11" s="184">
        <f t="shared" ca="1" si="30"/>
        <v>0</v>
      </c>
      <c r="EV11" s="184">
        <f t="shared" ca="1" si="30"/>
        <v>0</v>
      </c>
      <c r="EW11" s="184">
        <f t="shared" ca="1" si="30"/>
        <v>0</v>
      </c>
      <c r="EX11" s="184">
        <f t="shared" ca="1" si="30"/>
        <v>0</v>
      </c>
      <c r="EY11" s="184">
        <f t="shared" ca="1" si="30"/>
        <v>0</v>
      </c>
      <c r="EZ11" s="184">
        <f t="shared" ca="1" si="30"/>
        <v>0</v>
      </c>
      <c r="FA11" s="184">
        <f t="shared" ca="1" si="30"/>
        <v>0</v>
      </c>
      <c r="FB11" s="184">
        <f t="shared" ca="1" si="30"/>
        <v>0</v>
      </c>
      <c r="FC11" s="184">
        <f t="shared" ca="1" si="30"/>
        <v>0</v>
      </c>
      <c r="FD11" s="184">
        <f t="shared" ca="1" si="30"/>
        <v>0</v>
      </c>
      <c r="FE11" s="184">
        <f t="shared" ca="1" si="30"/>
        <v>0</v>
      </c>
      <c r="FF11" s="184">
        <f t="shared" ca="1" si="30"/>
        <v>0</v>
      </c>
      <c r="FG11" s="184">
        <f t="shared" ca="1" si="30"/>
        <v>0</v>
      </c>
      <c r="FH11" s="184">
        <f t="shared" ca="1" si="30"/>
        <v>0</v>
      </c>
      <c r="FI11" s="184">
        <f t="shared" ca="1" si="30"/>
        <v>0</v>
      </c>
      <c r="FJ11" s="184">
        <f t="shared" ca="1" si="30"/>
        <v>0</v>
      </c>
      <c r="FK11" s="184">
        <f t="shared" ca="1" si="30"/>
        <v>0</v>
      </c>
      <c r="FL11" s="184">
        <f t="shared" ca="1" si="30"/>
        <v>0</v>
      </c>
      <c r="FM11" s="184">
        <f t="shared" ca="1" si="30"/>
        <v>0</v>
      </c>
      <c r="FN11" s="184">
        <f t="shared" ca="1" si="30"/>
        <v>0</v>
      </c>
      <c r="FO11" s="184">
        <f t="shared" ca="1" si="30"/>
        <v>0</v>
      </c>
      <c r="FP11" s="184">
        <f t="shared" ca="1" si="30"/>
        <v>0</v>
      </c>
      <c r="FQ11" s="184">
        <f t="shared" ca="1" si="30"/>
        <v>0</v>
      </c>
      <c r="FR11" s="184">
        <f t="shared" ca="1" si="30"/>
        <v>0</v>
      </c>
      <c r="FS11" s="184">
        <f t="shared" ca="1" si="30"/>
        <v>0</v>
      </c>
      <c r="FT11" s="184">
        <f t="shared" ca="1" si="30"/>
        <v>0</v>
      </c>
      <c r="FU11" s="184">
        <f t="shared" ca="1" si="30"/>
        <v>0</v>
      </c>
      <c r="FV11" s="184">
        <f t="shared" ca="1" si="30"/>
        <v>0</v>
      </c>
      <c r="FW11" s="184">
        <f t="shared" ca="1" si="30"/>
        <v>0</v>
      </c>
      <c r="FX11" s="184">
        <f t="shared" ca="1" si="30"/>
        <v>0</v>
      </c>
      <c r="FY11" s="184">
        <f t="shared" ca="1" si="30"/>
        <v>0</v>
      </c>
      <c r="FZ11" s="184">
        <f t="shared" ca="1" si="30"/>
        <v>0</v>
      </c>
      <c r="GA11" s="184">
        <f t="shared" ca="1" si="30"/>
        <v>0</v>
      </c>
      <c r="GB11" s="184">
        <f t="shared" ca="1" si="30"/>
        <v>0</v>
      </c>
      <c r="GC11" s="184">
        <f t="shared" ca="1" si="30"/>
        <v>0</v>
      </c>
      <c r="GD11" s="184">
        <f t="shared" ca="1" si="30"/>
        <v>0</v>
      </c>
      <c r="GE11" s="184">
        <f t="shared" ca="1" si="30"/>
        <v>0</v>
      </c>
      <c r="GF11" s="184">
        <f t="shared" ca="1" si="30"/>
        <v>0</v>
      </c>
      <c r="GG11" s="184">
        <f t="shared" ca="1" si="30"/>
        <v>0</v>
      </c>
      <c r="GH11" s="184">
        <f t="shared" ca="1" si="30"/>
        <v>0</v>
      </c>
      <c r="GI11" s="184">
        <f t="shared" ca="1" si="30"/>
        <v>0</v>
      </c>
      <c r="GJ11" s="184">
        <f t="shared" ca="1" si="30"/>
        <v>0</v>
      </c>
      <c r="GK11" s="184">
        <f t="shared" ca="1" si="30"/>
        <v>0</v>
      </c>
      <c r="GL11" s="184">
        <f t="shared" ca="1" si="30"/>
        <v>0</v>
      </c>
      <c r="GM11" s="184">
        <f t="shared" ref="GM11:IV11" ca="1" si="31">COUNT(OFFSET(GM$19,0,0,150,1))</f>
        <v>0</v>
      </c>
      <c r="GN11" s="184">
        <f t="shared" ca="1" si="31"/>
        <v>0</v>
      </c>
      <c r="GO11" s="184">
        <f t="shared" ca="1" si="31"/>
        <v>0</v>
      </c>
      <c r="GP11" s="184">
        <f t="shared" ca="1" si="31"/>
        <v>0</v>
      </c>
      <c r="GQ11" s="184">
        <f t="shared" ca="1" si="31"/>
        <v>0</v>
      </c>
      <c r="GR11" s="184">
        <f t="shared" ca="1" si="31"/>
        <v>0</v>
      </c>
      <c r="GS11" s="184">
        <f t="shared" ca="1" si="31"/>
        <v>0</v>
      </c>
      <c r="GT11" s="184">
        <f t="shared" ca="1" si="31"/>
        <v>0</v>
      </c>
      <c r="GU11" s="184">
        <f t="shared" ca="1" si="31"/>
        <v>0</v>
      </c>
      <c r="GV11" s="184">
        <f t="shared" ca="1" si="31"/>
        <v>0</v>
      </c>
      <c r="GW11" s="184">
        <f t="shared" ca="1" si="31"/>
        <v>0</v>
      </c>
      <c r="GX11" s="184">
        <f t="shared" ca="1" si="31"/>
        <v>0</v>
      </c>
      <c r="GY11" s="184">
        <f t="shared" ca="1" si="31"/>
        <v>0</v>
      </c>
      <c r="GZ11" s="184">
        <f t="shared" ca="1" si="31"/>
        <v>0</v>
      </c>
      <c r="HA11" s="184">
        <f t="shared" ca="1" si="31"/>
        <v>0</v>
      </c>
      <c r="HB11" s="184">
        <f t="shared" ca="1" si="31"/>
        <v>0</v>
      </c>
      <c r="HC11" s="184">
        <f t="shared" ca="1" si="31"/>
        <v>0</v>
      </c>
      <c r="HD11" s="184">
        <f t="shared" ca="1" si="31"/>
        <v>0</v>
      </c>
      <c r="HE11" s="184">
        <f t="shared" ca="1" si="31"/>
        <v>0</v>
      </c>
      <c r="HF11" s="184">
        <f t="shared" ca="1" si="31"/>
        <v>0</v>
      </c>
      <c r="HG11" s="184">
        <f t="shared" ca="1" si="31"/>
        <v>0</v>
      </c>
      <c r="HH11" s="184">
        <f t="shared" ca="1" si="31"/>
        <v>0</v>
      </c>
      <c r="HI11" s="184">
        <f t="shared" ca="1" si="31"/>
        <v>0</v>
      </c>
      <c r="HJ11" s="184">
        <f t="shared" ca="1" si="31"/>
        <v>0</v>
      </c>
      <c r="HK11" s="184">
        <f t="shared" ca="1" si="31"/>
        <v>0</v>
      </c>
      <c r="HL11" s="184">
        <f t="shared" ca="1" si="31"/>
        <v>0</v>
      </c>
      <c r="HM11" s="184">
        <f t="shared" ca="1" si="31"/>
        <v>0</v>
      </c>
      <c r="HN11" s="184">
        <f t="shared" ca="1" si="31"/>
        <v>0</v>
      </c>
      <c r="HO11" s="184">
        <f t="shared" ca="1" si="31"/>
        <v>0</v>
      </c>
      <c r="HP11" s="184">
        <f t="shared" ca="1" si="31"/>
        <v>0</v>
      </c>
      <c r="HQ11" s="184">
        <f t="shared" ca="1" si="31"/>
        <v>0</v>
      </c>
      <c r="HR11" s="184">
        <f t="shared" ca="1" si="31"/>
        <v>0</v>
      </c>
      <c r="HS11" s="184">
        <f t="shared" ca="1" si="31"/>
        <v>0</v>
      </c>
      <c r="HT11" s="184">
        <f t="shared" ca="1" si="31"/>
        <v>0</v>
      </c>
      <c r="HU11" s="184">
        <f t="shared" ca="1" si="31"/>
        <v>0</v>
      </c>
      <c r="HV11" s="184">
        <f t="shared" ca="1" si="31"/>
        <v>0</v>
      </c>
      <c r="HW11" s="184">
        <f t="shared" ca="1" si="31"/>
        <v>0</v>
      </c>
      <c r="HX11" s="184">
        <f t="shared" ca="1" si="31"/>
        <v>0</v>
      </c>
      <c r="HY11" s="184">
        <f t="shared" ca="1" si="31"/>
        <v>0</v>
      </c>
      <c r="HZ11" s="184">
        <f t="shared" ca="1" si="31"/>
        <v>0</v>
      </c>
      <c r="IA11" s="184">
        <f t="shared" ca="1" si="31"/>
        <v>0</v>
      </c>
      <c r="IB11" s="184">
        <f t="shared" ca="1" si="31"/>
        <v>0</v>
      </c>
      <c r="IC11" s="184">
        <f t="shared" ca="1" si="31"/>
        <v>0</v>
      </c>
      <c r="ID11" s="184">
        <f t="shared" ca="1" si="31"/>
        <v>0</v>
      </c>
      <c r="IE11" s="184">
        <f t="shared" ca="1" si="31"/>
        <v>0</v>
      </c>
      <c r="IF11" s="184">
        <f t="shared" ca="1" si="31"/>
        <v>0</v>
      </c>
      <c r="IG11" s="184">
        <f t="shared" ca="1" si="31"/>
        <v>0</v>
      </c>
      <c r="IH11" s="184">
        <f t="shared" ca="1" si="31"/>
        <v>0</v>
      </c>
      <c r="II11" s="184">
        <f t="shared" ca="1" si="31"/>
        <v>0</v>
      </c>
      <c r="IJ11" s="184">
        <f t="shared" ca="1" si="31"/>
        <v>0</v>
      </c>
      <c r="IK11" s="184">
        <f t="shared" ca="1" si="31"/>
        <v>0</v>
      </c>
      <c r="IL11" s="184">
        <f t="shared" ca="1" si="31"/>
        <v>0</v>
      </c>
      <c r="IM11" s="184">
        <f t="shared" ca="1" si="31"/>
        <v>0</v>
      </c>
      <c r="IN11" s="184">
        <f t="shared" ca="1" si="31"/>
        <v>0</v>
      </c>
      <c r="IO11" s="184">
        <f t="shared" ca="1" si="31"/>
        <v>0</v>
      </c>
      <c r="IP11" s="184">
        <f t="shared" ca="1" si="31"/>
        <v>0</v>
      </c>
      <c r="IQ11" s="184">
        <f t="shared" ca="1" si="31"/>
        <v>0</v>
      </c>
      <c r="IR11" s="184">
        <f t="shared" ca="1" si="31"/>
        <v>0</v>
      </c>
      <c r="IS11" s="184">
        <f t="shared" ca="1" si="31"/>
        <v>0</v>
      </c>
      <c r="IT11" s="184">
        <f t="shared" ca="1" si="31"/>
        <v>0</v>
      </c>
      <c r="IU11" s="184">
        <f t="shared" ca="1" si="31"/>
        <v>0</v>
      </c>
      <c r="IV11" s="184">
        <f t="shared" ca="1" si="31"/>
        <v>0</v>
      </c>
    </row>
    <row r="12" spans="1:256" s="25" customFormat="1" ht="14.25">
      <c r="A12" s="183" t="s">
        <v>133</v>
      </c>
      <c r="B12" s="184">
        <f ca="1">COUNT(OFFSET(B$19,0,0,180,1))</f>
        <v>0</v>
      </c>
      <c r="C12" s="184">
        <f t="shared" ref="C12:BN12" ca="1" si="32">COUNT(OFFSET(C$19,0,0,180,1))</f>
        <v>0</v>
      </c>
      <c r="D12" s="184">
        <f t="shared" ca="1" si="32"/>
        <v>0</v>
      </c>
      <c r="E12" s="184">
        <f t="shared" ca="1" si="32"/>
        <v>0</v>
      </c>
      <c r="F12" s="184">
        <f t="shared" ca="1" si="32"/>
        <v>0</v>
      </c>
      <c r="G12" s="184">
        <f t="shared" ca="1" si="32"/>
        <v>0</v>
      </c>
      <c r="H12" s="184">
        <f t="shared" ca="1" si="32"/>
        <v>0</v>
      </c>
      <c r="I12" s="184">
        <f t="shared" ca="1" si="32"/>
        <v>0</v>
      </c>
      <c r="J12" s="184">
        <f t="shared" ca="1" si="32"/>
        <v>0</v>
      </c>
      <c r="K12" s="184">
        <f t="shared" ca="1" si="32"/>
        <v>0</v>
      </c>
      <c r="L12" s="184">
        <f t="shared" ca="1" si="32"/>
        <v>0</v>
      </c>
      <c r="M12" s="184">
        <f t="shared" ca="1" si="32"/>
        <v>0</v>
      </c>
      <c r="N12" s="184">
        <f t="shared" ca="1" si="32"/>
        <v>0</v>
      </c>
      <c r="O12" s="184">
        <f t="shared" ca="1" si="32"/>
        <v>0</v>
      </c>
      <c r="P12" s="184">
        <f t="shared" ca="1" si="32"/>
        <v>0</v>
      </c>
      <c r="Q12" s="184">
        <f t="shared" ca="1" si="32"/>
        <v>0</v>
      </c>
      <c r="R12" s="184">
        <f t="shared" ca="1" si="32"/>
        <v>0</v>
      </c>
      <c r="S12" s="184">
        <f t="shared" ca="1" si="32"/>
        <v>0</v>
      </c>
      <c r="T12" s="184">
        <f t="shared" ca="1" si="32"/>
        <v>0</v>
      </c>
      <c r="U12" s="184">
        <f t="shared" ca="1" si="32"/>
        <v>0</v>
      </c>
      <c r="V12" s="184">
        <f t="shared" ca="1" si="32"/>
        <v>0</v>
      </c>
      <c r="W12" s="184">
        <f t="shared" ca="1" si="32"/>
        <v>0</v>
      </c>
      <c r="X12" s="184">
        <f t="shared" ca="1" si="32"/>
        <v>0</v>
      </c>
      <c r="Y12" s="184">
        <f t="shared" ca="1" si="32"/>
        <v>0</v>
      </c>
      <c r="Z12" s="184">
        <f t="shared" ca="1" si="32"/>
        <v>0</v>
      </c>
      <c r="AA12" s="184">
        <f t="shared" ca="1" si="32"/>
        <v>0</v>
      </c>
      <c r="AB12" s="184">
        <f t="shared" ca="1" si="32"/>
        <v>0</v>
      </c>
      <c r="AC12" s="184">
        <f t="shared" ca="1" si="32"/>
        <v>0</v>
      </c>
      <c r="AD12" s="184">
        <f t="shared" ca="1" si="32"/>
        <v>0</v>
      </c>
      <c r="AE12" s="184">
        <f t="shared" ca="1" si="32"/>
        <v>0</v>
      </c>
      <c r="AF12" s="184">
        <f t="shared" ca="1" si="32"/>
        <v>0</v>
      </c>
      <c r="AG12" s="184">
        <f t="shared" ca="1" si="32"/>
        <v>0</v>
      </c>
      <c r="AH12" s="184">
        <f t="shared" ca="1" si="32"/>
        <v>0</v>
      </c>
      <c r="AI12" s="184">
        <f t="shared" ca="1" si="32"/>
        <v>0</v>
      </c>
      <c r="AJ12" s="184">
        <f t="shared" ca="1" si="32"/>
        <v>0</v>
      </c>
      <c r="AK12" s="184">
        <f t="shared" ca="1" si="32"/>
        <v>0</v>
      </c>
      <c r="AL12" s="184">
        <f t="shared" ca="1" si="32"/>
        <v>0</v>
      </c>
      <c r="AM12" s="184">
        <f t="shared" ca="1" si="32"/>
        <v>0</v>
      </c>
      <c r="AN12" s="184">
        <f t="shared" ca="1" si="32"/>
        <v>0</v>
      </c>
      <c r="AO12" s="184">
        <f t="shared" ca="1" si="32"/>
        <v>0</v>
      </c>
      <c r="AP12" s="184">
        <f t="shared" ca="1" si="32"/>
        <v>0</v>
      </c>
      <c r="AQ12" s="184">
        <f t="shared" ca="1" si="32"/>
        <v>0</v>
      </c>
      <c r="AR12" s="184">
        <f t="shared" ca="1" si="32"/>
        <v>0</v>
      </c>
      <c r="AS12" s="184">
        <f t="shared" ca="1" si="32"/>
        <v>0</v>
      </c>
      <c r="AT12" s="184">
        <f t="shared" ca="1" si="32"/>
        <v>0</v>
      </c>
      <c r="AU12" s="184">
        <f t="shared" ca="1" si="32"/>
        <v>0</v>
      </c>
      <c r="AV12" s="184">
        <f t="shared" ca="1" si="32"/>
        <v>0</v>
      </c>
      <c r="AW12" s="184">
        <f t="shared" ca="1" si="32"/>
        <v>0</v>
      </c>
      <c r="AX12" s="184">
        <f t="shared" ca="1" si="32"/>
        <v>0</v>
      </c>
      <c r="AY12" s="184">
        <f t="shared" ca="1" si="32"/>
        <v>0</v>
      </c>
      <c r="AZ12" s="184">
        <f t="shared" ca="1" si="32"/>
        <v>0</v>
      </c>
      <c r="BA12" s="184">
        <f t="shared" ca="1" si="32"/>
        <v>0</v>
      </c>
      <c r="BB12" s="184">
        <f t="shared" ca="1" si="32"/>
        <v>0</v>
      </c>
      <c r="BC12" s="184">
        <f t="shared" ca="1" si="32"/>
        <v>0</v>
      </c>
      <c r="BD12" s="184">
        <f t="shared" ca="1" si="32"/>
        <v>0</v>
      </c>
      <c r="BE12" s="184">
        <f t="shared" ca="1" si="32"/>
        <v>0</v>
      </c>
      <c r="BF12" s="184">
        <f t="shared" ca="1" si="32"/>
        <v>0</v>
      </c>
      <c r="BG12" s="184">
        <f t="shared" ca="1" si="32"/>
        <v>0</v>
      </c>
      <c r="BH12" s="184">
        <f t="shared" ca="1" si="32"/>
        <v>0</v>
      </c>
      <c r="BI12" s="184">
        <f t="shared" ca="1" si="32"/>
        <v>0</v>
      </c>
      <c r="BJ12" s="184">
        <f t="shared" ca="1" si="32"/>
        <v>0</v>
      </c>
      <c r="BK12" s="184">
        <f t="shared" ca="1" si="32"/>
        <v>0</v>
      </c>
      <c r="BL12" s="184">
        <f t="shared" ca="1" si="32"/>
        <v>0</v>
      </c>
      <c r="BM12" s="184">
        <f t="shared" ca="1" si="32"/>
        <v>0</v>
      </c>
      <c r="BN12" s="184">
        <f t="shared" ca="1" si="32"/>
        <v>0</v>
      </c>
      <c r="BO12" s="184">
        <f t="shared" ref="BO12:DZ12" ca="1" si="33">COUNT(OFFSET(BO$19,0,0,180,1))</f>
        <v>0</v>
      </c>
      <c r="BP12" s="184">
        <f t="shared" ca="1" si="33"/>
        <v>0</v>
      </c>
      <c r="BQ12" s="184">
        <f t="shared" ca="1" si="33"/>
        <v>0</v>
      </c>
      <c r="BR12" s="184">
        <f t="shared" ca="1" si="33"/>
        <v>0</v>
      </c>
      <c r="BS12" s="184">
        <f t="shared" ca="1" si="33"/>
        <v>0</v>
      </c>
      <c r="BT12" s="184">
        <f t="shared" ca="1" si="33"/>
        <v>0</v>
      </c>
      <c r="BU12" s="184">
        <f t="shared" ca="1" si="33"/>
        <v>0</v>
      </c>
      <c r="BV12" s="184">
        <f t="shared" ca="1" si="33"/>
        <v>0</v>
      </c>
      <c r="BW12" s="184">
        <f t="shared" ca="1" si="33"/>
        <v>0</v>
      </c>
      <c r="BX12" s="184">
        <f t="shared" ca="1" si="33"/>
        <v>0</v>
      </c>
      <c r="BY12" s="184">
        <f t="shared" ca="1" si="33"/>
        <v>0</v>
      </c>
      <c r="BZ12" s="184">
        <f t="shared" ca="1" si="33"/>
        <v>0</v>
      </c>
      <c r="CA12" s="184">
        <f t="shared" ca="1" si="33"/>
        <v>0</v>
      </c>
      <c r="CB12" s="184">
        <f t="shared" ca="1" si="33"/>
        <v>0</v>
      </c>
      <c r="CC12" s="184">
        <f t="shared" ca="1" si="33"/>
        <v>0</v>
      </c>
      <c r="CD12" s="184">
        <f t="shared" ca="1" si="33"/>
        <v>0</v>
      </c>
      <c r="CE12" s="184">
        <f t="shared" ca="1" si="33"/>
        <v>0</v>
      </c>
      <c r="CF12" s="184">
        <f t="shared" ca="1" si="33"/>
        <v>0</v>
      </c>
      <c r="CG12" s="184">
        <f t="shared" ca="1" si="33"/>
        <v>0</v>
      </c>
      <c r="CH12" s="184">
        <f t="shared" ca="1" si="33"/>
        <v>0</v>
      </c>
      <c r="CI12" s="184">
        <f t="shared" ca="1" si="33"/>
        <v>0</v>
      </c>
      <c r="CJ12" s="184">
        <f t="shared" ca="1" si="33"/>
        <v>0</v>
      </c>
      <c r="CK12" s="184">
        <f t="shared" ca="1" si="33"/>
        <v>0</v>
      </c>
      <c r="CL12" s="184">
        <f t="shared" ca="1" si="33"/>
        <v>0</v>
      </c>
      <c r="CM12" s="184">
        <f t="shared" ca="1" si="33"/>
        <v>0</v>
      </c>
      <c r="CN12" s="184">
        <f t="shared" ca="1" si="33"/>
        <v>0</v>
      </c>
      <c r="CO12" s="184">
        <f t="shared" ca="1" si="33"/>
        <v>0</v>
      </c>
      <c r="CP12" s="184">
        <f t="shared" ca="1" si="33"/>
        <v>0</v>
      </c>
      <c r="CQ12" s="184">
        <f t="shared" ca="1" si="33"/>
        <v>0</v>
      </c>
      <c r="CR12" s="184">
        <f t="shared" ca="1" si="33"/>
        <v>0</v>
      </c>
      <c r="CS12" s="184">
        <f t="shared" ca="1" si="33"/>
        <v>0</v>
      </c>
      <c r="CT12" s="184">
        <f t="shared" ca="1" si="33"/>
        <v>0</v>
      </c>
      <c r="CU12" s="184">
        <f t="shared" ca="1" si="33"/>
        <v>0</v>
      </c>
      <c r="CV12" s="184">
        <f t="shared" ca="1" si="33"/>
        <v>0</v>
      </c>
      <c r="CW12" s="184">
        <f t="shared" ca="1" si="33"/>
        <v>0</v>
      </c>
      <c r="CX12" s="184">
        <f t="shared" ca="1" si="33"/>
        <v>0</v>
      </c>
      <c r="CY12" s="184">
        <f t="shared" ca="1" si="33"/>
        <v>0</v>
      </c>
      <c r="CZ12" s="184">
        <f t="shared" ca="1" si="33"/>
        <v>0</v>
      </c>
      <c r="DA12" s="184">
        <f t="shared" ca="1" si="33"/>
        <v>0</v>
      </c>
      <c r="DB12" s="184">
        <f t="shared" ca="1" si="33"/>
        <v>0</v>
      </c>
      <c r="DC12" s="184">
        <f t="shared" ca="1" si="33"/>
        <v>0</v>
      </c>
      <c r="DD12" s="184">
        <f t="shared" ca="1" si="33"/>
        <v>0</v>
      </c>
      <c r="DE12" s="184">
        <f t="shared" ca="1" si="33"/>
        <v>0</v>
      </c>
      <c r="DF12" s="184">
        <f t="shared" ca="1" si="33"/>
        <v>0</v>
      </c>
      <c r="DG12" s="184">
        <f t="shared" ca="1" si="33"/>
        <v>0</v>
      </c>
      <c r="DH12" s="184">
        <f t="shared" ca="1" si="33"/>
        <v>0</v>
      </c>
      <c r="DI12" s="184">
        <f t="shared" ca="1" si="33"/>
        <v>0</v>
      </c>
      <c r="DJ12" s="184">
        <f t="shared" ca="1" si="33"/>
        <v>0</v>
      </c>
      <c r="DK12" s="184">
        <f t="shared" ca="1" si="33"/>
        <v>0</v>
      </c>
      <c r="DL12" s="184">
        <f t="shared" ca="1" si="33"/>
        <v>0</v>
      </c>
      <c r="DM12" s="184">
        <f t="shared" ca="1" si="33"/>
        <v>0</v>
      </c>
      <c r="DN12" s="184">
        <f t="shared" ca="1" si="33"/>
        <v>0</v>
      </c>
      <c r="DO12" s="184">
        <f t="shared" ca="1" si="33"/>
        <v>0</v>
      </c>
      <c r="DP12" s="184">
        <f t="shared" ca="1" si="33"/>
        <v>0</v>
      </c>
      <c r="DQ12" s="184">
        <f t="shared" ca="1" si="33"/>
        <v>0</v>
      </c>
      <c r="DR12" s="184">
        <f t="shared" ca="1" si="33"/>
        <v>0</v>
      </c>
      <c r="DS12" s="184">
        <f t="shared" ca="1" si="33"/>
        <v>0</v>
      </c>
      <c r="DT12" s="184">
        <f t="shared" ca="1" si="33"/>
        <v>0</v>
      </c>
      <c r="DU12" s="184">
        <f t="shared" ca="1" si="33"/>
        <v>0</v>
      </c>
      <c r="DV12" s="184">
        <f t="shared" ca="1" si="33"/>
        <v>0</v>
      </c>
      <c r="DW12" s="184">
        <f t="shared" ca="1" si="33"/>
        <v>0</v>
      </c>
      <c r="DX12" s="184">
        <f t="shared" ca="1" si="33"/>
        <v>0</v>
      </c>
      <c r="DY12" s="184">
        <f t="shared" ca="1" si="33"/>
        <v>0</v>
      </c>
      <c r="DZ12" s="184">
        <f t="shared" ca="1" si="33"/>
        <v>0</v>
      </c>
      <c r="EA12" s="184">
        <f t="shared" ref="EA12:GL12" ca="1" si="34">COUNT(OFFSET(EA$19,0,0,180,1))</f>
        <v>0</v>
      </c>
      <c r="EB12" s="184">
        <f t="shared" ca="1" si="34"/>
        <v>0</v>
      </c>
      <c r="EC12" s="184">
        <f t="shared" ca="1" si="34"/>
        <v>0</v>
      </c>
      <c r="ED12" s="184">
        <f t="shared" ca="1" si="34"/>
        <v>0</v>
      </c>
      <c r="EE12" s="184">
        <f t="shared" ca="1" si="34"/>
        <v>0</v>
      </c>
      <c r="EF12" s="184">
        <f t="shared" ca="1" si="34"/>
        <v>0</v>
      </c>
      <c r="EG12" s="184">
        <f t="shared" ca="1" si="34"/>
        <v>0</v>
      </c>
      <c r="EH12" s="184">
        <f t="shared" ca="1" si="34"/>
        <v>0</v>
      </c>
      <c r="EI12" s="184">
        <f t="shared" ca="1" si="34"/>
        <v>0</v>
      </c>
      <c r="EJ12" s="184">
        <f t="shared" ca="1" si="34"/>
        <v>0</v>
      </c>
      <c r="EK12" s="184">
        <f t="shared" ca="1" si="34"/>
        <v>0</v>
      </c>
      <c r="EL12" s="184">
        <f t="shared" ca="1" si="34"/>
        <v>0</v>
      </c>
      <c r="EM12" s="184">
        <f t="shared" ca="1" si="34"/>
        <v>0</v>
      </c>
      <c r="EN12" s="184">
        <f t="shared" ca="1" si="34"/>
        <v>0</v>
      </c>
      <c r="EO12" s="184">
        <f t="shared" ca="1" si="34"/>
        <v>0</v>
      </c>
      <c r="EP12" s="184">
        <f t="shared" ca="1" si="34"/>
        <v>0</v>
      </c>
      <c r="EQ12" s="184">
        <f t="shared" ca="1" si="34"/>
        <v>0</v>
      </c>
      <c r="ER12" s="184">
        <f t="shared" ca="1" si="34"/>
        <v>0</v>
      </c>
      <c r="ES12" s="184">
        <f t="shared" ca="1" si="34"/>
        <v>0</v>
      </c>
      <c r="ET12" s="184">
        <f t="shared" ca="1" si="34"/>
        <v>0</v>
      </c>
      <c r="EU12" s="184">
        <f t="shared" ca="1" si="34"/>
        <v>0</v>
      </c>
      <c r="EV12" s="184">
        <f t="shared" ca="1" si="34"/>
        <v>0</v>
      </c>
      <c r="EW12" s="184">
        <f t="shared" ca="1" si="34"/>
        <v>0</v>
      </c>
      <c r="EX12" s="184">
        <f t="shared" ca="1" si="34"/>
        <v>0</v>
      </c>
      <c r="EY12" s="184">
        <f t="shared" ca="1" si="34"/>
        <v>0</v>
      </c>
      <c r="EZ12" s="184">
        <f t="shared" ca="1" si="34"/>
        <v>0</v>
      </c>
      <c r="FA12" s="184">
        <f t="shared" ca="1" si="34"/>
        <v>0</v>
      </c>
      <c r="FB12" s="184">
        <f t="shared" ca="1" si="34"/>
        <v>0</v>
      </c>
      <c r="FC12" s="184">
        <f t="shared" ca="1" si="34"/>
        <v>0</v>
      </c>
      <c r="FD12" s="184">
        <f t="shared" ca="1" si="34"/>
        <v>0</v>
      </c>
      <c r="FE12" s="184">
        <f t="shared" ca="1" si="34"/>
        <v>0</v>
      </c>
      <c r="FF12" s="184">
        <f t="shared" ca="1" si="34"/>
        <v>0</v>
      </c>
      <c r="FG12" s="184">
        <f t="shared" ca="1" si="34"/>
        <v>0</v>
      </c>
      <c r="FH12" s="184">
        <f t="shared" ca="1" si="34"/>
        <v>0</v>
      </c>
      <c r="FI12" s="184">
        <f t="shared" ca="1" si="34"/>
        <v>0</v>
      </c>
      <c r="FJ12" s="184">
        <f t="shared" ca="1" si="34"/>
        <v>0</v>
      </c>
      <c r="FK12" s="184">
        <f t="shared" ca="1" si="34"/>
        <v>0</v>
      </c>
      <c r="FL12" s="184">
        <f t="shared" ca="1" si="34"/>
        <v>0</v>
      </c>
      <c r="FM12" s="184">
        <f t="shared" ca="1" si="34"/>
        <v>0</v>
      </c>
      <c r="FN12" s="184">
        <f t="shared" ca="1" si="34"/>
        <v>0</v>
      </c>
      <c r="FO12" s="184">
        <f t="shared" ca="1" si="34"/>
        <v>0</v>
      </c>
      <c r="FP12" s="184">
        <f t="shared" ca="1" si="34"/>
        <v>0</v>
      </c>
      <c r="FQ12" s="184">
        <f t="shared" ca="1" si="34"/>
        <v>0</v>
      </c>
      <c r="FR12" s="184">
        <f t="shared" ca="1" si="34"/>
        <v>0</v>
      </c>
      <c r="FS12" s="184">
        <f t="shared" ca="1" si="34"/>
        <v>0</v>
      </c>
      <c r="FT12" s="184">
        <f t="shared" ca="1" si="34"/>
        <v>0</v>
      </c>
      <c r="FU12" s="184">
        <f t="shared" ca="1" si="34"/>
        <v>0</v>
      </c>
      <c r="FV12" s="184">
        <f t="shared" ca="1" si="34"/>
        <v>0</v>
      </c>
      <c r="FW12" s="184">
        <f t="shared" ca="1" si="34"/>
        <v>0</v>
      </c>
      <c r="FX12" s="184">
        <f t="shared" ca="1" si="34"/>
        <v>0</v>
      </c>
      <c r="FY12" s="184">
        <f t="shared" ca="1" si="34"/>
        <v>0</v>
      </c>
      <c r="FZ12" s="184">
        <f t="shared" ca="1" si="34"/>
        <v>0</v>
      </c>
      <c r="GA12" s="184">
        <f t="shared" ca="1" si="34"/>
        <v>0</v>
      </c>
      <c r="GB12" s="184">
        <f t="shared" ca="1" si="34"/>
        <v>0</v>
      </c>
      <c r="GC12" s="184">
        <f t="shared" ca="1" si="34"/>
        <v>0</v>
      </c>
      <c r="GD12" s="184">
        <f t="shared" ca="1" si="34"/>
        <v>0</v>
      </c>
      <c r="GE12" s="184">
        <f t="shared" ca="1" si="34"/>
        <v>0</v>
      </c>
      <c r="GF12" s="184">
        <f t="shared" ca="1" si="34"/>
        <v>0</v>
      </c>
      <c r="GG12" s="184">
        <f t="shared" ca="1" si="34"/>
        <v>0</v>
      </c>
      <c r="GH12" s="184">
        <f t="shared" ca="1" si="34"/>
        <v>0</v>
      </c>
      <c r="GI12" s="184">
        <f t="shared" ca="1" si="34"/>
        <v>0</v>
      </c>
      <c r="GJ12" s="184">
        <f t="shared" ca="1" si="34"/>
        <v>0</v>
      </c>
      <c r="GK12" s="184">
        <f t="shared" ca="1" si="34"/>
        <v>0</v>
      </c>
      <c r="GL12" s="184">
        <f t="shared" ca="1" si="34"/>
        <v>0</v>
      </c>
      <c r="GM12" s="184">
        <f t="shared" ref="GM12:IV12" ca="1" si="35">COUNT(OFFSET(GM$19,0,0,180,1))</f>
        <v>0</v>
      </c>
      <c r="GN12" s="184">
        <f t="shared" ca="1" si="35"/>
        <v>0</v>
      </c>
      <c r="GO12" s="184">
        <f t="shared" ca="1" si="35"/>
        <v>0</v>
      </c>
      <c r="GP12" s="184">
        <f t="shared" ca="1" si="35"/>
        <v>0</v>
      </c>
      <c r="GQ12" s="184">
        <f t="shared" ca="1" si="35"/>
        <v>0</v>
      </c>
      <c r="GR12" s="184">
        <f t="shared" ca="1" si="35"/>
        <v>0</v>
      </c>
      <c r="GS12" s="184">
        <f t="shared" ca="1" si="35"/>
        <v>0</v>
      </c>
      <c r="GT12" s="184">
        <f t="shared" ca="1" si="35"/>
        <v>0</v>
      </c>
      <c r="GU12" s="184">
        <f t="shared" ca="1" si="35"/>
        <v>0</v>
      </c>
      <c r="GV12" s="184">
        <f t="shared" ca="1" si="35"/>
        <v>0</v>
      </c>
      <c r="GW12" s="184">
        <f t="shared" ca="1" si="35"/>
        <v>0</v>
      </c>
      <c r="GX12" s="184">
        <f t="shared" ca="1" si="35"/>
        <v>0</v>
      </c>
      <c r="GY12" s="184">
        <f t="shared" ca="1" si="35"/>
        <v>0</v>
      </c>
      <c r="GZ12" s="184">
        <f t="shared" ca="1" si="35"/>
        <v>0</v>
      </c>
      <c r="HA12" s="184">
        <f t="shared" ca="1" si="35"/>
        <v>0</v>
      </c>
      <c r="HB12" s="184">
        <f t="shared" ca="1" si="35"/>
        <v>0</v>
      </c>
      <c r="HC12" s="184">
        <f t="shared" ca="1" si="35"/>
        <v>0</v>
      </c>
      <c r="HD12" s="184">
        <f t="shared" ca="1" si="35"/>
        <v>0</v>
      </c>
      <c r="HE12" s="184">
        <f t="shared" ca="1" si="35"/>
        <v>0</v>
      </c>
      <c r="HF12" s="184">
        <f t="shared" ca="1" si="35"/>
        <v>0</v>
      </c>
      <c r="HG12" s="184">
        <f t="shared" ca="1" si="35"/>
        <v>0</v>
      </c>
      <c r="HH12" s="184">
        <f t="shared" ca="1" si="35"/>
        <v>0</v>
      </c>
      <c r="HI12" s="184">
        <f t="shared" ca="1" si="35"/>
        <v>0</v>
      </c>
      <c r="HJ12" s="184">
        <f t="shared" ca="1" si="35"/>
        <v>0</v>
      </c>
      <c r="HK12" s="184">
        <f t="shared" ca="1" si="35"/>
        <v>0</v>
      </c>
      <c r="HL12" s="184">
        <f t="shared" ca="1" si="35"/>
        <v>0</v>
      </c>
      <c r="HM12" s="184">
        <f t="shared" ca="1" si="35"/>
        <v>0</v>
      </c>
      <c r="HN12" s="184">
        <f t="shared" ca="1" si="35"/>
        <v>0</v>
      </c>
      <c r="HO12" s="184">
        <f t="shared" ca="1" si="35"/>
        <v>0</v>
      </c>
      <c r="HP12" s="184">
        <f t="shared" ca="1" si="35"/>
        <v>0</v>
      </c>
      <c r="HQ12" s="184">
        <f t="shared" ca="1" si="35"/>
        <v>0</v>
      </c>
      <c r="HR12" s="184">
        <f t="shared" ca="1" si="35"/>
        <v>0</v>
      </c>
      <c r="HS12" s="184">
        <f t="shared" ca="1" si="35"/>
        <v>0</v>
      </c>
      <c r="HT12" s="184">
        <f t="shared" ca="1" si="35"/>
        <v>0</v>
      </c>
      <c r="HU12" s="184">
        <f t="shared" ca="1" si="35"/>
        <v>0</v>
      </c>
      <c r="HV12" s="184">
        <f t="shared" ca="1" si="35"/>
        <v>0</v>
      </c>
      <c r="HW12" s="184">
        <f t="shared" ca="1" si="35"/>
        <v>0</v>
      </c>
      <c r="HX12" s="184">
        <f t="shared" ca="1" si="35"/>
        <v>0</v>
      </c>
      <c r="HY12" s="184">
        <f t="shared" ca="1" si="35"/>
        <v>0</v>
      </c>
      <c r="HZ12" s="184">
        <f t="shared" ca="1" si="35"/>
        <v>0</v>
      </c>
      <c r="IA12" s="184">
        <f t="shared" ca="1" si="35"/>
        <v>0</v>
      </c>
      <c r="IB12" s="184">
        <f t="shared" ca="1" si="35"/>
        <v>0</v>
      </c>
      <c r="IC12" s="184">
        <f t="shared" ca="1" si="35"/>
        <v>0</v>
      </c>
      <c r="ID12" s="184">
        <f t="shared" ca="1" si="35"/>
        <v>0</v>
      </c>
      <c r="IE12" s="184">
        <f t="shared" ca="1" si="35"/>
        <v>0</v>
      </c>
      <c r="IF12" s="184">
        <f t="shared" ca="1" si="35"/>
        <v>0</v>
      </c>
      <c r="IG12" s="184">
        <f t="shared" ca="1" si="35"/>
        <v>0</v>
      </c>
      <c r="IH12" s="184">
        <f t="shared" ca="1" si="35"/>
        <v>0</v>
      </c>
      <c r="II12" s="184">
        <f t="shared" ca="1" si="35"/>
        <v>0</v>
      </c>
      <c r="IJ12" s="184">
        <f t="shared" ca="1" si="35"/>
        <v>0</v>
      </c>
      <c r="IK12" s="184">
        <f t="shared" ca="1" si="35"/>
        <v>0</v>
      </c>
      <c r="IL12" s="184">
        <f t="shared" ca="1" si="35"/>
        <v>0</v>
      </c>
      <c r="IM12" s="184">
        <f t="shared" ca="1" si="35"/>
        <v>0</v>
      </c>
      <c r="IN12" s="184">
        <f t="shared" ca="1" si="35"/>
        <v>0</v>
      </c>
      <c r="IO12" s="184">
        <f t="shared" ca="1" si="35"/>
        <v>0</v>
      </c>
      <c r="IP12" s="184">
        <f t="shared" ca="1" si="35"/>
        <v>0</v>
      </c>
      <c r="IQ12" s="184">
        <f t="shared" ca="1" si="35"/>
        <v>0</v>
      </c>
      <c r="IR12" s="184">
        <f t="shared" ca="1" si="35"/>
        <v>0</v>
      </c>
      <c r="IS12" s="184">
        <f t="shared" ca="1" si="35"/>
        <v>0</v>
      </c>
      <c r="IT12" s="184">
        <f t="shared" ca="1" si="35"/>
        <v>0</v>
      </c>
      <c r="IU12" s="184">
        <f t="shared" ca="1" si="35"/>
        <v>0</v>
      </c>
      <c r="IV12" s="184">
        <f t="shared" ca="1" si="35"/>
        <v>0</v>
      </c>
    </row>
    <row r="13" spans="1:256" s="25" customFormat="1">
      <c r="A13" s="128" t="str">
        <f>"MAX為 "&amp;HLOOKUP(B13,$B$10:$IV$17,6,FALSE)</f>
        <v xml:space="preserve">MAX為 </v>
      </c>
      <c r="B13" s="107">
        <f>MAX(10:10)</f>
        <v>0</v>
      </c>
      <c r="D13" s="109"/>
      <c r="E13" s="86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X13" s="133"/>
      <c r="Z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</row>
    <row r="14" spans="1:256" s="127" customForma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126"/>
      <c r="CB14" s="126"/>
      <c r="CC14" s="126"/>
      <c r="CD14" s="126"/>
      <c r="CE14" s="126"/>
      <c r="CF14" s="126"/>
      <c r="CG14" s="126"/>
      <c r="CH14" s="126"/>
      <c r="CI14" s="126"/>
      <c r="CJ14" s="126"/>
      <c r="CK14" s="126"/>
      <c r="CL14" s="126"/>
      <c r="CM14" s="126"/>
      <c r="CN14" s="126"/>
      <c r="CO14" s="126"/>
      <c r="CP14" s="126"/>
      <c r="CQ14" s="126"/>
      <c r="CR14" s="126"/>
      <c r="CS14" s="126"/>
      <c r="CT14" s="126"/>
      <c r="CU14" s="126"/>
      <c r="CV14" s="126"/>
      <c r="CW14" s="126"/>
      <c r="CX14" s="126"/>
      <c r="CY14" s="126"/>
      <c r="CZ14" s="126"/>
      <c r="DA14" s="126"/>
      <c r="DB14" s="126"/>
      <c r="DC14" s="126"/>
      <c r="DD14" s="126"/>
      <c r="DE14" s="126"/>
      <c r="DF14" s="126"/>
      <c r="DG14" s="126"/>
      <c r="DH14" s="126"/>
      <c r="DI14" s="126"/>
      <c r="DJ14" s="126"/>
      <c r="DK14" s="126"/>
      <c r="DL14" s="126"/>
      <c r="DM14" s="126"/>
      <c r="DN14" s="126"/>
      <c r="DO14" s="126"/>
      <c r="DP14" s="126"/>
      <c r="DQ14" s="126"/>
      <c r="DR14" s="126"/>
      <c r="DS14" s="126"/>
      <c r="DT14" s="126"/>
      <c r="DU14" s="126"/>
      <c r="DV14" s="126"/>
      <c r="DW14" s="126"/>
      <c r="DX14" s="126"/>
      <c r="DY14" s="126"/>
      <c r="DZ14" s="126"/>
      <c r="EA14" s="126"/>
      <c r="EB14" s="126"/>
      <c r="EC14" s="126"/>
      <c r="ED14" s="126"/>
      <c r="EE14" s="126"/>
      <c r="EF14" s="126"/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6"/>
      <c r="EW14" s="126"/>
      <c r="EX14" s="126"/>
      <c r="EY14" s="126"/>
      <c r="EZ14" s="126"/>
      <c r="FA14" s="126"/>
      <c r="FB14" s="126"/>
      <c r="FC14" s="126"/>
      <c r="FD14" s="126"/>
      <c r="FE14" s="126"/>
      <c r="FF14" s="126"/>
      <c r="FG14" s="126"/>
      <c r="FH14" s="126"/>
      <c r="FI14" s="126"/>
      <c r="FJ14" s="126"/>
      <c r="FK14" s="126"/>
      <c r="FL14" s="126"/>
      <c r="FM14" s="126"/>
      <c r="FN14" s="126"/>
      <c r="FO14" s="126"/>
      <c r="FP14" s="126"/>
      <c r="FQ14" s="126"/>
      <c r="FR14" s="126"/>
      <c r="FS14" s="126"/>
      <c r="FT14" s="126"/>
      <c r="FU14" s="126"/>
      <c r="FV14" s="126"/>
      <c r="FW14" s="126"/>
      <c r="FX14" s="126"/>
      <c r="FY14" s="126"/>
      <c r="FZ14" s="126"/>
      <c r="GA14" s="126"/>
      <c r="GB14" s="126"/>
      <c r="GC14" s="126"/>
      <c r="GD14" s="126"/>
      <c r="GE14" s="126"/>
      <c r="GF14" s="126"/>
      <c r="GG14" s="126"/>
      <c r="GH14" s="126"/>
      <c r="GI14" s="126"/>
      <c r="GJ14" s="126"/>
      <c r="GK14" s="126"/>
      <c r="GL14" s="126"/>
      <c r="GM14" s="126"/>
      <c r="GN14" s="126"/>
      <c r="GO14" s="126"/>
      <c r="GP14" s="126"/>
      <c r="GQ14" s="126"/>
      <c r="GR14" s="126"/>
      <c r="GS14" s="126"/>
      <c r="GT14" s="126"/>
      <c r="GU14" s="126"/>
      <c r="GV14" s="126"/>
      <c r="GW14" s="126"/>
      <c r="GX14" s="126"/>
      <c r="GY14" s="126"/>
      <c r="GZ14" s="126"/>
      <c r="HA14" s="126"/>
      <c r="HB14" s="126"/>
      <c r="HC14" s="126"/>
      <c r="HD14" s="126"/>
      <c r="HE14" s="126"/>
      <c r="HF14" s="126"/>
      <c r="HG14" s="126"/>
      <c r="HH14" s="126"/>
      <c r="HI14" s="126"/>
      <c r="HJ14" s="126"/>
      <c r="HK14" s="126"/>
      <c r="HL14" s="126"/>
      <c r="HM14" s="126"/>
      <c r="HN14" s="126"/>
      <c r="HO14" s="126"/>
      <c r="HP14" s="126"/>
      <c r="HQ14" s="126"/>
      <c r="HR14" s="126"/>
      <c r="HS14" s="126"/>
      <c r="HT14" s="126"/>
      <c r="HU14" s="126"/>
      <c r="HV14" s="126"/>
      <c r="HW14" s="126"/>
      <c r="HX14" s="126"/>
      <c r="HY14" s="126"/>
      <c r="HZ14" s="126"/>
      <c r="IA14" s="126"/>
      <c r="IB14" s="126"/>
      <c r="IC14" s="126"/>
      <c r="ID14" s="126"/>
      <c r="IE14" s="126"/>
      <c r="IF14" s="126"/>
      <c r="IG14" s="126"/>
      <c r="IH14" s="126"/>
      <c r="II14" s="126"/>
      <c r="IJ14" s="126"/>
      <c r="IK14" s="126"/>
      <c r="IL14" s="126"/>
      <c r="IM14" s="126"/>
      <c r="IN14" s="126"/>
      <c r="IO14" s="126"/>
      <c r="IP14" s="126"/>
      <c r="IQ14" s="126"/>
      <c r="IR14" s="126"/>
      <c r="IS14" s="126"/>
      <c r="IT14" s="126"/>
      <c r="IU14" s="126"/>
    </row>
    <row r="15" spans="1:256" s="127" customFormat="1" ht="14.25">
      <c r="A15" s="134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6"/>
      <c r="CL15" s="126"/>
      <c r="CM15" s="126"/>
      <c r="CN15" s="126"/>
      <c r="CO15" s="126"/>
      <c r="CP15" s="126"/>
      <c r="CQ15" s="126"/>
      <c r="CR15" s="126"/>
      <c r="CS15" s="126"/>
      <c r="CT15" s="126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6"/>
      <c r="DG15" s="126"/>
      <c r="DH15" s="126"/>
      <c r="DI15" s="126"/>
      <c r="DJ15" s="126"/>
      <c r="DK15" s="126"/>
      <c r="DL15" s="126"/>
      <c r="DM15" s="126"/>
      <c r="DN15" s="126"/>
      <c r="DO15" s="126"/>
      <c r="DP15" s="126"/>
      <c r="DQ15" s="126"/>
      <c r="DR15" s="126"/>
      <c r="DS15" s="126"/>
      <c r="DT15" s="126"/>
      <c r="DU15" s="126"/>
      <c r="DV15" s="126"/>
      <c r="DW15" s="126"/>
      <c r="DX15" s="126"/>
      <c r="DY15" s="126"/>
      <c r="DZ15" s="126"/>
      <c r="EA15" s="126"/>
      <c r="EB15" s="126"/>
      <c r="EC15" s="126"/>
      <c r="ED15" s="126"/>
      <c r="EE15" s="126"/>
      <c r="EF15" s="126"/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6"/>
      <c r="EW15" s="126"/>
      <c r="EX15" s="126"/>
      <c r="EY15" s="126"/>
      <c r="EZ15" s="126"/>
      <c r="FA15" s="126"/>
      <c r="FB15" s="126"/>
      <c r="FC15" s="126"/>
      <c r="FD15" s="126"/>
      <c r="FE15" s="126"/>
      <c r="FF15" s="126"/>
      <c r="FG15" s="126"/>
      <c r="FH15" s="126"/>
      <c r="FI15" s="126"/>
      <c r="FJ15" s="126"/>
      <c r="FK15" s="126"/>
      <c r="FL15" s="126"/>
      <c r="FM15" s="126"/>
      <c r="FN15" s="126"/>
      <c r="FO15" s="126"/>
      <c r="FP15" s="126"/>
      <c r="FQ15" s="126"/>
      <c r="FR15" s="126"/>
      <c r="FS15" s="126"/>
      <c r="FT15" s="126"/>
      <c r="FU15" s="126"/>
      <c r="FV15" s="126"/>
      <c r="FW15" s="126"/>
      <c r="FX15" s="126"/>
      <c r="FY15" s="126"/>
      <c r="FZ15" s="126"/>
      <c r="GA15" s="126"/>
      <c r="GB15" s="126"/>
      <c r="GC15" s="126"/>
      <c r="GD15" s="126"/>
      <c r="GE15" s="126"/>
      <c r="GF15" s="126"/>
      <c r="GG15" s="126"/>
      <c r="GH15" s="126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6"/>
      <c r="GX15" s="126"/>
      <c r="GY15" s="126"/>
      <c r="GZ15" s="126"/>
      <c r="HA15" s="126"/>
      <c r="HB15" s="126"/>
      <c r="HC15" s="126"/>
      <c r="HD15" s="126"/>
      <c r="HE15" s="126"/>
      <c r="HF15" s="126"/>
      <c r="HG15" s="126"/>
      <c r="HH15" s="126"/>
      <c r="HI15" s="126"/>
      <c r="HJ15" s="126"/>
      <c r="HK15" s="126"/>
      <c r="HL15" s="126"/>
      <c r="HM15" s="126"/>
      <c r="HN15" s="126"/>
      <c r="HO15" s="126"/>
      <c r="HP15" s="126"/>
      <c r="HQ15" s="126"/>
      <c r="HR15" s="126"/>
      <c r="HS15" s="126"/>
      <c r="HT15" s="126"/>
      <c r="HU15" s="126"/>
      <c r="HV15" s="126"/>
      <c r="HW15" s="126"/>
      <c r="HX15" s="126"/>
      <c r="HY15" s="126"/>
      <c r="HZ15" s="126"/>
      <c r="IA15" s="126"/>
      <c r="IB15" s="126"/>
      <c r="IC15" s="126"/>
      <c r="ID15" s="126"/>
      <c r="IE15" s="126"/>
      <c r="IF15" s="126"/>
      <c r="IG15" s="126"/>
      <c r="IH15" s="126"/>
      <c r="II15" s="126"/>
      <c r="IJ15" s="126"/>
      <c r="IK15" s="126"/>
      <c r="IL15" s="126"/>
      <c r="IM15" s="126"/>
      <c r="IN15" s="126"/>
      <c r="IO15" s="126"/>
      <c r="IP15" s="126"/>
      <c r="IQ15" s="126"/>
      <c r="IR15" s="126"/>
      <c r="IS15" s="126"/>
      <c r="IT15" s="126"/>
      <c r="IU15" s="126"/>
    </row>
    <row r="16" spans="1:256" s="179" customFormat="1" ht="14.25">
      <c r="A16" s="178"/>
      <c r="CA16" s="180"/>
      <c r="CB16" s="180"/>
      <c r="CC16" s="180"/>
      <c r="CD16" s="180"/>
      <c r="CE16" s="180"/>
      <c r="CF16" s="180"/>
      <c r="CG16" s="180"/>
      <c r="CH16" s="180"/>
      <c r="CI16" s="180"/>
      <c r="CJ16" s="180"/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0"/>
      <c r="DC16" s="180"/>
      <c r="DD16" s="180"/>
      <c r="DE16" s="180"/>
      <c r="DF16" s="180"/>
      <c r="DG16" s="180"/>
      <c r="DH16" s="180"/>
      <c r="DI16" s="180"/>
      <c r="DJ16" s="180"/>
      <c r="DK16" s="180"/>
      <c r="DL16" s="180"/>
      <c r="DM16" s="180"/>
      <c r="DN16" s="180"/>
      <c r="DO16" s="180"/>
      <c r="DP16" s="180"/>
      <c r="DQ16" s="180"/>
      <c r="DR16" s="180"/>
      <c r="DS16" s="180"/>
      <c r="DT16" s="180"/>
      <c r="DU16" s="180"/>
      <c r="DV16" s="180"/>
      <c r="DW16" s="180"/>
      <c r="DX16" s="180"/>
      <c r="DY16" s="180"/>
      <c r="DZ16" s="180"/>
      <c r="EA16" s="180"/>
      <c r="EB16" s="180"/>
      <c r="EC16" s="180"/>
      <c r="ED16" s="180"/>
      <c r="EE16" s="180"/>
      <c r="EF16" s="180"/>
      <c r="EG16" s="180"/>
      <c r="EH16" s="180"/>
      <c r="EI16" s="180"/>
      <c r="EJ16" s="180"/>
      <c r="EK16" s="180"/>
      <c r="EL16" s="180"/>
      <c r="EM16" s="180"/>
      <c r="EN16" s="180"/>
      <c r="EO16" s="180"/>
      <c r="EP16" s="180"/>
      <c r="EQ16" s="180"/>
      <c r="ER16" s="180"/>
      <c r="ES16" s="180"/>
      <c r="ET16" s="180"/>
      <c r="EU16" s="180"/>
      <c r="EV16" s="180"/>
      <c r="EW16" s="180"/>
      <c r="EX16" s="180"/>
      <c r="EY16" s="180"/>
      <c r="EZ16" s="180"/>
      <c r="FA16" s="180"/>
      <c r="FB16" s="180"/>
      <c r="FC16" s="180"/>
      <c r="FD16" s="180"/>
      <c r="FE16" s="180"/>
      <c r="FF16" s="180"/>
      <c r="FG16" s="180"/>
      <c r="FH16" s="180"/>
      <c r="FI16" s="180"/>
      <c r="FJ16" s="180"/>
      <c r="FK16" s="180"/>
      <c r="FL16" s="180"/>
      <c r="FM16" s="180"/>
      <c r="FN16" s="180"/>
      <c r="FO16" s="180"/>
      <c r="FP16" s="180"/>
      <c r="FQ16" s="180"/>
      <c r="FR16" s="180"/>
      <c r="FS16" s="180"/>
      <c r="FT16" s="180"/>
      <c r="FU16" s="180"/>
      <c r="FV16" s="180"/>
      <c r="FW16" s="180"/>
      <c r="FX16" s="180"/>
      <c r="FY16" s="180"/>
      <c r="FZ16" s="180"/>
      <c r="GA16" s="180"/>
      <c r="GB16" s="180"/>
      <c r="GC16" s="180"/>
      <c r="GD16" s="180"/>
      <c r="GE16" s="180"/>
      <c r="GF16" s="180"/>
      <c r="GG16" s="180"/>
      <c r="GH16" s="180"/>
      <c r="GI16" s="180"/>
      <c r="GJ16" s="180"/>
      <c r="GK16" s="180"/>
      <c r="GL16" s="180"/>
      <c r="GM16" s="180"/>
      <c r="GN16" s="180"/>
      <c r="GO16" s="180"/>
      <c r="GP16" s="180"/>
      <c r="GQ16" s="180"/>
      <c r="GR16" s="180"/>
      <c r="GS16" s="180"/>
      <c r="GT16" s="180"/>
      <c r="GU16" s="180"/>
      <c r="GV16" s="180"/>
      <c r="GW16" s="180"/>
      <c r="GX16" s="180"/>
      <c r="GY16" s="180"/>
      <c r="GZ16" s="180"/>
      <c r="HA16" s="180"/>
      <c r="HB16" s="180"/>
      <c r="HC16" s="180"/>
      <c r="HD16" s="180"/>
      <c r="HE16" s="180"/>
      <c r="HF16" s="180"/>
      <c r="HG16" s="180"/>
      <c r="HH16" s="180"/>
      <c r="HI16" s="180"/>
      <c r="HJ16" s="180"/>
      <c r="HK16" s="180"/>
      <c r="HL16" s="180"/>
      <c r="HM16" s="180"/>
      <c r="HN16" s="180"/>
      <c r="HO16" s="180"/>
      <c r="HP16" s="180"/>
      <c r="HQ16" s="180"/>
      <c r="HR16" s="180"/>
      <c r="HS16" s="180"/>
      <c r="HT16" s="180"/>
      <c r="HU16" s="180"/>
      <c r="HV16" s="180"/>
      <c r="HW16" s="180"/>
      <c r="HX16" s="180"/>
      <c r="HY16" s="180"/>
      <c r="HZ16" s="180"/>
      <c r="IA16" s="180"/>
      <c r="IB16" s="180"/>
      <c r="IC16" s="180"/>
      <c r="ID16" s="180"/>
      <c r="IE16" s="180"/>
      <c r="IF16" s="180"/>
      <c r="IG16" s="180"/>
      <c r="IH16" s="180"/>
      <c r="II16" s="180"/>
      <c r="IJ16" s="180"/>
      <c r="IK16" s="180"/>
      <c r="IL16" s="180"/>
      <c r="IM16" s="180"/>
      <c r="IN16" s="180"/>
      <c r="IO16" s="180"/>
      <c r="IP16" s="180"/>
      <c r="IQ16" s="180"/>
      <c r="IR16" s="180"/>
      <c r="IS16" s="180"/>
      <c r="IT16" s="180"/>
      <c r="IU16" s="180"/>
    </row>
    <row r="17" spans="1:255" s="46" customFormat="1" ht="14.25">
      <c r="A17" s="134"/>
    </row>
    <row r="18" spans="1:255" s="46" customFormat="1" ht="14.25">
      <c r="A18" s="175"/>
    </row>
    <row r="19" spans="1:255">
      <c r="A19" s="135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</row>
    <row r="20" spans="1:255">
      <c r="A20" s="135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</row>
    <row r="21" spans="1:255">
      <c r="A21" s="135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  <c r="IU21" s="112"/>
    </row>
    <row r="22" spans="1:255">
      <c r="A22" s="135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  <c r="HI22" s="112"/>
      <c r="HJ22" s="112"/>
      <c r="HK22" s="112"/>
      <c r="HL22" s="112"/>
      <c r="HM22" s="112"/>
      <c r="HN22" s="112"/>
      <c r="HO22" s="112"/>
      <c r="HP22" s="112"/>
      <c r="HQ22" s="112"/>
      <c r="HR22" s="112"/>
      <c r="HS22" s="112"/>
      <c r="HT22" s="112"/>
      <c r="HU22" s="112"/>
      <c r="HV22" s="112"/>
      <c r="HW22" s="112"/>
      <c r="HX22" s="112"/>
      <c r="HY22" s="112"/>
      <c r="HZ22" s="112"/>
      <c r="IA22" s="112"/>
      <c r="IB22" s="112"/>
      <c r="IC22" s="112"/>
      <c r="ID22" s="112"/>
      <c r="IE22" s="112"/>
      <c r="IF22" s="112"/>
      <c r="IG22" s="112"/>
      <c r="IH22" s="112"/>
      <c r="II22" s="112"/>
      <c r="IJ22" s="112"/>
      <c r="IK22" s="112"/>
      <c r="IL22" s="112"/>
      <c r="IM22" s="112"/>
      <c r="IN22" s="112"/>
      <c r="IO22" s="112"/>
      <c r="IP22" s="112"/>
      <c r="IQ22" s="112"/>
      <c r="IR22" s="112"/>
      <c r="IS22" s="112"/>
      <c r="IT22" s="112"/>
      <c r="IU22" s="112"/>
    </row>
    <row r="23" spans="1:255">
      <c r="A23" s="135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  <c r="IU23" s="112"/>
    </row>
    <row r="24" spans="1:255">
      <c r="A24" s="135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  <c r="IU24" s="112"/>
    </row>
    <row r="25" spans="1:255">
      <c r="A25" s="135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</row>
    <row r="26" spans="1:255">
      <c r="A26" s="135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</row>
    <row r="27" spans="1:255">
      <c r="A27" s="135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</row>
    <row r="28" spans="1:255">
      <c r="A28" s="135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</row>
    <row r="29" spans="1:255">
      <c r="A29" s="135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</row>
    <row r="30" spans="1:255">
      <c r="A30" s="135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L30" s="112"/>
      <c r="FM30" s="112"/>
      <c r="FN30" s="112"/>
      <c r="FO30" s="112"/>
      <c r="FP30" s="112"/>
      <c r="FQ30" s="112"/>
      <c r="FR30" s="112"/>
      <c r="FS30" s="112"/>
      <c r="FT30" s="112"/>
      <c r="FU30" s="112"/>
      <c r="FV30" s="112"/>
      <c r="FW30" s="112"/>
      <c r="FX30" s="112"/>
      <c r="FY30" s="112"/>
      <c r="FZ30" s="112"/>
      <c r="GA30" s="112"/>
      <c r="GB30" s="112"/>
      <c r="GC30" s="112"/>
      <c r="GD30" s="112"/>
      <c r="GE30" s="112"/>
      <c r="GF30" s="112"/>
      <c r="GG30" s="112"/>
      <c r="GH30" s="112"/>
      <c r="GI30" s="112"/>
      <c r="GJ30" s="112"/>
      <c r="GK30" s="112"/>
      <c r="GL30" s="112"/>
      <c r="GM30" s="112"/>
      <c r="GN30" s="112"/>
      <c r="GO30" s="112"/>
      <c r="GP30" s="112"/>
      <c r="GQ30" s="112"/>
      <c r="GR30" s="112"/>
      <c r="GS30" s="112"/>
      <c r="GT30" s="112"/>
      <c r="GU30" s="112"/>
      <c r="GV30" s="112"/>
      <c r="GW30" s="112"/>
      <c r="GX30" s="112"/>
      <c r="GY30" s="112"/>
      <c r="GZ30" s="112"/>
      <c r="HA30" s="112"/>
      <c r="HB30" s="112"/>
      <c r="HC30" s="112"/>
      <c r="HD30" s="112"/>
      <c r="HE30" s="112"/>
      <c r="HF30" s="112"/>
      <c r="HG30" s="112"/>
      <c r="HH30" s="112"/>
      <c r="HI30" s="112"/>
      <c r="HJ30" s="112"/>
      <c r="HK30" s="112"/>
      <c r="HL30" s="112"/>
      <c r="HM30" s="112"/>
      <c r="HN30" s="112"/>
      <c r="HO30" s="112"/>
      <c r="HP30" s="112"/>
      <c r="HQ30" s="112"/>
      <c r="HR30" s="112"/>
      <c r="HS30" s="112"/>
      <c r="HT30" s="112"/>
      <c r="HU30" s="112"/>
      <c r="HV30" s="112"/>
      <c r="HW30" s="112"/>
      <c r="HX30" s="112"/>
      <c r="HY30" s="112"/>
      <c r="HZ30" s="112"/>
      <c r="IA30" s="112"/>
      <c r="IB30" s="112"/>
      <c r="IC30" s="112"/>
      <c r="ID30" s="112"/>
      <c r="IE30" s="112"/>
      <c r="IF30" s="112"/>
      <c r="IG30" s="112"/>
      <c r="IH30" s="112"/>
      <c r="II30" s="112"/>
      <c r="IJ30" s="112"/>
      <c r="IK30" s="112"/>
      <c r="IL30" s="112"/>
      <c r="IM30" s="112"/>
      <c r="IN30" s="112"/>
      <c r="IO30" s="112"/>
      <c r="IP30" s="112"/>
      <c r="IQ30" s="112"/>
      <c r="IR30" s="112"/>
      <c r="IS30" s="112"/>
      <c r="IT30" s="112"/>
      <c r="IU30" s="112"/>
    </row>
    <row r="31" spans="1:255">
      <c r="A31" s="135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</row>
    <row r="32" spans="1:255">
      <c r="A32" s="135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</row>
    <row r="33" spans="1:255">
      <c r="A33" s="135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</row>
    <row r="34" spans="1:255">
      <c r="A34" s="135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</row>
    <row r="35" spans="1:255">
      <c r="A35" s="135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</row>
    <row r="36" spans="1:255">
      <c r="A36" s="135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12"/>
    </row>
    <row r="37" spans="1:255">
      <c r="A37" s="135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</row>
    <row r="38" spans="1:255">
      <c r="A38" s="135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</row>
    <row r="39" spans="1:255">
      <c r="A39" s="135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</row>
    <row r="40" spans="1:255">
      <c r="A40" s="135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  <c r="IU40" s="112"/>
    </row>
    <row r="41" spans="1:255">
      <c r="A41" s="135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  <c r="EV41" s="112"/>
      <c r="EW41" s="112"/>
      <c r="EX41" s="112"/>
      <c r="EY41" s="112"/>
      <c r="EZ41" s="112"/>
      <c r="FA41" s="112"/>
      <c r="FB41" s="112"/>
      <c r="FC41" s="112"/>
      <c r="FD41" s="112"/>
      <c r="FE41" s="112"/>
      <c r="FF41" s="112"/>
      <c r="FG41" s="112"/>
      <c r="FH41" s="112"/>
      <c r="FI41" s="112"/>
      <c r="FJ41" s="112"/>
      <c r="FK41" s="112"/>
      <c r="FL41" s="112"/>
      <c r="FM41" s="112"/>
      <c r="FN41" s="112"/>
      <c r="FO41" s="112"/>
      <c r="FP41" s="112"/>
      <c r="FQ41" s="112"/>
      <c r="FR41" s="112"/>
      <c r="FS41" s="112"/>
      <c r="FT41" s="112"/>
      <c r="FU41" s="112"/>
      <c r="FV41" s="112"/>
      <c r="FW41" s="112"/>
      <c r="FX41" s="112"/>
      <c r="FY41" s="112"/>
      <c r="FZ41" s="112"/>
      <c r="GA41" s="112"/>
      <c r="GB41" s="112"/>
      <c r="GC41" s="112"/>
      <c r="GD41" s="112"/>
      <c r="GE41" s="112"/>
      <c r="GF41" s="112"/>
      <c r="GG41" s="112"/>
      <c r="GH41" s="112"/>
      <c r="GI41" s="112"/>
      <c r="GJ41" s="112"/>
      <c r="GK41" s="112"/>
      <c r="GL41" s="112"/>
      <c r="GM41" s="112"/>
      <c r="GN41" s="112"/>
      <c r="GO41" s="112"/>
      <c r="GP41" s="112"/>
      <c r="GQ41" s="112"/>
      <c r="GR41" s="112"/>
      <c r="GS41" s="112"/>
      <c r="GT41" s="112"/>
      <c r="GU41" s="112"/>
      <c r="GV41" s="112"/>
      <c r="GW41" s="112"/>
      <c r="GX41" s="112"/>
      <c r="GY41" s="112"/>
      <c r="GZ41" s="112"/>
      <c r="HA41" s="112"/>
      <c r="HB41" s="112"/>
      <c r="HC41" s="112"/>
      <c r="HD41" s="112"/>
      <c r="HE41" s="112"/>
      <c r="HF41" s="112"/>
      <c r="HG41" s="112"/>
      <c r="HH41" s="112"/>
      <c r="HI41" s="112"/>
      <c r="HJ41" s="112"/>
      <c r="HK41" s="112"/>
      <c r="HL41" s="112"/>
      <c r="HM41" s="112"/>
      <c r="HN41" s="112"/>
      <c r="HO41" s="112"/>
      <c r="HP41" s="112"/>
      <c r="HQ41" s="112"/>
      <c r="HR41" s="112"/>
      <c r="HS41" s="112"/>
      <c r="HT41" s="112"/>
      <c r="HU41" s="112"/>
      <c r="HV41" s="112"/>
      <c r="HW41" s="112"/>
      <c r="HX41" s="112"/>
      <c r="HY41" s="112"/>
      <c r="HZ41" s="112"/>
      <c r="IA41" s="112"/>
      <c r="IB41" s="112"/>
      <c r="IC41" s="112"/>
      <c r="ID41" s="112"/>
      <c r="IE41" s="112"/>
      <c r="IF41" s="112"/>
      <c r="IG41" s="112"/>
      <c r="IH41" s="112"/>
      <c r="II41" s="112"/>
      <c r="IJ41" s="112"/>
      <c r="IK41" s="112"/>
      <c r="IL41" s="112"/>
      <c r="IM41" s="112"/>
      <c r="IN41" s="112"/>
      <c r="IO41" s="112"/>
      <c r="IP41" s="112"/>
      <c r="IQ41" s="112"/>
      <c r="IR41" s="112"/>
      <c r="IS41" s="112"/>
      <c r="IT41" s="112"/>
      <c r="IU41" s="112"/>
    </row>
    <row r="42" spans="1:255">
      <c r="A42" s="135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</row>
    <row r="43" spans="1:255">
      <c r="A43" s="135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</row>
    <row r="44" spans="1:255">
      <c r="A44" s="135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</row>
    <row r="45" spans="1:255">
      <c r="A45" s="135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</row>
    <row r="46" spans="1:255">
      <c r="A46" s="13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</row>
    <row r="47" spans="1:255">
      <c r="A47" s="135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</row>
    <row r="48" spans="1:255">
      <c r="A48" s="135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</row>
    <row r="49" spans="1:255">
      <c r="A49" s="135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</row>
    <row r="50" spans="1:255">
      <c r="A50" s="135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</row>
    <row r="51" spans="1:255">
      <c r="A51" s="135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</row>
    <row r="52" spans="1:255">
      <c r="A52" s="135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12"/>
    </row>
    <row r="53" spans="1:255">
      <c r="A53" s="135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12"/>
    </row>
    <row r="54" spans="1:255">
      <c r="A54" s="135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  <c r="IT54" s="112"/>
      <c r="IU54" s="112"/>
    </row>
    <row r="55" spans="1:255">
      <c r="A55" s="135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112"/>
      <c r="HY55" s="112"/>
      <c r="HZ55" s="112"/>
      <c r="IA55" s="112"/>
      <c r="IB55" s="112"/>
      <c r="IC55" s="112"/>
      <c r="ID55" s="112"/>
      <c r="IE55" s="112"/>
      <c r="IF55" s="112"/>
      <c r="IG55" s="112"/>
      <c r="IH55" s="112"/>
      <c r="II55" s="112"/>
      <c r="IJ55" s="112"/>
      <c r="IK55" s="112"/>
      <c r="IL55" s="112"/>
      <c r="IM55" s="112"/>
      <c r="IN55" s="112"/>
      <c r="IO55" s="112"/>
      <c r="IP55" s="112"/>
      <c r="IQ55" s="112"/>
      <c r="IR55" s="112"/>
      <c r="IS55" s="112"/>
      <c r="IT55" s="112"/>
      <c r="IU55" s="112"/>
    </row>
    <row r="56" spans="1:255">
      <c r="A56" s="135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L56" s="112"/>
      <c r="FM56" s="112"/>
      <c r="FN56" s="112"/>
      <c r="FO56" s="112"/>
      <c r="FP56" s="112"/>
      <c r="FQ56" s="112"/>
      <c r="FR56" s="112"/>
      <c r="FS56" s="112"/>
      <c r="FT56" s="112"/>
      <c r="FU56" s="112"/>
      <c r="FV56" s="112"/>
      <c r="FW56" s="112"/>
      <c r="FX56" s="112"/>
      <c r="FY56" s="112"/>
      <c r="FZ56" s="112"/>
      <c r="GA56" s="112"/>
      <c r="GB56" s="112"/>
      <c r="GC56" s="112"/>
      <c r="GD56" s="112"/>
      <c r="GE56" s="112"/>
      <c r="GF56" s="112"/>
      <c r="GG56" s="112"/>
      <c r="GH56" s="112"/>
      <c r="GI56" s="112"/>
      <c r="GJ56" s="112"/>
      <c r="GK56" s="112"/>
      <c r="GL56" s="112"/>
      <c r="GM56" s="112"/>
      <c r="GN56" s="112"/>
      <c r="GO56" s="112"/>
      <c r="GP56" s="112"/>
      <c r="GQ56" s="112"/>
      <c r="GR56" s="112"/>
      <c r="GS56" s="112"/>
      <c r="GT56" s="112"/>
      <c r="GU56" s="112"/>
      <c r="GV56" s="112"/>
      <c r="GW56" s="112"/>
      <c r="GX56" s="112"/>
      <c r="GY56" s="112"/>
      <c r="GZ56" s="112"/>
      <c r="HA56" s="112"/>
      <c r="HB56" s="112"/>
      <c r="HC56" s="112"/>
      <c r="HD56" s="112"/>
      <c r="HE56" s="112"/>
      <c r="HF56" s="112"/>
      <c r="HG56" s="112"/>
      <c r="HH56" s="112"/>
      <c r="HI56" s="112"/>
      <c r="HJ56" s="112"/>
      <c r="HK56" s="112"/>
      <c r="HL56" s="112"/>
      <c r="HM56" s="112"/>
      <c r="HN56" s="112"/>
      <c r="HO56" s="112"/>
      <c r="HP56" s="112"/>
      <c r="HQ56" s="112"/>
      <c r="HR56" s="112"/>
      <c r="HS56" s="112"/>
      <c r="HT56" s="112"/>
      <c r="HU56" s="112"/>
      <c r="HV56" s="112"/>
      <c r="HW56" s="112"/>
      <c r="HX56" s="112"/>
      <c r="HY56" s="112"/>
      <c r="HZ56" s="112"/>
      <c r="IA56" s="112"/>
      <c r="IB56" s="112"/>
      <c r="IC56" s="112"/>
      <c r="ID56" s="112"/>
      <c r="IE56" s="112"/>
      <c r="IF56" s="112"/>
      <c r="IG56" s="112"/>
      <c r="IH56" s="112"/>
      <c r="II56" s="112"/>
      <c r="IJ56" s="112"/>
      <c r="IK56" s="112"/>
      <c r="IL56" s="112"/>
      <c r="IM56" s="112"/>
      <c r="IN56" s="112"/>
      <c r="IO56" s="112"/>
      <c r="IP56" s="112"/>
      <c r="IQ56" s="112"/>
      <c r="IR56" s="112"/>
      <c r="IS56" s="112"/>
      <c r="IT56" s="112"/>
      <c r="IU56" s="112"/>
    </row>
    <row r="57" spans="1:255">
      <c r="A57" s="135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112"/>
      <c r="EO57" s="112"/>
      <c r="EP57" s="112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L57" s="112"/>
      <c r="FM57" s="112"/>
      <c r="FN57" s="112"/>
      <c r="FO57" s="112"/>
      <c r="FP57" s="112"/>
      <c r="FQ57" s="112"/>
      <c r="FR57" s="112"/>
      <c r="FS57" s="112"/>
      <c r="FT57" s="112"/>
      <c r="FU57" s="112"/>
      <c r="FV57" s="112"/>
      <c r="FW57" s="112"/>
      <c r="FX57" s="112"/>
      <c r="FY57" s="112"/>
      <c r="FZ57" s="112"/>
      <c r="GA57" s="112"/>
      <c r="GB57" s="112"/>
      <c r="GC57" s="112"/>
      <c r="GD57" s="112"/>
      <c r="GE57" s="112"/>
      <c r="GF57" s="112"/>
      <c r="GG57" s="112"/>
      <c r="GH57" s="112"/>
      <c r="GI57" s="112"/>
      <c r="GJ57" s="112"/>
      <c r="GK57" s="112"/>
      <c r="GL57" s="112"/>
      <c r="GM57" s="112"/>
      <c r="GN57" s="112"/>
      <c r="GO57" s="112"/>
      <c r="GP57" s="112"/>
      <c r="GQ57" s="112"/>
      <c r="GR57" s="112"/>
      <c r="GS57" s="112"/>
      <c r="GT57" s="112"/>
      <c r="GU57" s="112"/>
      <c r="GV57" s="112"/>
      <c r="GW57" s="112"/>
      <c r="GX57" s="112"/>
      <c r="GY57" s="112"/>
      <c r="GZ57" s="112"/>
      <c r="HA57" s="112"/>
      <c r="HB57" s="112"/>
      <c r="HC57" s="112"/>
      <c r="HD57" s="112"/>
      <c r="HE57" s="112"/>
      <c r="HF57" s="112"/>
      <c r="HG57" s="112"/>
      <c r="HH57" s="112"/>
      <c r="HI57" s="112"/>
      <c r="HJ57" s="112"/>
      <c r="HK57" s="112"/>
      <c r="HL57" s="112"/>
      <c r="HM57" s="112"/>
      <c r="HN57" s="112"/>
      <c r="HO57" s="112"/>
      <c r="HP57" s="112"/>
      <c r="HQ57" s="112"/>
      <c r="HR57" s="112"/>
      <c r="HS57" s="112"/>
      <c r="HT57" s="112"/>
      <c r="HU57" s="112"/>
      <c r="HV57" s="112"/>
      <c r="HW57" s="112"/>
      <c r="HX57" s="112"/>
      <c r="HY57" s="112"/>
      <c r="HZ57" s="112"/>
      <c r="IA57" s="112"/>
      <c r="IB57" s="112"/>
      <c r="IC57" s="112"/>
      <c r="ID57" s="112"/>
      <c r="IE57" s="112"/>
      <c r="IF57" s="112"/>
      <c r="IG57" s="112"/>
      <c r="IH57" s="112"/>
      <c r="II57" s="112"/>
      <c r="IJ57" s="112"/>
      <c r="IK57" s="112"/>
      <c r="IL57" s="112"/>
      <c r="IM57" s="112"/>
      <c r="IN57" s="112"/>
      <c r="IO57" s="112"/>
      <c r="IP57" s="112"/>
      <c r="IQ57" s="112"/>
      <c r="IR57" s="112"/>
      <c r="IS57" s="112"/>
      <c r="IT57" s="112"/>
      <c r="IU57" s="112"/>
    </row>
    <row r="58" spans="1:255">
      <c r="A58" s="135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L58" s="112"/>
      <c r="FM58" s="112"/>
      <c r="FN58" s="112"/>
      <c r="FO58" s="112"/>
      <c r="FP58" s="112"/>
      <c r="FQ58" s="112"/>
      <c r="FR58" s="112"/>
      <c r="FS58" s="112"/>
      <c r="FT58" s="112"/>
      <c r="FU58" s="112"/>
      <c r="FV58" s="112"/>
      <c r="FW58" s="112"/>
      <c r="FX58" s="112"/>
      <c r="FY58" s="112"/>
      <c r="FZ58" s="112"/>
      <c r="GA58" s="112"/>
      <c r="GB58" s="112"/>
      <c r="GC58" s="112"/>
      <c r="GD58" s="112"/>
      <c r="GE58" s="112"/>
      <c r="GF58" s="112"/>
      <c r="GG58" s="112"/>
      <c r="GH58" s="112"/>
      <c r="GI58" s="112"/>
      <c r="GJ58" s="112"/>
      <c r="GK58" s="112"/>
      <c r="GL58" s="112"/>
      <c r="GM58" s="112"/>
      <c r="GN58" s="112"/>
      <c r="GO58" s="112"/>
      <c r="GP58" s="112"/>
      <c r="GQ58" s="112"/>
      <c r="GR58" s="112"/>
      <c r="GS58" s="112"/>
      <c r="GT58" s="112"/>
      <c r="GU58" s="112"/>
      <c r="GV58" s="112"/>
      <c r="GW58" s="112"/>
      <c r="GX58" s="112"/>
      <c r="GY58" s="112"/>
      <c r="GZ58" s="112"/>
      <c r="HA58" s="112"/>
      <c r="HB58" s="112"/>
      <c r="HC58" s="112"/>
      <c r="HD58" s="112"/>
      <c r="HE58" s="112"/>
      <c r="HF58" s="112"/>
      <c r="HG58" s="112"/>
      <c r="HH58" s="112"/>
      <c r="HI58" s="112"/>
      <c r="HJ58" s="112"/>
      <c r="HK58" s="112"/>
      <c r="HL58" s="112"/>
      <c r="HM58" s="112"/>
      <c r="HN58" s="112"/>
      <c r="HO58" s="112"/>
      <c r="HP58" s="112"/>
      <c r="HQ58" s="112"/>
      <c r="HR58" s="112"/>
      <c r="HS58" s="112"/>
      <c r="HT58" s="112"/>
      <c r="HU58" s="112"/>
      <c r="HV58" s="112"/>
      <c r="HW58" s="112"/>
      <c r="HX58" s="112"/>
      <c r="HY58" s="112"/>
      <c r="HZ58" s="112"/>
      <c r="IA58" s="112"/>
      <c r="IB58" s="112"/>
      <c r="IC58" s="112"/>
      <c r="ID58" s="112"/>
      <c r="IE58" s="112"/>
      <c r="IF58" s="112"/>
      <c r="IG58" s="112"/>
      <c r="IH58" s="112"/>
      <c r="II58" s="112"/>
      <c r="IJ58" s="112"/>
      <c r="IK58" s="112"/>
      <c r="IL58" s="112"/>
      <c r="IM58" s="112"/>
      <c r="IN58" s="112"/>
      <c r="IO58" s="112"/>
      <c r="IP58" s="112"/>
      <c r="IQ58" s="112"/>
      <c r="IR58" s="112"/>
      <c r="IS58" s="112"/>
      <c r="IT58" s="112"/>
      <c r="IU58" s="112"/>
    </row>
    <row r="59" spans="1:255">
      <c r="A59" s="135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L59" s="112"/>
      <c r="FM59" s="112"/>
      <c r="FN59" s="112"/>
      <c r="FO59" s="112"/>
      <c r="FP59" s="112"/>
      <c r="FQ59" s="112"/>
      <c r="FR59" s="112"/>
      <c r="FS59" s="112"/>
      <c r="FT59" s="112"/>
      <c r="FU59" s="112"/>
      <c r="FV59" s="112"/>
      <c r="FW59" s="112"/>
      <c r="FX59" s="112"/>
      <c r="FY59" s="112"/>
      <c r="FZ59" s="112"/>
      <c r="GA59" s="112"/>
      <c r="GB59" s="112"/>
      <c r="GC59" s="112"/>
      <c r="GD59" s="112"/>
      <c r="GE59" s="112"/>
      <c r="GF59" s="112"/>
      <c r="GG59" s="112"/>
      <c r="GH59" s="112"/>
      <c r="GI59" s="112"/>
      <c r="GJ59" s="112"/>
      <c r="GK59" s="112"/>
      <c r="GL59" s="112"/>
      <c r="GM59" s="112"/>
      <c r="GN59" s="112"/>
      <c r="GO59" s="112"/>
      <c r="GP59" s="112"/>
      <c r="GQ59" s="112"/>
      <c r="GR59" s="112"/>
      <c r="GS59" s="112"/>
      <c r="GT59" s="112"/>
      <c r="GU59" s="112"/>
      <c r="GV59" s="112"/>
      <c r="GW59" s="112"/>
      <c r="GX59" s="112"/>
      <c r="GY59" s="112"/>
      <c r="GZ59" s="112"/>
      <c r="HA59" s="112"/>
      <c r="HB59" s="112"/>
      <c r="HC59" s="112"/>
      <c r="HD59" s="112"/>
      <c r="HE59" s="112"/>
      <c r="HF59" s="112"/>
      <c r="HG59" s="112"/>
      <c r="HH59" s="112"/>
      <c r="HI59" s="112"/>
      <c r="HJ59" s="112"/>
      <c r="HK59" s="112"/>
      <c r="HL59" s="112"/>
      <c r="HM59" s="112"/>
      <c r="HN59" s="112"/>
      <c r="HO59" s="112"/>
      <c r="HP59" s="112"/>
      <c r="HQ59" s="112"/>
      <c r="HR59" s="112"/>
      <c r="HS59" s="112"/>
      <c r="HT59" s="112"/>
      <c r="HU59" s="112"/>
      <c r="HV59" s="112"/>
      <c r="HW59" s="112"/>
      <c r="HX59" s="112"/>
      <c r="HY59" s="112"/>
      <c r="HZ59" s="112"/>
      <c r="IA59" s="112"/>
      <c r="IB59" s="112"/>
      <c r="IC59" s="112"/>
      <c r="ID59" s="112"/>
      <c r="IE59" s="112"/>
      <c r="IF59" s="112"/>
      <c r="IG59" s="112"/>
      <c r="IH59" s="112"/>
      <c r="II59" s="112"/>
      <c r="IJ59" s="112"/>
      <c r="IK59" s="112"/>
      <c r="IL59" s="112"/>
      <c r="IM59" s="112"/>
      <c r="IN59" s="112"/>
      <c r="IO59" s="112"/>
      <c r="IP59" s="112"/>
      <c r="IQ59" s="112"/>
      <c r="IR59" s="112"/>
      <c r="IS59" s="112"/>
      <c r="IT59" s="112"/>
      <c r="IU59" s="112"/>
    </row>
    <row r="60" spans="1:255">
      <c r="A60" s="135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L60" s="112"/>
      <c r="FM60" s="112"/>
      <c r="FN60" s="112"/>
      <c r="FO60" s="112"/>
      <c r="FP60" s="112"/>
      <c r="FQ60" s="112"/>
      <c r="FR60" s="112"/>
      <c r="FS60" s="112"/>
      <c r="FT60" s="112"/>
      <c r="FU60" s="112"/>
      <c r="FV60" s="112"/>
      <c r="FW60" s="112"/>
      <c r="FX60" s="112"/>
      <c r="FY60" s="112"/>
      <c r="FZ60" s="112"/>
      <c r="GA60" s="112"/>
      <c r="GB60" s="112"/>
      <c r="GC60" s="112"/>
      <c r="GD60" s="112"/>
      <c r="GE60" s="112"/>
      <c r="GF60" s="112"/>
      <c r="GG60" s="112"/>
      <c r="GH60" s="112"/>
      <c r="GI60" s="112"/>
      <c r="GJ60" s="112"/>
      <c r="GK60" s="112"/>
      <c r="GL60" s="112"/>
      <c r="GM60" s="112"/>
      <c r="GN60" s="112"/>
      <c r="GO60" s="112"/>
      <c r="GP60" s="112"/>
      <c r="GQ60" s="112"/>
      <c r="GR60" s="112"/>
      <c r="GS60" s="112"/>
      <c r="GT60" s="112"/>
      <c r="GU60" s="112"/>
      <c r="GV60" s="112"/>
      <c r="GW60" s="112"/>
      <c r="GX60" s="112"/>
      <c r="GY60" s="112"/>
      <c r="GZ60" s="112"/>
      <c r="HA60" s="112"/>
      <c r="HB60" s="112"/>
      <c r="HC60" s="112"/>
      <c r="HD60" s="112"/>
      <c r="HE60" s="112"/>
      <c r="HF60" s="112"/>
      <c r="HG60" s="112"/>
      <c r="HH60" s="112"/>
      <c r="HI60" s="112"/>
      <c r="HJ60" s="112"/>
      <c r="HK60" s="112"/>
      <c r="HL60" s="112"/>
      <c r="HM60" s="112"/>
      <c r="HN60" s="112"/>
      <c r="HO60" s="112"/>
      <c r="HP60" s="112"/>
      <c r="HQ60" s="112"/>
      <c r="HR60" s="112"/>
      <c r="HS60" s="112"/>
      <c r="HT60" s="112"/>
      <c r="HU60" s="112"/>
      <c r="HV60" s="112"/>
      <c r="HW60" s="112"/>
      <c r="HX60" s="112"/>
      <c r="HY60" s="112"/>
      <c r="HZ60" s="112"/>
      <c r="IA60" s="112"/>
      <c r="IB60" s="112"/>
      <c r="IC60" s="112"/>
      <c r="ID60" s="112"/>
      <c r="IE60" s="112"/>
      <c r="IF60" s="112"/>
      <c r="IG60" s="112"/>
      <c r="IH60" s="112"/>
      <c r="II60" s="112"/>
      <c r="IJ60" s="112"/>
      <c r="IK60" s="112"/>
      <c r="IL60" s="112"/>
      <c r="IM60" s="112"/>
      <c r="IN60" s="112"/>
      <c r="IO60" s="112"/>
      <c r="IP60" s="112"/>
      <c r="IQ60" s="112"/>
      <c r="IR60" s="112"/>
      <c r="IS60" s="112"/>
      <c r="IT60" s="112"/>
      <c r="IU60" s="112"/>
    </row>
    <row r="61" spans="1:255">
      <c r="A61" s="135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L61" s="112"/>
      <c r="FM61" s="112"/>
      <c r="FN61" s="112"/>
      <c r="FO61" s="112"/>
      <c r="FP61" s="112"/>
      <c r="FQ61" s="112"/>
      <c r="FR61" s="112"/>
      <c r="FS61" s="112"/>
      <c r="FT61" s="112"/>
      <c r="FU61" s="112"/>
      <c r="FV61" s="112"/>
      <c r="FW61" s="112"/>
      <c r="FX61" s="112"/>
      <c r="FY61" s="112"/>
      <c r="FZ61" s="112"/>
      <c r="GA61" s="112"/>
      <c r="GB61" s="112"/>
      <c r="GC61" s="112"/>
      <c r="GD61" s="112"/>
      <c r="GE61" s="112"/>
      <c r="GF61" s="112"/>
      <c r="GG61" s="112"/>
      <c r="GH61" s="112"/>
      <c r="GI61" s="112"/>
      <c r="GJ61" s="112"/>
      <c r="GK61" s="112"/>
      <c r="GL61" s="112"/>
      <c r="GM61" s="112"/>
      <c r="GN61" s="112"/>
      <c r="GO61" s="112"/>
      <c r="GP61" s="112"/>
      <c r="GQ61" s="112"/>
      <c r="GR61" s="112"/>
      <c r="GS61" s="112"/>
      <c r="GT61" s="112"/>
      <c r="GU61" s="112"/>
      <c r="GV61" s="112"/>
      <c r="GW61" s="112"/>
      <c r="GX61" s="112"/>
      <c r="GY61" s="112"/>
      <c r="GZ61" s="112"/>
      <c r="HA61" s="112"/>
      <c r="HB61" s="112"/>
      <c r="HC61" s="112"/>
      <c r="HD61" s="112"/>
      <c r="HE61" s="112"/>
      <c r="HF61" s="112"/>
      <c r="HG61" s="112"/>
      <c r="HH61" s="112"/>
      <c r="HI61" s="112"/>
      <c r="HJ61" s="112"/>
      <c r="HK61" s="112"/>
      <c r="HL61" s="112"/>
      <c r="HM61" s="112"/>
      <c r="HN61" s="112"/>
      <c r="HO61" s="112"/>
      <c r="HP61" s="112"/>
      <c r="HQ61" s="112"/>
      <c r="HR61" s="112"/>
      <c r="HS61" s="112"/>
      <c r="HT61" s="112"/>
      <c r="HU61" s="112"/>
      <c r="HV61" s="112"/>
      <c r="HW61" s="112"/>
      <c r="HX61" s="112"/>
      <c r="HY61" s="112"/>
      <c r="HZ61" s="112"/>
      <c r="IA61" s="112"/>
      <c r="IB61" s="112"/>
      <c r="IC61" s="112"/>
      <c r="ID61" s="112"/>
      <c r="IE61" s="112"/>
      <c r="IF61" s="112"/>
      <c r="IG61" s="112"/>
      <c r="IH61" s="112"/>
      <c r="II61" s="112"/>
      <c r="IJ61" s="112"/>
      <c r="IK61" s="112"/>
      <c r="IL61" s="112"/>
      <c r="IM61" s="112"/>
      <c r="IN61" s="112"/>
      <c r="IO61" s="112"/>
      <c r="IP61" s="112"/>
      <c r="IQ61" s="112"/>
      <c r="IR61" s="112"/>
      <c r="IS61" s="112"/>
      <c r="IT61" s="112"/>
      <c r="IU61" s="112"/>
    </row>
    <row r="62" spans="1:255">
      <c r="A62" s="135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L62" s="112"/>
      <c r="FM62" s="112"/>
      <c r="FN62" s="112"/>
      <c r="FO62" s="112"/>
      <c r="FP62" s="112"/>
      <c r="FQ62" s="112"/>
      <c r="FR62" s="112"/>
      <c r="FS62" s="112"/>
      <c r="FT62" s="112"/>
      <c r="FU62" s="112"/>
      <c r="FV62" s="112"/>
      <c r="FW62" s="112"/>
      <c r="FX62" s="112"/>
      <c r="FY62" s="112"/>
      <c r="FZ62" s="112"/>
      <c r="GA62" s="112"/>
      <c r="GB62" s="112"/>
      <c r="GC62" s="112"/>
      <c r="GD62" s="112"/>
      <c r="GE62" s="112"/>
      <c r="GF62" s="112"/>
      <c r="GG62" s="112"/>
      <c r="GH62" s="112"/>
      <c r="GI62" s="112"/>
      <c r="GJ62" s="112"/>
      <c r="GK62" s="112"/>
      <c r="GL62" s="112"/>
      <c r="GM62" s="112"/>
      <c r="GN62" s="112"/>
      <c r="GO62" s="112"/>
      <c r="GP62" s="112"/>
      <c r="GQ62" s="112"/>
      <c r="GR62" s="112"/>
      <c r="GS62" s="112"/>
      <c r="GT62" s="112"/>
      <c r="GU62" s="112"/>
      <c r="GV62" s="112"/>
      <c r="GW62" s="112"/>
      <c r="GX62" s="112"/>
      <c r="GY62" s="112"/>
      <c r="GZ62" s="112"/>
      <c r="HA62" s="112"/>
      <c r="HB62" s="112"/>
      <c r="HC62" s="112"/>
      <c r="HD62" s="112"/>
      <c r="HE62" s="112"/>
      <c r="HF62" s="112"/>
      <c r="HG62" s="112"/>
      <c r="HH62" s="112"/>
      <c r="HI62" s="112"/>
      <c r="HJ62" s="112"/>
      <c r="HK62" s="112"/>
      <c r="HL62" s="112"/>
      <c r="HM62" s="112"/>
      <c r="HN62" s="112"/>
      <c r="HO62" s="112"/>
      <c r="HP62" s="112"/>
      <c r="HQ62" s="112"/>
      <c r="HR62" s="112"/>
      <c r="HS62" s="112"/>
      <c r="HT62" s="112"/>
      <c r="HU62" s="112"/>
      <c r="HV62" s="112"/>
      <c r="HW62" s="112"/>
      <c r="HX62" s="112"/>
      <c r="HY62" s="112"/>
      <c r="HZ62" s="112"/>
      <c r="IA62" s="112"/>
      <c r="IB62" s="112"/>
      <c r="IC62" s="112"/>
      <c r="ID62" s="112"/>
      <c r="IE62" s="112"/>
      <c r="IF62" s="112"/>
      <c r="IG62" s="112"/>
      <c r="IH62" s="112"/>
      <c r="II62" s="112"/>
      <c r="IJ62" s="112"/>
      <c r="IK62" s="112"/>
      <c r="IL62" s="112"/>
      <c r="IM62" s="112"/>
      <c r="IN62" s="112"/>
      <c r="IO62" s="112"/>
      <c r="IP62" s="112"/>
      <c r="IQ62" s="112"/>
      <c r="IR62" s="112"/>
      <c r="IS62" s="112"/>
      <c r="IT62" s="112"/>
      <c r="IU62" s="112"/>
    </row>
    <row r="63" spans="1:255">
      <c r="A63" s="135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112"/>
      <c r="EO63" s="112"/>
      <c r="EP63" s="112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L63" s="112"/>
      <c r="FM63" s="112"/>
      <c r="FN63" s="112"/>
      <c r="FO63" s="112"/>
      <c r="FP63" s="112"/>
      <c r="FQ63" s="112"/>
      <c r="FR63" s="112"/>
      <c r="FS63" s="112"/>
      <c r="FT63" s="112"/>
      <c r="FU63" s="112"/>
      <c r="FV63" s="112"/>
      <c r="FW63" s="112"/>
      <c r="FX63" s="112"/>
      <c r="FY63" s="112"/>
      <c r="FZ63" s="112"/>
      <c r="GA63" s="112"/>
      <c r="GB63" s="112"/>
      <c r="GC63" s="112"/>
      <c r="GD63" s="112"/>
      <c r="GE63" s="112"/>
      <c r="GF63" s="112"/>
      <c r="GG63" s="112"/>
      <c r="GH63" s="112"/>
      <c r="GI63" s="112"/>
      <c r="GJ63" s="112"/>
      <c r="GK63" s="112"/>
      <c r="GL63" s="112"/>
      <c r="GM63" s="112"/>
      <c r="GN63" s="112"/>
      <c r="GO63" s="112"/>
      <c r="GP63" s="112"/>
      <c r="GQ63" s="112"/>
      <c r="GR63" s="112"/>
      <c r="GS63" s="112"/>
      <c r="GT63" s="112"/>
      <c r="GU63" s="112"/>
      <c r="GV63" s="112"/>
      <c r="GW63" s="112"/>
      <c r="GX63" s="112"/>
      <c r="GY63" s="112"/>
      <c r="GZ63" s="112"/>
      <c r="HA63" s="112"/>
      <c r="HB63" s="112"/>
      <c r="HC63" s="112"/>
      <c r="HD63" s="112"/>
      <c r="HE63" s="112"/>
      <c r="HF63" s="112"/>
      <c r="HG63" s="112"/>
      <c r="HH63" s="112"/>
      <c r="HI63" s="112"/>
      <c r="HJ63" s="112"/>
      <c r="HK63" s="112"/>
      <c r="HL63" s="112"/>
      <c r="HM63" s="112"/>
      <c r="HN63" s="112"/>
      <c r="HO63" s="112"/>
      <c r="HP63" s="112"/>
      <c r="HQ63" s="112"/>
      <c r="HR63" s="112"/>
      <c r="HS63" s="112"/>
      <c r="HT63" s="112"/>
      <c r="HU63" s="112"/>
      <c r="HV63" s="112"/>
      <c r="HW63" s="112"/>
      <c r="HX63" s="112"/>
      <c r="HY63" s="112"/>
      <c r="HZ63" s="112"/>
      <c r="IA63" s="112"/>
      <c r="IB63" s="112"/>
      <c r="IC63" s="112"/>
      <c r="ID63" s="112"/>
      <c r="IE63" s="112"/>
      <c r="IF63" s="112"/>
      <c r="IG63" s="112"/>
      <c r="IH63" s="112"/>
      <c r="II63" s="112"/>
      <c r="IJ63" s="112"/>
      <c r="IK63" s="112"/>
      <c r="IL63" s="112"/>
      <c r="IM63" s="112"/>
      <c r="IN63" s="112"/>
      <c r="IO63" s="112"/>
      <c r="IP63" s="112"/>
      <c r="IQ63" s="112"/>
      <c r="IR63" s="112"/>
      <c r="IS63" s="112"/>
      <c r="IT63" s="112"/>
      <c r="IU63" s="112"/>
    </row>
    <row r="64" spans="1:255">
      <c r="A64" s="135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112"/>
      <c r="EO64" s="112"/>
      <c r="EP64" s="112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L64" s="112"/>
      <c r="FM64" s="112"/>
      <c r="FN64" s="112"/>
      <c r="FO64" s="112"/>
      <c r="FP64" s="112"/>
      <c r="FQ64" s="112"/>
      <c r="FR64" s="112"/>
      <c r="FS64" s="112"/>
      <c r="FT64" s="112"/>
      <c r="FU64" s="112"/>
      <c r="FV64" s="112"/>
      <c r="FW64" s="112"/>
      <c r="FX64" s="112"/>
      <c r="FY64" s="112"/>
      <c r="FZ64" s="112"/>
      <c r="GA64" s="112"/>
      <c r="GB64" s="112"/>
      <c r="GC64" s="112"/>
      <c r="GD64" s="112"/>
      <c r="GE64" s="112"/>
      <c r="GF64" s="112"/>
      <c r="GG64" s="112"/>
      <c r="GH64" s="112"/>
      <c r="GI64" s="112"/>
      <c r="GJ64" s="112"/>
      <c r="GK64" s="112"/>
      <c r="GL64" s="112"/>
      <c r="GM64" s="112"/>
      <c r="GN64" s="112"/>
      <c r="GO64" s="112"/>
      <c r="GP64" s="112"/>
      <c r="GQ64" s="112"/>
      <c r="GR64" s="112"/>
      <c r="GS64" s="112"/>
      <c r="GT64" s="112"/>
      <c r="GU64" s="112"/>
      <c r="GV64" s="112"/>
      <c r="GW64" s="112"/>
      <c r="GX64" s="112"/>
      <c r="GY64" s="112"/>
      <c r="GZ64" s="112"/>
      <c r="HA64" s="112"/>
      <c r="HB64" s="112"/>
      <c r="HC64" s="112"/>
      <c r="HD64" s="112"/>
      <c r="HE64" s="112"/>
      <c r="HF64" s="112"/>
      <c r="HG64" s="112"/>
      <c r="HH64" s="112"/>
      <c r="HI64" s="112"/>
      <c r="HJ64" s="112"/>
      <c r="HK64" s="112"/>
      <c r="HL64" s="112"/>
      <c r="HM64" s="112"/>
      <c r="HN64" s="112"/>
      <c r="HO64" s="112"/>
      <c r="HP64" s="112"/>
      <c r="HQ64" s="112"/>
      <c r="HR64" s="112"/>
      <c r="HS64" s="112"/>
      <c r="HT64" s="112"/>
      <c r="HU64" s="112"/>
      <c r="HV64" s="112"/>
      <c r="HW64" s="112"/>
      <c r="HX64" s="112"/>
      <c r="HY64" s="112"/>
      <c r="HZ64" s="112"/>
      <c r="IA64" s="112"/>
      <c r="IB64" s="112"/>
      <c r="IC64" s="112"/>
      <c r="ID64" s="112"/>
      <c r="IE64" s="112"/>
      <c r="IF64" s="112"/>
      <c r="IG64" s="112"/>
      <c r="IH64" s="112"/>
      <c r="II64" s="112"/>
      <c r="IJ64" s="112"/>
      <c r="IK64" s="112"/>
      <c r="IL64" s="112"/>
      <c r="IM64" s="112"/>
      <c r="IN64" s="112"/>
      <c r="IO64" s="112"/>
      <c r="IP64" s="112"/>
      <c r="IQ64" s="112"/>
      <c r="IR64" s="112"/>
      <c r="IS64" s="112"/>
      <c r="IT64" s="112"/>
      <c r="IU64" s="112"/>
    </row>
    <row r="65" spans="1:255">
      <c r="A65" s="135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  <c r="DW65" s="112"/>
      <c r="DX65" s="112"/>
      <c r="DY65" s="112"/>
      <c r="DZ65" s="11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2"/>
      <c r="EK65" s="112"/>
      <c r="EL65" s="112"/>
      <c r="EM65" s="112"/>
      <c r="EN65" s="112"/>
      <c r="EO65" s="112"/>
      <c r="EP65" s="112"/>
      <c r="EQ65" s="112"/>
      <c r="ER65" s="112"/>
      <c r="ES65" s="112"/>
      <c r="ET65" s="112"/>
      <c r="EU65" s="112"/>
      <c r="EV65" s="112"/>
      <c r="EW65" s="112"/>
      <c r="EX65" s="112"/>
      <c r="EY65" s="112"/>
      <c r="EZ65" s="112"/>
      <c r="FA65" s="112"/>
      <c r="FB65" s="112"/>
      <c r="FC65" s="112"/>
      <c r="FD65" s="112"/>
      <c r="FE65" s="112"/>
      <c r="FF65" s="112"/>
      <c r="FG65" s="112"/>
      <c r="FH65" s="112"/>
      <c r="FI65" s="112"/>
      <c r="FJ65" s="112"/>
      <c r="FK65" s="112"/>
      <c r="FL65" s="112"/>
      <c r="FM65" s="112"/>
      <c r="FN65" s="112"/>
      <c r="FO65" s="112"/>
      <c r="FP65" s="112"/>
      <c r="FQ65" s="112"/>
      <c r="FR65" s="112"/>
      <c r="FS65" s="112"/>
      <c r="FT65" s="112"/>
      <c r="FU65" s="112"/>
      <c r="FV65" s="112"/>
      <c r="FW65" s="112"/>
      <c r="FX65" s="112"/>
      <c r="FY65" s="112"/>
      <c r="FZ65" s="112"/>
      <c r="GA65" s="112"/>
      <c r="GB65" s="112"/>
      <c r="GC65" s="112"/>
      <c r="GD65" s="112"/>
      <c r="GE65" s="112"/>
      <c r="GF65" s="112"/>
      <c r="GG65" s="112"/>
      <c r="GH65" s="112"/>
      <c r="GI65" s="112"/>
      <c r="GJ65" s="112"/>
      <c r="GK65" s="112"/>
      <c r="GL65" s="112"/>
      <c r="GM65" s="112"/>
      <c r="GN65" s="112"/>
      <c r="GO65" s="112"/>
      <c r="GP65" s="112"/>
      <c r="GQ65" s="112"/>
      <c r="GR65" s="112"/>
      <c r="GS65" s="112"/>
      <c r="GT65" s="112"/>
      <c r="GU65" s="112"/>
      <c r="GV65" s="112"/>
      <c r="GW65" s="112"/>
      <c r="GX65" s="112"/>
      <c r="GY65" s="112"/>
      <c r="GZ65" s="112"/>
      <c r="HA65" s="112"/>
      <c r="HB65" s="112"/>
      <c r="HC65" s="112"/>
      <c r="HD65" s="112"/>
      <c r="HE65" s="112"/>
      <c r="HF65" s="112"/>
      <c r="HG65" s="112"/>
      <c r="HH65" s="112"/>
      <c r="HI65" s="112"/>
      <c r="HJ65" s="112"/>
      <c r="HK65" s="112"/>
      <c r="HL65" s="112"/>
      <c r="HM65" s="112"/>
      <c r="HN65" s="112"/>
      <c r="HO65" s="112"/>
      <c r="HP65" s="112"/>
      <c r="HQ65" s="112"/>
      <c r="HR65" s="112"/>
      <c r="HS65" s="112"/>
      <c r="HT65" s="112"/>
      <c r="HU65" s="112"/>
      <c r="HV65" s="112"/>
      <c r="HW65" s="112"/>
      <c r="HX65" s="112"/>
      <c r="HY65" s="112"/>
      <c r="HZ65" s="112"/>
      <c r="IA65" s="112"/>
      <c r="IB65" s="112"/>
      <c r="IC65" s="112"/>
      <c r="ID65" s="112"/>
      <c r="IE65" s="112"/>
      <c r="IF65" s="112"/>
      <c r="IG65" s="112"/>
      <c r="IH65" s="112"/>
      <c r="II65" s="112"/>
      <c r="IJ65" s="112"/>
      <c r="IK65" s="112"/>
      <c r="IL65" s="112"/>
      <c r="IM65" s="112"/>
      <c r="IN65" s="112"/>
      <c r="IO65" s="112"/>
      <c r="IP65" s="112"/>
      <c r="IQ65" s="112"/>
      <c r="IR65" s="112"/>
      <c r="IS65" s="112"/>
      <c r="IT65" s="112"/>
      <c r="IU65" s="112"/>
    </row>
    <row r="66" spans="1:255">
      <c r="A66" s="135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  <c r="HT66" s="112"/>
      <c r="HU66" s="112"/>
      <c r="HV66" s="112"/>
      <c r="HW66" s="112"/>
      <c r="HX66" s="112"/>
      <c r="HY66" s="112"/>
      <c r="HZ66" s="112"/>
      <c r="IA66" s="112"/>
      <c r="IB66" s="112"/>
      <c r="IC66" s="112"/>
      <c r="ID66" s="112"/>
      <c r="IE66" s="112"/>
      <c r="IF66" s="112"/>
      <c r="IG66" s="112"/>
      <c r="IH66" s="112"/>
      <c r="II66" s="112"/>
      <c r="IJ66" s="112"/>
      <c r="IK66" s="112"/>
      <c r="IL66" s="112"/>
      <c r="IM66" s="112"/>
      <c r="IN66" s="112"/>
      <c r="IO66" s="112"/>
      <c r="IP66" s="112"/>
      <c r="IQ66" s="112"/>
      <c r="IR66" s="112"/>
      <c r="IS66" s="112"/>
      <c r="IT66" s="112"/>
      <c r="IU66" s="112"/>
    </row>
    <row r="67" spans="1:255">
      <c r="A67" s="135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  <c r="EU67" s="112"/>
      <c r="EV67" s="112"/>
      <c r="EW67" s="112"/>
      <c r="EX67" s="112"/>
      <c r="EY67" s="112"/>
      <c r="EZ67" s="112"/>
      <c r="FA67" s="112"/>
      <c r="FB67" s="112"/>
      <c r="FC67" s="112"/>
      <c r="FD67" s="112"/>
      <c r="FE67" s="112"/>
      <c r="FF67" s="112"/>
      <c r="FG67" s="112"/>
      <c r="FH67" s="112"/>
      <c r="FI67" s="112"/>
      <c r="FJ67" s="112"/>
      <c r="FK67" s="112"/>
      <c r="FL67" s="112"/>
      <c r="FM67" s="112"/>
      <c r="FN67" s="112"/>
      <c r="FO67" s="112"/>
      <c r="FP67" s="112"/>
      <c r="FQ67" s="112"/>
      <c r="FR67" s="112"/>
      <c r="FS67" s="112"/>
      <c r="FT67" s="112"/>
      <c r="FU67" s="112"/>
      <c r="FV67" s="112"/>
      <c r="FW67" s="112"/>
      <c r="FX67" s="112"/>
      <c r="FY67" s="112"/>
      <c r="FZ67" s="112"/>
      <c r="GA67" s="112"/>
      <c r="GB67" s="112"/>
      <c r="GC67" s="112"/>
      <c r="GD67" s="112"/>
      <c r="GE67" s="112"/>
      <c r="GF67" s="112"/>
      <c r="GG67" s="112"/>
      <c r="GH67" s="112"/>
      <c r="GI67" s="112"/>
      <c r="GJ67" s="112"/>
      <c r="GK67" s="112"/>
      <c r="GL67" s="112"/>
      <c r="GM67" s="112"/>
      <c r="GN67" s="112"/>
      <c r="GO67" s="112"/>
      <c r="GP67" s="112"/>
      <c r="GQ67" s="112"/>
      <c r="GR67" s="112"/>
      <c r="GS67" s="112"/>
      <c r="GT67" s="112"/>
      <c r="GU67" s="112"/>
      <c r="GV67" s="112"/>
      <c r="GW67" s="112"/>
      <c r="GX67" s="112"/>
      <c r="GY67" s="112"/>
      <c r="GZ67" s="112"/>
      <c r="HA67" s="112"/>
      <c r="HB67" s="112"/>
      <c r="HC67" s="112"/>
      <c r="HD67" s="112"/>
      <c r="HE67" s="112"/>
      <c r="HF67" s="112"/>
      <c r="HG67" s="112"/>
      <c r="HH67" s="112"/>
      <c r="HI67" s="112"/>
      <c r="HJ67" s="112"/>
      <c r="HK67" s="112"/>
      <c r="HL67" s="112"/>
      <c r="HM67" s="112"/>
      <c r="HN67" s="112"/>
      <c r="HO67" s="112"/>
      <c r="HP67" s="112"/>
      <c r="HQ67" s="112"/>
      <c r="HR67" s="112"/>
      <c r="HS67" s="112"/>
      <c r="HT67" s="112"/>
      <c r="HU67" s="112"/>
      <c r="HV67" s="112"/>
      <c r="HW67" s="112"/>
      <c r="HX67" s="112"/>
      <c r="HY67" s="112"/>
      <c r="HZ67" s="112"/>
      <c r="IA67" s="112"/>
      <c r="IB67" s="112"/>
      <c r="IC67" s="112"/>
      <c r="ID67" s="112"/>
      <c r="IE67" s="112"/>
      <c r="IF67" s="112"/>
      <c r="IG67" s="112"/>
      <c r="IH67" s="112"/>
      <c r="II67" s="112"/>
      <c r="IJ67" s="112"/>
      <c r="IK67" s="112"/>
      <c r="IL67" s="112"/>
      <c r="IM67" s="112"/>
      <c r="IN67" s="112"/>
      <c r="IO67" s="112"/>
      <c r="IP67" s="112"/>
      <c r="IQ67" s="112"/>
      <c r="IR67" s="112"/>
      <c r="IS67" s="112"/>
      <c r="IT67" s="112"/>
      <c r="IU67" s="112"/>
    </row>
    <row r="68" spans="1:255">
      <c r="A68" s="135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  <c r="EU68" s="112"/>
      <c r="EV68" s="112"/>
      <c r="EW68" s="112"/>
      <c r="EX68" s="112"/>
      <c r="EY68" s="112"/>
      <c r="EZ68" s="112"/>
      <c r="FA68" s="112"/>
      <c r="FB68" s="112"/>
      <c r="FC68" s="112"/>
      <c r="FD68" s="112"/>
      <c r="FE68" s="112"/>
      <c r="FF68" s="112"/>
      <c r="FG68" s="112"/>
      <c r="FH68" s="112"/>
      <c r="FI68" s="112"/>
      <c r="FJ68" s="112"/>
      <c r="FK68" s="112"/>
      <c r="FL68" s="112"/>
      <c r="FM68" s="112"/>
      <c r="FN68" s="112"/>
      <c r="FO68" s="112"/>
      <c r="FP68" s="112"/>
      <c r="FQ68" s="112"/>
      <c r="FR68" s="112"/>
      <c r="FS68" s="112"/>
      <c r="FT68" s="112"/>
      <c r="FU68" s="112"/>
      <c r="FV68" s="112"/>
      <c r="FW68" s="112"/>
      <c r="FX68" s="112"/>
      <c r="FY68" s="112"/>
      <c r="FZ68" s="112"/>
      <c r="GA68" s="112"/>
      <c r="GB68" s="112"/>
      <c r="GC68" s="112"/>
      <c r="GD68" s="112"/>
      <c r="GE68" s="112"/>
      <c r="GF68" s="112"/>
      <c r="GG68" s="112"/>
      <c r="GH68" s="112"/>
      <c r="GI68" s="112"/>
      <c r="GJ68" s="112"/>
      <c r="GK68" s="112"/>
      <c r="GL68" s="112"/>
      <c r="GM68" s="112"/>
      <c r="GN68" s="112"/>
      <c r="GO68" s="112"/>
      <c r="GP68" s="112"/>
      <c r="GQ68" s="112"/>
      <c r="GR68" s="112"/>
      <c r="GS68" s="112"/>
      <c r="GT68" s="112"/>
      <c r="GU68" s="112"/>
      <c r="GV68" s="112"/>
      <c r="GW68" s="112"/>
      <c r="GX68" s="112"/>
      <c r="GY68" s="112"/>
      <c r="GZ68" s="112"/>
      <c r="HA68" s="112"/>
      <c r="HB68" s="112"/>
      <c r="HC68" s="112"/>
      <c r="HD68" s="112"/>
      <c r="HE68" s="112"/>
      <c r="HF68" s="112"/>
      <c r="HG68" s="112"/>
      <c r="HH68" s="112"/>
      <c r="HI68" s="112"/>
      <c r="HJ68" s="112"/>
      <c r="HK68" s="112"/>
      <c r="HL68" s="112"/>
      <c r="HM68" s="112"/>
      <c r="HN68" s="112"/>
      <c r="HO68" s="112"/>
      <c r="HP68" s="112"/>
      <c r="HQ68" s="112"/>
      <c r="HR68" s="112"/>
      <c r="HS68" s="112"/>
      <c r="HT68" s="112"/>
      <c r="HU68" s="112"/>
      <c r="HV68" s="112"/>
      <c r="HW68" s="112"/>
      <c r="HX68" s="112"/>
      <c r="HY68" s="112"/>
      <c r="HZ68" s="112"/>
      <c r="IA68" s="112"/>
      <c r="IB68" s="112"/>
      <c r="IC68" s="112"/>
      <c r="ID68" s="112"/>
      <c r="IE68" s="112"/>
      <c r="IF68" s="112"/>
      <c r="IG68" s="112"/>
      <c r="IH68" s="112"/>
      <c r="II68" s="112"/>
      <c r="IJ68" s="112"/>
      <c r="IK68" s="112"/>
      <c r="IL68" s="112"/>
      <c r="IM68" s="112"/>
      <c r="IN68" s="112"/>
      <c r="IO68" s="112"/>
      <c r="IP68" s="112"/>
      <c r="IQ68" s="112"/>
      <c r="IR68" s="112"/>
      <c r="IS68" s="112"/>
      <c r="IT68" s="112"/>
      <c r="IU68" s="112"/>
    </row>
    <row r="69" spans="1:255">
      <c r="A69" s="135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  <c r="CX69" s="112"/>
      <c r="CY69" s="112"/>
      <c r="CZ69" s="112"/>
      <c r="DA69" s="112"/>
      <c r="DB69" s="112"/>
      <c r="DC69" s="112"/>
      <c r="DD69" s="112"/>
      <c r="DE69" s="112"/>
      <c r="DF69" s="112"/>
      <c r="DG69" s="112"/>
      <c r="DH69" s="112"/>
      <c r="DI69" s="112"/>
      <c r="DJ69" s="112"/>
      <c r="DK69" s="112"/>
      <c r="DL69" s="112"/>
      <c r="DM69" s="112"/>
      <c r="DN69" s="112"/>
      <c r="DO69" s="112"/>
      <c r="DP69" s="112"/>
      <c r="DQ69" s="112"/>
      <c r="DR69" s="112"/>
      <c r="DS69" s="112"/>
      <c r="DT69" s="112"/>
      <c r="DU69" s="112"/>
      <c r="DV69" s="112"/>
      <c r="DW69" s="112"/>
      <c r="DX69" s="112"/>
      <c r="DY69" s="112"/>
      <c r="DZ69" s="112"/>
      <c r="EA69" s="112"/>
      <c r="EB69" s="112"/>
      <c r="EC69" s="112"/>
      <c r="ED69" s="112"/>
      <c r="EE69" s="112"/>
      <c r="EF69" s="112"/>
      <c r="EG69" s="112"/>
      <c r="EH69" s="112"/>
      <c r="EI69" s="112"/>
      <c r="EJ69" s="112"/>
      <c r="EK69" s="112"/>
      <c r="EL69" s="112"/>
      <c r="EM69" s="112"/>
      <c r="EN69" s="112"/>
      <c r="EO69" s="112"/>
      <c r="EP69" s="112"/>
      <c r="EQ69" s="112"/>
      <c r="ER69" s="112"/>
      <c r="ES69" s="112"/>
      <c r="ET69" s="112"/>
      <c r="EU69" s="112"/>
      <c r="EV69" s="112"/>
      <c r="EW69" s="112"/>
      <c r="EX69" s="112"/>
      <c r="EY69" s="112"/>
      <c r="EZ69" s="112"/>
      <c r="FA69" s="112"/>
      <c r="FB69" s="112"/>
      <c r="FC69" s="112"/>
      <c r="FD69" s="112"/>
      <c r="FE69" s="112"/>
      <c r="FF69" s="112"/>
      <c r="FG69" s="112"/>
      <c r="FH69" s="112"/>
      <c r="FI69" s="112"/>
      <c r="FJ69" s="112"/>
      <c r="FK69" s="112"/>
      <c r="FL69" s="112"/>
      <c r="FM69" s="112"/>
      <c r="FN69" s="112"/>
      <c r="FO69" s="112"/>
      <c r="FP69" s="112"/>
      <c r="FQ69" s="112"/>
      <c r="FR69" s="112"/>
      <c r="FS69" s="112"/>
      <c r="FT69" s="112"/>
      <c r="FU69" s="112"/>
      <c r="FV69" s="112"/>
      <c r="FW69" s="112"/>
      <c r="FX69" s="112"/>
      <c r="FY69" s="112"/>
      <c r="FZ69" s="112"/>
      <c r="GA69" s="112"/>
      <c r="GB69" s="112"/>
      <c r="GC69" s="112"/>
      <c r="GD69" s="112"/>
      <c r="GE69" s="112"/>
      <c r="GF69" s="112"/>
      <c r="GG69" s="112"/>
      <c r="GH69" s="112"/>
      <c r="GI69" s="112"/>
      <c r="GJ69" s="112"/>
      <c r="GK69" s="112"/>
      <c r="GL69" s="112"/>
      <c r="GM69" s="112"/>
      <c r="GN69" s="112"/>
      <c r="GO69" s="112"/>
      <c r="GP69" s="112"/>
      <c r="GQ69" s="112"/>
      <c r="GR69" s="112"/>
      <c r="GS69" s="112"/>
      <c r="GT69" s="112"/>
      <c r="GU69" s="112"/>
      <c r="GV69" s="112"/>
      <c r="GW69" s="112"/>
      <c r="GX69" s="112"/>
      <c r="GY69" s="112"/>
      <c r="GZ69" s="112"/>
      <c r="HA69" s="112"/>
      <c r="HB69" s="112"/>
      <c r="HC69" s="112"/>
      <c r="HD69" s="112"/>
      <c r="HE69" s="112"/>
      <c r="HF69" s="112"/>
      <c r="HG69" s="112"/>
      <c r="HH69" s="112"/>
      <c r="HI69" s="112"/>
      <c r="HJ69" s="112"/>
      <c r="HK69" s="112"/>
      <c r="HL69" s="112"/>
      <c r="HM69" s="112"/>
      <c r="HN69" s="112"/>
      <c r="HO69" s="112"/>
      <c r="HP69" s="112"/>
      <c r="HQ69" s="112"/>
      <c r="HR69" s="112"/>
      <c r="HS69" s="112"/>
      <c r="HT69" s="112"/>
      <c r="HU69" s="112"/>
      <c r="HV69" s="112"/>
      <c r="HW69" s="112"/>
      <c r="HX69" s="112"/>
      <c r="HY69" s="112"/>
      <c r="HZ69" s="112"/>
      <c r="IA69" s="112"/>
      <c r="IB69" s="112"/>
      <c r="IC69" s="112"/>
      <c r="ID69" s="112"/>
      <c r="IE69" s="112"/>
      <c r="IF69" s="112"/>
      <c r="IG69" s="112"/>
      <c r="IH69" s="112"/>
      <c r="II69" s="112"/>
      <c r="IJ69" s="112"/>
      <c r="IK69" s="112"/>
      <c r="IL69" s="112"/>
      <c r="IM69" s="112"/>
      <c r="IN69" s="112"/>
      <c r="IO69" s="112"/>
      <c r="IP69" s="112"/>
      <c r="IQ69" s="112"/>
      <c r="IR69" s="112"/>
      <c r="IS69" s="112"/>
      <c r="IT69" s="112"/>
      <c r="IU69" s="112"/>
    </row>
    <row r="70" spans="1:255">
      <c r="A70" s="135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12"/>
      <c r="IU70" s="112"/>
    </row>
    <row r="71" spans="1:255">
      <c r="A71" s="135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  <c r="CX71" s="112"/>
      <c r="CY71" s="112"/>
      <c r="CZ71" s="112"/>
      <c r="DA71" s="112"/>
      <c r="DB71" s="112"/>
      <c r="DC71" s="112"/>
      <c r="DD71" s="112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2"/>
      <c r="DS71" s="112"/>
      <c r="DT71" s="112"/>
      <c r="DU71" s="112"/>
      <c r="DV71" s="112"/>
      <c r="DW71" s="112"/>
      <c r="DX71" s="112"/>
      <c r="DY71" s="112"/>
      <c r="DZ71" s="112"/>
      <c r="EA71" s="112"/>
      <c r="EB71" s="112"/>
      <c r="EC71" s="112"/>
      <c r="ED71" s="112"/>
      <c r="EE71" s="112"/>
      <c r="EF71" s="112"/>
      <c r="EG71" s="112"/>
      <c r="EH71" s="112"/>
      <c r="EI71" s="112"/>
      <c r="EJ71" s="112"/>
      <c r="EK71" s="112"/>
      <c r="EL71" s="112"/>
      <c r="EM71" s="112"/>
      <c r="EN71" s="112"/>
      <c r="EO71" s="112"/>
      <c r="EP71" s="112"/>
      <c r="EQ71" s="112"/>
      <c r="ER71" s="112"/>
      <c r="ES71" s="112"/>
      <c r="ET71" s="112"/>
      <c r="EU71" s="112"/>
      <c r="EV71" s="112"/>
      <c r="EW71" s="112"/>
      <c r="EX71" s="112"/>
      <c r="EY71" s="112"/>
      <c r="EZ71" s="112"/>
      <c r="FA71" s="112"/>
      <c r="FB71" s="112"/>
      <c r="FC71" s="112"/>
      <c r="FD71" s="112"/>
      <c r="FE71" s="112"/>
      <c r="FF71" s="112"/>
      <c r="FG71" s="112"/>
      <c r="FH71" s="112"/>
      <c r="FI71" s="112"/>
      <c r="FJ71" s="112"/>
      <c r="FK71" s="112"/>
      <c r="FL71" s="112"/>
      <c r="FM71" s="112"/>
      <c r="FN71" s="112"/>
      <c r="FO71" s="112"/>
      <c r="FP71" s="112"/>
      <c r="FQ71" s="112"/>
      <c r="FR71" s="112"/>
      <c r="FS71" s="112"/>
      <c r="FT71" s="112"/>
      <c r="FU71" s="112"/>
      <c r="FV71" s="112"/>
      <c r="FW71" s="112"/>
      <c r="FX71" s="112"/>
      <c r="FY71" s="112"/>
      <c r="FZ71" s="112"/>
      <c r="GA71" s="112"/>
      <c r="GB71" s="112"/>
      <c r="GC71" s="112"/>
      <c r="GD71" s="112"/>
      <c r="GE71" s="112"/>
      <c r="GF71" s="112"/>
      <c r="GG71" s="112"/>
      <c r="GH71" s="112"/>
      <c r="GI71" s="112"/>
      <c r="GJ71" s="112"/>
      <c r="GK71" s="112"/>
      <c r="GL71" s="112"/>
      <c r="GM71" s="112"/>
      <c r="GN71" s="112"/>
      <c r="GO71" s="112"/>
      <c r="GP71" s="112"/>
      <c r="GQ71" s="112"/>
      <c r="GR71" s="112"/>
      <c r="GS71" s="112"/>
      <c r="GT71" s="112"/>
      <c r="GU71" s="112"/>
      <c r="GV71" s="112"/>
      <c r="GW71" s="112"/>
      <c r="GX71" s="112"/>
      <c r="GY71" s="112"/>
      <c r="GZ71" s="112"/>
      <c r="HA71" s="112"/>
      <c r="HB71" s="112"/>
      <c r="HC71" s="112"/>
      <c r="HD71" s="112"/>
      <c r="HE71" s="112"/>
      <c r="HF71" s="112"/>
      <c r="HG71" s="112"/>
      <c r="HH71" s="112"/>
      <c r="HI71" s="112"/>
      <c r="HJ71" s="112"/>
      <c r="HK71" s="112"/>
      <c r="HL71" s="112"/>
      <c r="HM71" s="112"/>
      <c r="HN71" s="112"/>
      <c r="HO71" s="112"/>
      <c r="HP71" s="112"/>
      <c r="HQ71" s="112"/>
      <c r="HR71" s="112"/>
      <c r="HS71" s="112"/>
      <c r="HT71" s="112"/>
      <c r="HU71" s="112"/>
      <c r="HV71" s="112"/>
      <c r="HW71" s="112"/>
      <c r="HX71" s="112"/>
      <c r="HY71" s="112"/>
      <c r="HZ71" s="112"/>
      <c r="IA71" s="112"/>
      <c r="IB71" s="112"/>
      <c r="IC71" s="112"/>
      <c r="ID71" s="112"/>
      <c r="IE71" s="112"/>
      <c r="IF71" s="112"/>
      <c r="IG71" s="112"/>
      <c r="IH71" s="112"/>
      <c r="II71" s="112"/>
      <c r="IJ71" s="112"/>
      <c r="IK71" s="112"/>
      <c r="IL71" s="112"/>
      <c r="IM71" s="112"/>
      <c r="IN71" s="112"/>
      <c r="IO71" s="112"/>
      <c r="IP71" s="112"/>
      <c r="IQ71" s="112"/>
      <c r="IR71" s="112"/>
      <c r="IS71" s="112"/>
      <c r="IT71" s="112"/>
      <c r="IU71" s="112"/>
    </row>
    <row r="72" spans="1:255">
      <c r="A72" s="135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  <c r="DJ72" s="112"/>
      <c r="DK72" s="112"/>
      <c r="DL72" s="112"/>
      <c r="DM72" s="112"/>
      <c r="DN72" s="112"/>
      <c r="DO72" s="112"/>
      <c r="DP72" s="112"/>
      <c r="DQ72" s="112"/>
      <c r="DR72" s="112"/>
      <c r="DS72" s="112"/>
      <c r="DT72" s="112"/>
      <c r="DU72" s="112"/>
      <c r="DV72" s="112"/>
      <c r="DW72" s="112"/>
      <c r="DX72" s="112"/>
      <c r="DY72" s="112"/>
      <c r="DZ72" s="112"/>
      <c r="EA72" s="112"/>
      <c r="EB72" s="112"/>
      <c r="EC72" s="112"/>
      <c r="ED72" s="112"/>
      <c r="EE72" s="112"/>
      <c r="EF72" s="112"/>
      <c r="EG72" s="112"/>
      <c r="EH72" s="112"/>
      <c r="EI72" s="112"/>
      <c r="EJ72" s="112"/>
      <c r="EK72" s="112"/>
      <c r="EL72" s="112"/>
      <c r="EM72" s="112"/>
      <c r="EN72" s="112"/>
      <c r="EO72" s="112"/>
      <c r="EP72" s="112"/>
      <c r="EQ72" s="112"/>
      <c r="ER72" s="112"/>
      <c r="ES72" s="112"/>
      <c r="ET72" s="112"/>
      <c r="EU72" s="112"/>
      <c r="EV72" s="112"/>
      <c r="EW72" s="112"/>
      <c r="EX72" s="112"/>
      <c r="EY72" s="112"/>
      <c r="EZ72" s="112"/>
      <c r="FA72" s="112"/>
      <c r="FB72" s="112"/>
      <c r="FC72" s="112"/>
      <c r="FD72" s="112"/>
      <c r="FE72" s="112"/>
      <c r="FF72" s="112"/>
      <c r="FG72" s="112"/>
      <c r="FH72" s="112"/>
      <c r="FI72" s="112"/>
      <c r="FJ72" s="112"/>
      <c r="FK72" s="112"/>
      <c r="FL72" s="112"/>
      <c r="FM72" s="112"/>
      <c r="FN72" s="112"/>
      <c r="FO72" s="112"/>
      <c r="FP72" s="112"/>
      <c r="FQ72" s="112"/>
      <c r="FR72" s="112"/>
      <c r="FS72" s="112"/>
      <c r="FT72" s="112"/>
      <c r="FU72" s="112"/>
      <c r="FV72" s="112"/>
      <c r="FW72" s="112"/>
      <c r="FX72" s="112"/>
      <c r="FY72" s="112"/>
      <c r="FZ72" s="112"/>
      <c r="GA72" s="112"/>
      <c r="GB72" s="112"/>
      <c r="GC72" s="112"/>
      <c r="GD72" s="112"/>
      <c r="GE72" s="112"/>
      <c r="GF72" s="112"/>
      <c r="GG72" s="112"/>
      <c r="GH72" s="112"/>
      <c r="GI72" s="112"/>
      <c r="GJ72" s="112"/>
      <c r="GK72" s="112"/>
      <c r="GL72" s="112"/>
      <c r="GM72" s="112"/>
      <c r="GN72" s="112"/>
      <c r="GO72" s="112"/>
      <c r="GP72" s="112"/>
      <c r="GQ72" s="112"/>
      <c r="GR72" s="112"/>
      <c r="GS72" s="112"/>
      <c r="GT72" s="112"/>
      <c r="GU72" s="112"/>
      <c r="GV72" s="112"/>
      <c r="GW72" s="112"/>
      <c r="GX72" s="112"/>
      <c r="GY72" s="112"/>
      <c r="GZ72" s="112"/>
      <c r="HA72" s="112"/>
      <c r="HB72" s="112"/>
      <c r="HC72" s="112"/>
      <c r="HD72" s="112"/>
      <c r="HE72" s="112"/>
      <c r="HF72" s="112"/>
      <c r="HG72" s="112"/>
      <c r="HH72" s="112"/>
      <c r="HI72" s="112"/>
      <c r="HJ72" s="112"/>
      <c r="HK72" s="112"/>
      <c r="HL72" s="112"/>
      <c r="HM72" s="112"/>
      <c r="HN72" s="112"/>
      <c r="HO72" s="112"/>
      <c r="HP72" s="112"/>
      <c r="HQ72" s="112"/>
      <c r="HR72" s="112"/>
      <c r="HS72" s="112"/>
      <c r="HT72" s="112"/>
      <c r="HU72" s="112"/>
      <c r="HV72" s="112"/>
      <c r="HW72" s="112"/>
      <c r="HX72" s="112"/>
      <c r="HY72" s="112"/>
      <c r="HZ72" s="112"/>
      <c r="IA72" s="112"/>
      <c r="IB72" s="112"/>
      <c r="IC72" s="112"/>
      <c r="ID72" s="112"/>
      <c r="IE72" s="112"/>
      <c r="IF72" s="112"/>
      <c r="IG72" s="112"/>
      <c r="IH72" s="112"/>
      <c r="II72" s="112"/>
      <c r="IJ72" s="112"/>
      <c r="IK72" s="112"/>
      <c r="IL72" s="112"/>
      <c r="IM72" s="112"/>
      <c r="IN72" s="112"/>
      <c r="IO72" s="112"/>
      <c r="IP72" s="112"/>
      <c r="IQ72" s="112"/>
      <c r="IR72" s="112"/>
      <c r="IS72" s="112"/>
      <c r="IT72" s="112"/>
      <c r="IU72" s="112"/>
    </row>
    <row r="73" spans="1:255">
      <c r="A73" s="135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  <c r="DW73" s="112"/>
      <c r="DX73" s="112"/>
      <c r="DY73" s="112"/>
      <c r="DZ73" s="112"/>
      <c r="EA73" s="112"/>
      <c r="EB73" s="112"/>
      <c r="EC73" s="112"/>
      <c r="ED73" s="112"/>
      <c r="EE73" s="112"/>
      <c r="EF73" s="112"/>
      <c r="EG73" s="112"/>
      <c r="EH73" s="112"/>
      <c r="EI73" s="112"/>
      <c r="EJ73" s="112"/>
      <c r="EK73" s="112"/>
      <c r="EL73" s="112"/>
      <c r="EM73" s="112"/>
      <c r="EN73" s="112"/>
      <c r="EO73" s="112"/>
      <c r="EP73" s="112"/>
      <c r="EQ73" s="112"/>
      <c r="ER73" s="112"/>
      <c r="ES73" s="112"/>
      <c r="ET73" s="112"/>
      <c r="EU73" s="112"/>
      <c r="EV73" s="112"/>
      <c r="EW73" s="112"/>
      <c r="EX73" s="112"/>
      <c r="EY73" s="112"/>
      <c r="EZ73" s="112"/>
      <c r="FA73" s="112"/>
      <c r="FB73" s="112"/>
      <c r="FC73" s="112"/>
      <c r="FD73" s="112"/>
      <c r="FE73" s="112"/>
      <c r="FF73" s="112"/>
      <c r="FG73" s="112"/>
      <c r="FH73" s="112"/>
      <c r="FI73" s="112"/>
      <c r="FJ73" s="112"/>
      <c r="FK73" s="112"/>
      <c r="FL73" s="112"/>
      <c r="FM73" s="112"/>
      <c r="FN73" s="112"/>
      <c r="FO73" s="112"/>
      <c r="FP73" s="112"/>
      <c r="FQ73" s="112"/>
      <c r="FR73" s="112"/>
      <c r="FS73" s="112"/>
      <c r="FT73" s="112"/>
      <c r="FU73" s="112"/>
      <c r="FV73" s="112"/>
      <c r="FW73" s="112"/>
      <c r="FX73" s="112"/>
      <c r="FY73" s="112"/>
      <c r="FZ73" s="112"/>
      <c r="GA73" s="112"/>
      <c r="GB73" s="112"/>
      <c r="GC73" s="112"/>
      <c r="GD73" s="112"/>
      <c r="GE73" s="112"/>
      <c r="GF73" s="112"/>
      <c r="GG73" s="112"/>
      <c r="GH73" s="112"/>
      <c r="GI73" s="112"/>
      <c r="GJ73" s="112"/>
      <c r="GK73" s="112"/>
      <c r="GL73" s="112"/>
      <c r="GM73" s="112"/>
      <c r="GN73" s="112"/>
      <c r="GO73" s="112"/>
      <c r="GP73" s="112"/>
      <c r="GQ73" s="112"/>
      <c r="GR73" s="112"/>
      <c r="GS73" s="112"/>
      <c r="GT73" s="112"/>
      <c r="GU73" s="112"/>
      <c r="GV73" s="112"/>
      <c r="GW73" s="112"/>
      <c r="GX73" s="112"/>
      <c r="GY73" s="112"/>
      <c r="GZ73" s="112"/>
      <c r="HA73" s="112"/>
      <c r="HB73" s="112"/>
      <c r="HC73" s="112"/>
      <c r="HD73" s="112"/>
      <c r="HE73" s="112"/>
      <c r="HF73" s="112"/>
      <c r="HG73" s="112"/>
      <c r="HH73" s="112"/>
      <c r="HI73" s="112"/>
      <c r="HJ73" s="112"/>
      <c r="HK73" s="112"/>
      <c r="HL73" s="112"/>
      <c r="HM73" s="112"/>
      <c r="HN73" s="112"/>
      <c r="HO73" s="112"/>
      <c r="HP73" s="112"/>
      <c r="HQ73" s="112"/>
      <c r="HR73" s="112"/>
      <c r="HS73" s="112"/>
      <c r="HT73" s="112"/>
      <c r="HU73" s="112"/>
      <c r="HV73" s="112"/>
      <c r="HW73" s="112"/>
      <c r="HX73" s="112"/>
      <c r="HY73" s="112"/>
      <c r="HZ73" s="112"/>
      <c r="IA73" s="112"/>
      <c r="IB73" s="112"/>
      <c r="IC73" s="112"/>
      <c r="ID73" s="112"/>
      <c r="IE73" s="112"/>
      <c r="IF73" s="112"/>
      <c r="IG73" s="112"/>
      <c r="IH73" s="112"/>
      <c r="II73" s="112"/>
      <c r="IJ73" s="112"/>
      <c r="IK73" s="112"/>
      <c r="IL73" s="112"/>
      <c r="IM73" s="112"/>
      <c r="IN73" s="112"/>
      <c r="IO73" s="112"/>
      <c r="IP73" s="112"/>
      <c r="IQ73" s="112"/>
      <c r="IR73" s="112"/>
      <c r="IS73" s="112"/>
      <c r="IT73" s="112"/>
      <c r="IU73" s="112"/>
    </row>
    <row r="74" spans="1:255">
      <c r="A74" s="135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  <c r="DJ74" s="112"/>
      <c r="DK74" s="112"/>
      <c r="DL74" s="112"/>
      <c r="DM74" s="112"/>
      <c r="DN74" s="112"/>
      <c r="DO74" s="112"/>
      <c r="DP74" s="112"/>
      <c r="DQ74" s="112"/>
      <c r="DR74" s="112"/>
      <c r="DS74" s="112"/>
      <c r="DT74" s="112"/>
      <c r="DU74" s="112"/>
      <c r="DV74" s="112"/>
      <c r="DW74" s="112"/>
      <c r="DX74" s="112"/>
      <c r="DY74" s="112"/>
      <c r="DZ74" s="112"/>
      <c r="EA74" s="112"/>
      <c r="EB74" s="112"/>
      <c r="EC74" s="112"/>
      <c r="ED74" s="112"/>
      <c r="EE74" s="112"/>
      <c r="EF74" s="112"/>
      <c r="EG74" s="112"/>
      <c r="EH74" s="112"/>
      <c r="EI74" s="112"/>
      <c r="EJ74" s="112"/>
      <c r="EK74" s="112"/>
      <c r="EL74" s="112"/>
      <c r="EM74" s="112"/>
      <c r="EN74" s="112"/>
      <c r="EO74" s="112"/>
      <c r="EP74" s="112"/>
      <c r="EQ74" s="112"/>
      <c r="ER74" s="112"/>
      <c r="ES74" s="112"/>
      <c r="ET74" s="112"/>
      <c r="EU74" s="112"/>
      <c r="EV74" s="112"/>
      <c r="EW74" s="112"/>
      <c r="EX74" s="112"/>
      <c r="EY74" s="112"/>
      <c r="EZ74" s="112"/>
      <c r="FA74" s="112"/>
      <c r="FB74" s="112"/>
      <c r="FC74" s="112"/>
      <c r="FD74" s="112"/>
      <c r="FE74" s="112"/>
      <c r="FF74" s="112"/>
      <c r="FG74" s="112"/>
      <c r="FH74" s="112"/>
      <c r="FI74" s="112"/>
      <c r="FJ74" s="112"/>
      <c r="FK74" s="112"/>
      <c r="FL74" s="112"/>
      <c r="FM74" s="112"/>
      <c r="FN74" s="112"/>
      <c r="FO74" s="112"/>
      <c r="FP74" s="112"/>
      <c r="FQ74" s="112"/>
      <c r="FR74" s="112"/>
      <c r="FS74" s="112"/>
      <c r="FT74" s="112"/>
      <c r="FU74" s="112"/>
      <c r="FV74" s="112"/>
      <c r="FW74" s="112"/>
      <c r="FX74" s="112"/>
      <c r="FY74" s="112"/>
      <c r="FZ74" s="112"/>
      <c r="GA74" s="112"/>
      <c r="GB74" s="112"/>
      <c r="GC74" s="112"/>
      <c r="GD74" s="112"/>
      <c r="GE74" s="112"/>
      <c r="GF74" s="112"/>
      <c r="GG74" s="112"/>
      <c r="GH74" s="112"/>
      <c r="GI74" s="112"/>
      <c r="GJ74" s="112"/>
      <c r="GK74" s="112"/>
      <c r="GL74" s="112"/>
      <c r="GM74" s="112"/>
      <c r="GN74" s="112"/>
      <c r="GO74" s="112"/>
      <c r="GP74" s="112"/>
      <c r="GQ74" s="112"/>
      <c r="GR74" s="112"/>
      <c r="GS74" s="112"/>
      <c r="GT74" s="112"/>
      <c r="GU74" s="112"/>
      <c r="GV74" s="112"/>
      <c r="GW74" s="112"/>
      <c r="GX74" s="112"/>
      <c r="GY74" s="112"/>
      <c r="GZ74" s="112"/>
      <c r="HA74" s="112"/>
      <c r="HB74" s="112"/>
      <c r="HC74" s="112"/>
      <c r="HD74" s="112"/>
      <c r="HE74" s="112"/>
      <c r="HF74" s="112"/>
      <c r="HG74" s="112"/>
      <c r="HH74" s="112"/>
      <c r="HI74" s="112"/>
      <c r="HJ74" s="112"/>
      <c r="HK74" s="112"/>
      <c r="HL74" s="112"/>
      <c r="HM74" s="112"/>
      <c r="HN74" s="112"/>
      <c r="HO74" s="112"/>
      <c r="HP74" s="112"/>
      <c r="HQ74" s="112"/>
      <c r="HR74" s="112"/>
      <c r="HS74" s="112"/>
      <c r="HT74" s="112"/>
      <c r="HU74" s="112"/>
      <c r="HV74" s="112"/>
      <c r="HW74" s="112"/>
      <c r="HX74" s="112"/>
      <c r="HY74" s="112"/>
      <c r="HZ74" s="112"/>
      <c r="IA74" s="112"/>
      <c r="IB74" s="112"/>
      <c r="IC74" s="112"/>
      <c r="ID74" s="112"/>
      <c r="IE74" s="112"/>
      <c r="IF74" s="112"/>
      <c r="IG74" s="112"/>
      <c r="IH74" s="112"/>
      <c r="II74" s="112"/>
      <c r="IJ74" s="112"/>
      <c r="IK74" s="112"/>
      <c r="IL74" s="112"/>
      <c r="IM74" s="112"/>
      <c r="IN74" s="112"/>
      <c r="IO74" s="112"/>
      <c r="IP74" s="112"/>
      <c r="IQ74" s="112"/>
      <c r="IR74" s="112"/>
      <c r="IS74" s="112"/>
      <c r="IT74" s="112"/>
      <c r="IU74" s="112"/>
    </row>
    <row r="75" spans="1:255">
      <c r="A75" s="135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  <c r="DA75" s="112"/>
      <c r="DB75" s="112"/>
      <c r="DC75" s="112"/>
      <c r="DD75" s="112"/>
      <c r="DE75" s="112"/>
      <c r="DF75" s="112"/>
      <c r="DG75" s="112"/>
      <c r="DH75" s="112"/>
      <c r="DI75" s="112"/>
      <c r="DJ75" s="112"/>
      <c r="DK75" s="112"/>
      <c r="DL75" s="112"/>
      <c r="DM75" s="112"/>
      <c r="DN75" s="112"/>
      <c r="DO75" s="112"/>
      <c r="DP75" s="112"/>
      <c r="DQ75" s="112"/>
      <c r="DR75" s="112"/>
      <c r="DS75" s="112"/>
      <c r="DT75" s="112"/>
      <c r="DU75" s="112"/>
      <c r="DV75" s="112"/>
      <c r="DW75" s="112"/>
      <c r="DX75" s="112"/>
      <c r="DY75" s="112"/>
      <c r="DZ75" s="112"/>
      <c r="EA75" s="112"/>
      <c r="EB75" s="112"/>
      <c r="EC75" s="112"/>
      <c r="ED75" s="112"/>
      <c r="EE75" s="112"/>
      <c r="EF75" s="112"/>
      <c r="EG75" s="112"/>
      <c r="EH75" s="112"/>
      <c r="EI75" s="112"/>
      <c r="EJ75" s="112"/>
      <c r="EK75" s="112"/>
      <c r="EL75" s="112"/>
      <c r="EM75" s="112"/>
      <c r="EN75" s="112"/>
      <c r="EO75" s="112"/>
      <c r="EP75" s="112"/>
      <c r="EQ75" s="112"/>
      <c r="ER75" s="112"/>
      <c r="ES75" s="112"/>
      <c r="ET75" s="112"/>
      <c r="EU75" s="112"/>
      <c r="EV75" s="112"/>
      <c r="EW75" s="112"/>
      <c r="EX75" s="112"/>
      <c r="EY75" s="112"/>
      <c r="EZ75" s="112"/>
      <c r="FA75" s="112"/>
      <c r="FB75" s="112"/>
      <c r="FC75" s="112"/>
      <c r="FD75" s="112"/>
      <c r="FE75" s="112"/>
      <c r="FF75" s="112"/>
      <c r="FG75" s="112"/>
      <c r="FH75" s="112"/>
      <c r="FI75" s="112"/>
      <c r="FJ75" s="112"/>
      <c r="FK75" s="112"/>
      <c r="FL75" s="112"/>
      <c r="FM75" s="112"/>
      <c r="FN75" s="112"/>
      <c r="FO75" s="112"/>
      <c r="FP75" s="112"/>
      <c r="FQ75" s="112"/>
      <c r="FR75" s="112"/>
      <c r="FS75" s="112"/>
      <c r="FT75" s="112"/>
      <c r="FU75" s="112"/>
      <c r="FV75" s="112"/>
      <c r="FW75" s="112"/>
      <c r="FX75" s="112"/>
      <c r="FY75" s="112"/>
      <c r="FZ75" s="112"/>
      <c r="GA75" s="112"/>
      <c r="GB75" s="112"/>
      <c r="GC75" s="112"/>
      <c r="GD75" s="112"/>
      <c r="GE75" s="112"/>
      <c r="GF75" s="112"/>
      <c r="GG75" s="112"/>
      <c r="GH75" s="112"/>
      <c r="GI75" s="112"/>
      <c r="GJ75" s="112"/>
      <c r="GK75" s="112"/>
      <c r="GL75" s="112"/>
      <c r="GM75" s="112"/>
      <c r="GN75" s="112"/>
      <c r="GO75" s="112"/>
      <c r="GP75" s="112"/>
      <c r="GQ75" s="112"/>
      <c r="GR75" s="112"/>
      <c r="GS75" s="112"/>
      <c r="GT75" s="112"/>
      <c r="GU75" s="112"/>
      <c r="GV75" s="112"/>
      <c r="GW75" s="112"/>
      <c r="GX75" s="112"/>
      <c r="GY75" s="112"/>
      <c r="GZ75" s="112"/>
      <c r="HA75" s="112"/>
      <c r="HB75" s="112"/>
      <c r="HC75" s="112"/>
      <c r="HD75" s="112"/>
      <c r="HE75" s="112"/>
      <c r="HF75" s="112"/>
      <c r="HG75" s="112"/>
      <c r="HH75" s="112"/>
      <c r="HI75" s="112"/>
      <c r="HJ75" s="112"/>
      <c r="HK75" s="112"/>
      <c r="HL75" s="112"/>
      <c r="HM75" s="112"/>
      <c r="HN75" s="112"/>
      <c r="HO75" s="112"/>
      <c r="HP75" s="112"/>
      <c r="HQ75" s="112"/>
      <c r="HR75" s="112"/>
      <c r="HS75" s="112"/>
      <c r="HT75" s="112"/>
      <c r="HU75" s="112"/>
      <c r="HV75" s="112"/>
      <c r="HW75" s="112"/>
      <c r="HX75" s="112"/>
      <c r="HY75" s="112"/>
      <c r="HZ75" s="112"/>
      <c r="IA75" s="112"/>
      <c r="IB75" s="112"/>
      <c r="IC75" s="112"/>
      <c r="ID75" s="112"/>
      <c r="IE75" s="112"/>
      <c r="IF75" s="112"/>
      <c r="IG75" s="112"/>
      <c r="IH75" s="112"/>
      <c r="II75" s="112"/>
      <c r="IJ75" s="112"/>
      <c r="IK75" s="112"/>
      <c r="IL75" s="112"/>
      <c r="IM75" s="112"/>
      <c r="IN75" s="112"/>
      <c r="IO75" s="112"/>
      <c r="IP75" s="112"/>
      <c r="IQ75" s="112"/>
      <c r="IR75" s="112"/>
      <c r="IS75" s="112"/>
      <c r="IT75" s="112"/>
      <c r="IU75" s="112"/>
    </row>
    <row r="76" spans="1:255">
      <c r="A76" s="135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  <c r="DA76" s="112"/>
      <c r="DB76" s="112"/>
      <c r="DC76" s="112"/>
      <c r="DD76" s="112"/>
      <c r="DE76" s="112"/>
      <c r="DF76" s="112"/>
      <c r="DG76" s="112"/>
      <c r="DH76" s="112"/>
      <c r="DI76" s="112"/>
      <c r="DJ76" s="112"/>
      <c r="DK76" s="112"/>
      <c r="DL76" s="112"/>
      <c r="DM76" s="112"/>
      <c r="DN76" s="112"/>
      <c r="DO76" s="112"/>
      <c r="DP76" s="112"/>
      <c r="DQ76" s="112"/>
      <c r="DR76" s="112"/>
      <c r="DS76" s="112"/>
      <c r="DT76" s="112"/>
      <c r="DU76" s="112"/>
      <c r="DV76" s="112"/>
      <c r="DW76" s="112"/>
      <c r="DX76" s="112"/>
      <c r="DY76" s="112"/>
      <c r="DZ76" s="112"/>
      <c r="EA76" s="112"/>
      <c r="EB76" s="112"/>
      <c r="EC76" s="112"/>
      <c r="ED76" s="112"/>
      <c r="EE76" s="112"/>
      <c r="EF76" s="112"/>
      <c r="EG76" s="112"/>
      <c r="EH76" s="112"/>
      <c r="EI76" s="112"/>
      <c r="EJ76" s="112"/>
      <c r="EK76" s="112"/>
      <c r="EL76" s="112"/>
      <c r="EM76" s="112"/>
      <c r="EN76" s="112"/>
      <c r="EO76" s="112"/>
      <c r="EP76" s="112"/>
      <c r="EQ76" s="112"/>
      <c r="ER76" s="112"/>
      <c r="ES76" s="112"/>
      <c r="ET76" s="112"/>
      <c r="EU76" s="112"/>
      <c r="EV76" s="112"/>
      <c r="EW76" s="112"/>
      <c r="EX76" s="112"/>
      <c r="EY76" s="112"/>
      <c r="EZ76" s="112"/>
      <c r="FA76" s="112"/>
      <c r="FB76" s="112"/>
      <c r="FC76" s="112"/>
      <c r="FD76" s="112"/>
      <c r="FE76" s="112"/>
      <c r="FF76" s="112"/>
      <c r="FG76" s="112"/>
      <c r="FH76" s="112"/>
      <c r="FI76" s="112"/>
      <c r="FJ76" s="112"/>
      <c r="FK76" s="112"/>
      <c r="FL76" s="112"/>
      <c r="FM76" s="112"/>
      <c r="FN76" s="112"/>
      <c r="FO76" s="112"/>
      <c r="FP76" s="112"/>
      <c r="FQ76" s="112"/>
      <c r="FR76" s="112"/>
      <c r="FS76" s="112"/>
      <c r="FT76" s="112"/>
      <c r="FU76" s="112"/>
      <c r="FV76" s="112"/>
      <c r="FW76" s="112"/>
      <c r="FX76" s="112"/>
      <c r="FY76" s="112"/>
      <c r="FZ76" s="112"/>
      <c r="GA76" s="112"/>
      <c r="GB76" s="112"/>
      <c r="GC76" s="112"/>
      <c r="GD76" s="112"/>
      <c r="GE76" s="112"/>
      <c r="GF76" s="112"/>
      <c r="GG76" s="112"/>
      <c r="GH76" s="112"/>
      <c r="GI76" s="112"/>
      <c r="GJ76" s="112"/>
      <c r="GK76" s="112"/>
      <c r="GL76" s="112"/>
      <c r="GM76" s="112"/>
      <c r="GN76" s="112"/>
      <c r="GO76" s="112"/>
      <c r="GP76" s="112"/>
      <c r="GQ76" s="112"/>
      <c r="GR76" s="112"/>
      <c r="GS76" s="112"/>
      <c r="GT76" s="112"/>
      <c r="GU76" s="112"/>
      <c r="GV76" s="112"/>
      <c r="GW76" s="112"/>
      <c r="GX76" s="112"/>
      <c r="GY76" s="112"/>
      <c r="GZ76" s="112"/>
      <c r="HA76" s="112"/>
      <c r="HB76" s="112"/>
      <c r="HC76" s="112"/>
      <c r="HD76" s="112"/>
      <c r="HE76" s="112"/>
      <c r="HF76" s="112"/>
      <c r="HG76" s="112"/>
      <c r="HH76" s="112"/>
      <c r="HI76" s="112"/>
      <c r="HJ76" s="112"/>
      <c r="HK76" s="112"/>
      <c r="HL76" s="112"/>
      <c r="HM76" s="112"/>
      <c r="HN76" s="112"/>
      <c r="HO76" s="112"/>
      <c r="HP76" s="112"/>
      <c r="HQ76" s="112"/>
      <c r="HR76" s="112"/>
      <c r="HS76" s="112"/>
      <c r="HT76" s="112"/>
      <c r="HU76" s="112"/>
      <c r="HV76" s="112"/>
      <c r="HW76" s="112"/>
      <c r="HX76" s="112"/>
      <c r="HY76" s="112"/>
      <c r="HZ76" s="112"/>
      <c r="IA76" s="112"/>
      <c r="IB76" s="112"/>
      <c r="IC76" s="112"/>
      <c r="ID76" s="112"/>
      <c r="IE76" s="112"/>
      <c r="IF76" s="112"/>
      <c r="IG76" s="112"/>
      <c r="IH76" s="112"/>
      <c r="II76" s="112"/>
      <c r="IJ76" s="112"/>
      <c r="IK76" s="112"/>
      <c r="IL76" s="112"/>
      <c r="IM76" s="112"/>
      <c r="IN76" s="112"/>
      <c r="IO76" s="112"/>
      <c r="IP76" s="112"/>
      <c r="IQ76" s="112"/>
      <c r="IR76" s="112"/>
      <c r="IS76" s="112"/>
      <c r="IT76" s="112"/>
      <c r="IU76" s="112"/>
    </row>
    <row r="77" spans="1:255">
      <c r="A77" s="135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  <c r="CX77" s="112"/>
      <c r="CY77" s="112"/>
      <c r="CZ77" s="112"/>
      <c r="DA77" s="112"/>
      <c r="DB77" s="112"/>
      <c r="DC77" s="112"/>
      <c r="DD77" s="112"/>
      <c r="DE77" s="112"/>
      <c r="DF77" s="112"/>
      <c r="DG77" s="112"/>
      <c r="DH77" s="112"/>
      <c r="DI77" s="112"/>
      <c r="DJ77" s="112"/>
      <c r="DK77" s="112"/>
      <c r="DL77" s="112"/>
      <c r="DM77" s="112"/>
      <c r="DN77" s="112"/>
      <c r="DO77" s="112"/>
      <c r="DP77" s="112"/>
      <c r="DQ77" s="112"/>
      <c r="DR77" s="112"/>
      <c r="DS77" s="112"/>
      <c r="DT77" s="112"/>
      <c r="DU77" s="112"/>
      <c r="DV77" s="112"/>
      <c r="DW77" s="112"/>
      <c r="DX77" s="112"/>
      <c r="DY77" s="112"/>
      <c r="DZ77" s="112"/>
      <c r="EA77" s="112"/>
      <c r="EB77" s="112"/>
      <c r="EC77" s="112"/>
      <c r="ED77" s="112"/>
      <c r="EE77" s="112"/>
      <c r="EF77" s="112"/>
      <c r="EG77" s="112"/>
      <c r="EH77" s="112"/>
      <c r="EI77" s="112"/>
      <c r="EJ77" s="112"/>
      <c r="EK77" s="112"/>
      <c r="EL77" s="112"/>
      <c r="EM77" s="112"/>
      <c r="EN77" s="112"/>
      <c r="EO77" s="112"/>
      <c r="EP77" s="112"/>
      <c r="EQ77" s="112"/>
      <c r="ER77" s="112"/>
      <c r="ES77" s="112"/>
      <c r="ET77" s="112"/>
      <c r="EU77" s="112"/>
      <c r="EV77" s="112"/>
      <c r="EW77" s="112"/>
      <c r="EX77" s="112"/>
      <c r="EY77" s="112"/>
      <c r="EZ77" s="112"/>
      <c r="FA77" s="112"/>
      <c r="FB77" s="112"/>
      <c r="FC77" s="112"/>
      <c r="FD77" s="112"/>
      <c r="FE77" s="112"/>
      <c r="FF77" s="112"/>
      <c r="FG77" s="112"/>
      <c r="FH77" s="112"/>
      <c r="FI77" s="112"/>
      <c r="FJ77" s="112"/>
      <c r="FK77" s="112"/>
      <c r="FL77" s="112"/>
      <c r="FM77" s="112"/>
      <c r="FN77" s="112"/>
      <c r="FO77" s="112"/>
      <c r="FP77" s="112"/>
      <c r="FQ77" s="112"/>
      <c r="FR77" s="112"/>
      <c r="FS77" s="112"/>
      <c r="FT77" s="112"/>
      <c r="FU77" s="112"/>
      <c r="FV77" s="112"/>
      <c r="FW77" s="112"/>
      <c r="FX77" s="112"/>
      <c r="FY77" s="112"/>
      <c r="FZ77" s="112"/>
      <c r="GA77" s="112"/>
      <c r="GB77" s="112"/>
      <c r="GC77" s="112"/>
      <c r="GD77" s="112"/>
      <c r="GE77" s="112"/>
      <c r="GF77" s="112"/>
      <c r="GG77" s="112"/>
      <c r="GH77" s="112"/>
      <c r="GI77" s="112"/>
      <c r="GJ77" s="112"/>
      <c r="GK77" s="112"/>
      <c r="GL77" s="112"/>
      <c r="GM77" s="112"/>
      <c r="GN77" s="112"/>
      <c r="GO77" s="112"/>
      <c r="GP77" s="112"/>
      <c r="GQ77" s="112"/>
      <c r="GR77" s="112"/>
      <c r="GS77" s="112"/>
      <c r="GT77" s="112"/>
      <c r="GU77" s="112"/>
      <c r="GV77" s="112"/>
      <c r="GW77" s="112"/>
      <c r="GX77" s="112"/>
      <c r="GY77" s="112"/>
      <c r="GZ77" s="112"/>
      <c r="HA77" s="112"/>
      <c r="HB77" s="112"/>
      <c r="HC77" s="112"/>
      <c r="HD77" s="112"/>
      <c r="HE77" s="112"/>
      <c r="HF77" s="112"/>
      <c r="HG77" s="112"/>
      <c r="HH77" s="112"/>
      <c r="HI77" s="112"/>
      <c r="HJ77" s="112"/>
      <c r="HK77" s="112"/>
      <c r="HL77" s="112"/>
      <c r="HM77" s="112"/>
      <c r="HN77" s="112"/>
      <c r="HO77" s="112"/>
      <c r="HP77" s="112"/>
      <c r="HQ77" s="112"/>
      <c r="HR77" s="112"/>
      <c r="HS77" s="112"/>
      <c r="HT77" s="112"/>
      <c r="HU77" s="112"/>
      <c r="HV77" s="112"/>
      <c r="HW77" s="112"/>
      <c r="HX77" s="112"/>
      <c r="HY77" s="112"/>
      <c r="HZ77" s="112"/>
      <c r="IA77" s="112"/>
      <c r="IB77" s="112"/>
      <c r="IC77" s="112"/>
      <c r="ID77" s="112"/>
      <c r="IE77" s="112"/>
      <c r="IF77" s="112"/>
      <c r="IG77" s="112"/>
      <c r="IH77" s="112"/>
      <c r="II77" s="112"/>
      <c r="IJ77" s="112"/>
      <c r="IK77" s="112"/>
      <c r="IL77" s="112"/>
      <c r="IM77" s="112"/>
      <c r="IN77" s="112"/>
      <c r="IO77" s="112"/>
      <c r="IP77" s="112"/>
      <c r="IQ77" s="112"/>
      <c r="IR77" s="112"/>
      <c r="IS77" s="112"/>
      <c r="IT77" s="112"/>
      <c r="IU77" s="112"/>
    </row>
    <row r="78" spans="1:255">
      <c r="A78" s="135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112"/>
      <c r="DV78" s="112"/>
      <c r="DW78" s="112"/>
      <c r="DX78" s="112"/>
      <c r="DY78" s="112"/>
      <c r="DZ78" s="112"/>
      <c r="EA78" s="112"/>
      <c r="EB78" s="112"/>
      <c r="EC78" s="112"/>
      <c r="ED78" s="112"/>
      <c r="EE78" s="112"/>
      <c r="EF78" s="112"/>
      <c r="EG78" s="112"/>
      <c r="EH78" s="112"/>
      <c r="EI78" s="112"/>
      <c r="EJ78" s="112"/>
      <c r="EK78" s="112"/>
      <c r="EL78" s="112"/>
      <c r="EM78" s="112"/>
      <c r="EN78" s="112"/>
      <c r="EO78" s="112"/>
      <c r="EP78" s="112"/>
      <c r="EQ78" s="112"/>
      <c r="ER78" s="112"/>
      <c r="ES78" s="112"/>
      <c r="ET78" s="112"/>
      <c r="EU78" s="112"/>
      <c r="EV78" s="112"/>
      <c r="EW78" s="112"/>
      <c r="EX78" s="112"/>
      <c r="EY78" s="112"/>
      <c r="EZ78" s="112"/>
      <c r="FA78" s="112"/>
      <c r="FB78" s="112"/>
      <c r="FC78" s="112"/>
      <c r="FD78" s="112"/>
      <c r="FE78" s="112"/>
      <c r="FF78" s="112"/>
      <c r="FG78" s="112"/>
      <c r="FH78" s="112"/>
      <c r="FI78" s="112"/>
      <c r="FJ78" s="112"/>
      <c r="FK78" s="112"/>
      <c r="FL78" s="112"/>
      <c r="FM78" s="112"/>
      <c r="FN78" s="112"/>
      <c r="FO78" s="112"/>
      <c r="FP78" s="112"/>
      <c r="FQ78" s="112"/>
      <c r="FR78" s="112"/>
      <c r="FS78" s="112"/>
      <c r="FT78" s="112"/>
      <c r="FU78" s="112"/>
      <c r="FV78" s="112"/>
      <c r="FW78" s="112"/>
      <c r="FX78" s="112"/>
      <c r="FY78" s="112"/>
      <c r="FZ78" s="112"/>
      <c r="GA78" s="112"/>
      <c r="GB78" s="112"/>
      <c r="GC78" s="112"/>
      <c r="GD78" s="112"/>
      <c r="GE78" s="112"/>
      <c r="GF78" s="112"/>
      <c r="GG78" s="112"/>
      <c r="GH78" s="112"/>
      <c r="GI78" s="112"/>
      <c r="GJ78" s="112"/>
      <c r="GK78" s="112"/>
      <c r="GL78" s="112"/>
      <c r="GM78" s="112"/>
      <c r="GN78" s="112"/>
      <c r="GO78" s="112"/>
      <c r="GP78" s="112"/>
      <c r="GQ78" s="112"/>
      <c r="GR78" s="112"/>
      <c r="GS78" s="112"/>
      <c r="GT78" s="112"/>
      <c r="GU78" s="112"/>
      <c r="GV78" s="112"/>
      <c r="GW78" s="112"/>
      <c r="GX78" s="112"/>
      <c r="GY78" s="112"/>
      <c r="GZ78" s="112"/>
      <c r="HA78" s="112"/>
      <c r="HB78" s="112"/>
      <c r="HC78" s="112"/>
      <c r="HD78" s="112"/>
      <c r="HE78" s="112"/>
      <c r="HF78" s="112"/>
      <c r="HG78" s="112"/>
      <c r="HH78" s="112"/>
      <c r="HI78" s="112"/>
      <c r="HJ78" s="112"/>
      <c r="HK78" s="112"/>
      <c r="HL78" s="112"/>
      <c r="HM78" s="112"/>
      <c r="HN78" s="112"/>
      <c r="HO78" s="112"/>
      <c r="HP78" s="112"/>
      <c r="HQ78" s="112"/>
      <c r="HR78" s="112"/>
      <c r="HS78" s="112"/>
      <c r="HT78" s="112"/>
      <c r="HU78" s="112"/>
      <c r="HV78" s="112"/>
      <c r="HW78" s="112"/>
      <c r="HX78" s="112"/>
      <c r="HY78" s="112"/>
      <c r="HZ78" s="112"/>
      <c r="IA78" s="112"/>
      <c r="IB78" s="112"/>
      <c r="IC78" s="112"/>
      <c r="ID78" s="112"/>
      <c r="IE78" s="112"/>
      <c r="IF78" s="112"/>
      <c r="IG78" s="112"/>
      <c r="IH78" s="112"/>
      <c r="II78" s="112"/>
      <c r="IJ78" s="112"/>
      <c r="IK78" s="112"/>
      <c r="IL78" s="112"/>
      <c r="IM78" s="112"/>
      <c r="IN78" s="112"/>
      <c r="IO78" s="112"/>
      <c r="IP78" s="112"/>
      <c r="IQ78" s="112"/>
      <c r="IR78" s="112"/>
      <c r="IS78" s="112"/>
      <c r="IT78" s="112"/>
      <c r="IU78" s="112"/>
    </row>
    <row r="79" spans="1:255">
      <c r="A79" s="135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  <c r="DJ79" s="112"/>
      <c r="DK79" s="112"/>
      <c r="DL79" s="112"/>
      <c r="DM79" s="112"/>
      <c r="DN79" s="112"/>
      <c r="DO79" s="112"/>
      <c r="DP79" s="112"/>
      <c r="DQ79" s="112"/>
      <c r="DR79" s="112"/>
      <c r="DS79" s="112"/>
      <c r="DT79" s="112"/>
      <c r="DU79" s="112"/>
      <c r="DV79" s="112"/>
      <c r="DW79" s="112"/>
      <c r="DX79" s="112"/>
      <c r="DY79" s="112"/>
      <c r="DZ79" s="112"/>
      <c r="EA79" s="112"/>
      <c r="EB79" s="112"/>
      <c r="EC79" s="112"/>
      <c r="ED79" s="112"/>
      <c r="EE79" s="112"/>
      <c r="EF79" s="112"/>
      <c r="EG79" s="112"/>
      <c r="EH79" s="112"/>
      <c r="EI79" s="112"/>
      <c r="EJ79" s="112"/>
      <c r="EK79" s="112"/>
      <c r="EL79" s="112"/>
      <c r="EM79" s="112"/>
      <c r="EN79" s="112"/>
      <c r="EO79" s="112"/>
      <c r="EP79" s="112"/>
      <c r="EQ79" s="112"/>
      <c r="ER79" s="112"/>
      <c r="ES79" s="112"/>
      <c r="ET79" s="112"/>
      <c r="EU79" s="112"/>
      <c r="EV79" s="112"/>
      <c r="EW79" s="112"/>
      <c r="EX79" s="112"/>
      <c r="EY79" s="112"/>
      <c r="EZ79" s="112"/>
      <c r="FA79" s="112"/>
      <c r="FB79" s="112"/>
      <c r="FC79" s="112"/>
      <c r="FD79" s="112"/>
      <c r="FE79" s="112"/>
      <c r="FF79" s="112"/>
      <c r="FG79" s="112"/>
      <c r="FH79" s="112"/>
      <c r="FI79" s="112"/>
      <c r="FJ79" s="112"/>
      <c r="FK79" s="112"/>
      <c r="FL79" s="112"/>
      <c r="FM79" s="112"/>
      <c r="FN79" s="112"/>
      <c r="FO79" s="112"/>
      <c r="FP79" s="112"/>
      <c r="FQ79" s="112"/>
      <c r="FR79" s="112"/>
      <c r="FS79" s="112"/>
      <c r="FT79" s="112"/>
      <c r="FU79" s="112"/>
      <c r="FV79" s="112"/>
      <c r="FW79" s="112"/>
      <c r="FX79" s="112"/>
      <c r="FY79" s="112"/>
      <c r="FZ79" s="112"/>
      <c r="GA79" s="112"/>
      <c r="GB79" s="112"/>
      <c r="GC79" s="112"/>
      <c r="GD79" s="112"/>
      <c r="GE79" s="112"/>
      <c r="GF79" s="112"/>
      <c r="GG79" s="112"/>
      <c r="GH79" s="112"/>
      <c r="GI79" s="112"/>
      <c r="GJ79" s="112"/>
      <c r="GK79" s="112"/>
      <c r="GL79" s="112"/>
      <c r="GM79" s="112"/>
      <c r="GN79" s="112"/>
      <c r="GO79" s="112"/>
      <c r="GP79" s="112"/>
      <c r="GQ79" s="112"/>
      <c r="GR79" s="112"/>
      <c r="GS79" s="112"/>
      <c r="GT79" s="112"/>
      <c r="GU79" s="112"/>
      <c r="GV79" s="112"/>
      <c r="GW79" s="112"/>
      <c r="GX79" s="112"/>
      <c r="GY79" s="112"/>
      <c r="GZ79" s="112"/>
      <c r="HA79" s="112"/>
      <c r="HB79" s="112"/>
      <c r="HC79" s="112"/>
      <c r="HD79" s="112"/>
      <c r="HE79" s="112"/>
      <c r="HF79" s="112"/>
      <c r="HG79" s="112"/>
      <c r="HH79" s="112"/>
      <c r="HI79" s="112"/>
      <c r="HJ79" s="112"/>
      <c r="HK79" s="112"/>
      <c r="HL79" s="112"/>
      <c r="HM79" s="112"/>
      <c r="HN79" s="112"/>
      <c r="HO79" s="112"/>
      <c r="HP79" s="112"/>
      <c r="HQ79" s="112"/>
      <c r="HR79" s="112"/>
      <c r="HS79" s="112"/>
      <c r="HT79" s="112"/>
      <c r="HU79" s="112"/>
      <c r="HV79" s="112"/>
      <c r="HW79" s="112"/>
      <c r="HX79" s="112"/>
      <c r="HY79" s="112"/>
      <c r="HZ79" s="112"/>
      <c r="IA79" s="112"/>
      <c r="IB79" s="112"/>
      <c r="IC79" s="112"/>
      <c r="ID79" s="112"/>
      <c r="IE79" s="112"/>
      <c r="IF79" s="112"/>
      <c r="IG79" s="112"/>
      <c r="IH79" s="112"/>
      <c r="II79" s="112"/>
      <c r="IJ79" s="112"/>
      <c r="IK79" s="112"/>
      <c r="IL79" s="112"/>
      <c r="IM79" s="112"/>
      <c r="IN79" s="112"/>
      <c r="IO79" s="112"/>
      <c r="IP79" s="112"/>
      <c r="IQ79" s="112"/>
      <c r="IR79" s="112"/>
      <c r="IS79" s="112"/>
      <c r="IT79" s="112"/>
      <c r="IU79" s="112"/>
    </row>
    <row r="80" spans="1:255">
      <c r="A80" s="135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112"/>
      <c r="DV80" s="112"/>
      <c r="DW80" s="112"/>
      <c r="DX80" s="112"/>
      <c r="DY80" s="112"/>
      <c r="DZ80" s="112"/>
      <c r="EA80" s="112"/>
      <c r="EB80" s="112"/>
      <c r="EC80" s="112"/>
      <c r="ED80" s="112"/>
      <c r="EE80" s="112"/>
      <c r="EF80" s="112"/>
      <c r="EG80" s="112"/>
      <c r="EH80" s="112"/>
      <c r="EI80" s="112"/>
      <c r="EJ80" s="112"/>
      <c r="EK80" s="112"/>
      <c r="EL80" s="112"/>
      <c r="EM80" s="112"/>
      <c r="EN80" s="112"/>
      <c r="EO80" s="112"/>
      <c r="EP80" s="112"/>
      <c r="EQ80" s="112"/>
      <c r="ER80" s="112"/>
      <c r="ES80" s="112"/>
      <c r="ET80" s="112"/>
      <c r="EU80" s="112"/>
      <c r="EV80" s="112"/>
      <c r="EW80" s="112"/>
      <c r="EX80" s="112"/>
      <c r="EY80" s="112"/>
      <c r="EZ80" s="112"/>
      <c r="FA80" s="112"/>
      <c r="FB80" s="112"/>
      <c r="FC80" s="112"/>
      <c r="FD80" s="112"/>
      <c r="FE80" s="112"/>
      <c r="FF80" s="112"/>
      <c r="FG80" s="112"/>
      <c r="FH80" s="112"/>
      <c r="FI80" s="112"/>
      <c r="FJ80" s="112"/>
      <c r="FK80" s="112"/>
      <c r="FL80" s="112"/>
      <c r="FM80" s="112"/>
      <c r="FN80" s="112"/>
      <c r="FO80" s="112"/>
      <c r="FP80" s="112"/>
      <c r="FQ80" s="112"/>
      <c r="FR80" s="112"/>
      <c r="FS80" s="112"/>
      <c r="FT80" s="112"/>
      <c r="FU80" s="112"/>
      <c r="FV80" s="112"/>
      <c r="FW80" s="112"/>
      <c r="FX80" s="112"/>
      <c r="FY80" s="112"/>
      <c r="FZ80" s="112"/>
      <c r="GA80" s="112"/>
      <c r="GB80" s="112"/>
      <c r="GC80" s="112"/>
      <c r="GD80" s="112"/>
      <c r="GE80" s="112"/>
      <c r="GF80" s="112"/>
      <c r="GG80" s="112"/>
      <c r="GH80" s="112"/>
      <c r="GI80" s="112"/>
      <c r="GJ80" s="112"/>
      <c r="GK80" s="112"/>
      <c r="GL80" s="112"/>
      <c r="GM80" s="112"/>
      <c r="GN80" s="112"/>
      <c r="GO80" s="112"/>
      <c r="GP80" s="112"/>
      <c r="GQ80" s="112"/>
      <c r="GR80" s="112"/>
      <c r="GS80" s="112"/>
      <c r="GT80" s="112"/>
      <c r="GU80" s="112"/>
      <c r="GV80" s="112"/>
      <c r="GW80" s="112"/>
      <c r="GX80" s="112"/>
      <c r="GY80" s="112"/>
      <c r="GZ80" s="112"/>
      <c r="HA80" s="112"/>
      <c r="HB80" s="112"/>
      <c r="HC80" s="112"/>
      <c r="HD80" s="112"/>
      <c r="HE80" s="112"/>
      <c r="HF80" s="112"/>
      <c r="HG80" s="112"/>
      <c r="HH80" s="112"/>
      <c r="HI80" s="112"/>
      <c r="HJ80" s="112"/>
      <c r="HK80" s="112"/>
      <c r="HL80" s="112"/>
      <c r="HM80" s="112"/>
      <c r="HN80" s="112"/>
      <c r="HO80" s="112"/>
      <c r="HP80" s="112"/>
      <c r="HQ80" s="112"/>
      <c r="HR80" s="112"/>
      <c r="HS80" s="112"/>
      <c r="HT80" s="112"/>
      <c r="HU80" s="112"/>
      <c r="HV80" s="112"/>
      <c r="HW80" s="112"/>
      <c r="HX80" s="112"/>
      <c r="HY80" s="112"/>
      <c r="HZ80" s="112"/>
      <c r="IA80" s="112"/>
      <c r="IB80" s="112"/>
      <c r="IC80" s="112"/>
      <c r="ID80" s="112"/>
      <c r="IE80" s="112"/>
      <c r="IF80" s="112"/>
      <c r="IG80" s="112"/>
      <c r="IH80" s="112"/>
      <c r="II80" s="112"/>
      <c r="IJ80" s="112"/>
      <c r="IK80" s="112"/>
      <c r="IL80" s="112"/>
      <c r="IM80" s="112"/>
      <c r="IN80" s="112"/>
      <c r="IO80" s="112"/>
      <c r="IP80" s="112"/>
      <c r="IQ80" s="112"/>
      <c r="IR80" s="112"/>
      <c r="IS80" s="112"/>
      <c r="IT80" s="112"/>
      <c r="IU80" s="112"/>
    </row>
    <row r="81" spans="1:255">
      <c r="A81" s="135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  <c r="DJ81" s="112"/>
      <c r="DK81" s="112"/>
      <c r="DL81" s="112"/>
      <c r="DM81" s="112"/>
      <c r="DN81" s="112"/>
      <c r="DO81" s="112"/>
      <c r="DP81" s="112"/>
      <c r="DQ81" s="112"/>
      <c r="DR81" s="112"/>
      <c r="DS81" s="112"/>
      <c r="DT81" s="112"/>
      <c r="DU81" s="112"/>
      <c r="DV81" s="112"/>
      <c r="DW81" s="112"/>
      <c r="DX81" s="112"/>
      <c r="DY81" s="112"/>
      <c r="DZ81" s="112"/>
      <c r="EA81" s="112"/>
      <c r="EB81" s="112"/>
      <c r="EC81" s="112"/>
      <c r="ED81" s="112"/>
      <c r="EE81" s="112"/>
      <c r="EF81" s="112"/>
      <c r="EG81" s="112"/>
      <c r="EH81" s="112"/>
      <c r="EI81" s="112"/>
      <c r="EJ81" s="112"/>
      <c r="EK81" s="112"/>
      <c r="EL81" s="112"/>
      <c r="EM81" s="112"/>
      <c r="EN81" s="112"/>
      <c r="EO81" s="112"/>
      <c r="EP81" s="112"/>
      <c r="EQ81" s="112"/>
      <c r="ER81" s="112"/>
      <c r="ES81" s="112"/>
      <c r="ET81" s="112"/>
      <c r="EU81" s="112"/>
      <c r="EV81" s="112"/>
      <c r="EW81" s="112"/>
      <c r="EX81" s="112"/>
      <c r="EY81" s="112"/>
      <c r="EZ81" s="112"/>
      <c r="FA81" s="112"/>
      <c r="FB81" s="112"/>
      <c r="FC81" s="112"/>
      <c r="FD81" s="112"/>
      <c r="FE81" s="112"/>
      <c r="FF81" s="112"/>
      <c r="FG81" s="112"/>
      <c r="FH81" s="112"/>
      <c r="FI81" s="112"/>
      <c r="FJ81" s="112"/>
      <c r="FK81" s="112"/>
      <c r="FL81" s="112"/>
      <c r="FM81" s="112"/>
      <c r="FN81" s="112"/>
      <c r="FO81" s="112"/>
      <c r="FP81" s="112"/>
      <c r="FQ81" s="112"/>
      <c r="FR81" s="112"/>
      <c r="FS81" s="112"/>
      <c r="FT81" s="112"/>
      <c r="FU81" s="112"/>
      <c r="FV81" s="112"/>
      <c r="FW81" s="112"/>
      <c r="FX81" s="112"/>
      <c r="FY81" s="112"/>
      <c r="FZ81" s="112"/>
      <c r="GA81" s="112"/>
      <c r="GB81" s="112"/>
      <c r="GC81" s="112"/>
      <c r="GD81" s="112"/>
      <c r="GE81" s="112"/>
      <c r="GF81" s="112"/>
      <c r="GG81" s="112"/>
      <c r="GH81" s="112"/>
      <c r="GI81" s="112"/>
      <c r="GJ81" s="112"/>
      <c r="GK81" s="112"/>
      <c r="GL81" s="112"/>
      <c r="GM81" s="112"/>
      <c r="GN81" s="112"/>
      <c r="GO81" s="112"/>
      <c r="GP81" s="112"/>
      <c r="GQ81" s="112"/>
      <c r="GR81" s="112"/>
      <c r="GS81" s="112"/>
      <c r="GT81" s="112"/>
      <c r="GU81" s="112"/>
      <c r="GV81" s="112"/>
      <c r="GW81" s="112"/>
      <c r="GX81" s="112"/>
      <c r="GY81" s="112"/>
      <c r="GZ81" s="112"/>
      <c r="HA81" s="112"/>
      <c r="HB81" s="112"/>
      <c r="HC81" s="112"/>
      <c r="HD81" s="112"/>
      <c r="HE81" s="112"/>
      <c r="HF81" s="112"/>
      <c r="HG81" s="112"/>
      <c r="HH81" s="112"/>
      <c r="HI81" s="112"/>
      <c r="HJ81" s="112"/>
      <c r="HK81" s="112"/>
      <c r="HL81" s="112"/>
      <c r="HM81" s="112"/>
      <c r="HN81" s="112"/>
      <c r="HO81" s="112"/>
      <c r="HP81" s="112"/>
      <c r="HQ81" s="112"/>
      <c r="HR81" s="112"/>
      <c r="HS81" s="112"/>
      <c r="HT81" s="112"/>
      <c r="HU81" s="112"/>
      <c r="HV81" s="112"/>
      <c r="HW81" s="112"/>
      <c r="HX81" s="112"/>
      <c r="HY81" s="112"/>
      <c r="HZ81" s="112"/>
      <c r="IA81" s="112"/>
      <c r="IB81" s="112"/>
      <c r="IC81" s="112"/>
      <c r="ID81" s="112"/>
      <c r="IE81" s="112"/>
      <c r="IF81" s="112"/>
      <c r="IG81" s="112"/>
      <c r="IH81" s="112"/>
      <c r="II81" s="112"/>
      <c r="IJ81" s="112"/>
      <c r="IK81" s="112"/>
      <c r="IL81" s="112"/>
      <c r="IM81" s="112"/>
      <c r="IN81" s="112"/>
      <c r="IO81" s="112"/>
      <c r="IP81" s="112"/>
      <c r="IQ81" s="112"/>
      <c r="IR81" s="112"/>
      <c r="IS81" s="112"/>
      <c r="IT81" s="112"/>
      <c r="IU81" s="112"/>
    </row>
    <row r="82" spans="1:255">
      <c r="A82" s="135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12"/>
      <c r="IU82" s="112"/>
    </row>
    <row r="83" spans="1:255">
      <c r="A83" s="135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12"/>
      <c r="IU83" s="112"/>
    </row>
    <row r="84" spans="1:255">
      <c r="A84" s="135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  <c r="DJ84" s="112"/>
      <c r="DK84" s="112"/>
      <c r="DL84" s="112"/>
      <c r="DM84" s="112"/>
      <c r="DN84" s="112"/>
      <c r="DO84" s="112"/>
      <c r="DP84" s="112"/>
      <c r="DQ84" s="112"/>
      <c r="DR84" s="112"/>
      <c r="DS84" s="112"/>
      <c r="DT84" s="112"/>
      <c r="DU84" s="112"/>
      <c r="DV84" s="112"/>
      <c r="DW84" s="112"/>
      <c r="DX84" s="112"/>
      <c r="DY84" s="112"/>
      <c r="DZ84" s="112"/>
      <c r="EA84" s="112"/>
      <c r="EB84" s="112"/>
      <c r="EC84" s="112"/>
      <c r="ED84" s="112"/>
      <c r="EE84" s="112"/>
      <c r="EF84" s="112"/>
      <c r="EG84" s="112"/>
      <c r="EH84" s="112"/>
      <c r="EI84" s="112"/>
      <c r="EJ84" s="112"/>
      <c r="EK84" s="112"/>
      <c r="EL84" s="112"/>
      <c r="EM84" s="112"/>
      <c r="EN84" s="112"/>
      <c r="EO84" s="112"/>
      <c r="EP84" s="112"/>
      <c r="EQ84" s="112"/>
      <c r="ER84" s="112"/>
      <c r="ES84" s="112"/>
      <c r="ET84" s="112"/>
      <c r="EU84" s="112"/>
      <c r="EV84" s="112"/>
      <c r="EW84" s="112"/>
      <c r="EX84" s="112"/>
      <c r="EY84" s="112"/>
      <c r="EZ84" s="112"/>
      <c r="FA84" s="112"/>
      <c r="FB84" s="112"/>
      <c r="FC84" s="112"/>
      <c r="FD84" s="112"/>
      <c r="FE84" s="112"/>
      <c r="FF84" s="112"/>
      <c r="FG84" s="112"/>
      <c r="FH84" s="112"/>
      <c r="FI84" s="112"/>
      <c r="FJ84" s="112"/>
      <c r="FK84" s="112"/>
      <c r="FL84" s="112"/>
      <c r="FM84" s="112"/>
      <c r="FN84" s="112"/>
      <c r="FO84" s="112"/>
      <c r="FP84" s="112"/>
      <c r="FQ84" s="112"/>
      <c r="FR84" s="112"/>
      <c r="FS84" s="112"/>
      <c r="FT84" s="112"/>
      <c r="FU84" s="112"/>
      <c r="FV84" s="112"/>
      <c r="FW84" s="112"/>
      <c r="FX84" s="112"/>
      <c r="FY84" s="112"/>
      <c r="FZ84" s="112"/>
      <c r="GA84" s="112"/>
      <c r="GB84" s="112"/>
      <c r="GC84" s="112"/>
      <c r="GD84" s="112"/>
      <c r="GE84" s="112"/>
      <c r="GF84" s="112"/>
      <c r="GG84" s="112"/>
      <c r="GH84" s="112"/>
      <c r="GI84" s="112"/>
      <c r="GJ84" s="112"/>
      <c r="GK84" s="112"/>
      <c r="GL84" s="112"/>
      <c r="GM84" s="112"/>
      <c r="GN84" s="112"/>
      <c r="GO84" s="112"/>
      <c r="GP84" s="112"/>
      <c r="GQ84" s="112"/>
      <c r="GR84" s="112"/>
      <c r="GS84" s="112"/>
      <c r="GT84" s="112"/>
      <c r="GU84" s="112"/>
      <c r="GV84" s="112"/>
      <c r="GW84" s="112"/>
      <c r="GX84" s="112"/>
      <c r="GY84" s="112"/>
      <c r="GZ84" s="112"/>
      <c r="HA84" s="112"/>
      <c r="HB84" s="112"/>
      <c r="HC84" s="112"/>
      <c r="HD84" s="112"/>
      <c r="HE84" s="112"/>
      <c r="HF84" s="112"/>
      <c r="HG84" s="112"/>
      <c r="HH84" s="112"/>
      <c r="HI84" s="112"/>
      <c r="HJ84" s="112"/>
      <c r="HK84" s="112"/>
      <c r="HL84" s="112"/>
      <c r="HM84" s="112"/>
      <c r="HN84" s="112"/>
      <c r="HO84" s="112"/>
      <c r="HP84" s="112"/>
      <c r="HQ84" s="112"/>
      <c r="HR84" s="112"/>
      <c r="HS84" s="112"/>
      <c r="HT84" s="112"/>
      <c r="HU84" s="112"/>
      <c r="HV84" s="112"/>
      <c r="HW84" s="112"/>
      <c r="HX84" s="112"/>
      <c r="HY84" s="112"/>
      <c r="HZ84" s="112"/>
      <c r="IA84" s="112"/>
      <c r="IB84" s="112"/>
      <c r="IC84" s="112"/>
      <c r="ID84" s="112"/>
      <c r="IE84" s="112"/>
      <c r="IF84" s="112"/>
      <c r="IG84" s="112"/>
      <c r="IH84" s="112"/>
      <c r="II84" s="112"/>
      <c r="IJ84" s="112"/>
      <c r="IK84" s="112"/>
      <c r="IL84" s="112"/>
      <c r="IM84" s="112"/>
      <c r="IN84" s="112"/>
      <c r="IO84" s="112"/>
      <c r="IP84" s="112"/>
      <c r="IQ84" s="112"/>
      <c r="IR84" s="112"/>
      <c r="IS84" s="112"/>
      <c r="IT84" s="112"/>
      <c r="IU84" s="112"/>
    </row>
    <row r="85" spans="1:255">
      <c r="A85" s="135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  <c r="DW85" s="112"/>
      <c r="DX85" s="112"/>
      <c r="DY85" s="112"/>
      <c r="DZ85" s="112"/>
      <c r="EA85" s="112"/>
      <c r="EB85" s="112"/>
      <c r="EC85" s="112"/>
      <c r="ED85" s="112"/>
      <c r="EE85" s="112"/>
      <c r="EF85" s="112"/>
      <c r="EG85" s="112"/>
      <c r="EH85" s="112"/>
      <c r="EI85" s="112"/>
      <c r="EJ85" s="112"/>
      <c r="EK85" s="112"/>
      <c r="EL85" s="112"/>
      <c r="EM85" s="112"/>
      <c r="EN85" s="112"/>
      <c r="EO85" s="112"/>
      <c r="EP85" s="112"/>
      <c r="EQ85" s="112"/>
      <c r="ER85" s="112"/>
      <c r="ES85" s="112"/>
      <c r="ET85" s="112"/>
      <c r="EU85" s="112"/>
      <c r="EV85" s="112"/>
      <c r="EW85" s="112"/>
      <c r="EX85" s="112"/>
      <c r="EY85" s="112"/>
      <c r="EZ85" s="112"/>
      <c r="FA85" s="112"/>
      <c r="FB85" s="112"/>
      <c r="FC85" s="112"/>
      <c r="FD85" s="112"/>
      <c r="FE85" s="112"/>
      <c r="FF85" s="112"/>
      <c r="FG85" s="112"/>
      <c r="FH85" s="112"/>
      <c r="FI85" s="112"/>
      <c r="FJ85" s="112"/>
      <c r="FK85" s="112"/>
      <c r="FL85" s="112"/>
      <c r="FM85" s="112"/>
      <c r="FN85" s="112"/>
      <c r="FO85" s="112"/>
      <c r="FP85" s="112"/>
      <c r="FQ85" s="112"/>
      <c r="FR85" s="112"/>
      <c r="FS85" s="112"/>
      <c r="FT85" s="112"/>
      <c r="FU85" s="112"/>
      <c r="FV85" s="112"/>
      <c r="FW85" s="112"/>
      <c r="FX85" s="112"/>
      <c r="FY85" s="112"/>
      <c r="FZ85" s="112"/>
      <c r="GA85" s="112"/>
      <c r="GB85" s="112"/>
      <c r="GC85" s="112"/>
      <c r="GD85" s="112"/>
      <c r="GE85" s="112"/>
      <c r="GF85" s="112"/>
      <c r="GG85" s="112"/>
      <c r="GH85" s="112"/>
      <c r="GI85" s="112"/>
      <c r="GJ85" s="112"/>
      <c r="GK85" s="112"/>
      <c r="GL85" s="112"/>
      <c r="GM85" s="112"/>
      <c r="GN85" s="112"/>
      <c r="GO85" s="112"/>
      <c r="GP85" s="112"/>
      <c r="GQ85" s="112"/>
      <c r="GR85" s="112"/>
      <c r="GS85" s="112"/>
      <c r="GT85" s="112"/>
      <c r="GU85" s="112"/>
      <c r="GV85" s="112"/>
      <c r="GW85" s="112"/>
      <c r="GX85" s="112"/>
      <c r="GY85" s="112"/>
      <c r="GZ85" s="112"/>
      <c r="HA85" s="112"/>
      <c r="HB85" s="112"/>
      <c r="HC85" s="112"/>
      <c r="HD85" s="112"/>
      <c r="HE85" s="112"/>
      <c r="HF85" s="112"/>
      <c r="HG85" s="112"/>
      <c r="HH85" s="112"/>
      <c r="HI85" s="112"/>
      <c r="HJ85" s="112"/>
      <c r="HK85" s="112"/>
      <c r="HL85" s="112"/>
      <c r="HM85" s="112"/>
      <c r="HN85" s="112"/>
      <c r="HO85" s="112"/>
      <c r="HP85" s="112"/>
      <c r="HQ85" s="112"/>
      <c r="HR85" s="112"/>
      <c r="HS85" s="112"/>
      <c r="HT85" s="112"/>
      <c r="HU85" s="112"/>
      <c r="HV85" s="112"/>
      <c r="HW85" s="112"/>
      <c r="HX85" s="112"/>
      <c r="HY85" s="112"/>
      <c r="HZ85" s="112"/>
      <c r="IA85" s="112"/>
      <c r="IB85" s="112"/>
      <c r="IC85" s="112"/>
      <c r="ID85" s="112"/>
      <c r="IE85" s="112"/>
      <c r="IF85" s="112"/>
      <c r="IG85" s="112"/>
      <c r="IH85" s="112"/>
      <c r="II85" s="112"/>
      <c r="IJ85" s="112"/>
      <c r="IK85" s="112"/>
      <c r="IL85" s="112"/>
      <c r="IM85" s="112"/>
      <c r="IN85" s="112"/>
      <c r="IO85" s="112"/>
      <c r="IP85" s="112"/>
      <c r="IQ85" s="112"/>
      <c r="IR85" s="112"/>
      <c r="IS85" s="112"/>
      <c r="IT85" s="112"/>
      <c r="IU85" s="112"/>
    </row>
    <row r="86" spans="1:255">
      <c r="A86" s="135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  <c r="CX86" s="112"/>
      <c r="CY86" s="112"/>
      <c r="CZ86" s="112"/>
      <c r="DA86" s="112"/>
      <c r="DB86" s="112"/>
      <c r="DC86" s="112"/>
      <c r="DD86" s="112"/>
      <c r="DE86" s="112"/>
      <c r="DF86" s="112"/>
      <c r="DG86" s="112"/>
      <c r="DH86" s="112"/>
      <c r="DI86" s="112"/>
      <c r="DJ86" s="112"/>
      <c r="DK86" s="112"/>
      <c r="DL86" s="112"/>
      <c r="DM86" s="112"/>
      <c r="DN86" s="112"/>
      <c r="DO86" s="112"/>
      <c r="DP86" s="112"/>
      <c r="DQ86" s="112"/>
      <c r="DR86" s="112"/>
      <c r="DS86" s="112"/>
      <c r="DT86" s="112"/>
      <c r="DU86" s="112"/>
      <c r="DV86" s="112"/>
      <c r="DW86" s="112"/>
      <c r="DX86" s="112"/>
      <c r="DY86" s="112"/>
      <c r="DZ86" s="112"/>
      <c r="EA86" s="112"/>
      <c r="EB86" s="112"/>
      <c r="EC86" s="112"/>
      <c r="ED86" s="112"/>
      <c r="EE86" s="112"/>
      <c r="EF86" s="112"/>
      <c r="EG86" s="112"/>
      <c r="EH86" s="112"/>
      <c r="EI86" s="112"/>
      <c r="EJ86" s="112"/>
      <c r="EK86" s="112"/>
      <c r="EL86" s="112"/>
      <c r="EM86" s="112"/>
      <c r="EN86" s="112"/>
      <c r="EO86" s="112"/>
      <c r="EP86" s="112"/>
      <c r="EQ86" s="112"/>
      <c r="ER86" s="112"/>
      <c r="ES86" s="112"/>
      <c r="ET86" s="112"/>
      <c r="EU86" s="112"/>
      <c r="EV86" s="112"/>
      <c r="EW86" s="112"/>
      <c r="EX86" s="112"/>
      <c r="EY86" s="112"/>
      <c r="EZ86" s="112"/>
      <c r="FA86" s="112"/>
      <c r="FB86" s="112"/>
      <c r="FC86" s="112"/>
      <c r="FD86" s="112"/>
      <c r="FE86" s="112"/>
      <c r="FF86" s="112"/>
      <c r="FG86" s="112"/>
      <c r="FH86" s="112"/>
      <c r="FI86" s="112"/>
      <c r="FJ86" s="112"/>
      <c r="FK86" s="112"/>
      <c r="FL86" s="112"/>
      <c r="FM86" s="112"/>
      <c r="FN86" s="112"/>
      <c r="FO86" s="112"/>
      <c r="FP86" s="112"/>
      <c r="FQ86" s="112"/>
      <c r="FR86" s="112"/>
      <c r="FS86" s="112"/>
      <c r="FT86" s="112"/>
      <c r="FU86" s="112"/>
      <c r="FV86" s="112"/>
      <c r="FW86" s="112"/>
      <c r="FX86" s="112"/>
      <c r="FY86" s="112"/>
      <c r="FZ86" s="112"/>
      <c r="GA86" s="112"/>
      <c r="GB86" s="112"/>
      <c r="GC86" s="112"/>
      <c r="GD86" s="112"/>
      <c r="GE86" s="112"/>
      <c r="GF86" s="112"/>
      <c r="GG86" s="112"/>
      <c r="GH86" s="112"/>
      <c r="GI86" s="112"/>
      <c r="GJ86" s="112"/>
      <c r="GK86" s="112"/>
      <c r="GL86" s="112"/>
      <c r="GM86" s="112"/>
      <c r="GN86" s="112"/>
      <c r="GO86" s="112"/>
      <c r="GP86" s="112"/>
      <c r="GQ86" s="112"/>
      <c r="GR86" s="112"/>
      <c r="GS86" s="112"/>
      <c r="GT86" s="112"/>
      <c r="GU86" s="112"/>
      <c r="GV86" s="112"/>
      <c r="GW86" s="112"/>
      <c r="GX86" s="112"/>
      <c r="GY86" s="112"/>
      <c r="GZ86" s="112"/>
      <c r="HA86" s="112"/>
      <c r="HB86" s="112"/>
      <c r="HC86" s="112"/>
      <c r="HD86" s="112"/>
      <c r="HE86" s="112"/>
      <c r="HF86" s="112"/>
      <c r="HG86" s="112"/>
      <c r="HH86" s="112"/>
      <c r="HI86" s="112"/>
      <c r="HJ86" s="112"/>
      <c r="HK86" s="112"/>
      <c r="HL86" s="112"/>
      <c r="HM86" s="112"/>
      <c r="HN86" s="112"/>
      <c r="HO86" s="112"/>
      <c r="HP86" s="112"/>
      <c r="HQ86" s="112"/>
      <c r="HR86" s="112"/>
      <c r="HS86" s="112"/>
      <c r="HT86" s="112"/>
      <c r="HU86" s="112"/>
      <c r="HV86" s="112"/>
      <c r="HW86" s="112"/>
      <c r="HX86" s="112"/>
      <c r="HY86" s="112"/>
      <c r="HZ86" s="112"/>
      <c r="IA86" s="112"/>
      <c r="IB86" s="112"/>
      <c r="IC86" s="112"/>
      <c r="ID86" s="112"/>
      <c r="IE86" s="112"/>
      <c r="IF86" s="112"/>
      <c r="IG86" s="112"/>
      <c r="IH86" s="112"/>
      <c r="II86" s="112"/>
      <c r="IJ86" s="112"/>
      <c r="IK86" s="112"/>
      <c r="IL86" s="112"/>
      <c r="IM86" s="112"/>
      <c r="IN86" s="112"/>
      <c r="IO86" s="112"/>
      <c r="IP86" s="112"/>
      <c r="IQ86" s="112"/>
      <c r="IR86" s="112"/>
      <c r="IS86" s="112"/>
      <c r="IT86" s="112"/>
      <c r="IU86" s="112"/>
    </row>
    <row r="87" spans="1:255">
      <c r="A87" s="135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  <c r="CX87" s="112"/>
      <c r="CY87" s="112"/>
      <c r="CZ87" s="112"/>
      <c r="DA87" s="112"/>
      <c r="DB87" s="112"/>
      <c r="DC87" s="112"/>
      <c r="DD87" s="112"/>
      <c r="DE87" s="112"/>
      <c r="DF87" s="112"/>
      <c r="DG87" s="112"/>
      <c r="DH87" s="112"/>
      <c r="DI87" s="112"/>
      <c r="DJ87" s="112"/>
      <c r="DK87" s="112"/>
      <c r="DL87" s="112"/>
      <c r="DM87" s="112"/>
      <c r="DN87" s="112"/>
      <c r="DO87" s="112"/>
      <c r="DP87" s="112"/>
      <c r="DQ87" s="112"/>
      <c r="DR87" s="112"/>
      <c r="DS87" s="112"/>
      <c r="DT87" s="112"/>
      <c r="DU87" s="112"/>
      <c r="DV87" s="112"/>
      <c r="DW87" s="112"/>
      <c r="DX87" s="112"/>
      <c r="DY87" s="112"/>
      <c r="DZ87" s="112"/>
      <c r="EA87" s="112"/>
      <c r="EB87" s="112"/>
      <c r="EC87" s="112"/>
      <c r="ED87" s="112"/>
      <c r="EE87" s="112"/>
      <c r="EF87" s="112"/>
      <c r="EG87" s="112"/>
      <c r="EH87" s="112"/>
      <c r="EI87" s="112"/>
      <c r="EJ87" s="112"/>
      <c r="EK87" s="112"/>
      <c r="EL87" s="112"/>
      <c r="EM87" s="112"/>
      <c r="EN87" s="112"/>
      <c r="EO87" s="112"/>
      <c r="EP87" s="112"/>
      <c r="EQ87" s="112"/>
      <c r="ER87" s="112"/>
      <c r="ES87" s="112"/>
      <c r="ET87" s="112"/>
      <c r="EU87" s="112"/>
      <c r="EV87" s="112"/>
      <c r="EW87" s="112"/>
      <c r="EX87" s="112"/>
      <c r="EY87" s="112"/>
      <c r="EZ87" s="112"/>
      <c r="FA87" s="112"/>
      <c r="FB87" s="112"/>
      <c r="FC87" s="112"/>
      <c r="FD87" s="112"/>
      <c r="FE87" s="112"/>
      <c r="FF87" s="112"/>
      <c r="FG87" s="112"/>
      <c r="FH87" s="112"/>
      <c r="FI87" s="112"/>
      <c r="FJ87" s="112"/>
      <c r="FK87" s="112"/>
      <c r="FL87" s="112"/>
      <c r="FM87" s="112"/>
      <c r="FN87" s="112"/>
      <c r="FO87" s="112"/>
      <c r="FP87" s="112"/>
      <c r="FQ87" s="112"/>
      <c r="FR87" s="112"/>
      <c r="FS87" s="112"/>
      <c r="FT87" s="112"/>
      <c r="FU87" s="112"/>
      <c r="FV87" s="112"/>
      <c r="FW87" s="112"/>
      <c r="FX87" s="112"/>
      <c r="FY87" s="112"/>
      <c r="FZ87" s="112"/>
      <c r="GA87" s="112"/>
      <c r="GB87" s="112"/>
      <c r="GC87" s="112"/>
      <c r="GD87" s="112"/>
      <c r="GE87" s="112"/>
      <c r="GF87" s="112"/>
      <c r="GG87" s="112"/>
      <c r="GH87" s="112"/>
      <c r="GI87" s="112"/>
      <c r="GJ87" s="112"/>
      <c r="GK87" s="112"/>
      <c r="GL87" s="112"/>
      <c r="GM87" s="112"/>
      <c r="GN87" s="112"/>
      <c r="GO87" s="112"/>
      <c r="GP87" s="112"/>
      <c r="GQ87" s="112"/>
      <c r="GR87" s="112"/>
      <c r="GS87" s="112"/>
      <c r="GT87" s="112"/>
      <c r="GU87" s="112"/>
      <c r="GV87" s="112"/>
      <c r="GW87" s="112"/>
      <c r="GX87" s="112"/>
      <c r="GY87" s="112"/>
      <c r="GZ87" s="112"/>
      <c r="HA87" s="112"/>
      <c r="HB87" s="112"/>
      <c r="HC87" s="112"/>
      <c r="HD87" s="112"/>
      <c r="HE87" s="112"/>
      <c r="HF87" s="112"/>
      <c r="HG87" s="112"/>
      <c r="HH87" s="112"/>
      <c r="HI87" s="112"/>
      <c r="HJ87" s="112"/>
      <c r="HK87" s="112"/>
      <c r="HL87" s="112"/>
      <c r="HM87" s="112"/>
      <c r="HN87" s="112"/>
      <c r="HO87" s="112"/>
      <c r="HP87" s="112"/>
      <c r="HQ87" s="112"/>
      <c r="HR87" s="112"/>
      <c r="HS87" s="112"/>
      <c r="HT87" s="112"/>
      <c r="HU87" s="112"/>
      <c r="HV87" s="112"/>
      <c r="HW87" s="112"/>
      <c r="HX87" s="112"/>
      <c r="HY87" s="112"/>
      <c r="HZ87" s="112"/>
      <c r="IA87" s="112"/>
      <c r="IB87" s="112"/>
      <c r="IC87" s="112"/>
      <c r="ID87" s="112"/>
      <c r="IE87" s="112"/>
      <c r="IF87" s="112"/>
      <c r="IG87" s="112"/>
      <c r="IH87" s="112"/>
      <c r="II87" s="112"/>
      <c r="IJ87" s="112"/>
      <c r="IK87" s="112"/>
      <c r="IL87" s="112"/>
      <c r="IM87" s="112"/>
      <c r="IN87" s="112"/>
      <c r="IO87" s="112"/>
      <c r="IP87" s="112"/>
      <c r="IQ87" s="112"/>
      <c r="IR87" s="112"/>
      <c r="IS87" s="112"/>
      <c r="IT87" s="112"/>
      <c r="IU87" s="112"/>
    </row>
    <row r="88" spans="1:255">
      <c r="A88" s="135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  <c r="CX88" s="112"/>
      <c r="CY88" s="112"/>
      <c r="CZ88" s="112"/>
      <c r="DA88" s="112"/>
      <c r="DB88" s="112"/>
      <c r="DC88" s="112"/>
      <c r="DD88" s="112"/>
      <c r="DE88" s="112"/>
      <c r="DF88" s="112"/>
      <c r="DG88" s="112"/>
      <c r="DH88" s="112"/>
      <c r="DI88" s="112"/>
      <c r="DJ88" s="112"/>
      <c r="DK88" s="112"/>
      <c r="DL88" s="112"/>
      <c r="DM88" s="112"/>
      <c r="DN88" s="112"/>
      <c r="DO88" s="112"/>
      <c r="DP88" s="112"/>
      <c r="DQ88" s="112"/>
      <c r="DR88" s="112"/>
      <c r="DS88" s="112"/>
      <c r="DT88" s="112"/>
      <c r="DU88" s="112"/>
      <c r="DV88" s="112"/>
      <c r="DW88" s="112"/>
      <c r="DX88" s="112"/>
      <c r="DY88" s="112"/>
      <c r="DZ88" s="112"/>
      <c r="EA88" s="112"/>
      <c r="EB88" s="112"/>
      <c r="EC88" s="112"/>
      <c r="ED88" s="112"/>
      <c r="EE88" s="112"/>
      <c r="EF88" s="112"/>
      <c r="EG88" s="112"/>
      <c r="EH88" s="112"/>
      <c r="EI88" s="112"/>
      <c r="EJ88" s="112"/>
      <c r="EK88" s="112"/>
      <c r="EL88" s="112"/>
      <c r="EM88" s="112"/>
      <c r="EN88" s="112"/>
      <c r="EO88" s="112"/>
      <c r="EP88" s="112"/>
      <c r="EQ88" s="112"/>
      <c r="ER88" s="112"/>
      <c r="ES88" s="112"/>
      <c r="ET88" s="112"/>
      <c r="EU88" s="112"/>
      <c r="EV88" s="112"/>
      <c r="EW88" s="112"/>
      <c r="EX88" s="112"/>
      <c r="EY88" s="112"/>
      <c r="EZ88" s="112"/>
      <c r="FA88" s="112"/>
      <c r="FB88" s="112"/>
      <c r="FC88" s="112"/>
      <c r="FD88" s="112"/>
      <c r="FE88" s="112"/>
      <c r="FF88" s="112"/>
      <c r="FG88" s="112"/>
      <c r="FH88" s="112"/>
      <c r="FI88" s="112"/>
      <c r="FJ88" s="112"/>
      <c r="FK88" s="112"/>
      <c r="FL88" s="112"/>
      <c r="FM88" s="112"/>
      <c r="FN88" s="112"/>
      <c r="FO88" s="112"/>
      <c r="FP88" s="112"/>
      <c r="FQ88" s="112"/>
      <c r="FR88" s="112"/>
      <c r="FS88" s="112"/>
      <c r="FT88" s="112"/>
      <c r="FU88" s="112"/>
      <c r="FV88" s="112"/>
      <c r="FW88" s="112"/>
      <c r="FX88" s="112"/>
      <c r="FY88" s="112"/>
      <c r="FZ88" s="112"/>
      <c r="GA88" s="112"/>
      <c r="GB88" s="112"/>
      <c r="GC88" s="112"/>
      <c r="GD88" s="112"/>
      <c r="GE88" s="112"/>
      <c r="GF88" s="112"/>
      <c r="GG88" s="112"/>
      <c r="GH88" s="112"/>
      <c r="GI88" s="112"/>
      <c r="GJ88" s="112"/>
      <c r="GK88" s="112"/>
      <c r="GL88" s="112"/>
      <c r="GM88" s="112"/>
      <c r="GN88" s="112"/>
      <c r="GO88" s="112"/>
      <c r="GP88" s="112"/>
      <c r="GQ88" s="112"/>
      <c r="GR88" s="112"/>
      <c r="GS88" s="112"/>
      <c r="GT88" s="112"/>
      <c r="GU88" s="112"/>
      <c r="GV88" s="112"/>
      <c r="GW88" s="112"/>
      <c r="GX88" s="112"/>
      <c r="GY88" s="112"/>
      <c r="GZ88" s="112"/>
      <c r="HA88" s="112"/>
      <c r="HB88" s="112"/>
      <c r="HC88" s="112"/>
      <c r="HD88" s="112"/>
      <c r="HE88" s="112"/>
      <c r="HF88" s="112"/>
      <c r="HG88" s="112"/>
      <c r="HH88" s="112"/>
      <c r="HI88" s="112"/>
      <c r="HJ88" s="112"/>
      <c r="HK88" s="112"/>
      <c r="HL88" s="112"/>
      <c r="HM88" s="112"/>
      <c r="HN88" s="112"/>
      <c r="HO88" s="112"/>
      <c r="HP88" s="112"/>
      <c r="HQ88" s="112"/>
      <c r="HR88" s="112"/>
      <c r="HS88" s="112"/>
      <c r="HT88" s="112"/>
      <c r="HU88" s="112"/>
      <c r="HV88" s="112"/>
      <c r="HW88" s="112"/>
      <c r="HX88" s="112"/>
      <c r="HY88" s="112"/>
      <c r="HZ88" s="112"/>
      <c r="IA88" s="112"/>
      <c r="IB88" s="112"/>
      <c r="IC88" s="112"/>
      <c r="ID88" s="112"/>
      <c r="IE88" s="112"/>
      <c r="IF88" s="112"/>
      <c r="IG88" s="112"/>
      <c r="IH88" s="112"/>
      <c r="II88" s="112"/>
      <c r="IJ88" s="112"/>
      <c r="IK88" s="112"/>
      <c r="IL88" s="112"/>
      <c r="IM88" s="112"/>
      <c r="IN88" s="112"/>
      <c r="IO88" s="112"/>
      <c r="IP88" s="112"/>
      <c r="IQ88" s="112"/>
      <c r="IR88" s="112"/>
      <c r="IS88" s="112"/>
      <c r="IT88" s="112"/>
      <c r="IU88" s="112"/>
    </row>
    <row r="89" spans="1:255">
      <c r="A89" s="135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  <c r="CX89" s="112"/>
      <c r="CY89" s="112"/>
      <c r="CZ89" s="112"/>
      <c r="DA89" s="112"/>
      <c r="DB89" s="112"/>
      <c r="DC89" s="112"/>
      <c r="DD89" s="112"/>
      <c r="DE89" s="112"/>
      <c r="DF89" s="112"/>
      <c r="DG89" s="112"/>
      <c r="DH89" s="112"/>
      <c r="DI89" s="112"/>
      <c r="DJ89" s="112"/>
      <c r="DK89" s="112"/>
      <c r="DL89" s="112"/>
      <c r="DM89" s="112"/>
      <c r="DN89" s="112"/>
      <c r="DO89" s="112"/>
      <c r="DP89" s="112"/>
      <c r="DQ89" s="112"/>
      <c r="DR89" s="112"/>
      <c r="DS89" s="112"/>
      <c r="DT89" s="112"/>
      <c r="DU89" s="112"/>
      <c r="DV89" s="112"/>
      <c r="DW89" s="112"/>
      <c r="DX89" s="112"/>
      <c r="DY89" s="112"/>
      <c r="DZ89" s="112"/>
      <c r="EA89" s="112"/>
      <c r="EB89" s="112"/>
      <c r="EC89" s="112"/>
      <c r="ED89" s="112"/>
      <c r="EE89" s="112"/>
      <c r="EF89" s="112"/>
      <c r="EG89" s="112"/>
      <c r="EH89" s="112"/>
      <c r="EI89" s="112"/>
      <c r="EJ89" s="112"/>
      <c r="EK89" s="112"/>
      <c r="EL89" s="112"/>
      <c r="EM89" s="112"/>
      <c r="EN89" s="112"/>
      <c r="EO89" s="112"/>
      <c r="EP89" s="112"/>
      <c r="EQ89" s="112"/>
      <c r="ER89" s="112"/>
      <c r="ES89" s="112"/>
      <c r="ET89" s="112"/>
      <c r="EU89" s="112"/>
      <c r="EV89" s="112"/>
      <c r="EW89" s="112"/>
      <c r="EX89" s="112"/>
      <c r="EY89" s="112"/>
      <c r="EZ89" s="112"/>
      <c r="FA89" s="112"/>
      <c r="FB89" s="112"/>
      <c r="FC89" s="112"/>
      <c r="FD89" s="112"/>
      <c r="FE89" s="112"/>
      <c r="FF89" s="112"/>
      <c r="FG89" s="112"/>
      <c r="FH89" s="112"/>
      <c r="FI89" s="112"/>
      <c r="FJ89" s="112"/>
      <c r="FK89" s="112"/>
      <c r="FL89" s="112"/>
      <c r="FM89" s="112"/>
      <c r="FN89" s="112"/>
      <c r="FO89" s="112"/>
      <c r="FP89" s="112"/>
      <c r="FQ89" s="112"/>
      <c r="FR89" s="112"/>
      <c r="FS89" s="112"/>
      <c r="FT89" s="112"/>
      <c r="FU89" s="112"/>
      <c r="FV89" s="112"/>
      <c r="FW89" s="112"/>
      <c r="FX89" s="112"/>
      <c r="FY89" s="112"/>
      <c r="FZ89" s="112"/>
      <c r="GA89" s="112"/>
      <c r="GB89" s="112"/>
      <c r="GC89" s="112"/>
      <c r="GD89" s="112"/>
      <c r="GE89" s="112"/>
      <c r="GF89" s="112"/>
      <c r="GG89" s="112"/>
      <c r="GH89" s="112"/>
      <c r="GI89" s="112"/>
      <c r="GJ89" s="112"/>
      <c r="GK89" s="112"/>
      <c r="GL89" s="112"/>
      <c r="GM89" s="112"/>
      <c r="GN89" s="112"/>
      <c r="GO89" s="112"/>
      <c r="GP89" s="112"/>
      <c r="GQ89" s="112"/>
      <c r="GR89" s="112"/>
      <c r="GS89" s="112"/>
      <c r="GT89" s="112"/>
      <c r="GU89" s="112"/>
      <c r="GV89" s="112"/>
      <c r="GW89" s="112"/>
      <c r="GX89" s="112"/>
      <c r="GY89" s="112"/>
      <c r="GZ89" s="112"/>
      <c r="HA89" s="112"/>
      <c r="HB89" s="112"/>
      <c r="HC89" s="112"/>
      <c r="HD89" s="112"/>
      <c r="HE89" s="112"/>
      <c r="HF89" s="112"/>
      <c r="HG89" s="112"/>
      <c r="HH89" s="112"/>
      <c r="HI89" s="112"/>
      <c r="HJ89" s="112"/>
      <c r="HK89" s="112"/>
      <c r="HL89" s="112"/>
      <c r="HM89" s="112"/>
      <c r="HN89" s="112"/>
      <c r="HO89" s="112"/>
      <c r="HP89" s="112"/>
      <c r="HQ89" s="112"/>
      <c r="HR89" s="112"/>
      <c r="HS89" s="112"/>
      <c r="HT89" s="112"/>
      <c r="HU89" s="112"/>
      <c r="HV89" s="112"/>
      <c r="HW89" s="112"/>
      <c r="HX89" s="112"/>
      <c r="HY89" s="112"/>
      <c r="HZ89" s="112"/>
      <c r="IA89" s="112"/>
      <c r="IB89" s="112"/>
      <c r="IC89" s="112"/>
      <c r="ID89" s="112"/>
      <c r="IE89" s="112"/>
      <c r="IF89" s="112"/>
      <c r="IG89" s="112"/>
      <c r="IH89" s="112"/>
      <c r="II89" s="112"/>
      <c r="IJ89" s="112"/>
      <c r="IK89" s="112"/>
      <c r="IL89" s="112"/>
      <c r="IM89" s="112"/>
      <c r="IN89" s="112"/>
      <c r="IO89" s="112"/>
      <c r="IP89" s="112"/>
      <c r="IQ89" s="112"/>
      <c r="IR89" s="112"/>
      <c r="IS89" s="112"/>
      <c r="IT89" s="112"/>
      <c r="IU89" s="112"/>
    </row>
    <row r="90" spans="1:255">
      <c r="A90" s="135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  <c r="DJ90" s="112"/>
      <c r="DK90" s="112"/>
      <c r="DL90" s="112"/>
      <c r="DM90" s="112"/>
      <c r="DN90" s="112"/>
      <c r="DO90" s="112"/>
      <c r="DP90" s="112"/>
      <c r="DQ90" s="112"/>
      <c r="DR90" s="112"/>
      <c r="DS90" s="112"/>
      <c r="DT90" s="112"/>
      <c r="DU90" s="112"/>
      <c r="DV90" s="112"/>
      <c r="DW90" s="112"/>
      <c r="DX90" s="112"/>
      <c r="DY90" s="112"/>
      <c r="DZ90" s="112"/>
      <c r="EA90" s="112"/>
      <c r="EB90" s="112"/>
      <c r="EC90" s="112"/>
      <c r="ED90" s="112"/>
      <c r="EE90" s="112"/>
      <c r="EF90" s="112"/>
      <c r="EG90" s="112"/>
      <c r="EH90" s="112"/>
      <c r="EI90" s="112"/>
      <c r="EJ90" s="112"/>
      <c r="EK90" s="112"/>
      <c r="EL90" s="112"/>
      <c r="EM90" s="112"/>
      <c r="EN90" s="112"/>
      <c r="EO90" s="112"/>
      <c r="EP90" s="112"/>
      <c r="EQ90" s="112"/>
      <c r="ER90" s="112"/>
      <c r="ES90" s="112"/>
      <c r="ET90" s="112"/>
      <c r="EU90" s="112"/>
      <c r="EV90" s="112"/>
      <c r="EW90" s="112"/>
      <c r="EX90" s="112"/>
      <c r="EY90" s="112"/>
      <c r="EZ90" s="112"/>
      <c r="FA90" s="112"/>
      <c r="FB90" s="112"/>
      <c r="FC90" s="112"/>
      <c r="FD90" s="112"/>
      <c r="FE90" s="112"/>
      <c r="FF90" s="112"/>
      <c r="FG90" s="112"/>
      <c r="FH90" s="112"/>
      <c r="FI90" s="112"/>
      <c r="FJ90" s="112"/>
      <c r="FK90" s="112"/>
      <c r="FL90" s="112"/>
      <c r="FM90" s="112"/>
      <c r="FN90" s="112"/>
      <c r="FO90" s="112"/>
      <c r="FP90" s="112"/>
      <c r="FQ90" s="112"/>
      <c r="FR90" s="112"/>
      <c r="FS90" s="112"/>
      <c r="FT90" s="112"/>
      <c r="FU90" s="112"/>
      <c r="FV90" s="112"/>
      <c r="FW90" s="112"/>
      <c r="FX90" s="112"/>
      <c r="FY90" s="112"/>
      <c r="FZ90" s="112"/>
      <c r="GA90" s="112"/>
      <c r="GB90" s="112"/>
      <c r="GC90" s="112"/>
      <c r="GD90" s="112"/>
      <c r="GE90" s="112"/>
      <c r="GF90" s="112"/>
      <c r="GG90" s="112"/>
      <c r="GH90" s="112"/>
      <c r="GI90" s="112"/>
      <c r="GJ90" s="112"/>
      <c r="GK90" s="112"/>
      <c r="GL90" s="112"/>
      <c r="GM90" s="112"/>
      <c r="GN90" s="112"/>
      <c r="GO90" s="112"/>
      <c r="GP90" s="112"/>
      <c r="GQ90" s="112"/>
      <c r="GR90" s="112"/>
      <c r="GS90" s="112"/>
      <c r="GT90" s="112"/>
      <c r="GU90" s="112"/>
      <c r="GV90" s="112"/>
      <c r="GW90" s="112"/>
      <c r="GX90" s="112"/>
      <c r="GY90" s="112"/>
      <c r="GZ90" s="112"/>
      <c r="HA90" s="112"/>
      <c r="HB90" s="112"/>
      <c r="HC90" s="112"/>
      <c r="HD90" s="112"/>
      <c r="HE90" s="112"/>
      <c r="HF90" s="112"/>
      <c r="HG90" s="112"/>
      <c r="HH90" s="112"/>
      <c r="HI90" s="112"/>
      <c r="HJ90" s="112"/>
      <c r="HK90" s="112"/>
      <c r="HL90" s="112"/>
      <c r="HM90" s="112"/>
      <c r="HN90" s="112"/>
      <c r="HO90" s="112"/>
      <c r="HP90" s="112"/>
      <c r="HQ90" s="112"/>
      <c r="HR90" s="112"/>
      <c r="HS90" s="112"/>
      <c r="HT90" s="112"/>
      <c r="HU90" s="112"/>
      <c r="HV90" s="112"/>
      <c r="HW90" s="112"/>
      <c r="HX90" s="112"/>
      <c r="HY90" s="112"/>
      <c r="HZ90" s="112"/>
      <c r="IA90" s="112"/>
      <c r="IB90" s="112"/>
      <c r="IC90" s="112"/>
      <c r="ID90" s="112"/>
      <c r="IE90" s="112"/>
      <c r="IF90" s="112"/>
      <c r="IG90" s="112"/>
      <c r="IH90" s="112"/>
      <c r="II90" s="112"/>
      <c r="IJ90" s="112"/>
      <c r="IK90" s="112"/>
      <c r="IL90" s="112"/>
      <c r="IM90" s="112"/>
      <c r="IN90" s="112"/>
      <c r="IO90" s="112"/>
      <c r="IP90" s="112"/>
      <c r="IQ90" s="112"/>
      <c r="IR90" s="112"/>
      <c r="IS90" s="112"/>
      <c r="IT90" s="112"/>
      <c r="IU90" s="112"/>
    </row>
    <row r="91" spans="1:255">
      <c r="A91" s="135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  <c r="CX91" s="112"/>
      <c r="CY91" s="112"/>
      <c r="CZ91" s="112"/>
      <c r="DA91" s="112"/>
      <c r="DB91" s="112"/>
      <c r="DC91" s="112"/>
      <c r="DD91" s="112"/>
      <c r="DE91" s="112"/>
      <c r="DF91" s="112"/>
      <c r="DG91" s="112"/>
      <c r="DH91" s="112"/>
      <c r="DI91" s="112"/>
      <c r="DJ91" s="112"/>
      <c r="DK91" s="112"/>
      <c r="DL91" s="112"/>
      <c r="DM91" s="112"/>
      <c r="DN91" s="112"/>
      <c r="DO91" s="112"/>
      <c r="DP91" s="112"/>
      <c r="DQ91" s="112"/>
      <c r="DR91" s="112"/>
      <c r="DS91" s="112"/>
      <c r="DT91" s="112"/>
      <c r="DU91" s="112"/>
      <c r="DV91" s="112"/>
      <c r="DW91" s="112"/>
      <c r="DX91" s="112"/>
      <c r="DY91" s="112"/>
      <c r="DZ91" s="112"/>
      <c r="EA91" s="112"/>
      <c r="EB91" s="112"/>
      <c r="EC91" s="112"/>
      <c r="ED91" s="112"/>
      <c r="EE91" s="112"/>
      <c r="EF91" s="112"/>
      <c r="EG91" s="112"/>
      <c r="EH91" s="112"/>
      <c r="EI91" s="112"/>
      <c r="EJ91" s="112"/>
      <c r="EK91" s="112"/>
      <c r="EL91" s="112"/>
      <c r="EM91" s="112"/>
      <c r="EN91" s="112"/>
      <c r="EO91" s="112"/>
      <c r="EP91" s="112"/>
      <c r="EQ91" s="112"/>
      <c r="ER91" s="112"/>
      <c r="ES91" s="112"/>
      <c r="ET91" s="112"/>
      <c r="EU91" s="112"/>
      <c r="EV91" s="112"/>
      <c r="EW91" s="112"/>
      <c r="EX91" s="112"/>
      <c r="EY91" s="112"/>
      <c r="EZ91" s="112"/>
      <c r="FA91" s="112"/>
      <c r="FB91" s="112"/>
      <c r="FC91" s="112"/>
      <c r="FD91" s="112"/>
      <c r="FE91" s="112"/>
      <c r="FF91" s="112"/>
      <c r="FG91" s="112"/>
      <c r="FH91" s="112"/>
      <c r="FI91" s="112"/>
      <c r="FJ91" s="112"/>
      <c r="FK91" s="112"/>
      <c r="FL91" s="112"/>
      <c r="FM91" s="112"/>
      <c r="FN91" s="112"/>
      <c r="FO91" s="112"/>
      <c r="FP91" s="112"/>
      <c r="FQ91" s="112"/>
      <c r="FR91" s="112"/>
      <c r="FS91" s="112"/>
      <c r="FT91" s="112"/>
      <c r="FU91" s="112"/>
      <c r="FV91" s="112"/>
      <c r="FW91" s="112"/>
      <c r="FX91" s="112"/>
      <c r="FY91" s="112"/>
      <c r="FZ91" s="112"/>
      <c r="GA91" s="112"/>
      <c r="GB91" s="112"/>
      <c r="GC91" s="112"/>
      <c r="GD91" s="112"/>
      <c r="GE91" s="112"/>
      <c r="GF91" s="112"/>
      <c r="GG91" s="112"/>
      <c r="GH91" s="112"/>
      <c r="GI91" s="112"/>
      <c r="GJ91" s="112"/>
      <c r="GK91" s="112"/>
      <c r="GL91" s="112"/>
      <c r="GM91" s="112"/>
      <c r="GN91" s="112"/>
      <c r="GO91" s="112"/>
      <c r="GP91" s="112"/>
      <c r="GQ91" s="112"/>
      <c r="GR91" s="112"/>
      <c r="GS91" s="112"/>
      <c r="GT91" s="112"/>
      <c r="GU91" s="112"/>
      <c r="GV91" s="112"/>
      <c r="GW91" s="112"/>
      <c r="GX91" s="112"/>
      <c r="GY91" s="112"/>
      <c r="GZ91" s="112"/>
      <c r="HA91" s="112"/>
      <c r="HB91" s="112"/>
      <c r="HC91" s="112"/>
      <c r="HD91" s="112"/>
      <c r="HE91" s="112"/>
      <c r="HF91" s="112"/>
      <c r="HG91" s="112"/>
      <c r="HH91" s="112"/>
      <c r="HI91" s="112"/>
      <c r="HJ91" s="112"/>
      <c r="HK91" s="112"/>
      <c r="HL91" s="112"/>
      <c r="HM91" s="112"/>
      <c r="HN91" s="112"/>
      <c r="HO91" s="112"/>
      <c r="HP91" s="112"/>
      <c r="HQ91" s="112"/>
      <c r="HR91" s="112"/>
      <c r="HS91" s="112"/>
      <c r="HT91" s="112"/>
      <c r="HU91" s="112"/>
      <c r="HV91" s="112"/>
      <c r="HW91" s="112"/>
      <c r="HX91" s="112"/>
      <c r="HY91" s="112"/>
      <c r="HZ91" s="112"/>
      <c r="IA91" s="112"/>
      <c r="IB91" s="112"/>
      <c r="IC91" s="112"/>
      <c r="ID91" s="112"/>
      <c r="IE91" s="112"/>
      <c r="IF91" s="112"/>
      <c r="IG91" s="112"/>
      <c r="IH91" s="112"/>
      <c r="II91" s="112"/>
      <c r="IJ91" s="112"/>
      <c r="IK91" s="112"/>
      <c r="IL91" s="112"/>
      <c r="IM91" s="112"/>
      <c r="IN91" s="112"/>
      <c r="IO91" s="112"/>
      <c r="IP91" s="112"/>
      <c r="IQ91" s="112"/>
      <c r="IR91" s="112"/>
      <c r="IS91" s="112"/>
      <c r="IT91" s="112"/>
      <c r="IU91" s="112"/>
    </row>
    <row r="92" spans="1:255">
      <c r="A92" s="135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  <c r="CX92" s="112"/>
      <c r="CY92" s="112"/>
      <c r="CZ92" s="112"/>
      <c r="DA92" s="112"/>
      <c r="DB92" s="112"/>
      <c r="DC92" s="112"/>
      <c r="DD92" s="112"/>
      <c r="DE92" s="112"/>
      <c r="DF92" s="112"/>
      <c r="DG92" s="112"/>
      <c r="DH92" s="112"/>
      <c r="DI92" s="112"/>
      <c r="DJ92" s="112"/>
      <c r="DK92" s="112"/>
      <c r="DL92" s="112"/>
      <c r="DM92" s="112"/>
      <c r="DN92" s="112"/>
      <c r="DO92" s="112"/>
      <c r="DP92" s="112"/>
      <c r="DQ92" s="112"/>
      <c r="DR92" s="112"/>
      <c r="DS92" s="112"/>
      <c r="DT92" s="112"/>
      <c r="DU92" s="112"/>
      <c r="DV92" s="112"/>
      <c r="DW92" s="112"/>
      <c r="DX92" s="112"/>
      <c r="DY92" s="112"/>
      <c r="DZ92" s="112"/>
      <c r="EA92" s="112"/>
      <c r="EB92" s="112"/>
      <c r="EC92" s="112"/>
      <c r="ED92" s="112"/>
      <c r="EE92" s="112"/>
      <c r="EF92" s="112"/>
      <c r="EG92" s="112"/>
      <c r="EH92" s="112"/>
      <c r="EI92" s="112"/>
      <c r="EJ92" s="112"/>
      <c r="EK92" s="112"/>
      <c r="EL92" s="112"/>
      <c r="EM92" s="112"/>
      <c r="EN92" s="112"/>
      <c r="EO92" s="112"/>
      <c r="EP92" s="112"/>
      <c r="EQ92" s="112"/>
      <c r="ER92" s="112"/>
      <c r="ES92" s="112"/>
      <c r="ET92" s="112"/>
      <c r="EU92" s="112"/>
      <c r="EV92" s="112"/>
      <c r="EW92" s="112"/>
      <c r="EX92" s="112"/>
      <c r="EY92" s="112"/>
      <c r="EZ92" s="112"/>
      <c r="FA92" s="112"/>
      <c r="FB92" s="112"/>
      <c r="FC92" s="112"/>
      <c r="FD92" s="112"/>
      <c r="FE92" s="112"/>
      <c r="FF92" s="112"/>
      <c r="FG92" s="112"/>
      <c r="FH92" s="112"/>
      <c r="FI92" s="112"/>
      <c r="FJ92" s="112"/>
      <c r="FK92" s="112"/>
      <c r="FL92" s="112"/>
      <c r="FM92" s="112"/>
      <c r="FN92" s="112"/>
      <c r="FO92" s="112"/>
      <c r="FP92" s="112"/>
      <c r="FQ92" s="112"/>
      <c r="FR92" s="112"/>
      <c r="FS92" s="112"/>
      <c r="FT92" s="112"/>
      <c r="FU92" s="112"/>
      <c r="FV92" s="112"/>
      <c r="FW92" s="112"/>
      <c r="FX92" s="112"/>
      <c r="FY92" s="112"/>
      <c r="FZ92" s="112"/>
      <c r="GA92" s="112"/>
      <c r="GB92" s="112"/>
      <c r="GC92" s="112"/>
      <c r="GD92" s="112"/>
      <c r="GE92" s="112"/>
      <c r="GF92" s="112"/>
      <c r="GG92" s="112"/>
      <c r="GH92" s="112"/>
      <c r="GI92" s="112"/>
      <c r="GJ92" s="112"/>
      <c r="GK92" s="112"/>
      <c r="GL92" s="112"/>
      <c r="GM92" s="112"/>
      <c r="GN92" s="112"/>
      <c r="GO92" s="112"/>
      <c r="GP92" s="112"/>
      <c r="GQ92" s="112"/>
      <c r="GR92" s="112"/>
      <c r="GS92" s="112"/>
      <c r="GT92" s="112"/>
      <c r="GU92" s="112"/>
      <c r="GV92" s="112"/>
      <c r="GW92" s="112"/>
      <c r="GX92" s="112"/>
      <c r="GY92" s="112"/>
      <c r="GZ92" s="112"/>
      <c r="HA92" s="112"/>
      <c r="HB92" s="112"/>
      <c r="HC92" s="112"/>
      <c r="HD92" s="112"/>
      <c r="HE92" s="112"/>
      <c r="HF92" s="112"/>
      <c r="HG92" s="112"/>
      <c r="HH92" s="112"/>
      <c r="HI92" s="112"/>
      <c r="HJ92" s="112"/>
      <c r="HK92" s="112"/>
      <c r="HL92" s="112"/>
      <c r="HM92" s="112"/>
      <c r="HN92" s="112"/>
      <c r="HO92" s="112"/>
      <c r="HP92" s="112"/>
      <c r="HQ92" s="112"/>
      <c r="HR92" s="112"/>
      <c r="HS92" s="112"/>
      <c r="HT92" s="112"/>
      <c r="HU92" s="112"/>
      <c r="HV92" s="112"/>
      <c r="HW92" s="112"/>
      <c r="HX92" s="112"/>
      <c r="HY92" s="112"/>
      <c r="HZ92" s="112"/>
      <c r="IA92" s="112"/>
      <c r="IB92" s="112"/>
      <c r="IC92" s="112"/>
      <c r="ID92" s="112"/>
      <c r="IE92" s="112"/>
      <c r="IF92" s="112"/>
      <c r="IG92" s="112"/>
      <c r="IH92" s="112"/>
      <c r="II92" s="112"/>
      <c r="IJ92" s="112"/>
      <c r="IK92" s="112"/>
      <c r="IL92" s="112"/>
      <c r="IM92" s="112"/>
      <c r="IN92" s="112"/>
      <c r="IO92" s="112"/>
      <c r="IP92" s="112"/>
      <c r="IQ92" s="112"/>
      <c r="IR92" s="112"/>
      <c r="IS92" s="112"/>
      <c r="IT92" s="112"/>
      <c r="IU92" s="112"/>
    </row>
    <row r="93" spans="1:255">
      <c r="A93" s="135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  <c r="DJ93" s="112"/>
      <c r="DK93" s="112"/>
      <c r="DL93" s="112"/>
      <c r="DM93" s="112"/>
      <c r="DN93" s="112"/>
      <c r="DO93" s="112"/>
      <c r="DP93" s="112"/>
      <c r="DQ93" s="112"/>
      <c r="DR93" s="112"/>
      <c r="DS93" s="112"/>
      <c r="DT93" s="112"/>
      <c r="DU93" s="112"/>
      <c r="DV93" s="112"/>
      <c r="DW93" s="112"/>
      <c r="DX93" s="112"/>
      <c r="DY93" s="112"/>
      <c r="DZ93" s="112"/>
      <c r="EA93" s="112"/>
      <c r="EB93" s="112"/>
      <c r="EC93" s="112"/>
      <c r="ED93" s="112"/>
      <c r="EE93" s="112"/>
      <c r="EF93" s="112"/>
      <c r="EG93" s="112"/>
      <c r="EH93" s="112"/>
      <c r="EI93" s="112"/>
      <c r="EJ93" s="112"/>
      <c r="EK93" s="112"/>
      <c r="EL93" s="112"/>
      <c r="EM93" s="112"/>
      <c r="EN93" s="112"/>
      <c r="EO93" s="112"/>
      <c r="EP93" s="112"/>
      <c r="EQ93" s="112"/>
      <c r="ER93" s="112"/>
      <c r="ES93" s="112"/>
      <c r="ET93" s="112"/>
      <c r="EU93" s="112"/>
      <c r="EV93" s="112"/>
      <c r="EW93" s="112"/>
      <c r="EX93" s="112"/>
      <c r="EY93" s="112"/>
      <c r="EZ93" s="112"/>
      <c r="FA93" s="112"/>
      <c r="FB93" s="112"/>
      <c r="FC93" s="112"/>
      <c r="FD93" s="112"/>
      <c r="FE93" s="112"/>
      <c r="FF93" s="112"/>
      <c r="FG93" s="112"/>
      <c r="FH93" s="112"/>
      <c r="FI93" s="112"/>
      <c r="FJ93" s="112"/>
      <c r="FK93" s="112"/>
      <c r="FL93" s="112"/>
      <c r="FM93" s="112"/>
      <c r="FN93" s="112"/>
      <c r="FO93" s="112"/>
      <c r="FP93" s="112"/>
      <c r="FQ93" s="112"/>
      <c r="FR93" s="112"/>
      <c r="FS93" s="112"/>
      <c r="FT93" s="112"/>
      <c r="FU93" s="112"/>
      <c r="FV93" s="112"/>
      <c r="FW93" s="112"/>
      <c r="FX93" s="112"/>
      <c r="FY93" s="112"/>
      <c r="FZ93" s="112"/>
      <c r="GA93" s="112"/>
      <c r="GB93" s="112"/>
      <c r="GC93" s="112"/>
      <c r="GD93" s="112"/>
      <c r="GE93" s="112"/>
      <c r="GF93" s="112"/>
      <c r="GG93" s="112"/>
      <c r="GH93" s="112"/>
      <c r="GI93" s="112"/>
      <c r="GJ93" s="112"/>
      <c r="GK93" s="112"/>
      <c r="GL93" s="112"/>
      <c r="GM93" s="112"/>
      <c r="GN93" s="112"/>
      <c r="GO93" s="112"/>
      <c r="GP93" s="112"/>
      <c r="GQ93" s="112"/>
      <c r="GR93" s="112"/>
      <c r="GS93" s="112"/>
      <c r="GT93" s="112"/>
      <c r="GU93" s="112"/>
      <c r="GV93" s="112"/>
      <c r="GW93" s="112"/>
      <c r="GX93" s="112"/>
      <c r="GY93" s="112"/>
      <c r="GZ93" s="112"/>
      <c r="HA93" s="112"/>
      <c r="HB93" s="112"/>
      <c r="HC93" s="112"/>
      <c r="HD93" s="112"/>
      <c r="HE93" s="112"/>
      <c r="HF93" s="112"/>
      <c r="HG93" s="112"/>
      <c r="HH93" s="112"/>
      <c r="HI93" s="112"/>
      <c r="HJ93" s="112"/>
      <c r="HK93" s="112"/>
      <c r="HL93" s="112"/>
      <c r="HM93" s="112"/>
      <c r="HN93" s="112"/>
      <c r="HO93" s="112"/>
      <c r="HP93" s="112"/>
      <c r="HQ93" s="112"/>
      <c r="HR93" s="112"/>
      <c r="HS93" s="112"/>
      <c r="HT93" s="112"/>
      <c r="HU93" s="112"/>
      <c r="HV93" s="112"/>
      <c r="HW93" s="112"/>
      <c r="HX93" s="112"/>
      <c r="HY93" s="112"/>
      <c r="HZ93" s="112"/>
      <c r="IA93" s="112"/>
      <c r="IB93" s="112"/>
      <c r="IC93" s="112"/>
      <c r="ID93" s="112"/>
      <c r="IE93" s="112"/>
      <c r="IF93" s="112"/>
      <c r="IG93" s="112"/>
      <c r="IH93" s="112"/>
      <c r="II93" s="112"/>
      <c r="IJ93" s="112"/>
      <c r="IK93" s="112"/>
      <c r="IL93" s="112"/>
      <c r="IM93" s="112"/>
      <c r="IN93" s="112"/>
      <c r="IO93" s="112"/>
      <c r="IP93" s="112"/>
      <c r="IQ93" s="112"/>
      <c r="IR93" s="112"/>
      <c r="IS93" s="112"/>
      <c r="IT93" s="112"/>
      <c r="IU93" s="112"/>
    </row>
    <row r="94" spans="1:255">
      <c r="A94" s="135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  <c r="CX94" s="112"/>
      <c r="CY94" s="112"/>
      <c r="CZ94" s="112"/>
      <c r="DA94" s="112"/>
      <c r="DB94" s="112"/>
      <c r="DC94" s="112"/>
      <c r="DD94" s="112"/>
      <c r="DE94" s="112"/>
      <c r="DF94" s="112"/>
      <c r="DG94" s="112"/>
      <c r="DH94" s="112"/>
      <c r="DI94" s="112"/>
      <c r="DJ94" s="112"/>
      <c r="DK94" s="112"/>
      <c r="DL94" s="112"/>
      <c r="DM94" s="112"/>
      <c r="DN94" s="112"/>
      <c r="DO94" s="112"/>
      <c r="DP94" s="112"/>
      <c r="DQ94" s="112"/>
      <c r="DR94" s="112"/>
      <c r="DS94" s="112"/>
      <c r="DT94" s="112"/>
      <c r="DU94" s="112"/>
      <c r="DV94" s="112"/>
      <c r="DW94" s="112"/>
      <c r="DX94" s="112"/>
      <c r="DY94" s="112"/>
      <c r="DZ94" s="112"/>
      <c r="EA94" s="112"/>
      <c r="EB94" s="112"/>
      <c r="EC94" s="112"/>
      <c r="ED94" s="112"/>
      <c r="EE94" s="112"/>
      <c r="EF94" s="112"/>
      <c r="EG94" s="112"/>
      <c r="EH94" s="112"/>
      <c r="EI94" s="112"/>
      <c r="EJ94" s="112"/>
      <c r="EK94" s="112"/>
      <c r="EL94" s="112"/>
      <c r="EM94" s="112"/>
      <c r="EN94" s="112"/>
      <c r="EO94" s="112"/>
      <c r="EP94" s="112"/>
      <c r="EQ94" s="112"/>
      <c r="ER94" s="112"/>
      <c r="ES94" s="112"/>
      <c r="ET94" s="112"/>
      <c r="EU94" s="112"/>
      <c r="EV94" s="112"/>
      <c r="EW94" s="112"/>
      <c r="EX94" s="112"/>
      <c r="EY94" s="112"/>
      <c r="EZ94" s="112"/>
      <c r="FA94" s="112"/>
      <c r="FB94" s="112"/>
      <c r="FC94" s="112"/>
      <c r="FD94" s="112"/>
      <c r="FE94" s="112"/>
      <c r="FF94" s="112"/>
      <c r="FG94" s="112"/>
      <c r="FH94" s="112"/>
      <c r="FI94" s="112"/>
      <c r="FJ94" s="112"/>
      <c r="FK94" s="112"/>
      <c r="FL94" s="112"/>
      <c r="FM94" s="112"/>
      <c r="FN94" s="112"/>
      <c r="FO94" s="112"/>
      <c r="FP94" s="112"/>
      <c r="FQ94" s="112"/>
      <c r="FR94" s="112"/>
      <c r="FS94" s="112"/>
      <c r="FT94" s="112"/>
      <c r="FU94" s="112"/>
      <c r="FV94" s="112"/>
      <c r="FW94" s="112"/>
      <c r="FX94" s="112"/>
      <c r="FY94" s="112"/>
      <c r="FZ94" s="112"/>
      <c r="GA94" s="112"/>
      <c r="GB94" s="112"/>
      <c r="GC94" s="112"/>
      <c r="GD94" s="112"/>
      <c r="GE94" s="112"/>
      <c r="GF94" s="112"/>
      <c r="GG94" s="112"/>
      <c r="GH94" s="112"/>
      <c r="GI94" s="112"/>
      <c r="GJ94" s="112"/>
      <c r="GK94" s="112"/>
      <c r="GL94" s="112"/>
      <c r="GM94" s="112"/>
      <c r="GN94" s="112"/>
      <c r="GO94" s="112"/>
      <c r="GP94" s="112"/>
      <c r="GQ94" s="112"/>
      <c r="GR94" s="112"/>
      <c r="GS94" s="112"/>
      <c r="GT94" s="112"/>
      <c r="GU94" s="112"/>
      <c r="GV94" s="112"/>
      <c r="GW94" s="112"/>
      <c r="GX94" s="112"/>
      <c r="GY94" s="112"/>
      <c r="GZ94" s="112"/>
      <c r="HA94" s="112"/>
      <c r="HB94" s="112"/>
      <c r="HC94" s="112"/>
      <c r="HD94" s="112"/>
      <c r="HE94" s="112"/>
      <c r="HF94" s="112"/>
      <c r="HG94" s="112"/>
      <c r="HH94" s="112"/>
      <c r="HI94" s="112"/>
      <c r="HJ94" s="112"/>
      <c r="HK94" s="112"/>
      <c r="HL94" s="112"/>
      <c r="HM94" s="112"/>
      <c r="HN94" s="112"/>
      <c r="HO94" s="112"/>
      <c r="HP94" s="112"/>
      <c r="HQ94" s="112"/>
      <c r="HR94" s="112"/>
      <c r="HS94" s="112"/>
      <c r="HT94" s="112"/>
      <c r="HU94" s="112"/>
      <c r="HV94" s="112"/>
      <c r="HW94" s="112"/>
      <c r="HX94" s="112"/>
      <c r="HY94" s="112"/>
      <c r="HZ94" s="112"/>
      <c r="IA94" s="112"/>
      <c r="IB94" s="112"/>
      <c r="IC94" s="112"/>
      <c r="ID94" s="112"/>
      <c r="IE94" s="112"/>
      <c r="IF94" s="112"/>
      <c r="IG94" s="112"/>
      <c r="IH94" s="112"/>
      <c r="II94" s="112"/>
      <c r="IJ94" s="112"/>
      <c r="IK94" s="112"/>
      <c r="IL94" s="112"/>
      <c r="IM94" s="112"/>
      <c r="IN94" s="112"/>
      <c r="IO94" s="112"/>
      <c r="IP94" s="112"/>
      <c r="IQ94" s="112"/>
      <c r="IR94" s="112"/>
      <c r="IS94" s="112"/>
      <c r="IT94" s="112"/>
      <c r="IU94" s="112"/>
    </row>
    <row r="95" spans="1:255">
      <c r="A95" s="135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  <c r="CX95" s="112"/>
      <c r="CY95" s="112"/>
      <c r="CZ95" s="112"/>
      <c r="DA95" s="112"/>
      <c r="DB95" s="112"/>
      <c r="DC95" s="112"/>
      <c r="DD95" s="112"/>
      <c r="DE95" s="112"/>
      <c r="DF95" s="112"/>
      <c r="DG95" s="112"/>
      <c r="DH95" s="112"/>
      <c r="DI95" s="112"/>
      <c r="DJ95" s="112"/>
      <c r="DK95" s="112"/>
      <c r="DL95" s="112"/>
      <c r="DM95" s="112"/>
      <c r="DN95" s="112"/>
      <c r="DO95" s="112"/>
      <c r="DP95" s="112"/>
      <c r="DQ95" s="112"/>
      <c r="DR95" s="112"/>
      <c r="DS95" s="112"/>
      <c r="DT95" s="112"/>
      <c r="DU95" s="112"/>
      <c r="DV95" s="112"/>
      <c r="DW95" s="112"/>
      <c r="DX95" s="112"/>
      <c r="DY95" s="112"/>
      <c r="DZ95" s="112"/>
      <c r="EA95" s="112"/>
      <c r="EB95" s="112"/>
      <c r="EC95" s="112"/>
      <c r="ED95" s="112"/>
      <c r="EE95" s="112"/>
      <c r="EF95" s="112"/>
      <c r="EG95" s="112"/>
      <c r="EH95" s="112"/>
      <c r="EI95" s="112"/>
      <c r="EJ95" s="112"/>
      <c r="EK95" s="112"/>
      <c r="EL95" s="112"/>
      <c r="EM95" s="112"/>
      <c r="EN95" s="112"/>
      <c r="EO95" s="112"/>
      <c r="EP95" s="112"/>
      <c r="EQ95" s="112"/>
      <c r="ER95" s="112"/>
      <c r="ES95" s="112"/>
      <c r="ET95" s="112"/>
      <c r="EU95" s="112"/>
      <c r="EV95" s="112"/>
      <c r="EW95" s="112"/>
      <c r="EX95" s="112"/>
      <c r="EY95" s="112"/>
      <c r="EZ95" s="112"/>
      <c r="FA95" s="112"/>
      <c r="FB95" s="112"/>
      <c r="FC95" s="112"/>
      <c r="FD95" s="112"/>
      <c r="FE95" s="112"/>
      <c r="FF95" s="112"/>
      <c r="FG95" s="112"/>
      <c r="FH95" s="112"/>
      <c r="FI95" s="112"/>
      <c r="FJ95" s="112"/>
      <c r="FK95" s="112"/>
      <c r="FL95" s="112"/>
      <c r="FM95" s="112"/>
      <c r="FN95" s="112"/>
      <c r="FO95" s="112"/>
      <c r="FP95" s="112"/>
      <c r="FQ95" s="112"/>
      <c r="FR95" s="112"/>
      <c r="FS95" s="112"/>
      <c r="FT95" s="112"/>
      <c r="FU95" s="112"/>
      <c r="FV95" s="112"/>
      <c r="FW95" s="112"/>
      <c r="FX95" s="112"/>
      <c r="FY95" s="112"/>
      <c r="FZ95" s="112"/>
      <c r="GA95" s="112"/>
      <c r="GB95" s="112"/>
      <c r="GC95" s="112"/>
      <c r="GD95" s="112"/>
      <c r="GE95" s="112"/>
      <c r="GF95" s="112"/>
      <c r="GG95" s="112"/>
      <c r="GH95" s="112"/>
      <c r="GI95" s="112"/>
      <c r="GJ95" s="112"/>
      <c r="GK95" s="112"/>
      <c r="GL95" s="112"/>
      <c r="GM95" s="112"/>
      <c r="GN95" s="112"/>
      <c r="GO95" s="112"/>
      <c r="GP95" s="112"/>
      <c r="GQ95" s="112"/>
      <c r="GR95" s="112"/>
      <c r="GS95" s="112"/>
      <c r="GT95" s="112"/>
      <c r="GU95" s="112"/>
      <c r="GV95" s="112"/>
      <c r="GW95" s="112"/>
      <c r="GX95" s="112"/>
      <c r="GY95" s="112"/>
      <c r="GZ95" s="112"/>
      <c r="HA95" s="112"/>
      <c r="HB95" s="112"/>
      <c r="HC95" s="112"/>
      <c r="HD95" s="112"/>
      <c r="HE95" s="112"/>
      <c r="HF95" s="112"/>
      <c r="HG95" s="112"/>
      <c r="HH95" s="112"/>
      <c r="HI95" s="112"/>
      <c r="HJ95" s="112"/>
      <c r="HK95" s="112"/>
      <c r="HL95" s="112"/>
      <c r="HM95" s="112"/>
      <c r="HN95" s="112"/>
      <c r="HO95" s="112"/>
      <c r="HP95" s="112"/>
      <c r="HQ95" s="112"/>
      <c r="HR95" s="112"/>
      <c r="HS95" s="112"/>
      <c r="HT95" s="112"/>
      <c r="HU95" s="112"/>
      <c r="HV95" s="112"/>
      <c r="HW95" s="112"/>
      <c r="HX95" s="112"/>
      <c r="HY95" s="112"/>
      <c r="HZ95" s="112"/>
      <c r="IA95" s="112"/>
      <c r="IB95" s="112"/>
      <c r="IC95" s="112"/>
      <c r="ID95" s="112"/>
      <c r="IE95" s="112"/>
      <c r="IF95" s="112"/>
      <c r="IG95" s="112"/>
      <c r="IH95" s="112"/>
      <c r="II95" s="112"/>
      <c r="IJ95" s="112"/>
      <c r="IK95" s="112"/>
      <c r="IL95" s="112"/>
      <c r="IM95" s="112"/>
      <c r="IN95" s="112"/>
      <c r="IO95" s="112"/>
      <c r="IP95" s="112"/>
      <c r="IQ95" s="112"/>
      <c r="IR95" s="112"/>
      <c r="IS95" s="112"/>
      <c r="IT95" s="112"/>
      <c r="IU95" s="112"/>
    </row>
    <row r="96" spans="1:255">
      <c r="A96" s="135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  <c r="DP96" s="112"/>
      <c r="DQ96" s="112"/>
      <c r="DR96" s="112"/>
      <c r="DS96" s="112"/>
      <c r="DT96" s="112"/>
      <c r="DU96" s="112"/>
      <c r="DV96" s="112"/>
      <c r="DW96" s="112"/>
      <c r="DX96" s="112"/>
      <c r="DY96" s="112"/>
      <c r="DZ96" s="112"/>
      <c r="EA96" s="112"/>
      <c r="EB96" s="112"/>
      <c r="EC96" s="112"/>
      <c r="ED96" s="112"/>
      <c r="EE96" s="112"/>
      <c r="EF96" s="112"/>
      <c r="EG96" s="112"/>
      <c r="EH96" s="112"/>
      <c r="EI96" s="112"/>
      <c r="EJ96" s="112"/>
      <c r="EK96" s="112"/>
      <c r="EL96" s="112"/>
      <c r="EM96" s="112"/>
      <c r="EN96" s="112"/>
      <c r="EO96" s="112"/>
      <c r="EP96" s="112"/>
      <c r="EQ96" s="112"/>
      <c r="ER96" s="112"/>
      <c r="ES96" s="112"/>
      <c r="ET96" s="112"/>
      <c r="EU96" s="112"/>
      <c r="EV96" s="112"/>
      <c r="EW96" s="112"/>
      <c r="EX96" s="112"/>
      <c r="EY96" s="112"/>
      <c r="EZ96" s="112"/>
      <c r="FA96" s="112"/>
      <c r="FB96" s="112"/>
      <c r="FC96" s="112"/>
      <c r="FD96" s="112"/>
      <c r="FE96" s="112"/>
      <c r="FF96" s="112"/>
      <c r="FG96" s="112"/>
      <c r="FH96" s="112"/>
      <c r="FI96" s="112"/>
      <c r="FJ96" s="112"/>
      <c r="FK96" s="112"/>
      <c r="FL96" s="112"/>
      <c r="FM96" s="112"/>
      <c r="FN96" s="112"/>
      <c r="FO96" s="112"/>
      <c r="FP96" s="112"/>
      <c r="FQ96" s="112"/>
      <c r="FR96" s="112"/>
      <c r="FS96" s="112"/>
      <c r="FT96" s="112"/>
      <c r="FU96" s="112"/>
      <c r="FV96" s="112"/>
      <c r="FW96" s="112"/>
      <c r="FX96" s="112"/>
      <c r="FY96" s="112"/>
      <c r="FZ96" s="112"/>
      <c r="GA96" s="112"/>
      <c r="GB96" s="112"/>
      <c r="GC96" s="112"/>
      <c r="GD96" s="112"/>
      <c r="GE96" s="112"/>
      <c r="GF96" s="112"/>
      <c r="GG96" s="112"/>
      <c r="GH96" s="112"/>
      <c r="GI96" s="112"/>
      <c r="GJ96" s="112"/>
      <c r="GK96" s="112"/>
      <c r="GL96" s="112"/>
      <c r="GM96" s="112"/>
      <c r="GN96" s="112"/>
      <c r="GO96" s="112"/>
      <c r="GP96" s="112"/>
      <c r="GQ96" s="112"/>
      <c r="GR96" s="112"/>
      <c r="GS96" s="112"/>
      <c r="GT96" s="112"/>
      <c r="GU96" s="112"/>
      <c r="GV96" s="112"/>
      <c r="GW96" s="112"/>
      <c r="GX96" s="112"/>
      <c r="GY96" s="112"/>
      <c r="GZ96" s="112"/>
      <c r="HA96" s="112"/>
      <c r="HB96" s="112"/>
      <c r="HC96" s="112"/>
      <c r="HD96" s="112"/>
      <c r="HE96" s="112"/>
      <c r="HF96" s="112"/>
      <c r="HG96" s="112"/>
      <c r="HH96" s="112"/>
      <c r="HI96" s="112"/>
      <c r="HJ96" s="112"/>
      <c r="HK96" s="112"/>
      <c r="HL96" s="112"/>
      <c r="HM96" s="112"/>
      <c r="HN96" s="112"/>
      <c r="HO96" s="112"/>
      <c r="HP96" s="112"/>
      <c r="HQ96" s="112"/>
      <c r="HR96" s="112"/>
      <c r="HS96" s="112"/>
      <c r="HT96" s="112"/>
      <c r="HU96" s="112"/>
      <c r="HV96" s="112"/>
      <c r="HW96" s="112"/>
      <c r="HX96" s="112"/>
      <c r="HY96" s="112"/>
      <c r="HZ96" s="112"/>
      <c r="IA96" s="112"/>
      <c r="IB96" s="112"/>
      <c r="IC96" s="112"/>
      <c r="ID96" s="112"/>
      <c r="IE96" s="112"/>
      <c r="IF96" s="112"/>
      <c r="IG96" s="112"/>
      <c r="IH96" s="112"/>
      <c r="II96" s="112"/>
      <c r="IJ96" s="112"/>
      <c r="IK96" s="112"/>
      <c r="IL96" s="112"/>
      <c r="IM96" s="112"/>
      <c r="IN96" s="112"/>
      <c r="IO96" s="112"/>
      <c r="IP96" s="112"/>
      <c r="IQ96" s="112"/>
      <c r="IR96" s="112"/>
      <c r="IS96" s="112"/>
      <c r="IT96" s="112"/>
      <c r="IU96" s="112"/>
    </row>
    <row r="97" spans="1:255">
      <c r="A97" s="135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12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112"/>
      <c r="DV97" s="112"/>
      <c r="DW97" s="112"/>
      <c r="DX97" s="112"/>
      <c r="DY97" s="112"/>
      <c r="DZ97" s="112"/>
      <c r="EA97" s="112"/>
      <c r="EB97" s="112"/>
      <c r="EC97" s="112"/>
      <c r="ED97" s="112"/>
      <c r="EE97" s="112"/>
      <c r="EF97" s="112"/>
      <c r="EG97" s="112"/>
      <c r="EH97" s="112"/>
      <c r="EI97" s="112"/>
      <c r="EJ97" s="112"/>
      <c r="EK97" s="112"/>
      <c r="EL97" s="112"/>
      <c r="EM97" s="112"/>
      <c r="EN97" s="112"/>
      <c r="EO97" s="112"/>
      <c r="EP97" s="112"/>
      <c r="EQ97" s="112"/>
      <c r="ER97" s="112"/>
      <c r="ES97" s="112"/>
      <c r="ET97" s="112"/>
      <c r="EU97" s="112"/>
      <c r="EV97" s="112"/>
      <c r="EW97" s="112"/>
      <c r="EX97" s="112"/>
      <c r="EY97" s="112"/>
      <c r="EZ97" s="112"/>
      <c r="FA97" s="112"/>
      <c r="FB97" s="112"/>
      <c r="FC97" s="112"/>
      <c r="FD97" s="112"/>
      <c r="FE97" s="112"/>
      <c r="FF97" s="112"/>
      <c r="FG97" s="112"/>
      <c r="FH97" s="112"/>
      <c r="FI97" s="112"/>
      <c r="FJ97" s="112"/>
      <c r="FK97" s="112"/>
      <c r="FL97" s="112"/>
      <c r="FM97" s="112"/>
      <c r="FN97" s="112"/>
      <c r="FO97" s="112"/>
      <c r="FP97" s="112"/>
      <c r="FQ97" s="112"/>
      <c r="FR97" s="112"/>
      <c r="FS97" s="112"/>
      <c r="FT97" s="112"/>
      <c r="FU97" s="112"/>
      <c r="FV97" s="112"/>
      <c r="FW97" s="112"/>
      <c r="FX97" s="112"/>
      <c r="FY97" s="112"/>
      <c r="FZ97" s="112"/>
      <c r="GA97" s="112"/>
      <c r="GB97" s="112"/>
      <c r="GC97" s="112"/>
      <c r="GD97" s="112"/>
      <c r="GE97" s="112"/>
      <c r="GF97" s="112"/>
      <c r="GG97" s="112"/>
      <c r="GH97" s="112"/>
      <c r="GI97" s="112"/>
      <c r="GJ97" s="112"/>
      <c r="GK97" s="112"/>
      <c r="GL97" s="112"/>
      <c r="GM97" s="112"/>
      <c r="GN97" s="112"/>
      <c r="GO97" s="112"/>
      <c r="GP97" s="112"/>
      <c r="GQ97" s="112"/>
      <c r="GR97" s="112"/>
      <c r="GS97" s="112"/>
      <c r="GT97" s="112"/>
      <c r="GU97" s="112"/>
      <c r="GV97" s="112"/>
      <c r="GW97" s="112"/>
      <c r="GX97" s="112"/>
      <c r="GY97" s="112"/>
      <c r="GZ97" s="112"/>
      <c r="HA97" s="112"/>
      <c r="HB97" s="112"/>
      <c r="HC97" s="112"/>
      <c r="HD97" s="112"/>
      <c r="HE97" s="112"/>
      <c r="HF97" s="112"/>
      <c r="HG97" s="112"/>
      <c r="HH97" s="112"/>
      <c r="HI97" s="112"/>
      <c r="HJ97" s="112"/>
      <c r="HK97" s="112"/>
      <c r="HL97" s="112"/>
      <c r="HM97" s="112"/>
      <c r="HN97" s="112"/>
      <c r="HO97" s="112"/>
      <c r="HP97" s="112"/>
      <c r="HQ97" s="112"/>
      <c r="HR97" s="112"/>
      <c r="HS97" s="112"/>
      <c r="HT97" s="112"/>
      <c r="HU97" s="112"/>
      <c r="HV97" s="112"/>
      <c r="HW97" s="112"/>
      <c r="HX97" s="112"/>
      <c r="HY97" s="112"/>
      <c r="HZ97" s="112"/>
      <c r="IA97" s="112"/>
      <c r="IB97" s="112"/>
      <c r="IC97" s="112"/>
      <c r="ID97" s="112"/>
      <c r="IE97" s="112"/>
      <c r="IF97" s="112"/>
      <c r="IG97" s="112"/>
      <c r="IH97" s="112"/>
      <c r="II97" s="112"/>
      <c r="IJ97" s="112"/>
      <c r="IK97" s="112"/>
      <c r="IL97" s="112"/>
      <c r="IM97" s="112"/>
      <c r="IN97" s="112"/>
      <c r="IO97" s="112"/>
      <c r="IP97" s="112"/>
      <c r="IQ97" s="112"/>
      <c r="IR97" s="112"/>
      <c r="IS97" s="112"/>
      <c r="IT97" s="112"/>
      <c r="IU97" s="112"/>
    </row>
    <row r="98" spans="1:255">
      <c r="A98" s="135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12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112"/>
      <c r="DV98" s="112"/>
      <c r="DW98" s="112"/>
      <c r="DX98" s="112"/>
      <c r="DY98" s="112"/>
      <c r="DZ98" s="112"/>
      <c r="EA98" s="112"/>
      <c r="EB98" s="112"/>
      <c r="EC98" s="112"/>
      <c r="ED98" s="112"/>
      <c r="EE98" s="112"/>
      <c r="EF98" s="112"/>
      <c r="EG98" s="112"/>
      <c r="EH98" s="112"/>
      <c r="EI98" s="112"/>
      <c r="EJ98" s="112"/>
      <c r="EK98" s="112"/>
      <c r="EL98" s="112"/>
      <c r="EM98" s="112"/>
      <c r="EN98" s="112"/>
      <c r="EO98" s="112"/>
      <c r="EP98" s="112"/>
      <c r="EQ98" s="112"/>
      <c r="ER98" s="112"/>
      <c r="ES98" s="112"/>
      <c r="ET98" s="112"/>
      <c r="EU98" s="112"/>
      <c r="EV98" s="112"/>
      <c r="EW98" s="112"/>
      <c r="EX98" s="112"/>
      <c r="EY98" s="112"/>
      <c r="EZ98" s="112"/>
      <c r="FA98" s="112"/>
      <c r="FB98" s="112"/>
      <c r="FC98" s="112"/>
      <c r="FD98" s="112"/>
      <c r="FE98" s="112"/>
      <c r="FF98" s="112"/>
      <c r="FG98" s="112"/>
      <c r="FH98" s="112"/>
      <c r="FI98" s="112"/>
      <c r="FJ98" s="112"/>
      <c r="FK98" s="112"/>
      <c r="FL98" s="112"/>
      <c r="FM98" s="112"/>
      <c r="FN98" s="112"/>
      <c r="FO98" s="112"/>
      <c r="FP98" s="112"/>
      <c r="FQ98" s="112"/>
      <c r="FR98" s="112"/>
      <c r="FS98" s="112"/>
      <c r="FT98" s="112"/>
      <c r="FU98" s="112"/>
      <c r="FV98" s="112"/>
      <c r="FW98" s="112"/>
      <c r="FX98" s="112"/>
      <c r="FY98" s="112"/>
      <c r="FZ98" s="112"/>
      <c r="GA98" s="112"/>
      <c r="GB98" s="112"/>
      <c r="GC98" s="112"/>
      <c r="GD98" s="112"/>
      <c r="GE98" s="112"/>
      <c r="GF98" s="112"/>
      <c r="GG98" s="112"/>
      <c r="GH98" s="112"/>
      <c r="GI98" s="112"/>
      <c r="GJ98" s="112"/>
      <c r="GK98" s="112"/>
      <c r="GL98" s="112"/>
      <c r="GM98" s="112"/>
      <c r="GN98" s="112"/>
      <c r="GO98" s="112"/>
      <c r="GP98" s="112"/>
      <c r="GQ98" s="112"/>
      <c r="GR98" s="112"/>
      <c r="GS98" s="112"/>
      <c r="GT98" s="112"/>
      <c r="GU98" s="112"/>
      <c r="GV98" s="112"/>
      <c r="GW98" s="112"/>
      <c r="GX98" s="112"/>
      <c r="GY98" s="112"/>
      <c r="GZ98" s="112"/>
      <c r="HA98" s="112"/>
      <c r="HB98" s="112"/>
      <c r="HC98" s="112"/>
      <c r="HD98" s="112"/>
      <c r="HE98" s="112"/>
      <c r="HF98" s="112"/>
      <c r="HG98" s="112"/>
      <c r="HH98" s="112"/>
      <c r="HI98" s="112"/>
      <c r="HJ98" s="112"/>
      <c r="HK98" s="112"/>
      <c r="HL98" s="112"/>
      <c r="HM98" s="112"/>
      <c r="HN98" s="112"/>
      <c r="HO98" s="112"/>
      <c r="HP98" s="112"/>
      <c r="HQ98" s="112"/>
      <c r="HR98" s="112"/>
      <c r="HS98" s="112"/>
      <c r="HT98" s="112"/>
      <c r="HU98" s="112"/>
      <c r="HV98" s="112"/>
      <c r="HW98" s="112"/>
      <c r="HX98" s="112"/>
      <c r="HY98" s="112"/>
      <c r="HZ98" s="112"/>
      <c r="IA98" s="112"/>
      <c r="IB98" s="112"/>
      <c r="IC98" s="112"/>
      <c r="ID98" s="112"/>
      <c r="IE98" s="112"/>
      <c r="IF98" s="112"/>
      <c r="IG98" s="112"/>
      <c r="IH98" s="112"/>
      <c r="II98" s="112"/>
      <c r="IJ98" s="112"/>
      <c r="IK98" s="112"/>
      <c r="IL98" s="112"/>
      <c r="IM98" s="112"/>
      <c r="IN98" s="112"/>
      <c r="IO98" s="112"/>
      <c r="IP98" s="112"/>
      <c r="IQ98" s="112"/>
      <c r="IR98" s="112"/>
      <c r="IS98" s="112"/>
      <c r="IT98" s="112"/>
      <c r="IU98" s="112"/>
    </row>
    <row r="99" spans="1:255">
      <c r="A99" s="135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  <c r="CX99" s="112"/>
      <c r="CY99" s="112"/>
      <c r="CZ99" s="112"/>
      <c r="DA99" s="112"/>
      <c r="DB99" s="112"/>
      <c r="DC99" s="112"/>
      <c r="DD99" s="112"/>
      <c r="DE99" s="112"/>
      <c r="DF99" s="112"/>
      <c r="DG99" s="112"/>
      <c r="DH99" s="112"/>
      <c r="DI99" s="112"/>
      <c r="DJ99" s="112"/>
      <c r="DK99" s="112"/>
      <c r="DL99" s="112"/>
      <c r="DM99" s="112"/>
      <c r="DN99" s="112"/>
      <c r="DO99" s="112"/>
      <c r="DP99" s="112"/>
      <c r="DQ99" s="112"/>
      <c r="DR99" s="112"/>
      <c r="DS99" s="112"/>
      <c r="DT99" s="112"/>
      <c r="DU99" s="112"/>
      <c r="DV99" s="112"/>
      <c r="DW99" s="112"/>
      <c r="DX99" s="112"/>
      <c r="DY99" s="112"/>
      <c r="DZ99" s="112"/>
      <c r="EA99" s="112"/>
      <c r="EB99" s="112"/>
      <c r="EC99" s="112"/>
      <c r="ED99" s="112"/>
      <c r="EE99" s="112"/>
      <c r="EF99" s="112"/>
      <c r="EG99" s="112"/>
      <c r="EH99" s="112"/>
      <c r="EI99" s="112"/>
      <c r="EJ99" s="112"/>
      <c r="EK99" s="112"/>
      <c r="EL99" s="112"/>
      <c r="EM99" s="112"/>
      <c r="EN99" s="112"/>
      <c r="EO99" s="112"/>
      <c r="EP99" s="112"/>
      <c r="EQ99" s="112"/>
      <c r="ER99" s="112"/>
      <c r="ES99" s="112"/>
      <c r="ET99" s="112"/>
      <c r="EU99" s="112"/>
      <c r="EV99" s="112"/>
      <c r="EW99" s="112"/>
      <c r="EX99" s="112"/>
      <c r="EY99" s="112"/>
      <c r="EZ99" s="112"/>
      <c r="FA99" s="112"/>
      <c r="FB99" s="112"/>
      <c r="FC99" s="112"/>
      <c r="FD99" s="112"/>
      <c r="FE99" s="112"/>
      <c r="FF99" s="112"/>
      <c r="FG99" s="112"/>
      <c r="FH99" s="112"/>
      <c r="FI99" s="112"/>
      <c r="FJ99" s="112"/>
      <c r="FK99" s="112"/>
      <c r="FL99" s="112"/>
      <c r="FM99" s="112"/>
      <c r="FN99" s="112"/>
      <c r="FO99" s="112"/>
      <c r="FP99" s="112"/>
      <c r="FQ99" s="112"/>
      <c r="FR99" s="112"/>
      <c r="FS99" s="112"/>
      <c r="FT99" s="112"/>
      <c r="FU99" s="112"/>
      <c r="FV99" s="112"/>
      <c r="FW99" s="112"/>
      <c r="FX99" s="112"/>
      <c r="FY99" s="112"/>
      <c r="FZ99" s="112"/>
      <c r="GA99" s="112"/>
      <c r="GB99" s="112"/>
      <c r="GC99" s="112"/>
      <c r="GD99" s="112"/>
      <c r="GE99" s="112"/>
      <c r="GF99" s="112"/>
      <c r="GG99" s="112"/>
      <c r="GH99" s="112"/>
      <c r="GI99" s="112"/>
      <c r="GJ99" s="112"/>
      <c r="GK99" s="112"/>
      <c r="GL99" s="112"/>
      <c r="GM99" s="112"/>
      <c r="GN99" s="112"/>
      <c r="GO99" s="112"/>
      <c r="GP99" s="112"/>
      <c r="GQ99" s="112"/>
      <c r="GR99" s="112"/>
      <c r="GS99" s="112"/>
      <c r="GT99" s="112"/>
      <c r="GU99" s="112"/>
      <c r="GV99" s="112"/>
      <c r="GW99" s="112"/>
      <c r="GX99" s="112"/>
      <c r="GY99" s="112"/>
      <c r="GZ99" s="112"/>
      <c r="HA99" s="112"/>
      <c r="HB99" s="112"/>
      <c r="HC99" s="112"/>
      <c r="HD99" s="112"/>
      <c r="HE99" s="112"/>
      <c r="HF99" s="112"/>
      <c r="HG99" s="112"/>
      <c r="HH99" s="112"/>
      <c r="HI99" s="112"/>
      <c r="HJ99" s="112"/>
      <c r="HK99" s="112"/>
      <c r="HL99" s="112"/>
      <c r="HM99" s="112"/>
      <c r="HN99" s="112"/>
      <c r="HO99" s="112"/>
      <c r="HP99" s="112"/>
      <c r="HQ99" s="112"/>
      <c r="HR99" s="112"/>
      <c r="HS99" s="112"/>
      <c r="HT99" s="112"/>
      <c r="HU99" s="112"/>
      <c r="HV99" s="112"/>
      <c r="HW99" s="112"/>
      <c r="HX99" s="112"/>
      <c r="HY99" s="112"/>
      <c r="HZ99" s="112"/>
      <c r="IA99" s="112"/>
      <c r="IB99" s="112"/>
      <c r="IC99" s="112"/>
      <c r="ID99" s="112"/>
      <c r="IE99" s="112"/>
      <c r="IF99" s="112"/>
      <c r="IG99" s="112"/>
      <c r="IH99" s="112"/>
      <c r="II99" s="112"/>
      <c r="IJ99" s="112"/>
      <c r="IK99" s="112"/>
      <c r="IL99" s="112"/>
      <c r="IM99" s="112"/>
      <c r="IN99" s="112"/>
      <c r="IO99" s="112"/>
      <c r="IP99" s="112"/>
      <c r="IQ99" s="112"/>
      <c r="IR99" s="112"/>
      <c r="IS99" s="112"/>
      <c r="IT99" s="112"/>
      <c r="IU99" s="112"/>
    </row>
    <row r="100" spans="1:255">
      <c r="A100" s="135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  <c r="CX100" s="112"/>
      <c r="CY100" s="112"/>
      <c r="CZ100" s="112"/>
      <c r="DA100" s="112"/>
      <c r="DB100" s="112"/>
      <c r="DC100" s="112"/>
      <c r="DD100" s="112"/>
      <c r="DE100" s="112"/>
      <c r="DF100" s="112"/>
      <c r="DG100" s="112"/>
      <c r="DH100" s="112"/>
      <c r="DI100" s="112"/>
      <c r="DJ100" s="112"/>
      <c r="DK100" s="112"/>
      <c r="DL100" s="112"/>
      <c r="DM100" s="112"/>
      <c r="DN100" s="112"/>
      <c r="DO100" s="112"/>
      <c r="DP100" s="112"/>
      <c r="DQ100" s="112"/>
      <c r="DR100" s="112"/>
      <c r="DS100" s="112"/>
      <c r="DT100" s="112"/>
      <c r="DU100" s="112"/>
      <c r="DV100" s="112"/>
      <c r="DW100" s="112"/>
      <c r="DX100" s="112"/>
      <c r="DY100" s="112"/>
      <c r="DZ100" s="112"/>
      <c r="EA100" s="112"/>
      <c r="EB100" s="112"/>
      <c r="EC100" s="112"/>
      <c r="ED100" s="112"/>
      <c r="EE100" s="112"/>
      <c r="EF100" s="112"/>
      <c r="EG100" s="112"/>
      <c r="EH100" s="112"/>
      <c r="EI100" s="112"/>
      <c r="EJ100" s="112"/>
      <c r="EK100" s="112"/>
      <c r="EL100" s="112"/>
      <c r="EM100" s="112"/>
      <c r="EN100" s="112"/>
      <c r="EO100" s="112"/>
      <c r="EP100" s="112"/>
      <c r="EQ100" s="112"/>
      <c r="ER100" s="112"/>
      <c r="ES100" s="112"/>
      <c r="ET100" s="112"/>
      <c r="EU100" s="112"/>
      <c r="EV100" s="112"/>
      <c r="EW100" s="112"/>
      <c r="EX100" s="112"/>
      <c r="EY100" s="112"/>
      <c r="EZ100" s="112"/>
      <c r="FA100" s="112"/>
      <c r="FB100" s="112"/>
      <c r="FC100" s="112"/>
      <c r="FD100" s="112"/>
      <c r="FE100" s="112"/>
      <c r="FF100" s="112"/>
      <c r="FG100" s="112"/>
      <c r="FH100" s="112"/>
      <c r="FI100" s="112"/>
      <c r="FJ100" s="112"/>
      <c r="FK100" s="112"/>
      <c r="FL100" s="112"/>
      <c r="FM100" s="112"/>
      <c r="FN100" s="112"/>
      <c r="FO100" s="112"/>
      <c r="FP100" s="112"/>
      <c r="FQ100" s="112"/>
      <c r="FR100" s="112"/>
      <c r="FS100" s="112"/>
      <c r="FT100" s="112"/>
      <c r="FU100" s="112"/>
      <c r="FV100" s="112"/>
      <c r="FW100" s="112"/>
      <c r="FX100" s="112"/>
      <c r="FY100" s="112"/>
      <c r="FZ100" s="112"/>
      <c r="GA100" s="112"/>
      <c r="GB100" s="112"/>
      <c r="GC100" s="112"/>
      <c r="GD100" s="112"/>
      <c r="GE100" s="112"/>
      <c r="GF100" s="112"/>
      <c r="GG100" s="112"/>
      <c r="GH100" s="112"/>
      <c r="GI100" s="112"/>
      <c r="GJ100" s="112"/>
      <c r="GK100" s="112"/>
      <c r="GL100" s="112"/>
      <c r="GM100" s="112"/>
      <c r="GN100" s="112"/>
      <c r="GO100" s="112"/>
      <c r="GP100" s="112"/>
      <c r="GQ100" s="112"/>
      <c r="GR100" s="112"/>
      <c r="GS100" s="112"/>
      <c r="GT100" s="112"/>
      <c r="GU100" s="112"/>
      <c r="GV100" s="112"/>
      <c r="GW100" s="112"/>
      <c r="GX100" s="112"/>
      <c r="GY100" s="112"/>
      <c r="GZ100" s="112"/>
      <c r="HA100" s="112"/>
      <c r="HB100" s="112"/>
      <c r="HC100" s="112"/>
      <c r="HD100" s="112"/>
      <c r="HE100" s="112"/>
      <c r="HF100" s="112"/>
      <c r="HG100" s="112"/>
      <c r="HH100" s="112"/>
      <c r="HI100" s="112"/>
      <c r="HJ100" s="112"/>
      <c r="HK100" s="112"/>
      <c r="HL100" s="112"/>
      <c r="HM100" s="112"/>
      <c r="HN100" s="112"/>
      <c r="HO100" s="112"/>
      <c r="HP100" s="112"/>
      <c r="HQ100" s="112"/>
      <c r="HR100" s="112"/>
      <c r="HS100" s="112"/>
      <c r="HT100" s="112"/>
      <c r="HU100" s="112"/>
      <c r="HV100" s="112"/>
      <c r="HW100" s="112"/>
      <c r="HX100" s="112"/>
      <c r="HY100" s="112"/>
      <c r="HZ100" s="112"/>
      <c r="IA100" s="112"/>
      <c r="IB100" s="112"/>
      <c r="IC100" s="112"/>
      <c r="ID100" s="112"/>
      <c r="IE100" s="112"/>
      <c r="IF100" s="112"/>
      <c r="IG100" s="112"/>
      <c r="IH100" s="112"/>
      <c r="II100" s="112"/>
      <c r="IJ100" s="112"/>
      <c r="IK100" s="112"/>
      <c r="IL100" s="112"/>
      <c r="IM100" s="112"/>
      <c r="IN100" s="112"/>
      <c r="IO100" s="112"/>
      <c r="IP100" s="112"/>
      <c r="IQ100" s="112"/>
      <c r="IR100" s="112"/>
      <c r="IS100" s="112"/>
      <c r="IT100" s="112"/>
      <c r="IU100" s="112"/>
    </row>
    <row r="101" spans="1:255">
      <c r="A101" s="135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  <c r="CX101" s="112"/>
      <c r="CY101" s="112"/>
      <c r="CZ101" s="112"/>
      <c r="DA101" s="112"/>
      <c r="DB101" s="112"/>
      <c r="DC101" s="112"/>
      <c r="DD101" s="112"/>
      <c r="DE101" s="112"/>
      <c r="DF101" s="112"/>
      <c r="DG101" s="11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112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112"/>
      <c r="EP101" s="112"/>
      <c r="EQ101" s="112"/>
      <c r="ER101" s="112"/>
      <c r="ES101" s="112"/>
      <c r="ET101" s="112"/>
      <c r="EU101" s="112"/>
      <c r="EV101" s="112"/>
      <c r="EW101" s="112"/>
      <c r="EX101" s="112"/>
      <c r="EY101" s="112"/>
      <c r="EZ101" s="112"/>
      <c r="FA101" s="112"/>
      <c r="FB101" s="112"/>
      <c r="FC101" s="112"/>
      <c r="FD101" s="112"/>
      <c r="FE101" s="112"/>
      <c r="FF101" s="112"/>
      <c r="FG101" s="112"/>
      <c r="FH101" s="112"/>
      <c r="FI101" s="112"/>
      <c r="FJ101" s="112"/>
      <c r="FK101" s="112"/>
      <c r="FL101" s="112"/>
      <c r="FM101" s="112"/>
      <c r="FN101" s="112"/>
      <c r="FO101" s="112"/>
      <c r="FP101" s="112"/>
      <c r="FQ101" s="112"/>
      <c r="FR101" s="112"/>
      <c r="FS101" s="112"/>
      <c r="FT101" s="112"/>
      <c r="FU101" s="112"/>
      <c r="FV101" s="112"/>
      <c r="FW101" s="112"/>
      <c r="FX101" s="112"/>
      <c r="FY101" s="112"/>
      <c r="FZ101" s="112"/>
      <c r="GA101" s="112"/>
      <c r="GB101" s="112"/>
      <c r="GC101" s="112"/>
      <c r="GD101" s="112"/>
      <c r="GE101" s="112"/>
      <c r="GF101" s="112"/>
      <c r="GG101" s="112"/>
      <c r="GH101" s="112"/>
      <c r="GI101" s="112"/>
      <c r="GJ101" s="112"/>
      <c r="GK101" s="112"/>
      <c r="GL101" s="112"/>
      <c r="GM101" s="112"/>
      <c r="GN101" s="112"/>
      <c r="GO101" s="112"/>
      <c r="GP101" s="112"/>
      <c r="GQ101" s="112"/>
      <c r="GR101" s="112"/>
      <c r="GS101" s="112"/>
      <c r="GT101" s="112"/>
      <c r="GU101" s="112"/>
      <c r="GV101" s="112"/>
      <c r="GW101" s="112"/>
      <c r="GX101" s="112"/>
      <c r="GY101" s="112"/>
      <c r="GZ101" s="112"/>
      <c r="HA101" s="112"/>
      <c r="HB101" s="112"/>
      <c r="HC101" s="112"/>
      <c r="HD101" s="112"/>
      <c r="HE101" s="112"/>
      <c r="HF101" s="112"/>
      <c r="HG101" s="112"/>
      <c r="HH101" s="112"/>
      <c r="HI101" s="112"/>
      <c r="HJ101" s="112"/>
      <c r="HK101" s="112"/>
      <c r="HL101" s="112"/>
      <c r="HM101" s="112"/>
      <c r="HN101" s="112"/>
      <c r="HO101" s="112"/>
      <c r="HP101" s="112"/>
      <c r="HQ101" s="112"/>
      <c r="HR101" s="112"/>
      <c r="HS101" s="112"/>
      <c r="HT101" s="112"/>
      <c r="HU101" s="112"/>
      <c r="HV101" s="112"/>
      <c r="HW101" s="112"/>
      <c r="HX101" s="112"/>
      <c r="HY101" s="112"/>
      <c r="HZ101" s="112"/>
      <c r="IA101" s="112"/>
      <c r="IB101" s="112"/>
      <c r="IC101" s="112"/>
      <c r="ID101" s="112"/>
      <c r="IE101" s="112"/>
      <c r="IF101" s="112"/>
      <c r="IG101" s="112"/>
      <c r="IH101" s="112"/>
      <c r="II101" s="112"/>
      <c r="IJ101" s="112"/>
      <c r="IK101" s="112"/>
      <c r="IL101" s="112"/>
      <c r="IM101" s="112"/>
      <c r="IN101" s="112"/>
      <c r="IO101" s="112"/>
      <c r="IP101" s="112"/>
      <c r="IQ101" s="112"/>
      <c r="IR101" s="112"/>
      <c r="IS101" s="112"/>
      <c r="IT101" s="112"/>
      <c r="IU101" s="112"/>
    </row>
    <row r="102" spans="1:255">
      <c r="A102" s="135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112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112"/>
      <c r="EP102" s="112"/>
      <c r="EQ102" s="112"/>
      <c r="ER102" s="112"/>
      <c r="ES102" s="112"/>
      <c r="ET102" s="112"/>
      <c r="EU102" s="112"/>
      <c r="EV102" s="112"/>
      <c r="EW102" s="112"/>
      <c r="EX102" s="112"/>
      <c r="EY102" s="112"/>
      <c r="EZ102" s="112"/>
      <c r="FA102" s="112"/>
      <c r="FB102" s="112"/>
      <c r="FC102" s="112"/>
      <c r="FD102" s="112"/>
      <c r="FE102" s="112"/>
      <c r="FF102" s="112"/>
      <c r="FG102" s="112"/>
      <c r="FH102" s="112"/>
      <c r="FI102" s="112"/>
      <c r="FJ102" s="112"/>
      <c r="FK102" s="112"/>
      <c r="FL102" s="112"/>
      <c r="FM102" s="112"/>
      <c r="FN102" s="112"/>
      <c r="FO102" s="112"/>
      <c r="FP102" s="112"/>
      <c r="FQ102" s="112"/>
      <c r="FR102" s="112"/>
      <c r="FS102" s="112"/>
      <c r="FT102" s="112"/>
      <c r="FU102" s="112"/>
      <c r="FV102" s="112"/>
      <c r="FW102" s="112"/>
      <c r="FX102" s="112"/>
      <c r="FY102" s="112"/>
      <c r="FZ102" s="112"/>
      <c r="GA102" s="112"/>
      <c r="GB102" s="112"/>
      <c r="GC102" s="112"/>
      <c r="GD102" s="112"/>
      <c r="GE102" s="112"/>
      <c r="GF102" s="112"/>
      <c r="GG102" s="112"/>
      <c r="GH102" s="112"/>
      <c r="GI102" s="112"/>
      <c r="GJ102" s="112"/>
      <c r="GK102" s="112"/>
      <c r="GL102" s="112"/>
      <c r="GM102" s="112"/>
      <c r="GN102" s="112"/>
      <c r="GO102" s="112"/>
      <c r="GP102" s="112"/>
      <c r="GQ102" s="112"/>
      <c r="GR102" s="112"/>
      <c r="GS102" s="112"/>
      <c r="GT102" s="112"/>
      <c r="GU102" s="112"/>
      <c r="GV102" s="112"/>
      <c r="GW102" s="112"/>
      <c r="GX102" s="112"/>
      <c r="GY102" s="112"/>
      <c r="GZ102" s="112"/>
      <c r="HA102" s="112"/>
      <c r="HB102" s="112"/>
      <c r="HC102" s="112"/>
      <c r="HD102" s="112"/>
      <c r="HE102" s="112"/>
      <c r="HF102" s="112"/>
      <c r="HG102" s="112"/>
      <c r="HH102" s="112"/>
      <c r="HI102" s="112"/>
      <c r="HJ102" s="112"/>
      <c r="HK102" s="112"/>
      <c r="HL102" s="112"/>
      <c r="HM102" s="112"/>
      <c r="HN102" s="112"/>
      <c r="HO102" s="112"/>
      <c r="HP102" s="112"/>
      <c r="HQ102" s="112"/>
      <c r="HR102" s="112"/>
      <c r="HS102" s="112"/>
      <c r="HT102" s="112"/>
      <c r="HU102" s="112"/>
      <c r="HV102" s="112"/>
      <c r="HW102" s="112"/>
      <c r="HX102" s="112"/>
      <c r="HY102" s="112"/>
      <c r="HZ102" s="112"/>
      <c r="IA102" s="112"/>
      <c r="IB102" s="112"/>
      <c r="IC102" s="112"/>
      <c r="ID102" s="112"/>
      <c r="IE102" s="112"/>
      <c r="IF102" s="112"/>
      <c r="IG102" s="112"/>
      <c r="IH102" s="112"/>
      <c r="II102" s="112"/>
      <c r="IJ102" s="112"/>
      <c r="IK102" s="112"/>
      <c r="IL102" s="112"/>
      <c r="IM102" s="112"/>
      <c r="IN102" s="112"/>
      <c r="IO102" s="112"/>
      <c r="IP102" s="112"/>
      <c r="IQ102" s="112"/>
      <c r="IR102" s="112"/>
      <c r="IS102" s="112"/>
      <c r="IT102" s="112"/>
      <c r="IU102" s="112"/>
    </row>
    <row r="103" spans="1:255">
      <c r="A103" s="135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12"/>
      <c r="IU103" s="112"/>
    </row>
    <row r="104" spans="1:255">
      <c r="A104" s="135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12"/>
      <c r="IU104" s="112"/>
    </row>
    <row r="105" spans="1:255">
      <c r="A105" s="135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  <c r="CS105" s="112"/>
      <c r="CT105" s="112"/>
      <c r="CU105" s="112"/>
      <c r="CV105" s="112"/>
      <c r="CW105" s="112"/>
      <c r="CX105" s="112"/>
      <c r="CY105" s="112"/>
      <c r="CZ105" s="112"/>
      <c r="DA105" s="112"/>
      <c r="DB105" s="112"/>
      <c r="DC105" s="112"/>
      <c r="DD105" s="112"/>
      <c r="DE105" s="112"/>
      <c r="DF105" s="112"/>
      <c r="DG105" s="112"/>
      <c r="DH105" s="112"/>
      <c r="DI105" s="112"/>
      <c r="DJ105" s="112"/>
      <c r="DK105" s="112"/>
      <c r="DL105" s="112"/>
      <c r="DM105" s="112"/>
      <c r="DN105" s="112"/>
      <c r="DO105" s="112"/>
      <c r="DP105" s="112"/>
      <c r="DQ105" s="112"/>
      <c r="DR105" s="112"/>
      <c r="DS105" s="112"/>
      <c r="DT105" s="112"/>
      <c r="DU105" s="112"/>
      <c r="DV105" s="112"/>
      <c r="DW105" s="112"/>
      <c r="DX105" s="112"/>
      <c r="DY105" s="112"/>
      <c r="DZ105" s="112"/>
      <c r="EA105" s="112"/>
      <c r="EB105" s="112"/>
      <c r="EC105" s="112"/>
      <c r="ED105" s="112"/>
      <c r="EE105" s="112"/>
      <c r="EF105" s="112"/>
      <c r="EG105" s="112"/>
      <c r="EH105" s="112"/>
      <c r="EI105" s="112"/>
      <c r="EJ105" s="112"/>
      <c r="EK105" s="112"/>
      <c r="EL105" s="112"/>
      <c r="EM105" s="112"/>
      <c r="EN105" s="112"/>
      <c r="EO105" s="112"/>
      <c r="EP105" s="112"/>
      <c r="EQ105" s="112"/>
      <c r="ER105" s="112"/>
      <c r="ES105" s="112"/>
      <c r="ET105" s="112"/>
      <c r="EU105" s="112"/>
      <c r="EV105" s="112"/>
      <c r="EW105" s="112"/>
      <c r="EX105" s="112"/>
      <c r="EY105" s="112"/>
      <c r="EZ105" s="112"/>
      <c r="FA105" s="112"/>
      <c r="FB105" s="112"/>
      <c r="FC105" s="112"/>
      <c r="FD105" s="112"/>
      <c r="FE105" s="112"/>
      <c r="FF105" s="112"/>
      <c r="FG105" s="112"/>
      <c r="FH105" s="112"/>
      <c r="FI105" s="112"/>
      <c r="FJ105" s="112"/>
      <c r="FK105" s="112"/>
      <c r="FL105" s="112"/>
      <c r="FM105" s="112"/>
      <c r="FN105" s="112"/>
      <c r="FO105" s="112"/>
      <c r="FP105" s="112"/>
      <c r="FQ105" s="112"/>
      <c r="FR105" s="112"/>
      <c r="FS105" s="112"/>
      <c r="FT105" s="112"/>
      <c r="FU105" s="112"/>
      <c r="FV105" s="112"/>
      <c r="FW105" s="112"/>
      <c r="FX105" s="112"/>
      <c r="FY105" s="112"/>
      <c r="FZ105" s="112"/>
      <c r="GA105" s="112"/>
      <c r="GB105" s="112"/>
      <c r="GC105" s="112"/>
      <c r="GD105" s="112"/>
      <c r="GE105" s="112"/>
      <c r="GF105" s="112"/>
      <c r="GG105" s="112"/>
      <c r="GH105" s="112"/>
      <c r="GI105" s="112"/>
      <c r="GJ105" s="112"/>
      <c r="GK105" s="112"/>
      <c r="GL105" s="112"/>
      <c r="GM105" s="112"/>
      <c r="GN105" s="112"/>
      <c r="GO105" s="112"/>
      <c r="GP105" s="112"/>
      <c r="GQ105" s="112"/>
      <c r="GR105" s="112"/>
      <c r="GS105" s="112"/>
      <c r="GT105" s="112"/>
      <c r="GU105" s="112"/>
      <c r="GV105" s="112"/>
      <c r="GW105" s="112"/>
      <c r="GX105" s="112"/>
      <c r="GY105" s="112"/>
      <c r="GZ105" s="112"/>
      <c r="HA105" s="112"/>
      <c r="HB105" s="112"/>
      <c r="HC105" s="112"/>
      <c r="HD105" s="112"/>
      <c r="HE105" s="112"/>
      <c r="HF105" s="112"/>
      <c r="HG105" s="112"/>
      <c r="HH105" s="112"/>
      <c r="HI105" s="112"/>
      <c r="HJ105" s="112"/>
      <c r="HK105" s="112"/>
      <c r="HL105" s="112"/>
      <c r="HM105" s="112"/>
      <c r="HN105" s="112"/>
      <c r="HO105" s="112"/>
      <c r="HP105" s="112"/>
      <c r="HQ105" s="112"/>
      <c r="HR105" s="112"/>
      <c r="HS105" s="112"/>
      <c r="HT105" s="112"/>
      <c r="HU105" s="112"/>
      <c r="HV105" s="112"/>
      <c r="HW105" s="112"/>
      <c r="HX105" s="112"/>
      <c r="HY105" s="112"/>
      <c r="HZ105" s="112"/>
      <c r="IA105" s="112"/>
      <c r="IB105" s="112"/>
      <c r="IC105" s="112"/>
      <c r="ID105" s="112"/>
      <c r="IE105" s="112"/>
      <c r="IF105" s="112"/>
      <c r="IG105" s="112"/>
      <c r="IH105" s="112"/>
      <c r="II105" s="112"/>
      <c r="IJ105" s="112"/>
      <c r="IK105" s="112"/>
      <c r="IL105" s="112"/>
      <c r="IM105" s="112"/>
      <c r="IN105" s="112"/>
      <c r="IO105" s="112"/>
      <c r="IP105" s="112"/>
      <c r="IQ105" s="112"/>
      <c r="IR105" s="112"/>
      <c r="IS105" s="112"/>
      <c r="IT105" s="112"/>
      <c r="IU105" s="112"/>
    </row>
    <row r="106" spans="1:255">
      <c r="A106" s="135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  <c r="DE106" s="112"/>
      <c r="DF106" s="112"/>
      <c r="DG106" s="112"/>
      <c r="DH106" s="112"/>
      <c r="DI106" s="112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112"/>
      <c r="DV106" s="112"/>
      <c r="DW106" s="112"/>
      <c r="DX106" s="112"/>
      <c r="DY106" s="112"/>
      <c r="DZ106" s="112"/>
      <c r="EA106" s="112"/>
      <c r="EB106" s="112"/>
      <c r="EC106" s="112"/>
      <c r="ED106" s="112"/>
      <c r="EE106" s="112"/>
      <c r="EF106" s="112"/>
      <c r="EG106" s="112"/>
      <c r="EH106" s="112"/>
      <c r="EI106" s="112"/>
      <c r="EJ106" s="112"/>
      <c r="EK106" s="112"/>
      <c r="EL106" s="112"/>
      <c r="EM106" s="112"/>
      <c r="EN106" s="112"/>
      <c r="EO106" s="112"/>
      <c r="EP106" s="112"/>
      <c r="EQ106" s="112"/>
      <c r="ER106" s="112"/>
      <c r="ES106" s="112"/>
      <c r="ET106" s="112"/>
      <c r="EU106" s="112"/>
      <c r="EV106" s="112"/>
      <c r="EW106" s="112"/>
      <c r="EX106" s="112"/>
      <c r="EY106" s="112"/>
      <c r="EZ106" s="112"/>
      <c r="FA106" s="112"/>
      <c r="FB106" s="112"/>
      <c r="FC106" s="112"/>
      <c r="FD106" s="112"/>
      <c r="FE106" s="112"/>
      <c r="FF106" s="112"/>
      <c r="FG106" s="112"/>
      <c r="FH106" s="112"/>
      <c r="FI106" s="112"/>
      <c r="FJ106" s="112"/>
      <c r="FK106" s="112"/>
      <c r="FL106" s="112"/>
      <c r="FM106" s="112"/>
      <c r="FN106" s="112"/>
      <c r="FO106" s="112"/>
      <c r="FP106" s="112"/>
      <c r="FQ106" s="112"/>
      <c r="FR106" s="112"/>
      <c r="FS106" s="112"/>
      <c r="FT106" s="112"/>
      <c r="FU106" s="112"/>
      <c r="FV106" s="112"/>
      <c r="FW106" s="112"/>
      <c r="FX106" s="112"/>
      <c r="FY106" s="112"/>
      <c r="FZ106" s="112"/>
      <c r="GA106" s="112"/>
      <c r="GB106" s="112"/>
      <c r="GC106" s="112"/>
      <c r="GD106" s="112"/>
      <c r="GE106" s="112"/>
      <c r="GF106" s="112"/>
      <c r="GG106" s="112"/>
      <c r="GH106" s="112"/>
      <c r="GI106" s="112"/>
      <c r="GJ106" s="112"/>
      <c r="GK106" s="112"/>
      <c r="GL106" s="112"/>
      <c r="GM106" s="112"/>
      <c r="GN106" s="112"/>
      <c r="GO106" s="112"/>
      <c r="GP106" s="112"/>
      <c r="GQ106" s="112"/>
      <c r="GR106" s="112"/>
      <c r="GS106" s="112"/>
      <c r="GT106" s="112"/>
      <c r="GU106" s="112"/>
      <c r="GV106" s="112"/>
      <c r="GW106" s="112"/>
      <c r="GX106" s="112"/>
      <c r="GY106" s="112"/>
      <c r="GZ106" s="112"/>
      <c r="HA106" s="112"/>
      <c r="HB106" s="112"/>
      <c r="HC106" s="112"/>
      <c r="HD106" s="112"/>
      <c r="HE106" s="112"/>
      <c r="HF106" s="112"/>
      <c r="HG106" s="112"/>
      <c r="HH106" s="112"/>
      <c r="HI106" s="112"/>
      <c r="HJ106" s="112"/>
      <c r="HK106" s="112"/>
      <c r="HL106" s="112"/>
      <c r="HM106" s="112"/>
      <c r="HN106" s="112"/>
      <c r="HO106" s="112"/>
      <c r="HP106" s="112"/>
      <c r="HQ106" s="112"/>
      <c r="HR106" s="112"/>
      <c r="HS106" s="112"/>
      <c r="HT106" s="112"/>
      <c r="HU106" s="112"/>
      <c r="HV106" s="112"/>
      <c r="HW106" s="112"/>
      <c r="HX106" s="112"/>
      <c r="HY106" s="112"/>
      <c r="HZ106" s="112"/>
      <c r="IA106" s="112"/>
      <c r="IB106" s="112"/>
      <c r="IC106" s="112"/>
      <c r="ID106" s="112"/>
      <c r="IE106" s="112"/>
      <c r="IF106" s="112"/>
      <c r="IG106" s="112"/>
      <c r="IH106" s="112"/>
      <c r="II106" s="112"/>
      <c r="IJ106" s="112"/>
      <c r="IK106" s="112"/>
      <c r="IL106" s="112"/>
      <c r="IM106" s="112"/>
      <c r="IN106" s="112"/>
      <c r="IO106" s="112"/>
      <c r="IP106" s="112"/>
      <c r="IQ106" s="112"/>
      <c r="IR106" s="112"/>
      <c r="IS106" s="112"/>
      <c r="IT106" s="112"/>
      <c r="IU106" s="112"/>
    </row>
    <row r="107" spans="1:255">
      <c r="A107" s="135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2"/>
      <c r="CU107" s="112"/>
      <c r="CV107" s="112"/>
      <c r="CW107" s="112"/>
      <c r="CX107" s="112"/>
      <c r="CY107" s="112"/>
      <c r="CZ107" s="112"/>
      <c r="DA107" s="112"/>
      <c r="DB107" s="112"/>
      <c r="DC107" s="112"/>
      <c r="DD107" s="112"/>
      <c r="DE107" s="112"/>
      <c r="DF107" s="112"/>
      <c r="DG107" s="112"/>
      <c r="DH107" s="112"/>
      <c r="DI107" s="112"/>
      <c r="DJ107" s="112"/>
      <c r="DK107" s="112"/>
      <c r="DL107" s="112"/>
      <c r="DM107" s="112"/>
      <c r="DN107" s="112"/>
      <c r="DO107" s="112"/>
      <c r="DP107" s="112"/>
      <c r="DQ107" s="112"/>
      <c r="DR107" s="112"/>
      <c r="DS107" s="112"/>
      <c r="DT107" s="112"/>
      <c r="DU107" s="112"/>
      <c r="DV107" s="112"/>
      <c r="DW107" s="112"/>
      <c r="DX107" s="112"/>
      <c r="DY107" s="112"/>
      <c r="DZ107" s="112"/>
      <c r="EA107" s="112"/>
      <c r="EB107" s="112"/>
      <c r="EC107" s="112"/>
      <c r="ED107" s="112"/>
      <c r="EE107" s="112"/>
      <c r="EF107" s="112"/>
      <c r="EG107" s="112"/>
      <c r="EH107" s="112"/>
      <c r="EI107" s="112"/>
      <c r="EJ107" s="112"/>
      <c r="EK107" s="112"/>
      <c r="EL107" s="112"/>
      <c r="EM107" s="112"/>
      <c r="EN107" s="112"/>
      <c r="EO107" s="112"/>
      <c r="EP107" s="112"/>
      <c r="EQ107" s="112"/>
      <c r="ER107" s="112"/>
      <c r="ES107" s="112"/>
      <c r="ET107" s="112"/>
      <c r="EU107" s="112"/>
      <c r="EV107" s="112"/>
      <c r="EW107" s="112"/>
      <c r="EX107" s="112"/>
      <c r="EY107" s="112"/>
      <c r="EZ107" s="112"/>
      <c r="FA107" s="112"/>
      <c r="FB107" s="112"/>
      <c r="FC107" s="112"/>
      <c r="FD107" s="112"/>
      <c r="FE107" s="112"/>
      <c r="FF107" s="112"/>
      <c r="FG107" s="112"/>
      <c r="FH107" s="112"/>
      <c r="FI107" s="112"/>
      <c r="FJ107" s="112"/>
      <c r="FK107" s="112"/>
      <c r="FL107" s="112"/>
      <c r="FM107" s="112"/>
      <c r="FN107" s="112"/>
      <c r="FO107" s="112"/>
      <c r="FP107" s="112"/>
      <c r="FQ107" s="112"/>
      <c r="FR107" s="112"/>
      <c r="FS107" s="112"/>
      <c r="FT107" s="112"/>
      <c r="FU107" s="112"/>
      <c r="FV107" s="112"/>
      <c r="FW107" s="112"/>
      <c r="FX107" s="112"/>
      <c r="FY107" s="112"/>
      <c r="FZ107" s="112"/>
      <c r="GA107" s="112"/>
      <c r="GB107" s="112"/>
      <c r="GC107" s="112"/>
      <c r="GD107" s="112"/>
      <c r="GE107" s="112"/>
      <c r="GF107" s="112"/>
      <c r="GG107" s="112"/>
      <c r="GH107" s="112"/>
      <c r="GI107" s="112"/>
      <c r="GJ107" s="112"/>
      <c r="GK107" s="112"/>
      <c r="GL107" s="112"/>
      <c r="GM107" s="112"/>
      <c r="GN107" s="112"/>
      <c r="GO107" s="112"/>
      <c r="GP107" s="112"/>
      <c r="GQ107" s="112"/>
      <c r="GR107" s="112"/>
      <c r="GS107" s="112"/>
      <c r="GT107" s="112"/>
      <c r="GU107" s="112"/>
      <c r="GV107" s="112"/>
      <c r="GW107" s="112"/>
      <c r="GX107" s="112"/>
      <c r="GY107" s="112"/>
      <c r="GZ107" s="112"/>
      <c r="HA107" s="112"/>
      <c r="HB107" s="112"/>
      <c r="HC107" s="112"/>
      <c r="HD107" s="112"/>
      <c r="HE107" s="112"/>
      <c r="HF107" s="112"/>
      <c r="HG107" s="112"/>
      <c r="HH107" s="112"/>
      <c r="HI107" s="112"/>
      <c r="HJ107" s="112"/>
      <c r="HK107" s="112"/>
      <c r="HL107" s="112"/>
      <c r="HM107" s="112"/>
      <c r="HN107" s="112"/>
      <c r="HO107" s="112"/>
      <c r="HP107" s="112"/>
      <c r="HQ107" s="112"/>
      <c r="HR107" s="112"/>
      <c r="HS107" s="112"/>
      <c r="HT107" s="112"/>
      <c r="HU107" s="112"/>
      <c r="HV107" s="112"/>
      <c r="HW107" s="112"/>
      <c r="HX107" s="112"/>
      <c r="HY107" s="112"/>
      <c r="HZ107" s="112"/>
      <c r="IA107" s="112"/>
      <c r="IB107" s="112"/>
      <c r="IC107" s="112"/>
      <c r="ID107" s="112"/>
      <c r="IE107" s="112"/>
      <c r="IF107" s="112"/>
      <c r="IG107" s="112"/>
      <c r="IH107" s="112"/>
      <c r="II107" s="112"/>
      <c r="IJ107" s="112"/>
      <c r="IK107" s="112"/>
      <c r="IL107" s="112"/>
      <c r="IM107" s="112"/>
      <c r="IN107" s="112"/>
      <c r="IO107" s="112"/>
      <c r="IP107" s="112"/>
      <c r="IQ107" s="112"/>
      <c r="IR107" s="112"/>
      <c r="IS107" s="112"/>
      <c r="IT107" s="112"/>
      <c r="IU107" s="112"/>
    </row>
    <row r="108" spans="1:255">
      <c r="A108" s="135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  <c r="CX108" s="112"/>
      <c r="CY108" s="112"/>
      <c r="CZ108" s="112"/>
      <c r="DA108" s="112"/>
      <c r="DB108" s="112"/>
      <c r="DC108" s="112"/>
      <c r="DD108" s="112"/>
      <c r="DE108" s="112"/>
      <c r="DF108" s="112"/>
      <c r="DG108" s="112"/>
      <c r="DH108" s="112"/>
      <c r="DI108" s="112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112"/>
      <c r="EF108" s="112"/>
      <c r="EG108" s="112"/>
      <c r="EH108" s="112"/>
      <c r="EI108" s="112"/>
      <c r="EJ108" s="112"/>
      <c r="EK108" s="112"/>
      <c r="EL108" s="112"/>
      <c r="EM108" s="112"/>
      <c r="EN108" s="112"/>
      <c r="EO108" s="112"/>
      <c r="EP108" s="112"/>
      <c r="EQ108" s="112"/>
      <c r="ER108" s="112"/>
      <c r="ES108" s="112"/>
      <c r="ET108" s="112"/>
      <c r="EU108" s="112"/>
      <c r="EV108" s="112"/>
      <c r="EW108" s="112"/>
      <c r="EX108" s="112"/>
      <c r="EY108" s="112"/>
      <c r="EZ108" s="112"/>
      <c r="FA108" s="112"/>
      <c r="FB108" s="112"/>
      <c r="FC108" s="112"/>
      <c r="FD108" s="112"/>
      <c r="FE108" s="112"/>
      <c r="FF108" s="112"/>
      <c r="FG108" s="112"/>
      <c r="FH108" s="112"/>
      <c r="FI108" s="112"/>
      <c r="FJ108" s="112"/>
      <c r="FK108" s="112"/>
      <c r="FL108" s="112"/>
      <c r="FM108" s="112"/>
      <c r="FN108" s="112"/>
      <c r="FO108" s="112"/>
      <c r="FP108" s="112"/>
      <c r="FQ108" s="112"/>
      <c r="FR108" s="112"/>
      <c r="FS108" s="112"/>
      <c r="FT108" s="112"/>
      <c r="FU108" s="112"/>
      <c r="FV108" s="112"/>
      <c r="FW108" s="112"/>
      <c r="FX108" s="112"/>
      <c r="FY108" s="112"/>
      <c r="FZ108" s="112"/>
      <c r="GA108" s="112"/>
      <c r="GB108" s="112"/>
      <c r="GC108" s="112"/>
      <c r="GD108" s="112"/>
      <c r="GE108" s="112"/>
      <c r="GF108" s="112"/>
      <c r="GG108" s="112"/>
      <c r="GH108" s="112"/>
      <c r="GI108" s="112"/>
      <c r="GJ108" s="112"/>
      <c r="GK108" s="112"/>
      <c r="GL108" s="112"/>
      <c r="GM108" s="112"/>
      <c r="GN108" s="112"/>
      <c r="GO108" s="112"/>
      <c r="GP108" s="112"/>
      <c r="GQ108" s="112"/>
      <c r="GR108" s="112"/>
      <c r="GS108" s="112"/>
      <c r="GT108" s="112"/>
      <c r="GU108" s="112"/>
      <c r="GV108" s="112"/>
      <c r="GW108" s="112"/>
      <c r="GX108" s="112"/>
      <c r="GY108" s="112"/>
      <c r="GZ108" s="112"/>
      <c r="HA108" s="112"/>
      <c r="HB108" s="112"/>
      <c r="HC108" s="112"/>
      <c r="HD108" s="112"/>
      <c r="HE108" s="112"/>
      <c r="HF108" s="112"/>
      <c r="HG108" s="112"/>
      <c r="HH108" s="112"/>
      <c r="HI108" s="112"/>
      <c r="HJ108" s="112"/>
      <c r="HK108" s="112"/>
      <c r="HL108" s="112"/>
      <c r="HM108" s="112"/>
      <c r="HN108" s="112"/>
      <c r="HO108" s="112"/>
      <c r="HP108" s="112"/>
      <c r="HQ108" s="112"/>
      <c r="HR108" s="112"/>
      <c r="HS108" s="112"/>
      <c r="HT108" s="112"/>
      <c r="HU108" s="112"/>
      <c r="HV108" s="112"/>
      <c r="HW108" s="112"/>
      <c r="HX108" s="112"/>
      <c r="HY108" s="112"/>
      <c r="HZ108" s="112"/>
      <c r="IA108" s="112"/>
      <c r="IB108" s="112"/>
      <c r="IC108" s="112"/>
      <c r="ID108" s="112"/>
      <c r="IE108" s="112"/>
      <c r="IF108" s="112"/>
      <c r="IG108" s="112"/>
      <c r="IH108" s="112"/>
      <c r="II108" s="112"/>
      <c r="IJ108" s="112"/>
      <c r="IK108" s="112"/>
      <c r="IL108" s="112"/>
      <c r="IM108" s="112"/>
      <c r="IN108" s="112"/>
      <c r="IO108" s="112"/>
      <c r="IP108" s="112"/>
      <c r="IQ108" s="112"/>
      <c r="IR108" s="112"/>
      <c r="IS108" s="112"/>
      <c r="IT108" s="112"/>
      <c r="IU108" s="112"/>
    </row>
    <row r="109" spans="1:255">
      <c r="A109" s="135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2"/>
      <c r="DH109" s="112"/>
      <c r="DI109" s="112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112"/>
      <c r="DV109" s="112"/>
      <c r="DW109" s="112"/>
      <c r="DX109" s="112"/>
      <c r="DY109" s="112"/>
      <c r="DZ109" s="112"/>
      <c r="EA109" s="112"/>
      <c r="EB109" s="112"/>
      <c r="EC109" s="112"/>
      <c r="ED109" s="112"/>
      <c r="EE109" s="112"/>
      <c r="EF109" s="112"/>
      <c r="EG109" s="112"/>
      <c r="EH109" s="112"/>
      <c r="EI109" s="112"/>
      <c r="EJ109" s="112"/>
      <c r="EK109" s="112"/>
      <c r="EL109" s="112"/>
      <c r="EM109" s="112"/>
      <c r="EN109" s="112"/>
      <c r="EO109" s="112"/>
      <c r="EP109" s="112"/>
      <c r="EQ109" s="112"/>
      <c r="ER109" s="112"/>
      <c r="ES109" s="112"/>
      <c r="ET109" s="112"/>
      <c r="EU109" s="112"/>
      <c r="EV109" s="112"/>
      <c r="EW109" s="112"/>
      <c r="EX109" s="112"/>
      <c r="EY109" s="112"/>
      <c r="EZ109" s="112"/>
      <c r="FA109" s="112"/>
      <c r="FB109" s="112"/>
      <c r="FC109" s="112"/>
      <c r="FD109" s="112"/>
      <c r="FE109" s="112"/>
      <c r="FF109" s="112"/>
      <c r="FG109" s="112"/>
      <c r="FH109" s="112"/>
      <c r="FI109" s="112"/>
      <c r="FJ109" s="112"/>
      <c r="FK109" s="112"/>
      <c r="FL109" s="112"/>
      <c r="FM109" s="112"/>
      <c r="FN109" s="112"/>
      <c r="FO109" s="112"/>
      <c r="FP109" s="112"/>
      <c r="FQ109" s="112"/>
      <c r="FR109" s="112"/>
      <c r="FS109" s="112"/>
      <c r="FT109" s="112"/>
      <c r="FU109" s="112"/>
      <c r="FV109" s="112"/>
      <c r="FW109" s="112"/>
      <c r="FX109" s="112"/>
      <c r="FY109" s="112"/>
      <c r="FZ109" s="112"/>
      <c r="GA109" s="112"/>
      <c r="GB109" s="112"/>
      <c r="GC109" s="112"/>
      <c r="GD109" s="112"/>
      <c r="GE109" s="112"/>
      <c r="GF109" s="112"/>
      <c r="GG109" s="112"/>
      <c r="GH109" s="112"/>
      <c r="GI109" s="112"/>
      <c r="GJ109" s="112"/>
      <c r="GK109" s="112"/>
      <c r="GL109" s="112"/>
      <c r="GM109" s="112"/>
      <c r="GN109" s="112"/>
      <c r="GO109" s="112"/>
      <c r="GP109" s="112"/>
      <c r="GQ109" s="112"/>
      <c r="GR109" s="112"/>
      <c r="GS109" s="112"/>
      <c r="GT109" s="112"/>
      <c r="GU109" s="112"/>
      <c r="GV109" s="112"/>
      <c r="GW109" s="112"/>
      <c r="GX109" s="112"/>
      <c r="GY109" s="112"/>
      <c r="GZ109" s="112"/>
      <c r="HA109" s="112"/>
      <c r="HB109" s="112"/>
      <c r="HC109" s="112"/>
      <c r="HD109" s="112"/>
      <c r="HE109" s="112"/>
      <c r="HF109" s="112"/>
      <c r="HG109" s="112"/>
      <c r="HH109" s="112"/>
      <c r="HI109" s="112"/>
      <c r="HJ109" s="112"/>
      <c r="HK109" s="112"/>
      <c r="HL109" s="112"/>
      <c r="HM109" s="112"/>
      <c r="HN109" s="112"/>
      <c r="HO109" s="112"/>
      <c r="HP109" s="112"/>
      <c r="HQ109" s="112"/>
      <c r="HR109" s="112"/>
      <c r="HS109" s="112"/>
      <c r="HT109" s="112"/>
      <c r="HU109" s="112"/>
      <c r="HV109" s="112"/>
      <c r="HW109" s="112"/>
      <c r="HX109" s="112"/>
      <c r="HY109" s="112"/>
      <c r="HZ109" s="112"/>
      <c r="IA109" s="112"/>
      <c r="IB109" s="112"/>
      <c r="IC109" s="112"/>
      <c r="ID109" s="112"/>
      <c r="IE109" s="112"/>
      <c r="IF109" s="112"/>
      <c r="IG109" s="112"/>
      <c r="IH109" s="112"/>
      <c r="II109" s="112"/>
      <c r="IJ109" s="112"/>
      <c r="IK109" s="112"/>
      <c r="IL109" s="112"/>
      <c r="IM109" s="112"/>
      <c r="IN109" s="112"/>
      <c r="IO109" s="112"/>
      <c r="IP109" s="112"/>
      <c r="IQ109" s="112"/>
      <c r="IR109" s="112"/>
      <c r="IS109" s="112"/>
      <c r="IT109" s="112"/>
      <c r="IU109" s="112"/>
    </row>
    <row r="110" spans="1:255">
      <c r="A110" s="135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2"/>
      <c r="DE110" s="112"/>
      <c r="DF110" s="112"/>
      <c r="DG110" s="112"/>
      <c r="DH110" s="112"/>
      <c r="DI110" s="112"/>
      <c r="DJ110" s="112"/>
      <c r="DK110" s="112"/>
      <c r="DL110" s="112"/>
      <c r="DM110" s="112"/>
      <c r="DN110" s="112"/>
      <c r="DO110" s="112"/>
      <c r="DP110" s="112"/>
      <c r="DQ110" s="112"/>
      <c r="DR110" s="112"/>
      <c r="DS110" s="112"/>
      <c r="DT110" s="112"/>
      <c r="DU110" s="112"/>
      <c r="DV110" s="112"/>
      <c r="DW110" s="112"/>
      <c r="DX110" s="112"/>
      <c r="DY110" s="112"/>
      <c r="DZ110" s="112"/>
      <c r="EA110" s="112"/>
      <c r="EB110" s="112"/>
      <c r="EC110" s="112"/>
      <c r="ED110" s="112"/>
      <c r="EE110" s="112"/>
      <c r="EF110" s="112"/>
      <c r="EG110" s="112"/>
      <c r="EH110" s="112"/>
      <c r="EI110" s="112"/>
      <c r="EJ110" s="112"/>
      <c r="EK110" s="112"/>
      <c r="EL110" s="112"/>
      <c r="EM110" s="112"/>
      <c r="EN110" s="112"/>
      <c r="EO110" s="112"/>
      <c r="EP110" s="112"/>
      <c r="EQ110" s="112"/>
      <c r="ER110" s="112"/>
      <c r="ES110" s="112"/>
      <c r="ET110" s="112"/>
      <c r="EU110" s="112"/>
      <c r="EV110" s="112"/>
      <c r="EW110" s="112"/>
      <c r="EX110" s="112"/>
      <c r="EY110" s="112"/>
      <c r="EZ110" s="112"/>
      <c r="FA110" s="112"/>
      <c r="FB110" s="112"/>
      <c r="FC110" s="112"/>
      <c r="FD110" s="112"/>
      <c r="FE110" s="112"/>
      <c r="FF110" s="112"/>
      <c r="FG110" s="112"/>
      <c r="FH110" s="112"/>
      <c r="FI110" s="112"/>
      <c r="FJ110" s="112"/>
      <c r="FK110" s="112"/>
      <c r="FL110" s="112"/>
      <c r="FM110" s="112"/>
      <c r="FN110" s="112"/>
      <c r="FO110" s="112"/>
      <c r="FP110" s="112"/>
      <c r="FQ110" s="112"/>
      <c r="FR110" s="112"/>
      <c r="FS110" s="112"/>
      <c r="FT110" s="112"/>
      <c r="FU110" s="112"/>
      <c r="FV110" s="112"/>
      <c r="FW110" s="112"/>
      <c r="FX110" s="112"/>
      <c r="FY110" s="112"/>
      <c r="FZ110" s="112"/>
      <c r="GA110" s="112"/>
      <c r="GB110" s="112"/>
      <c r="GC110" s="112"/>
      <c r="GD110" s="112"/>
      <c r="GE110" s="112"/>
      <c r="GF110" s="112"/>
      <c r="GG110" s="112"/>
      <c r="GH110" s="112"/>
      <c r="GI110" s="112"/>
      <c r="GJ110" s="112"/>
      <c r="GK110" s="112"/>
      <c r="GL110" s="112"/>
      <c r="GM110" s="112"/>
      <c r="GN110" s="112"/>
      <c r="GO110" s="112"/>
      <c r="GP110" s="112"/>
      <c r="GQ110" s="112"/>
      <c r="GR110" s="112"/>
      <c r="GS110" s="112"/>
      <c r="GT110" s="112"/>
      <c r="GU110" s="112"/>
      <c r="GV110" s="112"/>
      <c r="GW110" s="112"/>
      <c r="GX110" s="112"/>
      <c r="GY110" s="112"/>
      <c r="GZ110" s="112"/>
      <c r="HA110" s="112"/>
      <c r="HB110" s="112"/>
      <c r="HC110" s="112"/>
      <c r="HD110" s="112"/>
      <c r="HE110" s="112"/>
      <c r="HF110" s="112"/>
      <c r="HG110" s="112"/>
      <c r="HH110" s="112"/>
      <c r="HI110" s="112"/>
      <c r="HJ110" s="112"/>
      <c r="HK110" s="112"/>
      <c r="HL110" s="112"/>
      <c r="HM110" s="112"/>
      <c r="HN110" s="112"/>
      <c r="HO110" s="112"/>
      <c r="HP110" s="112"/>
      <c r="HQ110" s="112"/>
      <c r="HR110" s="112"/>
      <c r="HS110" s="112"/>
      <c r="HT110" s="112"/>
      <c r="HU110" s="112"/>
      <c r="HV110" s="112"/>
      <c r="HW110" s="112"/>
      <c r="HX110" s="112"/>
      <c r="HY110" s="112"/>
      <c r="HZ110" s="112"/>
      <c r="IA110" s="112"/>
      <c r="IB110" s="112"/>
      <c r="IC110" s="112"/>
      <c r="ID110" s="112"/>
      <c r="IE110" s="112"/>
      <c r="IF110" s="112"/>
      <c r="IG110" s="112"/>
      <c r="IH110" s="112"/>
      <c r="II110" s="112"/>
      <c r="IJ110" s="112"/>
      <c r="IK110" s="112"/>
      <c r="IL110" s="112"/>
      <c r="IM110" s="112"/>
      <c r="IN110" s="112"/>
      <c r="IO110" s="112"/>
      <c r="IP110" s="112"/>
      <c r="IQ110" s="112"/>
      <c r="IR110" s="112"/>
      <c r="IS110" s="112"/>
      <c r="IT110" s="112"/>
      <c r="IU110" s="112"/>
    </row>
    <row r="111" spans="1:255">
      <c r="A111" s="135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2"/>
      <c r="DE111" s="112"/>
      <c r="DF111" s="112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V111" s="112"/>
      <c r="DW111" s="112"/>
      <c r="DX111" s="112"/>
      <c r="DY111" s="112"/>
      <c r="DZ111" s="112"/>
      <c r="EA111" s="112"/>
      <c r="EB111" s="112"/>
      <c r="EC111" s="112"/>
      <c r="ED111" s="112"/>
      <c r="EE111" s="112"/>
      <c r="EF111" s="112"/>
      <c r="EG111" s="112"/>
      <c r="EH111" s="112"/>
      <c r="EI111" s="112"/>
      <c r="EJ111" s="112"/>
      <c r="EK111" s="112"/>
      <c r="EL111" s="112"/>
      <c r="EM111" s="112"/>
      <c r="EN111" s="112"/>
      <c r="EO111" s="112"/>
      <c r="EP111" s="112"/>
      <c r="EQ111" s="112"/>
      <c r="ER111" s="112"/>
      <c r="ES111" s="112"/>
      <c r="ET111" s="112"/>
      <c r="EU111" s="112"/>
      <c r="EV111" s="112"/>
      <c r="EW111" s="112"/>
      <c r="EX111" s="112"/>
      <c r="EY111" s="112"/>
      <c r="EZ111" s="112"/>
      <c r="FA111" s="112"/>
      <c r="FB111" s="112"/>
      <c r="FC111" s="112"/>
      <c r="FD111" s="112"/>
      <c r="FE111" s="112"/>
      <c r="FF111" s="112"/>
      <c r="FG111" s="112"/>
      <c r="FH111" s="112"/>
      <c r="FI111" s="112"/>
      <c r="FJ111" s="112"/>
      <c r="FK111" s="112"/>
      <c r="FL111" s="112"/>
      <c r="FM111" s="112"/>
      <c r="FN111" s="112"/>
      <c r="FO111" s="112"/>
      <c r="FP111" s="112"/>
      <c r="FQ111" s="112"/>
      <c r="FR111" s="112"/>
      <c r="FS111" s="112"/>
      <c r="FT111" s="112"/>
      <c r="FU111" s="112"/>
      <c r="FV111" s="112"/>
      <c r="FW111" s="112"/>
      <c r="FX111" s="112"/>
      <c r="FY111" s="112"/>
      <c r="FZ111" s="112"/>
      <c r="GA111" s="112"/>
      <c r="GB111" s="112"/>
      <c r="GC111" s="112"/>
      <c r="GD111" s="112"/>
      <c r="GE111" s="112"/>
      <c r="GF111" s="112"/>
      <c r="GG111" s="112"/>
      <c r="GH111" s="112"/>
      <c r="GI111" s="112"/>
      <c r="GJ111" s="112"/>
      <c r="GK111" s="112"/>
      <c r="GL111" s="112"/>
      <c r="GM111" s="112"/>
      <c r="GN111" s="112"/>
      <c r="GO111" s="112"/>
      <c r="GP111" s="112"/>
      <c r="GQ111" s="112"/>
      <c r="GR111" s="112"/>
      <c r="GS111" s="112"/>
      <c r="GT111" s="112"/>
      <c r="GU111" s="112"/>
      <c r="GV111" s="112"/>
      <c r="GW111" s="112"/>
      <c r="GX111" s="112"/>
      <c r="GY111" s="112"/>
      <c r="GZ111" s="112"/>
      <c r="HA111" s="112"/>
      <c r="HB111" s="112"/>
      <c r="HC111" s="112"/>
      <c r="HD111" s="112"/>
      <c r="HE111" s="112"/>
      <c r="HF111" s="112"/>
      <c r="HG111" s="112"/>
      <c r="HH111" s="112"/>
      <c r="HI111" s="112"/>
      <c r="HJ111" s="112"/>
      <c r="HK111" s="112"/>
      <c r="HL111" s="112"/>
      <c r="HM111" s="112"/>
      <c r="HN111" s="112"/>
      <c r="HO111" s="112"/>
      <c r="HP111" s="112"/>
      <c r="HQ111" s="112"/>
      <c r="HR111" s="112"/>
      <c r="HS111" s="112"/>
      <c r="HT111" s="112"/>
      <c r="HU111" s="112"/>
      <c r="HV111" s="112"/>
      <c r="HW111" s="112"/>
      <c r="HX111" s="112"/>
      <c r="HY111" s="112"/>
      <c r="HZ111" s="112"/>
      <c r="IA111" s="112"/>
      <c r="IB111" s="112"/>
      <c r="IC111" s="112"/>
      <c r="ID111" s="112"/>
      <c r="IE111" s="112"/>
      <c r="IF111" s="112"/>
      <c r="IG111" s="112"/>
      <c r="IH111" s="112"/>
      <c r="II111" s="112"/>
      <c r="IJ111" s="112"/>
      <c r="IK111" s="112"/>
      <c r="IL111" s="112"/>
      <c r="IM111" s="112"/>
      <c r="IN111" s="112"/>
      <c r="IO111" s="112"/>
      <c r="IP111" s="112"/>
      <c r="IQ111" s="112"/>
      <c r="IR111" s="112"/>
      <c r="IS111" s="112"/>
      <c r="IT111" s="112"/>
      <c r="IU111" s="112"/>
    </row>
    <row r="112" spans="1:255">
      <c r="A112" s="135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2"/>
      <c r="DE112" s="112"/>
      <c r="DF112" s="112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  <c r="DY112" s="112"/>
      <c r="DZ112" s="112"/>
      <c r="EA112" s="112"/>
      <c r="EB112" s="112"/>
      <c r="EC112" s="112"/>
      <c r="ED112" s="112"/>
      <c r="EE112" s="112"/>
      <c r="EF112" s="112"/>
      <c r="EG112" s="112"/>
      <c r="EH112" s="112"/>
      <c r="EI112" s="112"/>
      <c r="EJ112" s="112"/>
      <c r="EK112" s="112"/>
      <c r="EL112" s="112"/>
      <c r="EM112" s="112"/>
      <c r="EN112" s="112"/>
      <c r="EO112" s="112"/>
      <c r="EP112" s="112"/>
      <c r="EQ112" s="112"/>
      <c r="ER112" s="112"/>
      <c r="ES112" s="112"/>
      <c r="ET112" s="112"/>
      <c r="EU112" s="112"/>
      <c r="EV112" s="112"/>
      <c r="EW112" s="112"/>
      <c r="EX112" s="112"/>
      <c r="EY112" s="112"/>
      <c r="EZ112" s="112"/>
      <c r="FA112" s="112"/>
      <c r="FB112" s="112"/>
      <c r="FC112" s="112"/>
      <c r="FD112" s="112"/>
      <c r="FE112" s="112"/>
      <c r="FF112" s="112"/>
      <c r="FG112" s="112"/>
      <c r="FH112" s="112"/>
      <c r="FI112" s="112"/>
      <c r="FJ112" s="112"/>
      <c r="FK112" s="112"/>
      <c r="FL112" s="112"/>
      <c r="FM112" s="112"/>
      <c r="FN112" s="112"/>
      <c r="FO112" s="112"/>
      <c r="FP112" s="112"/>
      <c r="FQ112" s="112"/>
      <c r="FR112" s="112"/>
      <c r="FS112" s="112"/>
      <c r="FT112" s="112"/>
      <c r="FU112" s="112"/>
      <c r="FV112" s="112"/>
      <c r="FW112" s="112"/>
      <c r="FX112" s="112"/>
      <c r="FY112" s="112"/>
      <c r="FZ112" s="112"/>
      <c r="GA112" s="112"/>
      <c r="GB112" s="112"/>
      <c r="GC112" s="112"/>
      <c r="GD112" s="112"/>
      <c r="GE112" s="112"/>
      <c r="GF112" s="112"/>
      <c r="GG112" s="112"/>
      <c r="GH112" s="112"/>
      <c r="GI112" s="112"/>
      <c r="GJ112" s="112"/>
      <c r="GK112" s="112"/>
      <c r="GL112" s="112"/>
      <c r="GM112" s="112"/>
      <c r="GN112" s="112"/>
      <c r="GO112" s="112"/>
      <c r="GP112" s="112"/>
      <c r="GQ112" s="112"/>
      <c r="GR112" s="112"/>
      <c r="GS112" s="112"/>
      <c r="GT112" s="112"/>
      <c r="GU112" s="112"/>
      <c r="GV112" s="112"/>
      <c r="GW112" s="112"/>
      <c r="GX112" s="112"/>
      <c r="GY112" s="112"/>
      <c r="GZ112" s="112"/>
      <c r="HA112" s="112"/>
      <c r="HB112" s="112"/>
      <c r="HC112" s="112"/>
      <c r="HD112" s="112"/>
      <c r="HE112" s="112"/>
      <c r="HF112" s="112"/>
      <c r="HG112" s="112"/>
      <c r="HH112" s="112"/>
      <c r="HI112" s="112"/>
      <c r="HJ112" s="112"/>
      <c r="HK112" s="112"/>
      <c r="HL112" s="112"/>
      <c r="HM112" s="112"/>
      <c r="HN112" s="112"/>
      <c r="HO112" s="112"/>
      <c r="HP112" s="112"/>
      <c r="HQ112" s="112"/>
      <c r="HR112" s="112"/>
      <c r="HS112" s="112"/>
      <c r="HT112" s="112"/>
      <c r="HU112" s="112"/>
      <c r="HV112" s="112"/>
      <c r="HW112" s="112"/>
      <c r="HX112" s="112"/>
      <c r="HY112" s="112"/>
      <c r="HZ112" s="112"/>
      <c r="IA112" s="112"/>
      <c r="IB112" s="112"/>
      <c r="IC112" s="112"/>
      <c r="ID112" s="112"/>
      <c r="IE112" s="112"/>
      <c r="IF112" s="112"/>
      <c r="IG112" s="112"/>
      <c r="IH112" s="112"/>
      <c r="II112" s="112"/>
      <c r="IJ112" s="112"/>
      <c r="IK112" s="112"/>
      <c r="IL112" s="112"/>
      <c r="IM112" s="112"/>
      <c r="IN112" s="112"/>
      <c r="IO112" s="112"/>
      <c r="IP112" s="112"/>
      <c r="IQ112" s="112"/>
      <c r="IR112" s="112"/>
      <c r="IS112" s="112"/>
      <c r="IT112" s="112"/>
      <c r="IU112" s="112"/>
    </row>
    <row r="113" spans="1:255">
      <c r="A113" s="135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2"/>
      <c r="DE113" s="112"/>
      <c r="DF113" s="112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  <c r="DY113" s="112"/>
      <c r="DZ113" s="112"/>
      <c r="EA113" s="112"/>
      <c r="EB113" s="112"/>
      <c r="EC113" s="112"/>
      <c r="ED113" s="112"/>
      <c r="EE113" s="112"/>
      <c r="EF113" s="112"/>
      <c r="EG113" s="112"/>
      <c r="EH113" s="112"/>
      <c r="EI113" s="112"/>
      <c r="EJ113" s="112"/>
      <c r="EK113" s="112"/>
      <c r="EL113" s="112"/>
      <c r="EM113" s="112"/>
      <c r="EN113" s="112"/>
      <c r="EO113" s="112"/>
      <c r="EP113" s="112"/>
      <c r="EQ113" s="112"/>
      <c r="ER113" s="112"/>
      <c r="ES113" s="112"/>
      <c r="ET113" s="112"/>
      <c r="EU113" s="112"/>
      <c r="EV113" s="112"/>
      <c r="EW113" s="112"/>
      <c r="EX113" s="112"/>
      <c r="EY113" s="112"/>
      <c r="EZ113" s="112"/>
      <c r="FA113" s="112"/>
      <c r="FB113" s="112"/>
      <c r="FC113" s="112"/>
      <c r="FD113" s="112"/>
      <c r="FE113" s="112"/>
      <c r="FF113" s="112"/>
      <c r="FG113" s="112"/>
      <c r="FH113" s="112"/>
      <c r="FI113" s="112"/>
      <c r="FJ113" s="112"/>
      <c r="FK113" s="112"/>
      <c r="FL113" s="112"/>
      <c r="FM113" s="112"/>
      <c r="FN113" s="112"/>
      <c r="FO113" s="112"/>
      <c r="FP113" s="112"/>
      <c r="FQ113" s="112"/>
      <c r="FR113" s="112"/>
      <c r="FS113" s="112"/>
      <c r="FT113" s="112"/>
      <c r="FU113" s="112"/>
      <c r="FV113" s="112"/>
      <c r="FW113" s="112"/>
      <c r="FX113" s="112"/>
      <c r="FY113" s="112"/>
      <c r="FZ113" s="112"/>
      <c r="GA113" s="112"/>
      <c r="GB113" s="112"/>
      <c r="GC113" s="112"/>
      <c r="GD113" s="112"/>
      <c r="GE113" s="112"/>
      <c r="GF113" s="112"/>
      <c r="GG113" s="112"/>
      <c r="GH113" s="112"/>
      <c r="GI113" s="112"/>
      <c r="GJ113" s="112"/>
      <c r="GK113" s="112"/>
      <c r="GL113" s="112"/>
      <c r="GM113" s="112"/>
      <c r="GN113" s="112"/>
      <c r="GO113" s="112"/>
      <c r="GP113" s="112"/>
      <c r="GQ113" s="112"/>
      <c r="GR113" s="112"/>
      <c r="GS113" s="112"/>
      <c r="GT113" s="112"/>
      <c r="GU113" s="112"/>
      <c r="GV113" s="112"/>
      <c r="GW113" s="112"/>
      <c r="GX113" s="112"/>
      <c r="GY113" s="112"/>
      <c r="GZ113" s="112"/>
      <c r="HA113" s="112"/>
      <c r="HB113" s="112"/>
      <c r="HC113" s="112"/>
      <c r="HD113" s="112"/>
      <c r="HE113" s="112"/>
      <c r="HF113" s="112"/>
      <c r="HG113" s="112"/>
      <c r="HH113" s="112"/>
      <c r="HI113" s="112"/>
      <c r="HJ113" s="112"/>
      <c r="HK113" s="112"/>
      <c r="HL113" s="112"/>
      <c r="HM113" s="112"/>
      <c r="HN113" s="112"/>
      <c r="HO113" s="112"/>
      <c r="HP113" s="112"/>
      <c r="HQ113" s="112"/>
      <c r="HR113" s="112"/>
      <c r="HS113" s="112"/>
      <c r="HT113" s="112"/>
      <c r="HU113" s="112"/>
      <c r="HV113" s="112"/>
      <c r="HW113" s="112"/>
      <c r="HX113" s="112"/>
      <c r="HY113" s="112"/>
      <c r="HZ113" s="112"/>
      <c r="IA113" s="112"/>
      <c r="IB113" s="112"/>
      <c r="IC113" s="112"/>
      <c r="ID113" s="112"/>
      <c r="IE113" s="112"/>
      <c r="IF113" s="112"/>
      <c r="IG113" s="112"/>
      <c r="IH113" s="112"/>
      <c r="II113" s="112"/>
      <c r="IJ113" s="112"/>
      <c r="IK113" s="112"/>
      <c r="IL113" s="112"/>
      <c r="IM113" s="112"/>
      <c r="IN113" s="112"/>
      <c r="IO113" s="112"/>
      <c r="IP113" s="112"/>
      <c r="IQ113" s="112"/>
      <c r="IR113" s="112"/>
      <c r="IS113" s="112"/>
      <c r="IT113" s="112"/>
      <c r="IU113" s="112"/>
    </row>
    <row r="114" spans="1:255">
      <c r="A114" s="135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  <c r="CS114" s="112"/>
      <c r="CT114" s="112"/>
      <c r="CU114" s="112"/>
      <c r="CV114" s="112"/>
      <c r="CW114" s="112"/>
      <c r="CX114" s="112"/>
      <c r="CY114" s="112"/>
      <c r="CZ114" s="112"/>
      <c r="DA114" s="112"/>
      <c r="DB114" s="112"/>
      <c r="DC114" s="112"/>
      <c r="DD114" s="112"/>
      <c r="DE114" s="112"/>
      <c r="DF114" s="112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  <c r="DY114" s="112"/>
      <c r="DZ114" s="112"/>
      <c r="EA114" s="112"/>
      <c r="EB114" s="112"/>
      <c r="EC114" s="112"/>
      <c r="ED114" s="112"/>
      <c r="EE114" s="112"/>
      <c r="EF114" s="112"/>
      <c r="EG114" s="112"/>
      <c r="EH114" s="112"/>
      <c r="EI114" s="112"/>
      <c r="EJ114" s="112"/>
      <c r="EK114" s="112"/>
      <c r="EL114" s="112"/>
      <c r="EM114" s="112"/>
      <c r="EN114" s="112"/>
      <c r="EO114" s="112"/>
      <c r="EP114" s="112"/>
      <c r="EQ114" s="112"/>
      <c r="ER114" s="112"/>
      <c r="ES114" s="112"/>
      <c r="ET114" s="112"/>
      <c r="EU114" s="112"/>
      <c r="EV114" s="112"/>
      <c r="EW114" s="112"/>
      <c r="EX114" s="112"/>
      <c r="EY114" s="112"/>
      <c r="EZ114" s="112"/>
      <c r="FA114" s="112"/>
      <c r="FB114" s="112"/>
      <c r="FC114" s="112"/>
      <c r="FD114" s="112"/>
      <c r="FE114" s="112"/>
      <c r="FF114" s="112"/>
      <c r="FG114" s="112"/>
      <c r="FH114" s="112"/>
      <c r="FI114" s="112"/>
      <c r="FJ114" s="112"/>
      <c r="FK114" s="112"/>
      <c r="FL114" s="112"/>
      <c r="FM114" s="112"/>
      <c r="FN114" s="112"/>
      <c r="FO114" s="112"/>
      <c r="FP114" s="112"/>
      <c r="FQ114" s="112"/>
      <c r="FR114" s="112"/>
      <c r="FS114" s="112"/>
      <c r="FT114" s="112"/>
      <c r="FU114" s="112"/>
      <c r="FV114" s="112"/>
      <c r="FW114" s="112"/>
      <c r="FX114" s="112"/>
      <c r="FY114" s="112"/>
      <c r="FZ114" s="112"/>
      <c r="GA114" s="112"/>
      <c r="GB114" s="112"/>
      <c r="GC114" s="112"/>
      <c r="GD114" s="112"/>
      <c r="GE114" s="112"/>
      <c r="GF114" s="112"/>
      <c r="GG114" s="112"/>
      <c r="GH114" s="112"/>
      <c r="GI114" s="112"/>
      <c r="GJ114" s="112"/>
      <c r="GK114" s="112"/>
      <c r="GL114" s="112"/>
      <c r="GM114" s="112"/>
      <c r="GN114" s="112"/>
      <c r="GO114" s="112"/>
      <c r="GP114" s="112"/>
      <c r="GQ114" s="112"/>
      <c r="GR114" s="112"/>
      <c r="GS114" s="112"/>
      <c r="GT114" s="112"/>
      <c r="GU114" s="112"/>
      <c r="GV114" s="112"/>
      <c r="GW114" s="112"/>
      <c r="GX114" s="112"/>
      <c r="GY114" s="112"/>
      <c r="GZ114" s="112"/>
      <c r="HA114" s="112"/>
      <c r="HB114" s="112"/>
      <c r="HC114" s="112"/>
      <c r="HD114" s="112"/>
      <c r="HE114" s="112"/>
      <c r="HF114" s="112"/>
      <c r="HG114" s="112"/>
      <c r="HH114" s="112"/>
      <c r="HI114" s="112"/>
      <c r="HJ114" s="112"/>
      <c r="HK114" s="112"/>
      <c r="HL114" s="112"/>
      <c r="HM114" s="112"/>
      <c r="HN114" s="112"/>
      <c r="HO114" s="112"/>
      <c r="HP114" s="112"/>
      <c r="HQ114" s="112"/>
      <c r="HR114" s="112"/>
      <c r="HS114" s="112"/>
      <c r="HT114" s="112"/>
      <c r="HU114" s="112"/>
      <c r="HV114" s="112"/>
      <c r="HW114" s="112"/>
      <c r="HX114" s="112"/>
      <c r="HY114" s="112"/>
      <c r="HZ114" s="112"/>
      <c r="IA114" s="112"/>
      <c r="IB114" s="112"/>
      <c r="IC114" s="112"/>
      <c r="ID114" s="112"/>
      <c r="IE114" s="112"/>
      <c r="IF114" s="112"/>
      <c r="IG114" s="112"/>
      <c r="IH114" s="112"/>
      <c r="II114" s="112"/>
      <c r="IJ114" s="112"/>
      <c r="IK114" s="112"/>
      <c r="IL114" s="112"/>
      <c r="IM114" s="112"/>
      <c r="IN114" s="112"/>
      <c r="IO114" s="112"/>
      <c r="IP114" s="112"/>
      <c r="IQ114" s="112"/>
      <c r="IR114" s="112"/>
      <c r="IS114" s="112"/>
      <c r="IT114" s="112"/>
      <c r="IU114" s="112"/>
    </row>
    <row r="115" spans="1:255">
      <c r="A115" s="135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  <c r="CX115" s="112"/>
      <c r="CY115" s="112"/>
      <c r="CZ115" s="112"/>
      <c r="DA115" s="112"/>
      <c r="DB115" s="112"/>
      <c r="DC115" s="112"/>
      <c r="DD115" s="112"/>
      <c r="DE115" s="112"/>
      <c r="DF115" s="112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  <c r="DY115" s="112"/>
      <c r="DZ115" s="112"/>
      <c r="EA115" s="112"/>
      <c r="EB115" s="112"/>
      <c r="EC115" s="112"/>
      <c r="ED115" s="112"/>
      <c r="EE115" s="112"/>
      <c r="EF115" s="112"/>
      <c r="EG115" s="112"/>
      <c r="EH115" s="112"/>
      <c r="EI115" s="112"/>
      <c r="EJ115" s="112"/>
      <c r="EK115" s="112"/>
      <c r="EL115" s="112"/>
      <c r="EM115" s="112"/>
      <c r="EN115" s="112"/>
      <c r="EO115" s="112"/>
      <c r="EP115" s="112"/>
      <c r="EQ115" s="112"/>
      <c r="ER115" s="112"/>
      <c r="ES115" s="112"/>
      <c r="ET115" s="112"/>
      <c r="EU115" s="112"/>
      <c r="EV115" s="112"/>
      <c r="EW115" s="112"/>
      <c r="EX115" s="112"/>
      <c r="EY115" s="112"/>
      <c r="EZ115" s="112"/>
      <c r="FA115" s="112"/>
      <c r="FB115" s="112"/>
      <c r="FC115" s="112"/>
      <c r="FD115" s="112"/>
      <c r="FE115" s="112"/>
      <c r="FF115" s="112"/>
      <c r="FG115" s="112"/>
      <c r="FH115" s="112"/>
      <c r="FI115" s="112"/>
      <c r="FJ115" s="112"/>
      <c r="FK115" s="112"/>
      <c r="FL115" s="112"/>
      <c r="FM115" s="112"/>
      <c r="FN115" s="112"/>
      <c r="FO115" s="112"/>
      <c r="FP115" s="112"/>
      <c r="FQ115" s="112"/>
      <c r="FR115" s="112"/>
      <c r="FS115" s="112"/>
      <c r="FT115" s="112"/>
      <c r="FU115" s="112"/>
      <c r="FV115" s="112"/>
      <c r="FW115" s="112"/>
      <c r="FX115" s="112"/>
      <c r="FY115" s="112"/>
      <c r="FZ115" s="112"/>
      <c r="GA115" s="112"/>
      <c r="GB115" s="112"/>
      <c r="GC115" s="112"/>
      <c r="GD115" s="112"/>
      <c r="GE115" s="112"/>
      <c r="GF115" s="112"/>
      <c r="GG115" s="112"/>
      <c r="GH115" s="112"/>
      <c r="GI115" s="112"/>
      <c r="GJ115" s="112"/>
      <c r="GK115" s="112"/>
      <c r="GL115" s="112"/>
      <c r="GM115" s="112"/>
      <c r="GN115" s="112"/>
      <c r="GO115" s="112"/>
      <c r="GP115" s="112"/>
      <c r="GQ115" s="112"/>
      <c r="GR115" s="112"/>
      <c r="GS115" s="112"/>
      <c r="GT115" s="112"/>
      <c r="GU115" s="112"/>
      <c r="GV115" s="112"/>
      <c r="GW115" s="112"/>
      <c r="GX115" s="112"/>
      <c r="GY115" s="112"/>
      <c r="GZ115" s="112"/>
      <c r="HA115" s="112"/>
      <c r="HB115" s="112"/>
      <c r="HC115" s="112"/>
      <c r="HD115" s="112"/>
      <c r="HE115" s="112"/>
      <c r="HF115" s="112"/>
      <c r="HG115" s="112"/>
      <c r="HH115" s="112"/>
      <c r="HI115" s="112"/>
      <c r="HJ115" s="112"/>
      <c r="HK115" s="112"/>
      <c r="HL115" s="112"/>
      <c r="HM115" s="112"/>
      <c r="HN115" s="112"/>
      <c r="HO115" s="112"/>
      <c r="HP115" s="112"/>
      <c r="HQ115" s="112"/>
      <c r="HR115" s="112"/>
      <c r="HS115" s="112"/>
      <c r="HT115" s="112"/>
      <c r="HU115" s="112"/>
      <c r="HV115" s="112"/>
      <c r="HW115" s="112"/>
      <c r="HX115" s="112"/>
      <c r="HY115" s="112"/>
      <c r="HZ115" s="112"/>
      <c r="IA115" s="112"/>
      <c r="IB115" s="112"/>
      <c r="IC115" s="112"/>
      <c r="ID115" s="112"/>
      <c r="IE115" s="112"/>
      <c r="IF115" s="112"/>
      <c r="IG115" s="112"/>
      <c r="IH115" s="112"/>
      <c r="II115" s="112"/>
      <c r="IJ115" s="112"/>
      <c r="IK115" s="112"/>
      <c r="IL115" s="112"/>
      <c r="IM115" s="112"/>
      <c r="IN115" s="112"/>
      <c r="IO115" s="112"/>
      <c r="IP115" s="112"/>
      <c r="IQ115" s="112"/>
      <c r="IR115" s="112"/>
      <c r="IS115" s="112"/>
      <c r="IT115" s="112"/>
      <c r="IU115" s="112"/>
    </row>
    <row r="116" spans="1:255">
      <c r="A116" s="135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  <c r="CS116" s="112"/>
      <c r="CT116" s="112"/>
      <c r="CU116" s="112"/>
      <c r="CV116" s="112"/>
      <c r="CW116" s="112"/>
      <c r="CX116" s="112"/>
      <c r="CY116" s="112"/>
      <c r="CZ116" s="112"/>
      <c r="DA116" s="112"/>
      <c r="DB116" s="112"/>
      <c r="DC116" s="112"/>
      <c r="DD116" s="112"/>
      <c r="DE116" s="112"/>
      <c r="DF116" s="112"/>
      <c r="DG116" s="112"/>
      <c r="DH116" s="112"/>
      <c r="DI116" s="112"/>
      <c r="DJ116" s="112"/>
      <c r="DK116" s="112"/>
      <c r="DL116" s="112"/>
      <c r="DM116" s="112"/>
      <c r="DN116" s="112"/>
      <c r="DO116" s="112"/>
      <c r="DP116" s="112"/>
      <c r="DQ116" s="112"/>
      <c r="DR116" s="112"/>
      <c r="DS116" s="112"/>
      <c r="DT116" s="112"/>
      <c r="DU116" s="112"/>
      <c r="DV116" s="112"/>
      <c r="DW116" s="112"/>
      <c r="DX116" s="112"/>
      <c r="DY116" s="112"/>
      <c r="DZ116" s="112"/>
      <c r="EA116" s="112"/>
      <c r="EB116" s="112"/>
      <c r="EC116" s="112"/>
      <c r="ED116" s="112"/>
      <c r="EE116" s="112"/>
      <c r="EF116" s="112"/>
      <c r="EG116" s="112"/>
      <c r="EH116" s="112"/>
      <c r="EI116" s="112"/>
      <c r="EJ116" s="112"/>
      <c r="EK116" s="112"/>
      <c r="EL116" s="112"/>
      <c r="EM116" s="112"/>
      <c r="EN116" s="112"/>
      <c r="EO116" s="112"/>
      <c r="EP116" s="112"/>
      <c r="EQ116" s="112"/>
      <c r="ER116" s="112"/>
      <c r="ES116" s="112"/>
      <c r="ET116" s="112"/>
      <c r="EU116" s="112"/>
      <c r="EV116" s="112"/>
      <c r="EW116" s="112"/>
      <c r="EX116" s="112"/>
      <c r="EY116" s="112"/>
      <c r="EZ116" s="112"/>
      <c r="FA116" s="112"/>
      <c r="FB116" s="112"/>
      <c r="FC116" s="112"/>
      <c r="FD116" s="112"/>
      <c r="FE116" s="112"/>
      <c r="FF116" s="112"/>
      <c r="FG116" s="112"/>
      <c r="FH116" s="112"/>
      <c r="FI116" s="112"/>
      <c r="FJ116" s="112"/>
      <c r="FK116" s="112"/>
      <c r="FL116" s="112"/>
      <c r="FM116" s="112"/>
      <c r="FN116" s="112"/>
      <c r="FO116" s="112"/>
      <c r="FP116" s="112"/>
      <c r="FQ116" s="112"/>
      <c r="FR116" s="112"/>
      <c r="FS116" s="112"/>
      <c r="FT116" s="112"/>
      <c r="FU116" s="112"/>
      <c r="FV116" s="112"/>
      <c r="FW116" s="112"/>
      <c r="FX116" s="112"/>
      <c r="FY116" s="112"/>
      <c r="FZ116" s="112"/>
      <c r="GA116" s="112"/>
      <c r="GB116" s="112"/>
      <c r="GC116" s="112"/>
      <c r="GD116" s="112"/>
      <c r="GE116" s="112"/>
      <c r="GF116" s="112"/>
      <c r="GG116" s="112"/>
      <c r="GH116" s="112"/>
      <c r="GI116" s="112"/>
      <c r="GJ116" s="112"/>
      <c r="GK116" s="112"/>
      <c r="GL116" s="112"/>
      <c r="GM116" s="112"/>
      <c r="GN116" s="112"/>
      <c r="GO116" s="112"/>
      <c r="GP116" s="112"/>
      <c r="GQ116" s="112"/>
      <c r="GR116" s="112"/>
      <c r="GS116" s="112"/>
      <c r="GT116" s="112"/>
      <c r="GU116" s="112"/>
      <c r="GV116" s="112"/>
      <c r="GW116" s="112"/>
      <c r="GX116" s="112"/>
      <c r="GY116" s="112"/>
      <c r="GZ116" s="112"/>
      <c r="HA116" s="112"/>
      <c r="HB116" s="112"/>
      <c r="HC116" s="112"/>
      <c r="HD116" s="112"/>
      <c r="HE116" s="112"/>
      <c r="HF116" s="112"/>
      <c r="HG116" s="112"/>
      <c r="HH116" s="112"/>
      <c r="HI116" s="112"/>
      <c r="HJ116" s="112"/>
      <c r="HK116" s="112"/>
      <c r="HL116" s="112"/>
      <c r="HM116" s="112"/>
      <c r="HN116" s="112"/>
      <c r="HO116" s="112"/>
      <c r="HP116" s="112"/>
      <c r="HQ116" s="112"/>
      <c r="HR116" s="112"/>
      <c r="HS116" s="112"/>
      <c r="HT116" s="112"/>
      <c r="HU116" s="112"/>
      <c r="HV116" s="112"/>
      <c r="HW116" s="112"/>
      <c r="HX116" s="112"/>
      <c r="HY116" s="112"/>
      <c r="HZ116" s="112"/>
      <c r="IA116" s="112"/>
      <c r="IB116" s="112"/>
      <c r="IC116" s="112"/>
      <c r="ID116" s="112"/>
      <c r="IE116" s="112"/>
      <c r="IF116" s="112"/>
      <c r="IG116" s="112"/>
      <c r="IH116" s="112"/>
      <c r="II116" s="112"/>
      <c r="IJ116" s="112"/>
      <c r="IK116" s="112"/>
      <c r="IL116" s="112"/>
      <c r="IM116" s="112"/>
      <c r="IN116" s="112"/>
      <c r="IO116" s="112"/>
      <c r="IP116" s="112"/>
      <c r="IQ116" s="112"/>
      <c r="IR116" s="112"/>
      <c r="IS116" s="112"/>
      <c r="IT116" s="112"/>
      <c r="IU116" s="112"/>
    </row>
    <row r="117" spans="1:255">
      <c r="A117" s="135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112"/>
      <c r="DI117" s="112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112"/>
      <c r="DV117" s="112"/>
      <c r="DW117" s="112"/>
      <c r="DX117" s="112"/>
      <c r="DY117" s="112"/>
      <c r="DZ117" s="112"/>
      <c r="EA117" s="112"/>
      <c r="EB117" s="112"/>
      <c r="EC117" s="112"/>
      <c r="ED117" s="112"/>
      <c r="EE117" s="112"/>
      <c r="EF117" s="112"/>
      <c r="EG117" s="112"/>
      <c r="EH117" s="112"/>
      <c r="EI117" s="112"/>
      <c r="EJ117" s="112"/>
      <c r="EK117" s="112"/>
      <c r="EL117" s="112"/>
      <c r="EM117" s="112"/>
      <c r="EN117" s="112"/>
      <c r="EO117" s="112"/>
      <c r="EP117" s="112"/>
      <c r="EQ117" s="112"/>
      <c r="ER117" s="112"/>
      <c r="ES117" s="112"/>
      <c r="ET117" s="112"/>
      <c r="EU117" s="112"/>
      <c r="EV117" s="112"/>
      <c r="EW117" s="112"/>
      <c r="EX117" s="112"/>
      <c r="EY117" s="112"/>
      <c r="EZ117" s="112"/>
      <c r="FA117" s="112"/>
      <c r="FB117" s="112"/>
      <c r="FC117" s="112"/>
      <c r="FD117" s="112"/>
      <c r="FE117" s="112"/>
      <c r="FF117" s="112"/>
      <c r="FG117" s="112"/>
      <c r="FH117" s="112"/>
      <c r="FI117" s="112"/>
      <c r="FJ117" s="112"/>
      <c r="FK117" s="112"/>
      <c r="FL117" s="112"/>
      <c r="FM117" s="112"/>
      <c r="FN117" s="112"/>
      <c r="FO117" s="112"/>
      <c r="FP117" s="112"/>
      <c r="FQ117" s="112"/>
      <c r="FR117" s="112"/>
      <c r="FS117" s="112"/>
      <c r="FT117" s="112"/>
      <c r="FU117" s="112"/>
      <c r="FV117" s="112"/>
      <c r="FW117" s="112"/>
      <c r="FX117" s="112"/>
      <c r="FY117" s="112"/>
      <c r="FZ117" s="112"/>
      <c r="GA117" s="112"/>
      <c r="GB117" s="112"/>
      <c r="GC117" s="112"/>
      <c r="GD117" s="112"/>
      <c r="GE117" s="112"/>
      <c r="GF117" s="112"/>
      <c r="GG117" s="112"/>
      <c r="GH117" s="112"/>
      <c r="GI117" s="112"/>
      <c r="GJ117" s="112"/>
      <c r="GK117" s="112"/>
      <c r="GL117" s="112"/>
      <c r="GM117" s="112"/>
      <c r="GN117" s="112"/>
      <c r="GO117" s="112"/>
      <c r="GP117" s="112"/>
      <c r="GQ117" s="112"/>
      <c r="GR117" s="112"/>
      <c r="GS117" s="112"/>
      <c r="GT117" s="112"/>
      <c r="GU117" s="112"/>
      <c r="GV117" s="112"/>
      <c r="GW117" s="112"/>
      <c r="GX117" s="112"/>
      <c r="GY117" s="112"/>
      <c r="GZ117" s="112"/>
      <c r="HA117" s="112"/>
      <c r="HB117" s="112"/>
      <c r="HC117" s="112"/>
      <c r="HD117" s="112"/>
      <c r="HE117" s="112"/>
      <c r="HF117" s="112"/>
      <c r="HG117" s="112"/>
      <c r="HH117" s="112"/>
      <c r="HI117" s="112"/>
      <c r="HJ117" s="112"/>
      <c r="HK117" s="112"/>
      <c r="HL117" s="112"/>
      <c r="HM117" s="112"/>
      <c r="HN117" s="112"/>
      <c r="HO117" s="112"/>
      <c r="HP117" s="112"/>
      <c r="HQ117" s="112"/>
      <c r="HR117" s="112"/>
      <c r="HS117" s="112"/>
      <c r="HT117" s="112"/>
      <c r="HU117" s="112"/>
      <c r="HV117" s="112"/>
      <c r="HW117" s="112"/>
      <c r="HX117" s="112"/>
      <c r="HY117" s="112"/>
      <c r="HZ117" s="112"/>
      <c r="IA117" s="112"/>
      <c r="IB117" s="112"/>
      <c r="IC117" s="112"/>
      <c r="ID117" s="112"/>
      <c r="IE117" s="112"/>
      <c r="IF117" s="112"/>
      <c r="IG117" s="112"/>
      <c r="IH117" s="112"/>
      <c r="II117" s="112"/>
      <c r="IJ117" s="112"/>
      <c r="IK117" s="112"/>
      <c r="IL117" s="112"/>
      <c r="IM117" s="112"/>
      <c r="IN117" s="112"/>
      <c r="IO117" s="112"/>
      <c r="IP117" s="112"/>
      <c r="IQ117" s="112"/>
      <c r="IR117" s="112"/>
      <c r="IS117" s="112"/>
      <c r="IT117" s="112"/>
      <c r="IU117" s="112"/>
    </row>
    <row r="118" spans="1:255">
      <c r="A118" s="135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112"/>
      <c r="CT118" s="112"/>
      <c r="CU118" s="112"/>
      <c r="CV118" s="112"/>
      <c r="CW118" s="112"/>
      <c r="CX118" s="112"/>
      <c r="CY118" s="112"/>
      <c r="CZ118" s="112"/>
      <c r="DA118" s="112"/>
      <c r="DB118" s="112"/>
      <c r="DC118" s="112"/>
      <c r="DD118" s="112"/>
      <c r="DE118" s="112"/>
      <c r="DF118" s="112"/>
      <c r="DG118" s="112"/>
      <c r="DH118" s="112"/>
      <c r="DI118" s="112"/>
      <c r="DJ118" s="112"/>
      <c r="DK118" s="112"/>
      <c r="DL118" s="112"/>
      <c r="DM118" s="112"/>
      <c r="DN118" s="112"/>
      <c r="DO118" s="112"/>
      <c r="DP118" s="112"/>
      <c r="DQ118" s="112"/>
      <c r="DR118" s="112"/>
      <c r="DS118" s="112"/>
      <c r="DT118" s="112"/>
      <c r="DU118" s="112"/>
      <c r="DV118" s="112"/>
      <c r="DW118" s="112"/>
      <c r="DX118" s="112"/>
      <c r="DY118" s="112"/>
      <c r="DZ118" s="112"/>
      <c r="EA118" s="112"/>
      <c r="EB118" s="112"/>
      <c r="EC118" s="112"/>
      <c r="ED118" s="112"/>
      <c r="EE118" s="112"/>
      <c r="EF118" s="112"/>
      <c r="EG118" s="112"/>
      <c r="EH118" s="112"/>
      <c r="EI118" s="112"/>
      <c r="EJ118" s="112"/>
      <c r="EK118" s="112"/>
      <c r="EL118" s="112"/>
      <c r="EM118" s="112"/>
      <c r="EN118" s="112"/>
      <c r="EO118" s="112"/>
      <c r="EP118" s="112"/>
      <c r="EQ118" s="112"/>
      <c r="ER118" s="112"/>
      <c r="ES118" s="112"/>
      <c r="ET118" s="112"/>
      <c r="EU118" s="112"/>
      <c r="EV118" s="112"/>
      <c r="EW118" s="112"/>
      <c r="EX118" s="112"/>
      <c r="EY118" s="112"/>
      <c r="EZ118" s="112"/>
      <c r="FA118" s="112"/>
      <c r="FB118" s="112"/>
      <c r="FC118" s="112"/>
      <c r="FD118" s="112"/>
      <c r="FE118" s="112"/>
      <c r="FF118" s="112"/>
      <c r="FG118" s="112"/>
      <c r="FH118" s="112"/>
      <c r="FI118" s="112"/>
      <c r="FJ118" s="112"/>
      <c r="FK118" s="112"/>
      <c r="FL118" s="112"/>
      <c r="FM118" s="112"/>
      <c r="FN118" s="112"/>
      <c r="FO118" s="112"/>
      <c r="FP118" s="112"/>
      <c r="FQ118" s="112"/>
      <c r="FR118" s="112"/>
      <c r="FS118" s="112"/>
      <c r="FT118" s="112"/>
      <c r="FU118" s="112"/>
      <c r="FV118" s="112"/>
      <c r="FW118" s="112"/>
      <c r="FX118" s="112"/>
      <c r="FY118" s="112"/>
      <c r="FZ118" s="112"/>
      <c r="GA118" s="112"/>
      <c r="GB118" s="112"/>
      <c r="GC118" s="112"/>
      <c r="GD118" s="112"/>
      <c r="GE118" s="112"/>
      <c r="GF118" s="112"/>
      <c r="GG118" s="112"/>
      <c r="GH118" s="112"/>
      <c r="GI118" s="112"/>
      <c r="GJ118" s="112"/>
      <c r="GK118" s="112"/>
      <c r="GL118" s="112"/>
      <c r="GM118" s="112"/>
      <c r="GN118" s="112"/>
      <c r="GO118" s="112"/>
      <c r="GP118" s="112"/>
      <c r="GQ118" s="112"/>
      <c r="GR118" s="112"/>
      <c r="GS118" s="112"/>
      <c r="GT118" s="112"/>
      <c r="GU118" s="112"/>
      <c r="GV118" s="112"/>
      <c r="GW118" s="112"/>
      <c r="GX118" s="112"/>
      <c r="GY118" s="112"/>
      <c r="GZ118" s="112"/>
      <c r="HA118" s="112"/>
      <c r="HB118" s="112"/>
      <c r="HC118" s="112"/>
      <c r="HD118" s="112"/>
      <c r="HE118" s="112"/>
      <c r="HF118" s="112"/>
      <c r="HG118" s="112"/>
      <c r="HH118" s="112"/>
      <c r="HI118" s="112"/>
      <c r="HJ118" s="112"/>
      <c r="HK118" s="112"/>
      <c r="HL118" s="112"/>
      <c r="HM118" s="112"/>
      <c r="HN118" s="112"/>
      <c r="HO118" s="112"/>
      <c r="HP118" s="112"/>
      <c r="HQ118" s="112"/>
      <c r="HR118" s="112"/>
      <c r="HS118" s="112"/>
      <c r="HT118" s="112"/>
      <c r="HU118" s="112"/>
      <c r="HV118" s="112"/>
      <c r="HW118" s="112"/>
      <c r="HX118" s="112"/>
      <c r="HY118" s="112"/>
      <c r="HZ118" s="112"/>
      <c r="IA118" s="112"/>
      <c r="IB118" s="112"/>
      <c r="IC118" s="112"/>
      <c r="ID118" s="112"/>
      <c r="IE118" s="112"/>
      <c r="IF118" s="112"/>
      <c r="IG118" s="112"/>
      <c r="IH118" s="112"/>
      <c r="II118" s="112"/>
      <c r="IJ118" s="112"/>
      <c r="IK118" s="112"/>
      <c r="IL118" s="112"/>
      <c r="IM118" s="112"/>
      <c r="IN118" s="112"/>
      <c r="IO118" s="112"/>
      <c r="IP118" s="112"/>
      <c r="IQ118" s="112"/>
      <c r="IR118" s="112"/>
      <c r="IS118" s="112"/>
      <c r="IT118" s="112"/>
      <c r="IU118" s="112"/>
    </row>
    <row r="119" spans="1:255">
      <c r="A119" s="135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112"/>
      <c r="DI119" s="112"/>
      <c r="DJ119" s="112"/>
      <c r="DK119" s="112"/>
      <c r="DL119" s="112"/>
      <c r="DM119" s="112"/>
      <c r="DN119" s="112"/>
      <c r="DO119" s="112"/>
      <c r="DP119" s="112"/>
      <c r="DQ119" s="112"/>
      <c r="DR119" s="112"/>
      <c r="DS119" s="112"/>
      <c r="DT119" s="112"/>
      <c r="DU119" s="112"/>
      <c r="DV119" s="112"/>
      <c r="DW119" s="112"/>
      <c r="DX119" s="112"/>
      <c r="DY119" s="112"/>
      <c r="DZ119" s="112"/>
      <c r="EA119" s="112"/>
      <c r="EB119" s="112"/>
      <c r="EC119" s="112"/>
      <c r="ED119" s="112"/>
      <c r="EE119" s="112"/>
      <c r="EF119" s="112"/>
      <c r="EG119" s="112"/>
      <c r="EH119" s="112"/>
      <c r="EI119" s="112"/>
      <c r="EJ119" s="112"/>
      <c r="EK119" s="112"/>
      <c r="EL119" s="112"/>
      <c r="EM119" s="112"/>
      <c r="EN119" s="112"/>
      <c r="EO119" s="112"/>
      <c r="EP119" s="112"/>
      <c r="EQ119" s="112"/>
      <c r="ER119" s="112"/>
      <c r="ES119" s="112"/>
      <c r="ET119" s="112"/>
      <c r="EU119" s="112"/>
      <c r="EV119" s="112"/>
      <c r="EW119" s="112"/>
      <c r="EX119" s="112"/>
      <c r="EY119" s="112"/>
      <c r="EZ119" s="112"/>
      <c r="FA119" s="112"/>
      <c r="FB119" s="112"/>
      <c r="FC119" s="112"/>
      <c r="FD119" s="112"/>
      <c r="FE119" s="112"/>
      <c r="FF119" s="112"/>
      <c r="FG119" s="112"/>
      <c r="FH119" s="112"/>
      <c r="FI119" s="112"/>
      <c r="FJ119" s="112"/>
      <c r="FK119" s="112"/>
      <c r="FL119" s="112"/>
      <c r="FM119" s="112"/>
      <c r="FN119" s="112"/>
      <c r="FO119" s="112"/>
      <c r="FP119" s="112"/>
      <c r="FQ119" s="112"/>
      <c r="FR119" s="112"/>
      <c r="FS119" s="112"/>
      <c r="FT119" s="112"/>
      <c r="FU119" s="112"/>
      <c r="FV119" s="112"/>
      <c r="FW119" s="112"/>
      <c r="FX119" s="112"/>
      <c r="FY119" s="112"/>
      <c r="FZ119" s="112"/>
      <c r="GA119" s="112"/>
      <c r="GB119" s="112"/>
      <c r="GC119" s="112"/>
      <c r="GD119" s="112"/>
      <c r="GE119" s="112"/>
      <c r="GF119" s="112"/>
      <c r="GG119" s="112"/>
      <c r="GH119" s="112"/>
      <c r="GI119" s="112"/>
      <c r="GJ119" s="112"/>
      <c r="GK119" s="112"/>
      <c r="GL119" s="112"/>
      <c r="GM119" s="112"/>
      <c r="GN119" s="112"/>
      <c r="GO119" s="112"/>
      <c r="GP119" s="112"/>
      <c r="GQ119" s="112"/>
      <c r="GR119" s="112"/>
      <c r="GS119" s="112"/>
      <c r="GT119" s="112"/>
      <c r="GU119" s="112"/>
      <c r="GV119" s="112"/>
      <c r="GW119" s="112"/>
      <c r="GX119" s="112"/>
      <c r="GY119" s="112"/>
      <c r="GZ119" s="112"/>
      <c r="HA119" s="112"/>
      <c r="HB119" s="112"/>
      <c r="HC119" s="112"/>
      <c r="HD119" s="112"/>
      <c r="HE119" s="112"/>
      <c r="HF119" s="112"/>
      <c r="HG119" s="112"/>
      <c r="HH119" s="112"/>
      <c r="HI119" s="112"/>
      <c r="HJ119" s="112"/>
      <c r="HK119" s="112"/>
      <c r="HL119" s="112"/>
      <c r="HM119" s="112"/>
      <c r="HN119" s="112"/>
      <c r="HO119" s="112"/>
      <c r="HP119" s="112"/>
      <c r="HQ119" s="112"/>
      <c r="HR119" s="112"/>
      <c r="HS119" s="112"/>
      <c r="HT119" s="112"/>
      <c r="HU119" s="112"/>
      <c r="HV119" s="112"/>
      <c r="HW119" s="112"/>
      <c r="HX119" s="112"/>
      <c r="HY119" s="112"/>
      <c r="HZ119" s="112"/>
      <c r="IA119" s="112"/>
      <c r="IB119" s="112"/>
      <c r="IC119" s="112"/>
      <c r="ID119" s="112"/>
      <c r="IE119" s="112"/>
      <c r="IF119" s="112"/>
      <c r="IG119" s="112"/>
      <c r="IH119" s="112"/>
      <c r="II119" s="112"/>
      <c r="IJ119" s="112"/>
      <c r="IK119" s="112"/>
      <c r="IL119" s="112"/>
      <c r="IM119" s="112"/>
      <c r="IN119" s="112"/>
      <c r="IO119" s="112"/>
      <c r="IP119" s="112"/>
      <c r="IQ119" s="112"/>
      <c r="IR119" s="112"/>
      <c r="IS119" s="112"/>
      <c r="IT119" s="112"/>
      <c r="IU119" s="112"/>
    </row>
    <row r="120" spans="1:255">
      <c r="A120" s="135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112"/>
      <c r="DI120" s="112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112"/>
      <c r="DV120" s="112"/>
      <c r="DW120" s="112"/>
      <c r="DX120" s="112"/>
      <c r="DY120" s="112"/>
      <c r="DZ120" s="112"/>
      <c r="EA120" s="112"/>
      <c r="EB120" s="112"/>
      <c r="EC120" s="112"/>
      <c r="ED120" s="112"/>
      <c r="EE120" s="112"/>
      <c r="EF120" s="112"/>
      <c r="EG120" s="112"/>
      <c r="EH120" s="112"/>
      <c r="EI120" s="112"/>
      <c r="EJ120" s="112"/>
      <c r="EK120" s="112"/>
      <c r="EL120" s="112"/>
      <c r="EM120" s="112"/>
      <c r="EN120" s="112"/>
      <c r="EO120" s="112"/>
      <c r="EP120" s="112"/>
      <c r="EQ120" s="112"/>
      <c r="ER120" s="112"/>
      <c r="ES120" s="112"/>
      <c r="ET120" s="112"/>
      <c r="EU120" s="112"/>
      <c r="EV120" s="112"/>
      <c r="EW120" s="112"/>
      <c r="EX120" s="112"/>
      <c r="EY120" s="112"/>
      <c r="EZ120" s="112"/>
      <c r="FA120" s="112"/>
      <c r="FB120" s="112"/>
      <c r="FC120" s="112"/>
      <c r="FD120" s="112"/>
      <c r="FE120" s="112"/>
      <c r="FF120" s="112"/>
      <c r="FG120" s="112"/>
      <c r="FH120" s="112"/>
      <c r="FI120" s="112"/>
      <c r="FJ120" s="112"/>
      <c r="FK120" s="112"/>
      <c r="FL120" s="112"/>
      <c r="FM120" s="112"/>
      <c r="FN120" s="112"/>
      <c r="FO120" s="112"/>
      <c r="FP120" s="112"/>
      <c r="FQ120" s="112"/>
      <c r="FR120" s="112"/>
      <c r="FS120" s="112"/>
      <c r="FT120" s="112"/>
      <c r="FU120" s="112"/>
      <c r="FV120" s="112"/>
      <c r="FW120" s="112"/>
      <c r="FX120" s="112"/>
      <c r="FY120" s="112"/>
      <c r="FZ120" s="112"/>
      <c r="GA120" s="112"/>
      <c r="GB120" s="112"/>
      <c r="GC120" s="112"/>
      <c r="GD120" s="112"/>
      <c r="GE120" s="112"/>
      <c r="GF120" s="112"/>
      <c r="GG120" s="112"/>
      <c r="GH120" s="112"/>
      <c r="GI120" s="112"/>
      <c r="GJ120" s="112"/>
      <c r="GK120" s="112"/>
      <c r="GL120" s="112"/>
      <c r="GM120" s="112"/>
      <c r="GN120" s="112"/>
      <c r="GO120" s="112"/>
      <c r="GP120" s="112"/>
      <c r="GQ120" s="112"/>
      <c r="GR120" s="112"/>
      <c r="GS120" s="112"/>
      <c r="GT120" s="112"/>
      <c r="GU120" s="112"/>
      <c r="GV120" s="112"/>
      <c r="GW120" s="112"/>
      <c r="GX120" s="112"/>
      <c r="GY120" s="112"/>
      <c r="GZ120" s="112"/>
      <c r="HA120" s="112"/>
      <c r="HB120" s="112"/>
      <c r="HC120" s="112"/>
      <c r="HD120" s="112"/>
      <c r="HE120" s="112"/>
      <c r="HF120" s="112"/>
      <c r="HG120" s="112"/>
      <c r="HH120" s="112"/>
      <c r="HI120" s="112"/>
      <c r="HJ120" s="112"/>
      <c r="HK120" s="112"/>
      <c r="HL120" s="112"/>
      <c r="HM120" s="112"/>
      <c r="HN120" s="112"/>
      <c r="HO120" s="112"/>
      <c r="HP120" s="112"/>
      <c r="HQ120" s="112"/>
      <c r="HR120" s="112"/>
      <c r="HS120" s="112"/>
      <c r="HT120" s="112"/>
      <c r="HU120" s="112"/>
      <c r="HV120" s="112"/>
      <c r="HW120" s="112"/>
      <c r="HX120" s="112"/>
      <c r="HY120" s="112"/>
      <c r="HZ120" s="112"/>
      <c r="IA120" s="112"/>
      <c r="IB120" s="112"/>
      <c r="IC120" s="112"/>
      <c r="ID120" s="112"/>
      <c r="IE120" s="112"/>
      <c r="IF120" s="112"/>
      <c r="IG120" s="112"/>
      <c r="IH120" s="112"/>
      <c r="II120" s="112"/>
      <c r="IJ120" s="112"/>
      <c r="IK120" s="112"/>
      <c r="IL120" s="112"/>
      <c r="IM120" s="112"/>
      <c r="IN120" s="112"/>
      <c r="IO120" s="112"/>
      <c r="IP120" s="112"/>
      <c r="IQ120" s="112"/>
      <c r="IR120" s="112"/>
      <c r="IS120" s="112"/>
      <c r="IT120" s="112"/>
      <c r="IU120" s="112"/>
    </row>
    <row r="121" spans="1:255">
      <c r="A121" s="135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112"/>
      <c r="DI121" s="112"/>
      <c r="DJ121" s="112"/>
      <c r="DK121" s="112"/>
      <c r="DL121" s="112"/>
      <c r="DM121" s="112"/>
      <c r="DN121" s="112"/>
      <c r="DO121" s="112"/>
      <c r="DP121" s="112"/>
      <c r="DQ121" s="112"/>
      <c r="DR121" s="112"/>
      <c r="DS121" s="112"/>
      <c r="DT121" s="112"/>
      <c r="DU121" s="112"/>
      <c r="DV121" s="112"/>
      <c r="DW121" s="112"/>
      <c r="DX121" s="112"/>
      <c r="DY121" s="112"/>
      <c r="DZ121" s="112"/>
      <c r="EA121" s="112"/>
      <c r="EB121" s="112"/>
      <c r="EC121" s="112"/>
      <c r="ED121" s="112"/>
      <c r="EE121" s="112"/>
      <c r="EF121" s="112"/>
      <c r="EG121" s="112"/>
      <c r="EH121" s="112"/>
      <c r="EI121" s="112"/>
      <c r="EJ121" s="112"/>
      <c r="EK121" s="112"/>
      <c r="EL121" s="112"/>
      <c r="EM121" s="112"/>
      <c r="EN121" s="112"/>
      <c r="EO121" s="112"/>
      <c r="EP121" s="112"/>
      <c r="EQ121" s="112"/>
      <c r="ER121" s="112"/>
      <c r="ES121" s="112"/>
      <c r="ET121" s="112"/>
      <c r="EU121" s="112"/>
      <c r="EV121" s="112"/>
      <c r="EW121" s="112"/>
      <c r="EX121" s="112"/>
      <c r="EY121" s="112"/>
      <c r="EZ121" s="112"/>
      <c r="FA121" s="112"/>
      <c r="FB121" s="112"/>
      <c r="FC121" s="112"/>
      <c r="FD121" s="112"/>
      <c r="FE121" s="112"/>
      <c r="FF121" s="112"/>
      <c r="FG121" s="112"/>
      <c r="FH121" s="112"/>
      <c r="FI121" s="112"/>
      <c r="FJ121" s="112"/>
      <c r="FK121" s="112"/>
      <c r="FL121" s="112"/>
      <c r="FM121" s="112"/>
      <c r="FN121" s="112"/>
      <c r="FO121" s="112"/>
      <c r="FP121" s="112"/>
      <c r="FQ121" s="112"/>
      <c r="FR121" s="112"/>
      <c r="FS121" s="112"/>
      <c r="FT121" s="112"/>
      <c r="FU121" s="112"/>
      <c r="FV121" s="112"/>
      <c r="FW121" s="112"/>
      <c r="FX121" s="112"/>
      <c r="FY121" s="112"/>
      <c r="FZ121" s="112"/>
      <c r="GA121" s="112"/>
      <c r="GB121" s="112"/>
      <c r="GC121" s="112"/>
      <c r="GD121" s="112"/>
      <c r="GE121" s="112"/>
      <c r="GF121" s="112"/>
      <c r="GG121" s="112"/>
      <c r="GH121" s="112"/>
      <c r="GI121" s="112"/>
      <c r="GJ121" s="112"/>
      <c r="GK121" s="112"/>
      <c r="GL121" s="112"/>
      <c r="GM121" s="112"/>
      <c r="GN121" s="112"/>
      <c r="GO121" s="112"/>
      <c r="GP121" s="112"/>
      <c r="GQ121" s="112"/>
      <c r="GR121" s="112"/>
      <c r="GS121" s="112"/>
      <c r="GT121" s="112"/>
      <c r="GU121" s="112"/>
      <c r="GV121" s="112"/>
      <c r="GW121" s="112"/>
      <c r="GX121" s="112"/>
      <c r="GY121" s="112"/>
      <c r="GZ121" s="112"/>
      <c r="HA121" s="112"/>
      <c r="HB121" s="112"/>
      <c r="HC121" s="112"/>
      <c r="HD121" s="112"/>
      <c r="HE121" s="112"/>
      <c r="HF121" s="112"/>
      <c r="HG121" s="112"/>
      <c r="HH121" s="112"/>
      <c r="HI121" s="112"/>
      <c r="HJ121" s="112"/>
      <c r="HK121" s="112"/>
      <c r="HL121" s="112"/>
      <c r="HM121" s="112"/>
      <c r="HN121" s="112"/>
      <c r="HO121" s="112"/>
      <c r="HP121" s="112"/>
      <c r="HQ121" s="112"/>
      <c r="HR121" s="112"/>
      <c r="HS121" s="112"/>
      <c r="HT121" s="112"/>
      <c r="HU121" s="112"/>
      <c r="HV121" s="112"/>
      <c r="HW121" s="112"/>
      <c r="HX121" s="112"/>
      <c r="HY121" s="112"/>
      <c r="HZ121" s="112"/>
      <c r="IA121" s="112"/>
      <c r="IB121" s="112"/>
      <c r="IC121" s="112"/>
      <c r="ID121" s="112"/>
      <c r="IE121" s="112"/>
      <c r="IF121" s="112"/>
      <c r="IG121" s="112"/>
      <c r="IH121" s="112"/>
      <c r="II121" s="112"/>
      <c r="IJ121" s="112"/>
      <c r="IK121" s="112"/>
      <c r="IL121" s="112"/>
      <c r="IM121" s="112"/>
      <c r="IN121" s="112"/>
      <c r="IO121" s="112"/>
      <c r="IP121" s="112"/>
      <c r="IQ121" s="112"/>
      <c r="IR121" s="112"/>
      <c r="IS121" s="112"/>
      <c r="IT121" s="112"/>
      <c r="IU121" s="112"/>
    </row>
    <row r="122" spans="1:255">
      <c r="A122" s="135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112"/>
      <c r="CT122" s="112"/>
      <c r="CU122" s="112"/>
      <c r="CV122" s="112"/>
      <c r="CW122" s="112"/>
      <c r="CX122" s="112"/>
      <c r="CY122" s="112"/>
      <c r="CZ122" s="112"/>
      <c r="DA122" s="112"/>
      <c r="DB122" s="112"/>
      <c r="DC122" s="112"/>
      <c r="DD122" s="112"/>
      <c r="DE122" s="112"/>
      <c r="DF122" s="112"/>
      <c r="DG122" s="112"/>
      <c r="DH122" s="112"/>
      <c r="DI122" s="112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12"/>
      <c r="DU122" s="112"/>
      <c r="DV122" s="112"/>
      <c r="DW122" s="112"/>
      <c r="DX122" s="112"/>
      <c r="DY122" s="112"/>
      <c r="DZ122" s="112"/>
      <c r="EA122" s="112"/>
      <c r="EB122" s="112"/>
      <c r="EC122" s="112"/>
      <c r="ED122" s="112"/>
      <c r="EE122" s="112"/>
      <c r="EF122" s="112"/>
      <c r="EG122" s="112"/>
      <c r="EH122" s="112"/>
      <c r="EI122" s="112"/>
      <c r="EJ122" s="112"/>
      <c r="EK122" s="112"/>
      <c r="EL122" s="112"/>
      <c r="EM122" s="112"/>
      <c r="EN122" s="112"/>
      <c r="EO122" s="112"/>
      <c r="EP122" s="112"/>
      <c r="EQ122" s="112"/>
      <c r="ER122" s="112"/>
      <c r="ES122" s="112"/>
      <c r="ET122" s="112"/>
      <c r="EU122" s="112"/>
      <c r="EV122" s="112"/>
      <c r="EW122" s="112"/>
      <c r="EX122" s="112"/>
      <c r="EY122" s="112"/>
      <c r="EZ122" s="112"/>
      <c r="FA122" s="112"/>
      <c r="FB122" s="112"/>
      <c r="FC122" s="112"/>
      <c r="FD122" s="112"/>
      <c r="FE122" s="112"/>
      <c r="FF122" s="112"/>
      <c r="FG122" s="112"/>
      <c r="FH122" s="112"/>
      <c r="FI122" s="112"/>
      <c r="FJ122" s="112"/>
      <c r="FK122" s="112"/>
      <c r="FL122" s="112"/>
      <c r="FM122" s="112"/>
      <c r="FN122" s="112"/>
      <c r="FO122" s="112"/>
      <c r="FP122" s="112"/>
      <c r="FQ122" s="112"/>
      <c r="FR122" s="112"/>
      <c r="FS122" s="112"/>
      <c r="FT122" s="112"/>
      <c r="FU122" s="112"/>
      <c r="FV122" s="112"/>
      <c r="FW122" s="112"/>
      <c r="FX122" s="112"/>
      <c r="FY122" s="112"/>
      <c r="FZ122" s="112"/>
      <c r="GA122" s="112"/>
      <c r="GB122" s="112"/>
      <c r="GC122" s="112"/>
      <c r="GD122" s="112"/>
      <c r="GE122" s="112"/>
      <c r="GF122" s="112"/>
      <c r="GG122" s="112"/>
      <c r="GH122" s="112"/>
      <c r="GI122" s="112"/>
      <c r="GJ122" s="112"/>
      <c r="GK122" s="112"/>
      <c r="GL122" s="112"/>
      <c r="GM122" s="112"/>
      <c r="GN122" s="112"/>
      <c r="GO122" s="112"/>
      <c r="GP122" s="112"/>
      <c r="GQ122" s="112"/>
      <c r="GR122" s="112"/>
      <c r="GS122" s="112"/>
      <c r="GT122" s="112"/>
      <c r="GU122" s="112"/>
      <c r="GV122" s="112"/>
      <c r="GW122" s="112"/>
      <c r="GX122" s="112"/>
      <c r="GY122" s="112"/>
      <c r="GZ122" s="112"/>
      <c r="HA122" s="112"/>
      <c r="HB122" s="112"/>
      <c r="HC122" s="112"/>
      <c r="HD122" s="112"/>
      <c r="HE122" s="112"/>
      <c r="HF122" s="112"/>
      <c r="HG122" s="112"/>
      <c r="HH122" s="112"/>
      <c r="HI122" s="112"/>
      <c r="HJ122" s="112"/>
      <c r="HK122" s="112"/>
      <c r="HL122" s="112"/>
      <c r="HM122" s="112"/>
      <c r="HN122" s="112"/>
      <c r="HO122" s="112"/>
      <c r="HP122" s="112"/>
      <c r="HQ122" s="112"/>
      <c r="HR122" s="112"/>
      <c r="HS122" s="112"/>
      <c r="HT122" s="112"/>
      <c r="HU122" s="112"/>
      <c r="HV122" s="112"/>
      <c r="HW122" s="112"/>
      <c r="HX122" s="112"/>
      <c r="HY122" s="112"/>
      <c r="HZ122" s="112"/>
      <c r="IA122" s="112"/>
      <c r="IB122" s="112"/>
      <c r="IC122" s="112"/>
      <c r="ID122" s="112"/>
      <c r="IE122" s="112"/>
      <c r="IF122" s="112"/>
      <c r="IG122" s="112"/>
      <c r="IH122" s="112"/>
      <c r="II122" s="112"/>
      <c r="IJ122" s="112"/>
      <c r="IK122" s="112"/>
      <c r="IL122" s="112"/>
      <c r="IM122" s="112"/>
      <c r="IN122" s="112"/>
      <c r="IO122" s="112"/>
      <c r="IP122" s="112"/>
      <c r="IQ122" s="112"/>
      <c r="IR122" s="112"/>
      <c r="IS122" s="112"/>
      <c r="IT122" s="112"/>
      <c r="IU122" s="112"/>
    </row>
    <row r="123" spans="1:255">
      <c r="A123" s="135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  <c r="CS123" s="112"/>
      <c r="CT123" s="112"/>
      <c r="CU123" s="112"/>
      <c r="CV123" s="112"/>
      <c r="CW123" s="112"/>
      <c r="CX123" s="112"/>
      <c r="CY123" s="112"/>
      <c r="CZ123" s="112"/>
      <c r="DA123" s="112"/>
      <c r="DB123" s="112"/>
      <c r="DC123" s="112"/>
      <c r="DD123" s="112"/>
      <c r="DE123" s="112"/>
      <c r="DF123" s="112"/>
      <c r="DG123" s="112"/>
      <c r="DH123" s="112"/>
      <c r="DI123" s="112"/>
      <c r="DJ123" s="112"/>
      <c r="DK123" s="112"/>
      <c r="DL123" s="112"/>
      <c r="DM123" s="112"/>
      <c r="DN123" s="112"/>
      <c r="DO123" s="112"/>
      <c r="DP123" s="112"/>
      <c r="DQ123" s="112"/>
      <c r="DR123" s="112"/>
      <c r="DS123" s="112"/>
      <c r="DT123" s="112"/>
      <c r="DU123" s="112"/>
      <c r="DV123" s="112"/>
      <c r="DW123" s="112"/>
      <c r="DX123" s="112"/>
      <c r="DY123" s="112"/>
      <c r="DZ123" s="112"/>
      <c r="EA123" s="112"/>
      <c r="EB123" s="112"/>
      <c r="EC123" s="112"/>
      <c r="ED123" s="112"/>
      <c r="EE123" s="112"/>
      <c r="EF123" s="112"/>
      <c r="EG123" s="112"/>
      <c r="EH123" s="112"/>
      <c r="EI123" s="112"/>
      <c r="EJ123" s="112"/>
      <c r="EK123" s="112"/>
      <c r="EL123" s="112"/>
      <c r="EM123" s="112"/>
      <c r="EN123" s="112"/>
      <c r="EO123" s="112"/>
      <c r="EP123" s="112"/>
      <c r="EQ123" s="112"/>
      <c r="ER123" s="112"/>
      <c r="ES123" s="112"/>
      <c r="ET123" s="112"/>
      <c r="EU123" s="112"/>
      <c r="EV123" s="112"/>
      <c r="EW123" s="112"/>
      <c r="EX123" s="112"/>
      <c r="EY123" s="112"/>
      <c r="EZ123" s="112"/>
      <c r="FA123" s="112"/>
      <c r="FB123" s="112"/>
      <c r="FC123" s="112"/>
      <c r="FD123" s="112"/>
      <c r="FE123" s="112"/>
      <c r="FF123" s="112"/>
      <c r="FG123" s="112"/>
      <c r="FH123" s="112"/>
      <c r="FI123" s="112"/>
      <c r="FJ123" s="112"/>
      <c r="FK123" s="112"/>
      <c r="FL123" s="112"/>
      <c r="FM123" s="112"/>
      <c r="FN123" s="112"/>
      <c r="FO123" s="112"/>
      <c r="FP123" s="112"/>
      <c r="FQ123" s="112"/>
      <c r="FR123" s="112"/>
      <c r="FS123" s="112"/>
      <c r="FT123" s="112"/>
      <c r="FU123" s="112"/>
      <c r="FV123" s="112"/>
      <c r="FW123" s="112"/>
      <c r="FX123" s="112"/>
      <c r="FY123" s="112"/>
      <c r="FZ123" s="112"/>
      <c r="GA123" s="112"/>
      <c r="GB123" s="112"/>
      <c r="GC123" s="112"/>
      <c r="GD123" s="112"/>
      <c r="GE123" s="112"/>
      <c r="GF123" s="112"/>
      <c r="GG123" s="112"/>
      <c r="GH123" s="112"/>
      <c r="GI123" s="112"/>
      <c r="GJ123" s="112"/>
      <c r="GK123" s="112"/>
      <c r="GL123" s="112"/>
      <c r="GM123" s="112"/>
      <c r="GN123" s="112"/>
      <c r="GO123" s="112"/>
      <c r="GP123" s="112"/>
      <c r="GQ123" s="112"/>
      <c r="GR123" s="112"/>
      <c r="GS123" s="112"/>
      <c r="GT123" s="112"/>
      <c r="GU123" s="112"/>
      <c r="GV123" s="112"/>
      <c r="GW123" s="112"/>
      <c r="GX123" s="112"/>
      <c r="GY123" s="112"/>
      <c r="GZ123" s="112"/>
      <c r="HA123" s="112"/>
      <c r="HB123" s="112"/>
      <c r="HC123" s="112"/>
      <c r="HD123" s="112"/>
      <c r="HE123" s="112"/>
      <c r="HF123" s="112"/>
      <c r="HG123" s="112"/>
      <c r="HH123" s="112"/>
      <c r="HI123" s="112"/>
      <c r="HJ123" s="112"/>
      <c r="HK123" s="112"/>
      <c r="HL123" s="112"/>
      <c r="HM123" s="112"/>
      <c r="HN123" s="112"/>
      <c r="HO123" s="112"/>
      <c r="HP123" s="112"/>
      <c r="HQ123" s="112"/>
      <c r="HR123" s="112"/>
      <c r="HS123" s="112"/>
      <c r="HT123" s="112"/>
      <c r="HU123" s="112"/>
      <c r="HV123" s="112"/>
      <c r="HW123" s="112"/>
      <c r="HX123" s="112"/>
      <c r="HY123" s="112"/>
      <c r="HZ123" s="112"/>
      <c r="IA123" s="112"/>
      <c r="IB123" s="112"/>
      <c r="IC123" s="112"/>
      <c r="ID123" s="112"/>
      <c r="IE123" s="112"/>
      <c r="IF123" s="112"/>
      <c r="IG123" s="112"/>
      <c r="IH123" s="112"/>
      <c r="II123" s="112"/>
      <c r="IJ123" s="112"/>
      <c r="IK123" s="112"/>
      <c r="IL123" s="112"/>
      <c r="IM123" s="112"/>
      <c r="IN123" s="112"/>
      <c r="IO123" s="112"/>
      <c r="IP123" s="112"/>
      <c r="IQ123" s="112"/>
      <c r="IR123" s="112"/>
      <c r="IS123" s="112"/>
      <c r="IT123" s="112"/>
      <c r="IU123" s="112"/>
    </row>
    <row r="124" spans="1:255">
      <c r="A124" s="135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2"/>
      <c r="CU124" s="112"/>
      <c r="CV124" s="112"/>
      <c r="CW124" s="112"/>
      <c r="CX124" s="112"/>
      <c r="CY124" s="112"/>
      <c r="CZ124" s="112"/>
      <c r="DA124" s="112"/>
      <c r="DB124" s="112"/>
      <c r="DC124" s="112"/>
      <c r="DD124" s="112"/>
      <c r="DE124" s="112"/>
      <c r="DF124" s="112"/>
      <c r="DG124" s="112"/>
      <c r="DH124" s="112"/>
      <c r="DI124" s="112"/>
      <c r="DJ124" s="112"/>
      <c r="DK124" s="112"/>
      <c r="DL124" s="112"/>
      <c r="DM124" s="112"/>
      <c r="DN124" s="112"/>
      <c r="DO124" s="112"/>
      <c r="DP124" s="112"/>
      <c r="DQ124" s="112"/>
      <c r="DR124" s="112"/>
      <c r="DS124" s="112"/>
      <c r="DT124" s="112"/>
      <c r="DU124" s="112"/>
      <c r="DV124" s="112"/>
      <c r="DW124" s="112"/>
      <c r="DX124" s="112"/>
      <c r="DY124" s="112"/>
      <c r="DZ124" s="112"/>
      <c r="EA124" s="112"/>
      <c r="EB124" s="112"/>
      <c r="EC124" s="112"/>
      <c r="ED124" s="112"/>
      <c r="EE124" s="112"/>
      <c r="EF124" s="112"/>
      <c r="EG124" s="112"/>
      <c r="EH124" s="112"/>
      <c r="EI124" s="112"/>
      <c r="EJ124" s="112"/>
      <c r="EK124" s="112"/>
      <c r="EL124" s="112"/>
      <c r="EM124" s="112"/>
      <c r="EN124" s="112"/>
      <c r="EO124" s="112"/>
      <c r="EP124" s="112"/>
      <c r="EQ124" s="112"/>
      <c r="ER124" s="112"/>
      <c r="ES124" s="112"/>
      <c r="ET124" s="112"/>
      <c r="EU124" s="112"/>
      <c r="EV124" s="112"/>
      <c r="EW124" s="112"/>
      <c r="EX124" s="112"/>
      <c r="EY124" s="112"/>
      <c r="EZ124" s="112"/>
      <c r="FA124" s="112"/>
      <c r="FB124" s="112"/>
      <c r="FC124" s="112"/>
      <c r="FD124" s="112"/>
      <c r="FE124" s="112"/>
      <c r="FF124" s="112"/>
      <c r="FG124" s="112"/>
      <c r="FH124" s="112"/>
      <c r="FI124" s="112"/>
      <c r="FJ124" s="112"/>
      <c r="FK124" s="112"/>
      <c r="FL124" s="112"/>
      <c r="FM124" s="112"/>
      <c r="FN124" s="112"/>
      <c r="FO124" s="112"/>
      <c r="FP124" s="112"/>
      <c r="FQ124" s="112"/>
      <c r="FR124" s="112"/>
      <c r="FS124" s="112"/>
      <c r="FT124" s="112"/>
      <c r="FU124" s="112"/>
      <c r="FV124" s="112"/>
      <c r="FW124" s="112"/>
      <c r="FX124" s="112"/>
      <c r="FY124" s="112"/>
      <c r="FZ124" s="112"/>
      <c r="GA124" s="112"/>
      <c r="GB124" s="112"/>
      <c r="GC124" s="112"/>
      <c r="GD124" s="112"/>
      <c r="GE124" s="112"/>
      <c r="GF124" s="112"/>
      <c r="GG124" s="112"/>
      <c r="GH124" s="112"/>
      <c r="GI124" s="112"/>
      <c r="GJ124" s="112"/>
      <c r="GK124" s="112"/>
      <c r="GL124" s="112"/>
      <c r="GM124" s="112"/>
      <c r="GN124" s="112"/>
      <c r="GO124" s="112"/>
      <c r="GP124" s="112"/>
      <c r="GQ124" s="112"/>
      <c r="GR124" s="112"/>
      <c r="GS124" s="112"/>
      <c r="GT124" s="112"/>
      <c r="GU124" s="112"/>
      <c r="GV124" s="112"/>
      <c r="GW124" s="112"/>
      <c r="GX124" s="112"/>
      <c r="GY124" s="112"/>
      <c r="GZ124" s="112"/>
      <c r="HA124" s="112"/>
      <c r="HB124" s="112"/>
      <c r="HC124" s="112"/>
      <c r="HD124" s="112"/>
      <c r="HE124" s="112"/>
      <c r="HF124" s="112"/>
      <c r="HG124" s="112"/>
      <c r="HH124" s="112"/>
      <c r="HI124" s="112"/>
      <c r="HJ124" s="112"/>
      <c r="HK124" s="112"/>
      <c r="HL124" s="112"/>
      <c r="HM124" s="112"/>
      <c r="HN124" s="112"/>
      <c r="HO124" s="112"/>
      <c r="HP124" s="112"/>
      <c r="HQ124" s="112"/>
      <c r="HR124" s="112"/>
      <c r="HS124" s="112"/>
      <c r="HT124" s="112"/>
      <c r="HU124" s="112"/>
      <c r="HV124" s="112"/>
      <c r="HW124" s="112"/>
      <c r="HX124" s="112"/>
      <c r="HY124" s="112"/>
      <c r="HZ124" s="112"/>
      <c r="IA124" s="112"/>
      <c r="IB124" s="112"/>
      <c r="IC124" s="112"/>
      <c r="ID124" s="112"/>
      <c r="IE124" s="112"/>
      <c r="IF124" s="112"/>
      <c r="IG124" s="112"/>
      <c r="IH124" s="112"/>
      <c r="II124" s="112"/>
      <c r="IJ124" s="112"/>
      <c r="IK124" s="112"/>
      <c r="IL124" s="112"/>
      <c r="IM124" s="112"/>
      <c r="IN124" s="112"/>
      <c r="IO124" s="112"/>
      <c r="IP124" s="112"/>
      <c r="IQ124" s="112"/>
      <c r="IR124" s="112"/>
      <c r="IS124" s="112"/>
      <c r="IT124" s="112"/>
      <c r="IU124" s="112"/>
    </row>
    <row r="125" spans="1:255">
      <c r="A125" s="135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  <c r="CE125" s="112"/>
      <c r="CF125" s="112"/>
      <c r="CG125" s="112"/>
      <c r="CH125" s="112"/>
      <c r="CI125" s="112"/>
      <c r="CJ125" s="112"/>
      <c r="CK125" s="112"/>
      <c r="CL125" s="112"/>
      <c r="CM125" s="112"/>
      <c r="CN125" s="112"/>
      <c r="CO125" s="112"/>
      <c r="CP125" s="112"/>
      <c r="CQ125" s="112"/>
      <c r="CR125" s="112"/>
      <c r="CS125" s="112"/>
      <c r="CT125" s="112"/>
      <c r="CU125" s="112"/>
      <c r="CV125" s="112"/>
      <c r="CW125" s="112"/>
      <c r="CX125" s="112"/>
      <c r="CY125" s="112"/>
      <c r="CZ125" s="112"/>
      <c r="DA125" s="112"/>
      <c r="DB125" s="112"/>
      <c r="DC125" s="112"/>
      <c r="DD125" s="112"/>
      <c r="DE125" s="112"/>
      <c r="DF125" s="112"/>
      <c r="DG125" s="112"/>
      <c r="DH125" s="112"/>
      <c r="DI125" s="112"/>
      <c r="DJ125" s="112"/>
      <c r="DK125" s="112"/>
      <c r="DL125" s="112"/>
      <c r="DM125" s="112"/>
      <c r="DN125" s="112"/>
      <c r="DO125" s="112"/>
      <c r="DP125" s="112"/>
      <c r="DQ125" s="112"/>
      <c r="DR125" s="112"/>
      <c r="DS125" s="112"/>
      <c r="DT125" s="112"/>
      <c r="DU125" s="112"/>
      <c r="DV125" s="112"/>
      <c r="DW125" s="112"/>
      <c r="DX125" s="112"/>
      <c r="DY125" s="112"/>
      <c r="DZ125" s="112"/>
      <c r="EA125" s="112"/>
      <c r="EB125" s="112"/>
      <c r="EC125" s="112"/>
      <c r="ED125" s="112"/>
      <c r="EE125" s="112"/>
      <c r="EF125" s="112"/>
      <c r="EG125" s="112"/>
      <c r="EH125" s="112"/>
      <c r="EI125" s="112"/>
      <c r="EJ125" s="112"/>
      <c r="EK125" s="112"/>
      <c r="EL125" s="112"/>
      <c r="EM125" s="112"/>
      <c r="EN125" s="112"/>
      <c r="EO125" s="112"/>
      <c r="EP125" s="112"/>
      <c r="EQ125" s="112"/>
      <c r="ER125" s="112"/>
      <c r="ES125" s="112"/>
      <c r="ET125" s="112"/>
      <c r="EU125" s="112"/>
      <c r="EV125" s="112"/>
      <c r="EW125" s="112"/>
      <c r="EX125" s="112"/>
      <c r="EY125" s="112"/>
      <c r="EZ125" s="112"/>
      <c r="FA125" s="112"/>
      <c r="FB125" s="112"/>
      <c r="FC125" s="112"/>
      <c r="FD125" s="112"/>
      <c r="FE125" s="112"/>
      <c r="FF125" s="112"/>
      <c r="FG125" s="112"/>
      <c r="FH125" s="112"/>
      <c r="FI125" s="112"/>
      <c r="FJ125" s="112"/>
      <c r="FK125" s="112"/>
      <c r="FL125" s="112"/>
      <c r="FM125" s="112"/>
      <c r="FN125" s="112"/>
      <c r="FO125" s="112"/>
      <c r="FP125" s="112"/>
      <c r="FQ125" s="112"/>
      <c r="FR125" s="112"/>
      <c r="FS125" s="112"/>
      <c r="FT125" s="112"/>
      <c r="FU125" s="112"/>
      <c r="FV125" s="112"/>
      <c r="FW125" s="112"/>
      <c r="FX125" s="112"/>
      <c r="FY125" s="112"/>
      <c r="FZ125" s="112"/>
      <c r="GA125" s="112"/>
      <c r="GB125" s="112"/>
      <c r="GC125" s="112"/>
      <c r="GD125" s="112"/>
      <c r="GE125" s="112"/>
      <c r="GF125" s="112"/>
      <c r="GG125" s="112"/>
      <c r="GH125" s="112"/>
      <c r="GI125" s="112"/>
      <c r="GJ125" s="112"/>
      <c r="GK125" s="112"/>
      <c r="GL125" s="112"/>
      <c r="GM125" s="112"/>
      <c r="GN125" s="112"/>
      <c r="GO125" s="112"/>
      <c r="GP125" s="112"/>
      <c r="GQ125" s="112"/>
      <c r="GR125" s="112"/>
      <c r="GS125" s="112"/>
      <c r="GT125" s="112"/>
      <c r="GU125" s="112"/>
      <c r="GV125" s="112"/>
      <c r="GW125" s="112"/>
      <c r="GX125" s="112"/>
      <c r="GY125" s="112"/>
      <c r="GZ125" s="112"/>
      <c r="HA125" s="112"/>
      <c r="HB125" s="112"/>
      <c r="HC125" s="112"/>
      <c r="HD125" s="112"/>
      <c r="HE125" s="112"/>
      <c r="HF125" s="112"/>
      <c r="HG125" s="112"/>
      <c r="HH125" s="112"/>
      <c r="HI125" s="112"/>
      <c r="HJ125" s="112"/>
      <c r="HK125" s="112"/>
      <c r="HL125" s="112"/>
      <c r="HM125" s="112"/>
      <c r="HN125" s="112"/>
      <c r="HO125" s="112"/>
      <c r="HP125" s="112"/>
      <c r="HQ125" s="112"/>
      <c r="HR125" s="112"/>
      <c r="HS125" s="112"/>
      <c r="HT125" s="112"/>
      <c r="HU125" s="112"/>
      <c r="HV125" s="112"/>
      <c r="HW125" s="112"/>
      <c r="HX125" s="112"/>
      <c r="HY125" s="112"/>
      <c r="HZ125" s="112"/>
      <c r="IA125" s="112"/>
      <c r="IB125" s="112"/>
      <c r="IC125" s="112"/>
      <c r="ID125" s="112"/>
      <c r="IE125" s="112"/>
      <c r="IF125" s="112"/>
      <c r="IG125" s="112"/>
      <c r="IH125" s="112"/>
      <c r="II125" s="112"/>
      <c r="IJ125" s="112"/>
      <c r="IK125" s="112"/>
      <c r="IL125" s="112"/>
      <c r="IM125" s="112"/>
      <c r="IN125" s="112"/>
      <c r="IO125" s="112"/>
      <c r="IP125" s="112"/>
      <c r="IQ125" s="112"/>
      <c r="IR125" s="112"/>
      <c r="IS125" s="112"/>
      <c r="IT125" s="112"/>
      <c r="IU125" s="112"/>
    </row>
    <row r="126" spans="1:255">
      <c r="A126" s="135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  <c r="CE126" s="112"/>
      <c r="CF126" s="112"/>
      <c r="CG126" s="112"/>
      <c r="CH126" s="112"/>
      <c r="CI126" s="112"/>
      <c r="CJ126" s="112"/>
      <c r="CK126" s="112"/>
      <c r="CL126" s="112"/>
      <c r="CM126" s="112"/>
      <c r="CN126" s="112"/>
      <c r="CO126" s="112"/>
      <c r="CP126" s="112"/>
      <c r="CQ126" s="112"/>
      <c r="CR126" s="112"/>
      <c r="CS126" s="112"/>
      <c r="CT126" s="112"/>
      <c r="CU126" s="112"/>
      <c r="CV126" s="112"/>
      <c r="CW126" s="112"/>
      <c r="CX126" s="112"/>
      <c r="CY126" s="112"/>
      <c r="CZ126" s="112"/>
      <c r="DA126" s="112"/>
      <c r="DB126" s="112"/>
      <c r="DC126" s="112"/>
      <c r="DD126" s="112"/>
      <c r="DE126" s="112"/>
      <c r="DF126" s="112"/>
      <c r="DG126" s="112"/>
      <c r="DH126" s="112"/>
      <c r="DI126" s="112"/>
      <c r="DJ126" s="112"/>
      <c r="DK126" s="112"/>
      <c r="DL126" s="112"/>
      <c r="DM126" s="112"/>
      <c r="DN126" s="112"/>
      <c r="DO126" s="112"/>
      <c r="DP126" s="112"/>
      <c r="DQ126" s="112"/>
      <c r="DR126" s="112"/>
      <c r="DS126" s="112"/>
      <c r="DT126" s="112"/>
      <c r="DU126" s="112"/>
      <c r="DV126" s="112"/>
      <c r="DW126" s="112"/>
      <c r="DX126" s="112"/>
      <c r="DY126" s="112"/>
      <c r="DZ126" s="112"/>
      <c r="EA126" s="112"/>
      <c r="EB126" s="112"/>
      <c r="EC126" s="112"/>
      <c r="ED126" s="112"/>
      <c r="EE126" s="112"/>
      <c r="EF126" s="112"/>
      <c r="EG126" s="112"/>
      <c r="EH126" s="112"/>
      <c r="EI126" s="112"/>
      <c r="EJ126" s="112"/>
      <c r="EK126" s="112"/>
      <c r="EL126" s="112"/>
      <c r="EM126" s="112"/>
      <c r="EN126" s="112"/>
      <c r="EO126" s="112"/>
      <c r="EP126" s="112"/>
      <c r="EQ126" s="112"/>
      <c r="ER126" s="112"/>
      <c r="ES126" s="112"/>
      <c r="ET126" s="112"/>
      <c r="EU126" s="112"/>
      <c r="EV126" s="112"/>
      <c r="EW126" s="112"/>
      <c r="EX126" s="112"/>
      <c r="EY126" s="112"/>
      <c r="EZ126" s="112"/>
      <c r="FA126" s="112"/>
      <c r="FB126" s="112"/>
      <c r="FC126" s="112"/>
      <c r="FD126" s="112"/>
      <c r="FE126" s="112"/>
      <c r="FF126" s="112"/>
      <c r="FG126" s="112"/>
      <c r="FH126" s="112"/>
      <c r="FI126" s="112"/>
      <c r="FJ126" s="112"/>
      <c r="FK126" s="112"/>
      <c r="FL126" s="112"/>
      <c r="FM126" s="112"/>
      <c r="FN126" s="112"/>
      <c r="FO126" s="112"/>
      <c r="FP126" s="112"/>
      <c r="FQ126" s="112"/>
      <c r="FR126" s="112"/>
      <c r="FS126" s="112"/>
      <c r="FT126" s="112"/>
      <c r="FU126" s="112"/>
      <c r="FV126" s="112"/>
      <c r="FW126" s="112"/>
      <c r="FX126" s="112"/>
      <c r="FY126" s="112"/>
      <c r="FZ126" s="112"/>
      <c r="GA126" s="112"/>
      <c r="GB126" s="112"/>
      <c r="GC126" s="112"/>
      <c r="GD126" s="112"/>
      <c r="GE126" s="112"/>
      <c r="GF126" s="112"/>
      <c r="GG126" s="112"/>
      <c r="GH126" s="112"/>
      <c r="GI126" s="112"/>
      <c r="GJ126" s="112"/>
      <c r="GK126" s="112"/>
      <c r="GL126" s="112"/>
      <c r="GM126" s="112"/>
      <c r="GN126" s="112"/>
      <c r="GO126" s="112"/>
      <c r="GP126" s="112"/>
      <c r="GQ126" s="112"/>
      <c r="GR126" s="112"/>
      <c r="GS126" s="112"/>
      <c r="GT126" s="112"/>
      <c r="GU126" s="112"/>
      <c r="GV126" s="112"/>
      <c r="GW126" s="112"/>
      <c r="GX126" s="112"/>
      <c r="GY126" s="112"/>
      <c r="GZ126" s="112"/>
      <c r="HA126" s="112"/>
      <c r="HB126" s="112"/>
      <c r="HC126" s="112"/>
      <c r="HD126" s="112"/>
      <c r="HE126" s="112"/>
      <c r="HF126" s="112"/>
      <c r="HG126" s="112"/>
      <c r="HH126" s="112"/>
      <c r="HI126" s="112"/>
      <c r="HJ126" s="112"/>
      <c r="HK126" s="112"/>
      <c r="HL126" s="112"/>
      <c r="HM126" s="112"/>
      <c r="HN126" s="112"/>
      <c r="HO126" s="112"/>
      <c r="HP126" s="112"/>
      <c r="HQ126" s="112"/>
      <c r="HR126" s="112"/>
      <c r="HS126" s="112"/>
      <c r="HT126" s="112"/>
      <c r="HU126" s="112"/>
      <c r="HV126" s="112"/>
      <c r="HW126" s="112"/>
      <c r="HX126" s="112"/>
      <c r="HY126" s="112"/>
      <c r="HZ126" s="112"/>
      <c r="IA126" s="112"/>
      <c r="IB126" s="112"/>
      <c r="IC126" s="112"/>
      <c r="ID126" s="112"/>
      <c r="IE126" s="112"/>
      <c r="IF126" s="112"/>
      <c r="IG126" s="112"/>
      <c r="IH126" s="112"/>
      <c r="II126" s="112"/>
      <c r="IJ126" s="112"/>
      <c r="IK126" s="112"/>
      <c r="IL126" s="112"/>
      <c r="IM126" s="112"/>
      <c r="IN126" s="112"/>
      <c r="IO126" s="112"/>
      <c r="IP126" s="112"/>
      <c r="IQ126" s="112"/>
      <c r="IR126" s="112"/>
      <c r="IS126" s="112"/>
      <c r="IT126" s="112"/>
      <c r="IU126" s="112"/>
    </row>
    <row r="127" spans="1:255">
      <c r="A127" s="135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  <c r="CE127" s="112"/>
      <c r="CF127" s="112"/>
      <c r="CG127" s="112"/>
      <c r="CH127" s="112"/>
      <c r="CI127" s="112"/>
      <c r="CJ127" s="112"/>
      <c r="CK127" s="112"/>
      <c r="CL127" s="112"/>
      <c r="CM127" s="112"/>
      <c r="CN127" s="112"/>
      <c r="CO127" s="112"/>
      <c r="CP127" s="112"/>
      <c r="CQ127" s="112"/>
      <c r="CR127" s="112"/>
      <c r="CS127" s="112"/>
      <c r="CT127" s="112"/>
      <c r="CU127" s="112"/>
      <c r="CV127" s="112"/>
      <c r="CW127" s="112"/>
      <c r="CX127" s="112"/>
      <c r="CY127" s="112"/>
      <c r="CZ127" s="112"/>
      <c r="DA127" s="112"/>
      <c r="DB127" s="112"/>
      <c r="DC127" s="112"/>
      <c r="DD127" s="112"/>
      <c r="DE127" s="112"/>
      <c r="DF127" s="112"/>
      <c r="DG127" s="112"/>
      <c r="DH127" s="112"/>
      <c r="DI127" s="112"/>
      <c r="DJ127" s="112"/>
      <c r="DK127" s="112"/>
      <c r="DL127" s="112"/>
      <c r="DM127" s="112"/>
      <c r="DN127" s="112"/>
      <c r="DO127" s="112"/>
      <c r="DP127" s="112"/>
      <c r="DQ127" s="112"/>
      <c r="DR127" s="112"/>
      <c r="DS127" s="112"/>
      <c r="DT127" s="112"/>
      <c r="DU127" s="112"/>
      <c r="DV127" s="112"/>
      <c r="DW127" s="112"/>
      <c r="DX127" s="112"/>
      <c r="DY127" s="112"/>
      <c r="DZ127" s="112"/>
      <c r="EA127" s="112"/>
      <c r="EB127" s="112"/>
      <c r="EC127" s="112"/>
      <c r="ED127" s="112"/>
      <c r="EE127" s="112"/>
      <c r="EF127" s="112"/>
      <c r="EG127" s="112"/>
      <c r="EH127" s="112"/>
      <c r="EI127" s="112"/>
      <c r="EJ127" s="112"/>
      <c r="EK127" s="112"/>
      <c r="EL127" s="112"/>
      <c r="EM127" s="112"/>
      <c r="EN127" s="112"/>
      <c r="EO127" s="112"/>
      <c r="EP127" s="112"/>
      <c r="EQ127" s="112"/>
      <c r="ER127" s="112"/>
      <c r="ES127" s="112"/>
      <c r="ET127" s="112"/>
      <c r="EU127" s="112"/>
      <c r="EV127" s="112"/>
      <c r="EW127" s="112"/>
      <c r="EX127" s="112"/>
      <c r="EY127" s="112"/>
      <c r="EZ127" s="112"/>
      <c r="FA127" s="112"/>
      <c r="FB127" s="112"/>
      <c r="FC127" s="112"/>
      <c r="FD127" s="112"/>
      <c r="FE127" s="112"/>
      <c r="FF127" s="112"/>
      <c r="FG127" s="112"/>
      <c r="FH127" s="112"/>
      <c r="FI127" s="112"/>
      <c r="FJ127" s="112"/>
      <c r="FK127" s="112"/>
      <c r="FL127" s="112"/>
      <c r="FM127" s="112"/>
      <c r="FN127" s="112"/>
      <c r="FO127" s="112"/>
      <c r="FP127" s="112"/>
      <c r="FQ127" s="112"/>
      <c r="FR127" s="112"/>
      <c r="FS127" s="112"/>
      <c r="FT127" s="112"/>
      <c r="FU127" s="112"/>
      <c r="FV127" s="112"/>
      <c r="FW127" s="112"/>
      <c r="FX127" s="112"/>
      <c r="FY127" s="112"/>
      <c r="FZ127" s="112"/>
      <c r="GA127" s="112"/>
      <c r="GB127" s="112"/>
      <c r="GC127" s="112"/>
      <c r="GD127" s="112"/>
      <c r="GE127" s="112"/>
      <c r="GF127" s="112"/>
      <c r="GG127" s="112"/>
      <c r="GH127" s="112"/>
      <c r="GI127" s="112"/>
      <c r="GJ127" s="112"/>
      <c r="GK127" s="112"/>
      <c r="GL127" s="112"/>
      <c r="GM127" s="112"/>
      <c r="GN127" s="112"/>
      <c r="GO127" s="112"/>
      <c r="GP127" s="112"/>
      <c r="GQ127" s="112"/>
      <c r="GR127" s="112"/>
      <c r="GS127" s="112"/>
      <c r="GT127" s="112"/>
      <c r="GU127" s="112"/>
      <c r="GV127" s="112"/>
      <c r="GW127" s="112"/>
      <c r="GX127" s="112"/>
      <c r="GY127" s="112"/>
      <c r="GZ127" s="112"/>
      <c r="HA127" s="112"/>
      <c r="HB127" s="112"/>
      <c r="HC127" s="112"/>
      <c r="HD127" s="112"/>
      <c r="HE127" s="112"/>
      <c r="HF127" s="112"/>
      <c r="HG127" s="112"/>
      <c r="HH127" s="112"/>
      <c r="HI127" s="112"/>
      <c r="HJ127" s="112"/>
      <c r="HK127" s="112"/>
      <c r="HL127" s="112"/>
      <c r="HM127" s="112"/>
      <c r="HN127" s="112"/>
      <c r="HO127" s="112"/>
      <c r="HP127" s="112"/>
      <c r="HQ127" s="112"/>
      <c r="HR127" s="112"/>
      <c r="HS127" s="112"/>
      <c r="HT127" s="112"/>
      <c r="HU127" s="112"/>
      <c r="HV127" s="112"/>
      <c r="HW127" s="112"/>
      <c r="HX127" s="112"/>
      <c r="HY127" s="112"/>
      <c r="HZ127" s="112"/>
      <c r="IA127" s="112"/>
      <c r="IB127" s="112"/>
      <c r="IC127" s="112"/>
      <c r="ID127" s="112"/>
      <c r="IE127" s="112"/>
      <c r="IF127" s="112"/>
      <c r="IG127" s="112"/>
      <c r="IH127" s="112"/>
      <c r="II127" s="112"/>
      <c r="IJ127" s="112"/>
      <c r="IK127" s="112"/>
      <c r="IL127" s="112"/>
      <c r="IM127" s="112"/>
      <c r="IN127" s="112"/>
      <c r="IO127" s="112"/>
      <c r="IP127" s="112"/>
      <c r="IQ127" s="112"/>
      <c r="IR127" s="112"/>
      <c r="IS127" s="112"/>
      <c r="IT127" s="112"/>
      <c r="IU127" s="112"/>
    </row>
    <row r="128" spans="1:255">
      <c r="A128" s="135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  <c r="CE128" s="112"/>
      <c r="CF128" s="112"/>
      <c r="CG128" s="112"/>
      <c r="CH128" s="112"/>
      <c r="CI128" s="112"/>
      <c r="CJ128" s="112"/>
      <c r="CK128" s="112"/>
      <c r="CL128" s="112"/>
      <c r="CM128" s="112"/>
      <c r="CN128" s="112"/>
      <c r="CO128" s="112"/>
      <c r="CP128" s="112"/>
      <c r="CQ128" s="112"/>
      <c r="CR128" s="112"/>
      <c r="CS128" s="112"/>
      <c r="CT128" s="112"/>
      <c r="CU128" s="112"/>
      <c r="CV128" s="112"/>
      <c r="CW128" s="112"/>
      <c r="CX128" s="112"/>
      <c r="CY128" s="112"/>
      <c r="CZ128" s="112"/>
      <c r="DA128" s="112"/>
      <c r="DB128" s="112"/>
      <c r="DC128" s="112"/>
      <c r="DD128" s="112"/>
      <c r="DE128" s="112"/>
      <c r="DF128" s="112"/>
      <c r="DG128" s="112"/>
      <c r="DH128" s="112"/>
      <c r="DI128" s="112"/>
      <c r="DJ128" s="112"/>
      <c r="DK128" s="112"/>
      <c r="DL128" s="112"/>
      <c r="DM128" s="112"/>
      <c r="DN128" s="112"/>
      <c r="DO128" s="112"/>
      <c r="DP128" s="112"/>
      <c r="DQ128" s="112"/>
      <c r="DR128" s="112"/>
      <c r="DS128" s="112"/>
      <c r="DT128" s="112"/>
      <c r="DU128" s="112"/>
      <c r="DV128" s="112"/>
      <c r="DW128" s="112"/>
      <c r="DX128" s="112"/>
      <c r="DY128" s="112"/>
      <c r="DZ128" s="112"/>
      <c r="EA128" s="112"/>
      <c r="EB128" s="112"/>
      <c r="EC128" s="112"/>
      <c r="ED128" s="112"/>
      <c r="EE128" s="112"/>
      <c r="EF128" s="112"/>
      <c r="EG128" s="112"/>
      <c r="EH128" s="112"/>
      <c r="EI128" s="112"/>
      <c r="EJ128" s="112"/>
      <c r="EK128" s="112"/>
      <c r="EL128" s="112"/>
      <c r="EM128" s="112"/>
      <c r="EN128" s="112"/>
      <c r="EO128" s="112"/>
      <c r="EP128" s="112"/>
      <c r="EQ128" s="112"/>
      <c r="ER128" s="112"/>
      <c r="ES128" s="112"/>
      <c r="ET128" s="112"/>
      <c r="EU128" s="112"/>
      <c r="EV128" s="112"/>
      <c r="EW128" s="112"/>
      <c r="EX128" s="112"/>
      <c r="EY128" s="112"/>
      <c r="EZ128" s="112"/>
      <c r="FA128" s="112"/>
      <c r="FB128" s="112"/>
      <c r="FC128" s="112"/>
      <c r="FD128" s="112"/>
      <c r="FE128" s="112"/>
      <c r="FF128" s="112"/>
      <c r="FG128" s="112"/>
      <c r="FH128" s="112"/>
      <c r="FI128" s="112"/>
      <c r="FJ128" s="112"/>
      <c r="FK128" s="112"/>
      <c r="FL128" s="112"/>
      <c r="FM128" s="112"/>
      <c r="FN128" s="112"/>
      <c r="FO128" s="112"/>
      <c r="FP128" s="112"/>
      <c r="FQ128" s="112"/>
      <c r="FR128" s="112"/>
      <c r="FS128" s="112"/>
      <c r="FT128" s="112"/>
      <c r="FU128" s="112"/>
      <c r="FV128" s="112"/>
      <c r="FW128" s="112"/>
      <c r="FX128" s="112"/>
      <c r="FY128" s="112"/>
      <c r="FZ128" s="112"/>
      <c r="GA128" s="112"/>
      <c r="GB128" s="112"/>
      <c r="GC128" s="112"/>
      <c r="GD128" s="112"/>
      <c r="GE128" s="112"/>
      <c r="GF128" s="112"/>
      <c r="GG128" s="112"/>
      <c r="GH128" s="112"/>
      <c r="GI128" s="112"/>
      <c r="GJ128" s="112"/>
      <c r="GK128" s="112"/>
      <c r="GL128" s="112"/>
      <c r="GM128" s="112"/>
      <c r="GN128" s="112"/>
      <c r="GO128" s="112"/>
      <c r="GP128" s="112"/>
      <c r="GQ128" s="112"/>
      <c r="GR128" s="112"/>
      <c r="GS128" s="112"/>
      <c r="GT128" s="112"/>
      <c r="GU128" s="112"/>
      <c r="GV128" s="112"/>
      <c r="GW128" s="112"/>
      <c r="GX128" s="112"/>
      <c r="GY128" s="112"/>
      <c r="GZ128" s="112"/>
      <c r="HA128" s="112"/>
      <c r="HB128" s="112"/>
      <c r="HC128" s="112"/>
      <c r="HD128" s="112"/>
      <c r="HE128" s="112"/>
      <c r="HF128" s="112"/>
      <c r="HG128" s="112"/>
      <c r="HH128" s="112"/>
      <c r="HI128" s="112"/>
      <c r="HJ128" s="112"/>
      <c r="HK128" s="112"/>
      <c r="HL128" s="112"/>
      <c r="HM128" s="112"/>
      <c r="HN128" s="112"/>
      <c r="HO128" s="112"/>
      <c r="HP128" s="112"/>
      <c r="HQ128" s="112"/>
      <c r="HR128" s="112"/>
      <c r="HS128" s="112"/>
      <c r="HT128" s="112"/>
      <c r="HU128" s="112"/>
      <c r="HV128" s="112"/>
      <c r="HW128" s="112"/>
      <c r="HX128" s="112"/>
      <c r="HY128" s="112"/>
      <c r="HZ128" s="112"/>
      <c r="IA128" s="112"/>
      <c r="IB128" s="112"/>
      <c r="IC128" s="112"/>
      <c r="ID128" s="112"/>
      <c r="IE128" s="112"/>
      <c r="IF128" s="112"/>
      <c r="IG128" s="112"/>
      <c r="IH128" s="112"/>
      <c r="II128" s="112"/>
      <c r="IJ128" s="112"/>
      <c r="IK128" s="112"/>
      <c r="IL128" s="112"/>
      <c r="IM128" s="112"/>
      <c r="IN128" s="112"/>
      <c r="IO128" s="112"/>
      <c r="IP128" s="112"/>
      <c r="IQ128" s="112"/>
      <c r="IR128" s="112"/>
      <c r="IS128" s="112"/>
      <c r="IT128" s="112"/>
      <c r="IU128" s="112"/>
    </row>
    <row r="129" spans="1:255">
      <c r="A129" s="135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  <c r="CE129" s="112"/>
      <c r="CF129" s="112"/>
      <c r="CG129" s="112"/>
      <c r="CH129" s="112"/>
      <c r="CI129" s="112"/>
      <c r="CJ129" s="112"/>
      <c r="CK129" s="112"/>
      <c r="CL129" s="112"/>
      <c r="CM129" s="112"/>
      <c r="CN129" s="112"/>
      <c r="CO129" s="112"/>
      <c r="CP129" s="112"/>
      <c r="CQ129" s="112"/>
      <c r="CR129" s="112"/>
      <c r="CS129" s="112"/>
      <c r="CT129" s="112"/>
      <c r="CU129" s="112"/>
      <c r="CV129" s="112"/>
      <c r="CW129" s="112"/>
      <c r="CX129" s="112"/>
      <c r="CY129" s="112"/>
      <c r="CZ129" s="112"/>
      <c r="DA129" s="112"/>
      <c r="DB129" s="112"/>
      <c r="DC129" s="112"/>
      <c r="DD129" s="112"/>
      <c r="DE129" s="112"/>
      <c r="DF129" s="112"/>
      <c r="DG129" s="112"/>
      <c r="DH129" s="112"/>
      <c r="DI129" s="112"/>
      <c r="DJ129" s="112"/>
      <c r="DK129" s="112"/>
      <c r="DL129" s="112"/>
      <c r="DM129" s="112"/>
      <c r="DN129" s="112"/>
      <c r="DO129" s="112"/>
      <c r="DP129" s="112"/>
      <c r="DQ129" s="112"/>
      <c r="DR129" s="112"/>
      <c r="DS129" s="112"/>
      <c r="DT129" s="112"/>
      <c r="DU129" s="112"/>
      <c r="DV129" s="112"/>
      <c r="DW129" s="112"/>
      <c r="DX129" s="112"/>
      <c r="DY129" s="112"/>
      <c r="DZ129" s="112"/>
      <c r="EA129" s="112"/>
      <c r="EB129" s="112"/>
      <c r="EC129" s="112"/>
      <c r="ED129" s="112"/>
      <c r="EE129" s="112"/>
      <c r="EF129" s="112"/>
      <c r="EG129" s="112"/>
      <c r="EH129" s="112"/>
      <c r="EI129" s="112"/>
      <c r="EJ129" s="112"/>
      <c r="EK129" s="112"/>
      <c r="EL129" s="112"/>
      <c r="EM129" s="112"/>
      <c r="EN129" s="112"/>
      <c r="EO129" s="112"/>
      <c r="EP129" s="112"/>
      <c r="EQ129" s="112"/>
      <c r="ER129" s="112"/>
      <c r="ES129" s="112"/>
      <c r="ET129" s="112"/>
      <c r="EU129" s="112"/>
      <c r="EV129" s="112"/>
      <c r="EW129" s="112"/>
      <c r="EX129" s="112"/>
      <c r="EY129" s="112"/>
      <c r="EZ129" s="112"/>
      <c r="FA129" s="112"/>
      <c r="FB129" s="112"/>
      <c r="FC129" s="112"/>
      <c r="FD129" s="112"/>
      <c r="FE129" s="112"/>
      <c r="FF129" s="112"/>
      <c r="FG129" s="112"/>
      <c r="FH129" s="112"/>
      <c r="FI129" s="112"/>
      <c r="FJ129" s="112"/>
      <c r="FK129" s="112"/>
      <c r="FL129" s="112"/>
      <c r="FM129" s="112"/>
      <c r="FN129" s="112"/>
      <c r="FO129" s="112"/>
      <c r="FP129" s="112"/>
      <c r="FQ129" s="112"/>
      <c r="FR129" s="112"/>
      <c r="FS129" s="112"/>
      <c r="FT129" s="112"/>
      <c r="FU129" s="112"/>
      <c r="FV129" s="112"/>
      <c r="FW129" s="112"/>
      <c r="FX129" s="112"/>
      <c r="FY129" s="112"/>
      <c r="FZ129" s="112"/>
      <c r="GA129" s="112"/>
      <c r="GB129" s="112"/>
      <c r="GC129" s="112"/>
      <c r="GD129" s="112"/>
      <c r="GE129" s="112"/>
      <c r="GF129" s="112"/>
      <c r="GG129" s="112"/>
      <c r="GH129" s="112"/>
      <c r="GI129" s="112"/>
      <c r="GJ129" s="112"/>
      <c r="GK129" s="112"/>
      <c r="GL129" s="112"/>
      <c r="GM129" s="112"/>
      <c r="GN129" s="112"/>
      <c r="GO129" s="112"/>
      <c r="GP129" s="112"/>
      <c r="GQ129" s="112"/>
      <c r="GR129" s="112"/>
      <c r="GS129" s="112"/>
      <c r="GT129" s="112"/>
      <c r="GU129" s="112"/>
      <c r="GV129" s="112"/>
      <c r="GW129" s="112"/>
      <c r="GX129" s="112"/>
      <c r="GY129" s="112"/>
      <c r="GZ129" s="112"/>
      <c r="HA129" s="112"/>
      <c r="HB129" s="112"/>
      <c r="HC129" s="112"/>
      <c r="HD129" s="112"/>
      <c r="HE129" s="112"/>
      <c r="HF129" s="112"/>
      <c r="HG129" s="112"/>
      <c r="HH129" s="112"/>
      <c r="HI129" s="112"/>
      <c r="HJ129" s="112"/>
      <c r="HK129" s="112"/>
      <c r="HL129" s="112"/>
      <c r="HM129" s="112"/>
      <c r="HN129" s="112"/>
      <c r="HO129" s="112"/>
      <c r="HP129" s="112"/>
      <c r="HQ129" s="112"/>
      <c r="HR129" s="112"/>
      <c r="HS129" s="112"/>
      <c r="HT129" s="112"/>
      <c r="HU129" s="112"/>
      <c r="HV129" s="112"/>
      <c r="HW129" s="112"/>
      <c r="HX129" s="112"/>
      <c r="HY129" s="112"/>
      <c r="HZ129" s="112"/>
      <c r="IA129" s="112"/>
      <c r="IB129" s="112"/>
      <c r="IC129" s="112"/>
      <c r="ID129" s="112"/>
      <c r="IE129" s="112"/>
      <c r="IF129" s="112"/>
      <c r="IG129" s="112"/>
      <c r="IH129" s="112"/>
      <c r="II129" s="112"/>
      <c r="IJ129" s="112"/>
      <c r="IK129" s="112"/>
      <c r="IL129" s="112"/>
      <c r="IM129" s="112"/>
      <c r="IN129" s="112"/>
      <c r="IO129" s="112"/>
      <c r="IP129" s="112"/>
      <c r="IQ129" s="112"/>
      <c r="IR129" s="112"/>
      <c r="IS129" s="112"/>
      <c r="IT129" s="112"/>
      <c r="IU129" s="112"/>
    </row>
    <row r="130" spans="1:255">
      <c r="A130" s="135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112"/>
      <c r="CG130" s="112"/>
      <c r="CH130" s="112"/>
      <c r="CI130" s="112"/>
      <c r="CJ130" s="112"/>
      <c r="CK130" s="112"/>
      <c r="CL130" s="112"/>
      <c r="CM130" s="112"/>
      <c r="CN130" s="112"/>
      <c r="CO130" s="112"/>
      <c r="CP130" s="112"/>
      <c r="CQ130" s="112"/>
      <c r="CR130" s="112"/>
      <c r="CS130" s="112"/>
      <c r="CT130" s="112"/>
      <c r="CU130" s="112"/>
      <c r="CV130" s="112"/>
      <c r="CW130" s="112"/>
      <c r="CX130" s="112"/>
      <c r="CY130" s="112"/>
      <c r="CZ130" s="112"/>
      <c r="DA130" s="112"/>
      <c r="DB130" s="112"/>
      <c r="DC130" s="112"/>
      <c r="DD130" s="112"/>
      <c r="DE130" s="112"/>
      <c r="DF130" s="112"/>
      <c r="DG130" s="112"/>
      <c r="DH130" s="112"/>
      <c r="DI130" s="112"/>
      <c r="DJ130" s="112"/>
      <c r="DK130" s="112"/>
      <c r="DL130" s="112"/>
      <c r="DM130" s="112"/>
      <c r="DN130" s="112"/>
      <c r="DO130" s="112"/>
      <c r="DP130" s="112"/>
      <c r="DQ130" s="112"/>
      <c r="DR130" s="112"/>
      <c r="DS130" s="112"/>
      <c r="DT130" s="112"/>
      <c r="DU130" s="112"/>
      <c r="DV130" s="112"/>
      <c r="DW130" s="112"/>
      <c r="DX130" s="112"/>
      <c r="DY130" s="112"/>
      <c r="DZ130" s="112"/>
      <c r="EA130" s="112"/>
      <c r="EB130" s="112"/>
      <c r="EC130" s="112"/>
      <c r="ED130" s="112"/>
      <c r="EE130" s="112"/>
      <c r="EF130" s="112"/>
      <c r="EG130" s="112"/>
      <c r="EH130" s="112"/>
      <c r="EI130" s="112"/>
      <c r="EJ130" s="112"/>
      <c r="EK130" s="112"/>
      <c r="EL130" s="112"/>
      <c r="EM130" s="112"/>
      <c r="EN130" s="112"/>
      <c r="EO130" s="112"/>
      <c r="EP130" s="112"/>
      <c r="EQ130" s="112"/>
      <c r="ER130" s="112"/>
      <c r="ES130" s="112"/>
      <c r="ET130" s="112"/>
      <c r="EU130" s="112"/>
      <c r="EV130" s="112"/>
      <c r="EW130" s="112"/>
      <c r="EX130" s="112"/>
      <c r="EY130" s="112"/>
      <c r="EZ130" s="112"/>
      <c r="FA130" s="112"/>
      <c r="FB130" s="112"/>
      <c r="FC130" s="112"/>
      <c r="FD130" s="112"/>
      <c r="FE130" s="112"/>
      <c r="FF130" s="112"/>
      <c r="FG130" s="112"/>
      <c r="FH130" s="112"/>
      <c r="FI130" s="112"/>
      <c r="FJ130" s="112"/>
      <c r="FK130" s="112"/>
      <c r="FL130" s="112"/>
      <c r="FM130" s="112"/>
      <c r="FN130" s="112"/>
      <c r="FO130" s="112"/>
      <c r="FP130" s="112"/>
      <c r="FQ130" s="112"/>
      <c r="FR130" s="112"/>
      <c r="FS130" s="112"/>
      <c r="FT130" s="112"/>
      <c r="FU130" s="112"/>
      <c r="FV130" s="112"/>
      <c r="FW130" s="112"/>
      <c r="FX130" s="112"/>
      <c r="FY130" s="112"/>
      <c r="FZ130" s="112"/>
      <c r="GA130" s="112"/>
      <c r="GB130" s="112"/>
      <c r="GC130" s="112"/>
      <c r="GD130" s="112"/>
      <c r="GE130" s="112"/>
      <c r="GF130" s="112"/>
      <c r="GG130" s="112"/>
      <c r="GH130" s="112"/>
      <c r="GI130" s="112"/>
      <c r="GJ130" s="112"/>
      <c r="GK130" s="112"/>
      <c r="GL130" s="112"/>
      <c r="GM130" s="112"/>
      <c r="GN130" s="112"/>
      <c r="GO130" s="112"/>
      <c r="GP130" s="112"/>
      <c r="GQ130" s="112"/>
      <c r="GR130" s="112"/>
      <c r="GS130" s="112"/>
      <c r="GT130" s="112"/>
      <c r="GU130" s="112"/>
      <c r="GV130" s="112"/>
      <c r="GW130" s="112"/>
      <c r="GX130" s="112"/>
      <c r="GY130" s="112"/>
      <c r="GZ130" s="112"/>
      <c r="HA130" s="112"/>
      <c r="HB130" s="112"/>
      <c r="HC130" s="112"/>
      <c r="HD130" s="112"/>
      <c r="HE130" s="112"/>
      <c r="HF130" s="112"/>
      <c r="HG130" s="112"/>
      <c r="HH130" s="112"/>
      <c r="HI130" s="112"/>
      <c r="HJ130" s="112"/>
      <c r="HK130" s="112"/>
      <c r="HL130" s="112"/>
      <c r="HM130" s="112"/>
      <c r="HN130" s="112"/>
      <c r="HO130" s="112"/>
      <c r="HP130" s="112"/>
      <c r="HQ130" s="112"/>
      <c r="HR130" s="112"/>
      <c r="HS130" s="112"/>
      <c r="HT130" s="112"/>
      <c r="HU130" s="112"/>
      <c r="HV130" s="112"/>
      <c r="HW130" s="112"/>
      <c r="HX130" s="112"/>
      <c r="HY130" s="112"/>
      <c r="HZ130" s="112"/>
      <c r="IA130" s="112"/>
      <c r="IB130" s="112"/>
      <c r="IC130" s="112"/>
      <c r="ID130" s="112"/>
      <c r="IE130" s="112"/>
      <c r="IF130" s="112"/>
      <c r="IG130" s="112"/>
      <c r="IH130" s="112"/>
      <c r="II130" s="112"/>
      <c r="IJ130" s="112"/>
      <c r="IK130" s="112"/>
      <c r="IL130" s="112"/>
      <c r="IM130" s="112"/>
      <c r="IN130" s="112"/>
      <c r="IO130" s="112"/>
      <c r="IP130" s="112"/>
      <c r="IQ130" s="112"/>
      <c r="IR130" s="112"/>
      <c r="IS130" s="112"/>
      <c r="IT130" s="112"/>
      <c r="IU130" s="112"/>
    </row>
    <row r="131" spans="1:255">
      <c r="A131" s="135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  <c r="CE131" s="112"/>
      <c r="CF131" s="112"/>
      <c r="CG131" s="112"/>
      <c r="CH131" s="112"/>
      <c r="CI131" s="112"/>
      <c r="CJ131" s="112"/>
      <c r="CK131" s="112"/>
      <c r="CL131" s="112"/>
      <c r="CM131" s="112"/>
      <c r="CN131" s="112"/>
      <c r="CO131" s="112"/>
      <c r="CP131" s="112"/>
      <c r="CQ131" s="112"/>
      <c r="CR131" s="112"/>
      <c r="CS131" s="112"/>
      <c r="CT131" s="112"/>
      <c r="CU131" s="112"/>
      <c r="CV131" s="112"/>
      <c r="CW131" s="112"/>
      <c r="CX131" s="112"/>
      <c r="CY131" s="112"/>
      <c r="CZ131" s="112"/>
      <c r="DA131" s="112"/>
      <c r="DB131" s="112"/>
      <c r="DC131" s="112"/>
      <c r="DD131" s="112"/>
      <c r="DE131" s="112"/>
      <c r="DF131" s="112"/>
      <c r="DG131" s="112"/>
      <c r="DH131" s="112"/>
      <c r="DI131" s="112"/>
      <c r="DJ131" s="112"/>
      <c r="DK131" s="112"/>
      <c r="DL131" s="112"/>
      <c r="DM131" s="112"/>
      <c r="DN131" s="112"/>
      <c r="DO131" s="112"/>
      <c r="DP131" s="112"/>
      <c r="DQ131" s="112"/>
      <c r="DR131" s="112"/>
      <c r="DS131" s="112"/>
      <c r="DT131" s="112"/>
      <c r="DU131" s="112"/>
      <c r="DV131" s="112"/>
      <c r="DW131" s="112"/>
      <c r="DX131" s="112"/>
      <c r="DY131" s="112"/>
      <c r="DZ131" s="112"/>
      <c r="EA131" s="112"/>
      <c r="EB131" s="112"/>
      <c r="EC131" s="112"/>
      <c r="ED131" s="112"/>
      <c r="EE131" s="112"/>
      <c r="EF131" s="112"/>
      <c r="EG131" s="112"/>
      <c r="EH131" s="112"/>
      <c r="EI131" s="112"/>
      <c r="EJ131" s="112"/>
      <c r="EK131" s="112"/>
      <c r="EL131" s="112"/>
      <c r="EM131" s="112"/>
      <c r="EN131" s="112"/>
      <c r="EO131" s="112"/>
      <c r="EP131" s="112"/>
      <c r="EQ131" s="112"/>
      <c r="ER131" s="112"/>
      <c r="ES131" s="112"/>
      <c r="ET131" s="112"/>
      <c r="EU131" s="112"/>
      <c r="EV131" s="112"/>
      <c r="EW131" s="112"/>
      <c r="EX131" s="112"/>
      <c r="EY131" s="112"/>
      <c r="EZ131" s="112"/>
      <c r="FA131" s="112"/>
      <c r="FB131" s="112"/>
      <c r="FC131" s="112"/>
      <c r="FD131" s="112"/>
      <c r="FE131" s="112"/>
      <c r="FF131" s="112"/>
      <c r="FG131" s="112"/>
      <c r="FH131" s="112"/>
      <c r="FI131" s="112"/>
      <c r="FJ131" s="112"/>
      <c r="FK131" s="112"/>
      <c r="FL131" s="112"/>
      <c r="FM131" s="112"/>
      <c r="FN131" s="112"/>
      <c r="FO131" s="112"/>
      <c r="FP131" s="112"/>
      <c r="FQ131" s="112"/>
      <c r="FR131" s="112"/>
      <c r="FS131" s="112"/>
      <c r="FT131" s="112"/>
      <c r="FU131" s="112"/>
      <c r="FV131" s="112"/>
      <c r="FW131" s="112"/>
      <c r="FX131" s="112"/>
      <c r="FY131" s="112"/>
      <c r="FZ131" s="112"/>
      <c r="GA131" s="112"/>
      <c r="GB131" s="112"/>
      <c r="GC131" s="112"/>
      <c r="GD131" s="112"/>
      <c r="GE131" s="112"/>
      <c r="GF131" s="112"/>
      <c r="GG131" s="112"/>
      <c r="GH131" s="112"/>
      <c r="GI131" s="112"/>
      <c r="GJ131" s="112"/>
      <c r="GK131" s="112"/>
      <c r="GL131" s="112"/>
      <c r="GM131" s="112"/>
      <c r="GN131" s="112"/>
      <c r="GO131" s="112"/>
      <c r="GP131" s="112"/>
      <c r="GQ131" s="112"/>
      <c r="GR131" s="112"/>
      <c r="GS131" s="112"/>
      <c r="GT131" s="112"/>
      <c r="GU131" s="112"/>
      <c r="GV131" s="112"/>
      <c r="GW131" s="112"/>
      <c r="GX131" s="112"/>
      <c r="GY131" s="112"/>
      <c r="GZ131" s="112"/>
      <c r="HA131" s="112"/>
      <c r="HB131" s="112"/>
      <c r="HC131" s="112"/>
      <c r="HD131" s="112"/>
      <c r="HE131" s="112"/>
      <c r="HF131" s="112"/>
      <c r="HG131" s="112"/>
      <c r="HH131" s="112"/>
      <c r="HI131" s="112"/>
      <c r="HJ131" s="112"/>
      <c r="HK131" s="112"/>
      <c r="HL131" s="112"/>
      <c r="HM131" s="112"/>
      <c r="HN131" s="112"/>
      <c r="HO131" s="112"/>
      <c r="HP131" s="112"/>
      <c r="HQ131" s="112"/>
      <c r="HR131" s="112"/>
      <c r="HS131" s="112"/>
      <c r="HT131" s="112"/>
      <c r="HU131" s="112"/>
      <c r="HV131" s="112"/>
      <c r="HW131" s="112"/>
      <c r="HX131" s="112"/>
      <c r="HY131" s="112"/>
      <c r="HZ131" s="112"/>
      <c r="IA131" s="112"/>
      <c r="IB131" s="112"/>
      <c r="IC131" s="112"/>
      <c r="ID131" s="112"/>
      <c r="IE131" s="112"/>
      <c r="IF131" s="112"/>
      <c r="IG131" s="112"/>
      <c r="IH131" s="112"/>
      <c r="II131" s="112"/>
      <c r="IJ131" s="112"/>
      <c r="IK131" s="112"/>
      <c r="IL131" s="112"/>
      <c r="IM131" s="112"/>
      <c r="IN131" s="112"/>
      <c r="IO131" s="112"/>
      <c r="IP131" s="112"/>
      <c r="IQ131" s="112"/>
      <c r="IR131" s="112"/>
      <c r="IS131" s="112"/>
      <c r="IT131" s="112"/>
      <c r="IU131" s="112"/>
    </row>
    <row r="132" spans="1:255">
      <c r="A132" s="135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112"/>
      <c r="CF132" s="112"/>
      <c r="CG132" s="112"/>
      <c r="CH132" s="112"/>
      <c r="CI132" s="112"/>
      <c r="CJ132" s="112"/>
      <c r="CK132" s="112"/>
      <c r="CL132" s="112"/>
      <c r="CM132" s="112"/>
      <c r="CN132" s="112"/>
      <c r="CO132" s="112"/>
      <c r="CP132" s="112"/>
      <c r="CQ132" s="112"/>
      <c r="CR132" s="112"/>
      <c r="CS132" s="112"/>
      <c r="CT132" s="112"/>
      <c r="CU132" s="112"/>
      <c r="CV132" s="112"/>
      <c r="CW132" s="112"/>
      <c r="CX132" s="112"/>
      <c r="CY132" s="112"/>
      <c r="CZ132" s="112"/>
      <c r="DA132" s="112"/>
      <c r="DB132" s="112"/>
      <c r="DC132" s="112"/>
      <c r="DD132" s="112"/>
      <c r="DE132" s="112"/>
      <c r="DF132" s="112"/>
      <c r="DG132" s="112"/>
      <c r="DH132" s="112"/>
      <c r="DI132" s="112"/>
      <c r="DJ132" s="112"/>
      <c r="DK132" s="112"/>
      <c r="DL132" s="112"/>
      <c r="DM132" s="112"/>
      <c r="DN132" s="112"/>
      <c r="DO132" s="112"/>
      <c r="DP132" s="112"/>
      <c r="DQ132" s="112"/>
      <c r="DR132" s="112"/>
      <c r="DS132" s="112"/>
      <c r="DT132" s="112"/>
      <c r="DU132" s="112"/>
      <c r="DV132" s="112"/>
      <c r="DW132" s="112"/>
      <c r="DX132" s="112"/>
      <c r="DY132" s="112"/>
      <c r="DZ132" s="112"/>
      <c r="EA132" s="112"/>
      <c r="EB132" s="112"/>
      <c r="EC132" s="112"/>
      <c r="ED132" s="112"/>
      <c r="EE132" s="112"/>
      <c r="EF132" s="112"/>
      <c r="EG132" s="112"/>
      <c r="EH132" s="112"/>
      <c r="EI132" s="112"/>
      <c r="EJ132" s="112"/>
      <c r="EK132" s="112"/>
      <c r="EL132" s="112"/>
      <c r="EM132" s="112"/>
      <c r="EN132" s="112"/>
      <c r="EO132" s="112"/>
      <c r="EP132" s="112"/>
      <c r="EQ132" s="112"/>
      <c r="ER132" s="112"/>
      <c r="ES132" s="112"/>
      <c r="ET132" s="112"/>
      <c r="EU132" s="112"/>
      <c r="EV132" s="112"/>
      <c r="EW132" s="112"/>
      <c r="EX132" s="112"/>
      <c r="EY132" s="112"/>
      <c r="EZ132" s="112"/>
      <c r="FA132" s="112"/>
      <c r="FB132" s="112"/>
      <c r="FC132" s="112"/>
      <c r="FD132" s="112"/>
      <c r="FE132" s="112"/>
      <c r="FF132" s="112"/>
      <c r="FG132" s="112"/>
      <c r="FH132" s="112"/>
      <c r="FI132" s="112"/>
      <c r="FJ132" s="112"/>
      <c r="FK132" s="112"/>
      <c r="FL132" s="112"/>
      <c r="FM132" s="112"/>
      <c r="FN132" s="112"/>
      <c r="FO132" s="112"/>
      <c r="FP132" s="112"/>
      <c r="FQ132" s="112"/>
      <c r="FR132" s="112"/>
      <c r="FS132" s="112"/>
      <c r="FT132" s="112"/>
      <c r="FU132" s="112"/>
      <c r="FV132" s="112"/>
      <c r="FW132" s="112"/>
      <c r="FX132" s="112"/>
      <c r="FY132" s="112"/>
      <c r="FZ132" s="112"/>
      <c r="GA132" s="112"/>
      <c r="GB132" s="112"/>
      <c r="GC132" s="112"/>
      <c r="GD132" s="112"/>
      <c r="GE132" s="112"/>
      <c r="GF132" s="112"/>
      <c r="GG132" s="112"/>
      <c r="GH132" s="112"/>
      <c r="GI132" s="112"/>
      <c r="GJ132" s="112"/>
      <c r="GK132" s="112"/>
      <c r="GL132" s="112"/>
      <c r="GM132" s="112"/>
      <c r="GN132" s="112"/>
      <c r="GO132" s="112"/>
      <c r="GP132" s="112"/>
      <c r="GQ132" s="112"/>
      <c r="GR132" s="112"/>
      <c r="GS132" s="112"/>
      <c r="GT132" s="112"/>
      <c r="GU132" s="112"/>
      <c r="GV132" s="112"/>
      <c r="GW132" s="112"/>
      <c r="GX132" s="112"/>
      <c r="GY132" s="112"/>
      <c r="GZ132" s="112"/>
      <c r="HA132" s="112"/>
      <c r="HB132" s="112"/>
      <c r="HC132" s="112"/>
      <c r="HD132" s="112"/>
      <c r="HE132" s="112"/>
      <c r="HF132" s="112"/>
      <c r="HG132" s="112"/>
      <c r="HH132" s="112"/>
      <c r="HI132" s="112"/>
      <c r="HJ132" s="112"/>
      <c r="HK132" s="112"/>
      <c r="HL132" s="112"/>
      <c r="HM132" s="112"/>
      <c r="HN132" s="112"/>
      <c r="HO132" s="112"/>
      <c r="HP132" s="112"/>
      <c r="HQ132" s="112"/>
      <c r="HR132" s="112"/>
      <c r="HS132" s="112"/>
      <c r="HT132" s="112"/>
      <c r="HU132" s="112"/>
      <c r="HV132" s="112"/>
      <c r="HW132" s="112"/>
      <c r="HX132" s="112"/>
      <c r="HY132" s="112"/>
      <c r="HZ132" s="112"/>
      <c r="IA132" s="112"/>
      <c r="IB132" s="112"/>
      <c r="IC132" s="112"/>
      <c r="ID132" s="112"/>
      <c r="IE132" s="112"/>
      <c r="IF132" s="112"/>
      <c r="IG132" s="112"/>
      <c r="IH132" s="112"/>
      <c r="II132" s="112"/>
      <c r="IJ132" s="112"/>
      <c r="IK132" s="112"/>
      <c r="IL132" s="112"/>
      <c r="IM132" s="112"/>
      <c r="IN132" s="112"/>
      <c r="IO132" s="112"/>
      <c r="IP132" s="112"/>
      <c r="IQ132" s="112"/>
      <c r="IR132" s="112"/>
      <c r="IS132" s="112"/>
      <c r="IT132" s="112"/>
      <c r="IU132" s="112"/>
    </row>
    <row r="133" spans="1:255">
      <c r="A133" s="135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  <c r="CE133" s="112"/>
      <c r="CF133" s="112"/>
      <c r="CG133" s="112"/>
      <c r="CH133" s="112"/>
      <c r="CI133" s="112"/>
      <c r="CJ133" s="112"/>
      <c r="CK133" s="112"/>
      <c r="CL133" s="112"/>
      <c r="CM133" s="112"/>
      <c r="CN133" s="112"/>
      <c r="CO133" s="112"/>
      <c r="CP133" s="112"/>
      <c r="CQ133" s="112"/>
      <c r="CR133" s="112"/>
      <c r="CS133" s="112"/>
      <c r="CT133" s="112"/>
      <c r="CU133" s="112"/>
      <c r="CV133" s="112"/>
      <c r="CW133" s="112"/>
      <c r="CX133" s="112"/>
      <c r="CY133" s="112"/>
      <c r="CZ133" s="112"/>
      <c r="DA133" s="112"/>
      <c r="DB133" s="112"/>
      <c r="DC133" s="112"/>
      <c r="DD133" s="112"/>
      <c r="DE133" s="112"/>
      <c r="DF133" s="112"/>
      <c r="DG133" s="112"/>
      <c r="DH133" s="112"/>
      <c r="DI133" s="112"/>
      <c r="DJ133" s="112"/>
      <c r="DK133" s="112"/>
      <c r="DL133" s="112"/>
      <c r="DM133" s="112"/>
      <c r="DN133" s="112"/>
      <c r="DO133" s="112"/>
      <c r="DP133" s="112"/>
      <c r="DQ133" s="112"/>
      <c r="DR133" s="112"/>
      <c r="DS133" s="112"/>
      <c r="DT133" s="112"/>
      <c r="DU133" s="112"/>
      <c r="DV133" s="112"/>
      <c r="DW133" s="112"/>
      <c r="DX133" s="112"/>
      <c r="DY133" s="112"/>
      <c r="DZ133" s="112"/>
      <c r="EA133" s="112"/>
      <c r="EB133" s="112"/>
      <c r="EC133" s="112"/>
      <c r="ED133" s="112"/>
      <c r="EE133" s="112"/>
      <c r="EF133" s="112"/>
      <c r="EG133" s="112"/>
      <c r="EH133" s="112"/>
      <c r="EI133" s="112"/>
      <c r="EJ133" s="112"/>
      <c r="EK133" s="112"/>
      <c r="EL133" s="112"/>
      <c r="EM133" s="112"/>
      <c r="EN133" s="112"/>
      <c r="EO133" s="112"/>
      <c r="EP133" s="112"/>
      <c r="EQ133" s="112"/>
      <c r="ER133" s="112"/>
      <c r="ES133" s="112"/>
      <c r="ET133" s="112"/>
      <c r="EU133" s="112"/>
      <c r="EV133" s="112"/>
      <c r="EW133" s="112"/>
      <c r="EX133" s="112"/>
      <c r="EY133" s="112"/>
      <c r="EZ133" s="112"/>
      <c r="FA133" s="112"/>
      <c r="FB133" s="112"/>
      <c r="FC133" s="112"/>
      <c r="FD133" s="112"/>
      <c r="FE133" s="112"/>
      <c r="FF133" s="112"/>
      <c r="FG133" s="112"/>
      <c r="FH133" s="112"/>
      <c r="FI133" s="112"/>
      <c r="FJ133" s="112"/>
      <c r="FK133" s="112"/>
      <c r="FL133" s="112"/>
      <c r="FM133" s="112"/>
      <c r="FN133" s="112"/>
      <c r="FO133" s="112"/>
      <c r="FP133" s="112"/>
      <c r="FQ133" s="112"/>
      <c r="FR133" s="112"/>
      <c r="FS133" s="112"/>
      <c r="FT133" s="112"/>
      <c r="FU133" s="112"/>
      <c r="FV133" s="112"/>
      <c r="FW133" s="112"/>
      <c r="FX133" s="112"/>
      <c r="FY133" s="112"/>
      <c r="FZ133" s="112"/>
      <c r="GA133" s="112"/>
      <c r="GB133" s="112"/>
      <c r="GC133" s="112"/>
      <c r="GD133" s="112"/>
      <c r="GE133" s="112"/>
      <c r="GF133" s="112"/>
      <c r="GG133" s="112"/>
      <c r="GH133" s="112"/>
      <c r="GI133" s="112"/>
      <c r="GJ133" s="112"/>
      <c r="GK133" s="112"/>
      <c r="GL133" s="112"/>
      <c r="GM133" s="112"/>
      <c r="GN133" s="112"/>
      <c r="GO133" s="112"/>
      <c r="GP133" s="112"/>
      <c r="GQ133" s="112"/>
      <c r="GR133" s="112"/>
      <c r="GS133" s="112"/>
      <c r="GT133" s="112"/>
      <c r="GU133" s="112"/>
      <c r="GV133" s="112"/>
      <c r="GW133" s="112"/>
      <c r="GX133" s="112"/>
      <c r="GY133" s="112"/>
      <c r="GZ133" s="112"/>
      <c r="HA133" s="112"/>
      <c r="HB133" s="112"/>
      <c r="HC133" s="112"/>
      <c r="HD133" s="112"/>
      <c r="HE133" s="112"/>
      <c r="HF133" s="112"/>
      <c r="HG133" s="112"/>
      <c r="HH133" s="112"/>
      <c r="HI133" s="112"/>
      <c r="HJ133" s="112"/>
      <c r="HK133" s="112"/>
      <c r="HL133" s="112"/>
      <c r="HM133" s="112"/>
      <c r="HN133" s="112"/>
      <c r="HO133" s="112"/>
      <c r="HP133" s="112"/>
      <c r="HQ133" s="112"/>
      <c r="HR133" s="112"/>
      <c r="HS133" s="112"/>
      <c r="HT133" s="112"/>
      <c r="HU133" s="112"/>
      <c r="HV133" s="112"/>
      <c r="HW133" s="112"/>
      <c r="HX133" s="112"/>
      <c r="HY133" s="112"/>
      <c r="HZ133" s="112"/>
      <c r="IA133" s="112"/>
      <c r="IB133" s="112"/>
      <c r="IC133" s="112"/>
      <c r="ID133" s="112"/>
      <c r="IE133" s="112"/>
      <c r="IF133" s="112"/>
      <c r="IG133" s="112"/>
      <c r="IH133" s="112"/>
      <c r="II133" s="112"/>
      <c r="IJ133" s="112"/>
      <c r="IK133" s="112"/>
      <c r="IL133" s="112"/>
      <c r="IM133" s="112"/>
      <c r="IN133" s="112"/>
      <c r="IO133" s="112"/>
      <c r="IP133" s="112"/>
      <c r="IQ133" s="112"/>
      <c r="IR133" s="112"/>
      <c r="IS133" s="112"/>
      <c r="IT133" s="112"/>
      <c r="IU133" s="112"/>
    </row>
    <row r="134" spans="1:255">
      <c r="A134" s="135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  <c r="CE134" s="112"/>
      <c r="CF134" s="112"/>
      <c r="CG134" s="112"/>
      <c r="CH134" s="112"/>
      <c r="CI134" s="112"/>
      <c r="CJ134" s="112"/>
      <c r="CK134" s="112"/>
      <c r="CL134" s="112"/>
      <c r="CM134" s="112"/>
      <c r="CN134" s="112"/>
      <c r="CO134" s="112"/>
      <c r="CP134" s="112"/>
      <c r="CQ134" s="112"/>
      <c r="CR134" s="112"/>
      <c r="CS134" s="112"/>
      <c r="CT134" s="112"/>
      <c r="CU134" s="112"/>
      <c r="CV134" s="112"/>
      <c r="CW134" s="112"/>
      <c r="CX134" s="112"/>
      <c r="CY134" s="112"/>
      <c r="CZ134" s="112"/>
      <c r="DA134" s="112"/>
      <c r="DB134" s="112"/>
      <c r="DC134" s="112"/>
      <c r="DD134" s="112"/>
      <c r="DE134" s="112"/>
      <c r="DF134" s="112"/>
      <c r="DG134" s="112"/>
      <c r="DH134" s="112"/>
      <c r="DI134" s="112"/>
      <c r="DJ134" s="112"/>
      <c r="DK134" s="112"/>
      <c r="DL134" s="112"/>
      <c r="DM134" s="112"/>
      <c r="DN134" s="112"/>
      <c r="DO134" s="112"/>
      <c r="DP134" s="112"/>
      <c r="DQ134" s="112"/>
      <c r="DR134" s="112"/>
      <c r="DS134" s="112"/>
      <c r="DT134" s="112"/>
      <c r="DU134" s="112"/>
      <c r="DV134" s="112"/>
      <c r="DW134" s="112"/>
      <c r="DX134" s="112"/>
      <c r="DY134" s="112"/>
      <c r="DZ134" s="112"/>
      <c r="EA134" s="112"/>
      <c r="EB134" s="112"/>
      <c r="EC134" s="112"/>
      <c r="ED134" s="112"/>
      <c r="EE134" s="112"/>
      <c r="EF134" s="112"/>
      <c r="EG134" s="112"/>
      <c r="EH134" s="112"/>
      <c r="EI134" s="112"/>
      <c r="EJ134" s="112"/>
      <c r="EK134" s="112"/>
      <c r="EL134" s="112"/>
      <c r="EM134" s="112"/>
      <c r="EN134" s="112"/>
      <c r="EO134" s="112"/>
      <c r="EP134" s="112"/>
      <c r="EQ134" s="112"/>
      <c r="ER134" s="112"/>
      <c r="ES134" s="112"/>
      <c r="ET134" s="112"/>
      <c r="EU134" s="112"/>
      <c r="EV134" s="112"/>
      <c r="EW134" s="112"/>
      <c r="EX134" s="112"/>
      <c r="EY134" s="112"/>
      <c r="EZ134" s="112"/>
      <c r="FA134" s="112"/>
      <c r="FB134" s="112"/>
      <c r="FC134" s="112"/>
      <c r="FD134" s="112"/>
      <c r="FE134" s="112"/>
      <c r="FF134" s="112"/>
      <c r="FG134" s="112"/>
      <c r="FH134" s="112"/>
      <c r="FI134" s="112"/>
      <c r="FJ134" s="112"/>
      <c r="FK134" s="112"/>
      <c r="FL134" s="112"/>
      <c r="FM134" s="112"/>
      <c r="FN134" s="112"/>
      <c r="FO134" s="112"/>
      <c r="FP134" s="112"/>
      <c r="FQ134" s="112"/>
      <c r="FR134" s="112"/>
      <c r="FS134" s="112"/>
      <c r="FT134" s="112"/>
      <c r="FU134" s="112"/>
      <c r="FV134" s="112"/>
      <c r="FW134" s="112"/>
      <c r="FX134" s="112"/>
      <c r="FY134" s="112"/>
      <c r="FZ134" s="112"/>
      <c r="GA134" s="112"/>
      <c r="GB134" s="112"/>
      <c r="GC134" s="112"/>
      <c r="GD134" s="112"/>
      <c r="GE134" s="112"/>
      <c r="GF134" s="112"/>
      <c r="GG134" s="112"/>
      <c r="GH134" s="112"/>
      <c r="GI134" s="112"/>
      <c r="GJ134" s="112"/>
      <c r="GK134" s="112"/>
      <c r="GL134" s="112"/>
      <c r="GM134" s="112"/>
      <c r="GN134" s="112"/>
      <c r="GO134" s="112"/>
      <c r="GP134" s="112"/>
      <c r="GQ134" s="112"/>
      <c r="GR134" s="112"/>
      <c r="GS134" s="112"/>
      <c r="GT134" s="112"/>
      <c r="GU134" s="112"/>
      <c r="GV134" s="112"/>
      <c r="GW134" s="112"/>
      <c r="GX134" s="112"/>
      <c r="GY134" s="112"/>
      <c r="GZ134" s="112"/>
      <c r="HA134" s="112"/>
      <c r="HB134" s="112"/>
      <c r="HC134" s="112"/>
      <c r="HD134" s="112"/>
      <c r="HE134" s="112"/>
      <c r="HF134" s="112"/>
      <c r="HG134" s="112"/>
      <c r="HH134" s="112"/>
      <c r="HI134" s="112"/>
      <c r="HJ134" s="112"/>
      <c r="HK134" s="112"/>
      <c r="HL134" s="112"/>
      <c r="HM134" s="112"/>
      <c r="HN134" s="112"/>
      <c r="HO134" s="112"/>
      <c r="HP134" s="112"/>
      <c r="HQ134" s="112"/>
      <c r="HR134" s="112"/>
      <c r="HS134" s="112"/>
      <c r="HT134" s="112"/>
      <c r="HU134" s="112"/>
      <c r="HV134" s="112"/>
      <c r="HW134" s="112"/>
      <c r="HX134" s="112"/>
      <c r="HY134" s="112"/>
      <c r="HZ134" s="112"/>
      <c r="IA134" s="112"/>
      <c r="IB134" s="112"/>
      <c r="IC134" s="112"/>
      <c r="ID134" s="112"/>
      <c r="IE134" s="112"/>
      <c r="IF134" s="112"/>
      <c r="IG134" s="112"/>
      <c r="IH134" s="112"/>
      <c r="II134" s="112"/>
      <c r="IJ134" s="112"/>
      <c r="IK134" s="112"/>
      <c r="IL134" s="112"/>
      <c r="IM134" s="112"/>
      <c r="IN134" s="112"/>
      <c r="IO134" s="112"/>
      <c r="IP134" s="112"/>
      <c r="IQ134" s="112"/>
      <c r="IR134" s="112"/>
      <c r="IS134" s="112"/>
      <c r="IT134" s="112"/>
      <c r="IU134" s="112"/>
    </row>
    <row r="135" spans="1:255">
      <c r="A135" s="135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  <c r="CE135" s="112"/>
      <c r="CF135" s="112"/>
      <c r="CG135" s="112"/>
      <c r="CH135" s="112"/>
      <c r="CI135" s="112"/>
      <c r="CJ135" s="112"/>
      <c r="CK135" s="112"/>
      <c r="CL135" s="112"/>
      <c r="CM135" s="112"/>
      <c r="CN135" s="112"/>
      <c r="CO135" s="112"/>
      <c r="CP135" s="112"/>
      <c r="CQ135" s="112"/>
      <c r="CR135" s="112"/>
      <c r="CS135" s="112"/>
      <c r="CT135" s="112"/>
      <c r="CU135" s="112"/>
      <c r="CV135" s="112"/>
      <c r="CW135" s="112"/>
      <c r="CX135" s="112"/>
      <c r="CY135" s="112"/>
      <c r="CZ135" s="112"/>
      <c r="DA135" s="112"/>
      <c r="DB135" s="112"/>
      <c r="DC135" s="112"/>
      <c r="DD135" s="112"/>
      <c r="DE135" s="112"/>
      <c r="DF135" s="112"/>
      <c r="DG135" s="112"/>
      <c r="DH135" s="112"/>
      <c r="DI135" s="112"/>
      <c r="DJ135" s="112"/>
      <c r="DK135" s="112"/>
      <c r="DL135" s="112"/>
      <c r="DM135" s="112"/>
      <c r="DN135" s="112"/>
      <c r="DO135" s="112"/>
      <c r="DP135" s="112"/>
      <c r="DQ135" s="112"/>
      <c r="DR135" s="112"/>
      <c r="DS135" s="112"/>
      <c r="DT135" s="112"/>
      <c r="DU135" s="112"/>
      <c r="DV135" s="112"/>
      <c r="DW135" s="112"/>
      <c r="DX135" s="112"/>
      <c r="DY135" s="112"/>
      <c r="DZ135" s="112"/>
      <c r="EA135" s="112"/>
      <c r="EB135" s="112"/>
      <c r="EC135" s="112"/>
      <c r="ED135" s="112"/>
      <c r="EE135" s="112"/>
      <c r="EF135" s="112"/>
      <c r="EG135" s="112"/>
      <c r="EH135" s="112"/>
      <c r="EI135" s="112"/>
      <c r="EJ135" s="112"/>
      <c r="EK135" s="112"/>
      <c r="EL135" s="112"/>
      <c r="EM135" s="112"/>
      <c r="EN135" s="112"/>
      <c r="EO135" s="112"/>
      <c r="EP135" s="112"/>
      <c r="EQ135" s="112"/>
      <c r="ER135" s="112"/>
      <c r="ES135" s="112"/>
      <c r="ET135" s="112"/>
      <c r="EU135" s="112"/>
      <c r="EV135" s="112"/>
      <c r="EW135" s="112"/>
      <c r="EX135" s="112"/>
      <c r="EY135" s="112"/>
      <c r="EZ135" s="112"/>
      <c r="FA135" s="112"/>
      <c r="FB135" s="112"/>
      <c r="FC135" s="112"/>
      <c r="FD135" s="112"/>
      <c r="FE135" s="112"/>
      <c r="FF135" s="112"/>
      <c r="FG135" s="112"/>
      <c r="FH135" s="112"/>
      <c r="FI135" s="112"/>
      <c r="FJ135" s="112"/>
      <c r="FK135" s="112"/>
      <c r="FL135" s="112"/>
      <c r="FM135" s="112"/>
      <c r="FN135" s="112"/>
      <c r="FO135" s="112"/>
      <c r="FP135" s="112"/>
      <c r="FQ135" s="112"/>
      <c r="FR135" s="112"/>
      <c r="FS135" s="112"/>
      <c r="FT135" s="112"/>
      <c r="FU135" s="112"/>
      <c r="FV135" s="112"/>
      <c r="FW135" s="112"/>
      <c r="FX135" s="112"/>
      <c r="FY135" s="112"/>
      <c r="FZ135" s="112"/>
      <c r="GA135" s="112"/>
      <c r="GB135" s="112"/>
      <c r="GC135" s="112"/>
      <c r="GD135" s="112"/>
      <c r="GE135" s="112"/>
      <c r="GF135" s="112"/>
      <c r="GG135" s="112"/>
      <c r="GH135" s="112"/>
      <c r="GI135" s="112"/>
      <c r="GJ135" s="112"/>
      <c r="GK135" s="112"/>
      <c r="GL135" s="112"/>
      <c r="GM135" s="112"/>
      <c r="GN135" s="112"/>
      <c r="GO135" s="112"/>
      <c r="GP135" s="112"/>
      <c r="GQ135" s="112"/>
      <c r="GR135" s="112"/>
      <c r="GS135" s="112"/>
      <c r="GT135" s="112"/>
      <c r="GU135" s="112"/>
      <c r="GV135" s="112"/>
      <c r="GW135" s="112"/>
      <c r="GX135" s="112"/>
      <c r="GY135" s="112"/>
      <c r="GZ135" s="112"/>
      <c r="HA135" s="112"/>
      <c r="HB135" s="112"/>
      <c r="HC135" s="112"/>
      <c r="HD135" s="112"/>
      <c r="HE135" s="112"/>
      <c r="HF135" s="112"/>
      <c r="HG135" s="112"/>
      <c r="HH135" s="112"/>
      <c r="HI135" s="112"/>
      <c r="HJ135" s="112"/>
      <c r="HK135" s="112"/>
      <c r="HL135" s="112"/>
      <c r="HM135" s="112"/>
      <c r="HN135" s="112"/>
      <c r="HO135" s="112"/>
      <c r="HP135" s="112"/>
      <c r="HQ135" s="112"/>
      <c r="HR135" s="112"/>
      <c r="HS135" s="112"/>
      <c r="HT135" s="112"/>
      <c r="HU135" s="112"/>
      <c r="HV135" s="112"/>
      <c r="HW135" s="112"/>
      <c r="HX135" s="112"/>
      <c r="HY135" s="112"/>
      <c r="HZ135" s="112"/>
      <c r="IA135" s="112"/>
      <c r="IB135" s="112"/>
      <c r="IC135" s="112"/>
      <c r="ID135" s="112"/>
      <c r="IE135" s="112"/>
      <c r="IF135" s="112"/>
      <c r="IG135" s="112"/>
      <c r="IH135" s="112"/>
      <c r="II135" s="112"/>
      <c r="IJ135" s="112"/>
      <c r="IK135" s="112"/>
      <c r="IL135" s="112"/>
      <c r="IM135" s="112"/>
      <c r="IN135" s="112"/>
      <c r="IO135" s="112"/>
      <c r="IP135" s="112"/>
      <c r="IQ135" s="112"/>
      <c r="IR135" s="112"/>
      <c r="IS135" s="112"/>
      <c r="IT135" s="112"/>
      <c r="IU135" s="112"/>
    </row>
    <row r="136" spans="1:255">
      <c r="A136" s="135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  <c r="CE136" s="112"/>
      <c r="CF136" s="112"/>
      <c r="CG136" s="112"/>
      <c r="CH136" s="112"/>
      <c r="CI136" s="112"/>
      <c r="CJ136" s="112"/>
      <c r="CK136" s="112"/>
      <c r="CL136" s="112"/>
      <c r="CM136" s="112"/>
      <c r="CN136" s="112"/>
      <c r="CO136" s="112"/>
      <c r="CP136" s="112"/>
      <c r="CQ136" s="112"/>
      <c r="CR136" s="112"/>
      <c r="CS136" s="112"/>
      <c r="CT136" s="112"/>
      <c r="CU136" s="112"/>
      <c r="CV136" s="112"/>
      <c r="CW136" s="112"/>
      <c r="CX136" s="112"/>
      <c r="CY136" s="112"/>
      <c r="CZ136" s="112"/>
      <c r="DA136" s="112"/>
      <c r="DB136" s="112"/>
      <c r="DC136" s="112"/>
      <c r="DD136" s="112"/>
      <c r="DE136" s="112"/>
      <c r="DF136" s="112"/>
      <c r="DG136" s="112"/>
      <c r="DH136" s="112"/>
      <c r="DI136" s="112"/>
      <c r="DJ136" s="112"/>
      <c r="DK136" s="112"/>
      <c r="DL136" s="112"/>
      <c r="DM136" s="112"/>
      <c r="DN136" s="112"/>
      <c r="DO136" s="112"/>
      <c r="DP136" s="112"/>
      <c r="DQ136" s="112"/>
      <c r="DR136" s="112"/>
      <c r="DS136" s="112"/>
      <c r="DT136" s="112"/>
      <c r="DU136" s="112"/>
      <c r="DV136" s="112"/>
      <c r="DW136" s="112"/>
      <c r="DX136" s="112"/>
      <c r="DY136" s="112"/>
      <c r="DZ136" s="112"/>
      <c r="EA136" s="112"/>
      <c r="EB136" s="112"/>
      <c r="EC136" s="112"/>
      <c r="ED136" s="112"/>
      <c r="EE136" s="112"/>
      <c r="EF136" s="112"/>
      <c r="EG136" s="112"/>
      <c r="EH136" s="112"/>
      <c r="EI136" s="112"/>
      <c r="EJ136" s="112"/>
      <c r="EK136" s="112"/>
      <c r="EL136" s="112"/>
      <c r="EM136" s="112"/>
      <c r="EN136" s="112"/>
      <c r="EO136" s="112"/>
      <c r="EP136" s="112"/>
      <c r="EQ136" s="112"/>
      <c r="ER136" s="112"/>
      <c r="ES136" s="112"/>
      <c r="ET136" s="112"/>
      <c r="EU136" s="112"/>
      <c r="EV136" s="112"/>
      <c r="EW136" s="112"/>
      <c r="EX136" s="112"/>
      <c r="EY136" s="112"/>
      <c r="EZ136" s="112"/>
      <c r="FA136" s="112"/>
      <c r="FB136" s="112"/>
      <c r="FC136" s="112"/>
      <c r="FD136" s="112"/>
      <c r="FE136" s="112"/>
      <c r="FF136" s="112"/>
      <c r="FG136" s="112"/>
      <c r="FH136" s="112"/>
      <c r="FI136" s="112"/>
      <c r="FJ136" s="112"/>
      <c r="FK136" s="112"/>
      <c r="FL136" s="112"/>
      <c r="FM136" s="112"/>
      <c r="FN136" s="112"/>
      <c r="FO136" s="112"/>
      <c r="FP136" s="112"/>
      <c r="FQ136" s="112"/>
      <c r="FR136" s="112"/>
      <c r="FS136" s="112"/>
      <c r="FT136" s="112"/>
      <c r="FU136" s="112"/>
      <c r="FV136" s="112"/>
      <c r="FW136" s="112"/>
      <c r="FX136" s="112"/>
      <c r="FY136" s="112"/>
      <c r="FZ136" s="112"/>
      <c r="GA136" s="112"/>
      <c r="GB136" s="112"/>
      <c r="GC136" s="112"/>
      <c r="GD136" s="112"/>
      <c r="GE136" s="112"/>
      <c r="GF136" s="112"/>
      <c r="GG136" s="112"/>
      <c r="GH136" s="112"/>
      <c r="GI136" s="112"/>
      <c r="GJ136" s="112"/>
      <c r="GK136" s="112"/>
      <c r="GL136" s="112"/>
      <c r="GM136" s="112"/>
      <c r="GN136" s="112"/>
      <c r="GO136" s="112"/>
      <c r="GP136" s="112"/>
      <c r="GQ136" s="112"/>
      <c r="GR136" s="112"/>
      <c r="GS136" s="112"/>
      <c r="GT136" s="112"/>
      <c r="GU136" s="112"/>
      <c r="GV136" s="112"/>
      <c r="GW136" s="112"/>
      <c r="GX136" s="112"/>
      <c r="GY136" s="112"/>
      <c r="GZ136" s="112"/>
      <c r="HA136" s="112"/>
      <c r="HB136" s="112"/>
      <c r="HC136" s="112"/>
      <c r="HD136" s="112"/>
      <c r="HE136" s="112"/>
      <c r="HF136" s="112"/>
      <c r="HG136" s="112"/>
      <c r="HH136" s="112"/>
      <c r="HI136" s="112"/>
      <c r="HJ136" s="112"/>
      <c r="HK136" s="112"/>
      <c r="HL136" s="112"/>
      <c r="HM136" s="112"/>
      <c r="HN136" s="112"/>
      <c r="HO136" s="112"/>
      <c r="HP136" s="112"/>
      <c r="HQ136" s="112"/>
      <c r="HR136" s="112"/>
      <c r="HS136" s="112"/>
      <c r="HT136" s="112"/>
      <c r="HU136" s="112"/>
      <c r="HV136" s="112"/>
      <c r="HW136" s="112"/>
      <c r="HX136" s="112"/>
      <c r="HY136" s="112"/>
      <c r="HZ136" s="112"/>
      <c r="IA136" s="112"/>
      <c r="IB136" s="112"/>
      <c r="IC136" s="112"/>
      <c r="ID136" s="112"/>
      <c r="IE136" s="112"/>
      <c r="IF136" s="112"/>
      <c r="IG136" s="112"/>
      <c r="IH136" s="112"/>
      <c r="II136" s="112"/>
      <c r="IJ136" s="112"/>
      <c r="IK136" s="112"/>
      <c r="IL136" s="112"/>
      <c r="IM136" s="112"/>
      <c r="IN136" s="112"/>
      <c r="IO136" s="112"/>
      <c r="IP136" s="112"/>
      <c r="IQ136" s="112"/>
      <c r="IR136" s="112"/>
      <c r="IS136" s="112"/>
      <c r="IT136" s="112"/>
      <c r="IU136" s="112"/>
    </row>
    <row r="137" spans="1:255">
      <c r="A137" s="135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  <c r="CE137" s="112"/>
      <c r="CF137" s="112"/>
      <c r="CG137" s="112"/>
      <c r="CH137" s="112"/>
      <c r="CI137" s="112"/>
      <c r="CJ137" s="112"/>
      <c r="CK137" s="112"/>
      <c r="CL137" s="112"/>
      <c r="CM137" s="112"/>
      <c r="CN137" s="112"/>
      <c r="CO137" s="112"/>
      <c r="CP137" s="112"/>
      <c r="CQ137" s="112"/>
      <c r="CR137" s="112"/>
      <c r="CS137" s="112"/>
      <c r="CT137" s="112"/>
      <c r="CU137" s="112"/>
      <c r="CV137" s="112"/>
      <c r="CW137" s="112"/>
      <c r="CX137" s="112"/>
      <c r="CY137" s="112"/>
      <c r="CZ137" s="112"/>
      <c r="DA137" s="112"/>
      <c r="DB137" s="112"/>
      <c r="DC137" s="112"/>
      <c r="DD137" s="112"/>
      <c r="DE137" s="112"/>
      <c r="DF137" s="112"/>
      <c r="DG137" s="112"/>
      <c r="DH137" s="112"/>
      <c r="DI137" s="112"/>
      <c r="DJ137" s="112"/>
      <c r="DK137" s="112"/>
      <c r="DL137" s="112"/>
      <c r="DM137" s="112"/>
      <c r="DN137" s="112"/>
      <c r="DO137" s="112"/>
      <c r="DP137" s="112"/>
      <c r="DQ137" s="112"/>
      <c r="DR137" s="112"/>
      <c r="DS137" s="112"/>
      <c r="DT137" s="112"/>
      <c r="DU137" s="112"/>
      <c r="DV137" s="112"/>
      <c r="DW137" s="112"/>
      <c r="DX137" s="112"/>
      <c r="DY137" s="112"/>
      <c r="DZ137" s="112"/>
      <c r="EA137" s="112"/>
      <c r="EB137" s="112"/>
      <c r="EC137" s="112"/>
      <c r="ED137" s="112"/>
      <c r="EE137" s="112"/>
      <c r="EF137" s="112"/>
      <c r="EG137" s="112"/>
      <c r="EH137" s="112"/>
      <c r="EI137" s="112"/>
      <c r="EJ137" s="112"/>
      <c r="EK137" s="112"/>
      <c r="EL137" s="112"/>
      <c r="EM137" s="112"/>
      <c r="EN137" s="112"/>
      <c r="EO137" s="112"/>
      <c r="EP137" s="112"/>
      <c r="EQ137" s="112"/>
      <c r="ER137" s="112"/>
      <c r="ES137" s="112"/>
      <c r="ET137" s="112"/>
      <c r="EU137" s="112"/>
      <c r="EV137" s="112"/>
      <c r="EW137" s="112"/>
      <c r="EX137" s="112"/>
      <c r="EY137" s="112"/>
      <c r="EZ137" s="112"/>
      <c r="FA137" s="112"/>
      <c r="FB137" s="112"/>
      <c r="FC137" s="112"/>
      <c r="FD137" s="112"/>
      <c r="FE137" s="112"/>
      <c r="FF137" s="112"/>
      <c r="FG137" s="112"/>
      <c r="FH137" s="112"/>
      <c r="FI137" s="112"/>
      <c r="FJ137" s="112"/>
      <c r="FK137" s="112"/>
      <c r="FL137" s="112"/>
      <c r="FM137" s="112"/>
      <c r="FN137" s="112"/>
      <c r="FO137" s="112"/>
      <c r="FP137" s="112"/>
      <c r="FQ137" s="112"/>
      <c r="FR137" s="112"/>
      <c r="FS137" s="112"/>
      <c r="FT137" s="112"/>
      <c r="FU137" s="112"/>
      <c r="FV137" s="112"/>
      <c r="FW137" s="112"/>
      <c r="FX137" s="112"/>
      <c r="FY137" s="112"/>
      <c r="FZ137" s="112"/>
      <c r="GA137" s="112"/>
      <c r="GB137" s="112"/>
      <c r="GC137" s="112"/>
      <c r="GD137" s="112"/>
      <c r="GE137" s="112"/>
      <c r="GF137" s="112"/>
      <c r="GG137" s="112"/>
      <c r="GH137" s="112"/>
      <c r="GI137" s="112"/>
      <c r="GJ137" s="112"/>
      <c r="GK137" s="112"/>
      <c r="GL137" s="112"/>
      <c r="GM137" s="112"/>
      <c r="GN137" s="112"/>
      <c r="GO137" s="112"/>
      <c r="GP137" s="112"/>
      <c r="GQ137" s="112"/>
      <c r="GR137" s="112"/>
      <c r="GS137" s="112"/>
      <c r="GT137" s="112"/>
      <c r="GU137" s="112"/>
      <c r="GV137" s="112"/>
      <c r="GW137" s="112"/>
      <c r="GX137" s="112"/>
      <c r="GY137" s="112"/>
      <c r="GZ137" s="112"/>
      <c r="HA137" s="112"/>
      <c r="HB137" s="112"/>
      <c r="HC137" s="112"/>
      <c r="HD137" s="112"/>
      <c r="HE137" s="112"/>
      <c r="HF137" s="112"/>
      <c r="HG137" s="112"/>
      <c r="HH137" s="112"/>
      <c r="HI137" s="112"/>
      <c r="HJ137" s="112"/>
      <c r="HK137" s="112"/>
      <c r="HL137" s="112"/>
      <c r="HM137" s="112"/>
      <c r="HN137" s="112"/>
      <c r="HO137" s="112"/>
      <c r="HP137" s="112"/>
      <c r="HQ137" s="112"/>
      <c r="HR137" s="112"/>
      <c r="HS137" s="112"/>
      <c r="HT137" s="112"/>
      <c r="HU137" s="112"/>
      <c r="HV137" s="112"/>
      <c r="HW137" s="112"/>
      <c r="HX137" s="112"/>
      <c r="HY137" s="112"/>
      <c r="HZ137" s="112"/>
      <c r="IA137" s="112"/>
      <c r="IB137" s="112"/>
      <c r="IC137" s="112"/>
      <c r="ID137" s="112"/>
      <c r="IE137" s="112"/>
      <c r="IF137" s="112"/>
      <c r="IG137" s="112"/>
      <c r="IH137" s="112"/>
      <c r="II137" s="112"/>
      <c r="IJ137" s="112"/>
      <c r="IK137" s="112"/>
      <c r="IL137" s="112"/>
      <c r="IM137" s="112"/>
      <c r="IN137" s="112"/>
      <c r="IO137" s="112"/>
      <c r="IP137" s="112"/>
      <c r="IQ137" s="112"/>
      <c r="IR137" s="112"/>
      <c r="IS137" s="112"/>
      <c r="IT137" s="112"/>
      <c r="IU137" s="112"/>
    </row>
    <row r="138" spans="1:255">
      <c r="A138" s="135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  <c r="CE138" s="112"/>
      <c r="CF138" s="112"/>
      <c r="CG138" s="112"/>
      <c r="CH138" s="112"/>
      <c r="CI138" s="112"/>
      <c r="CJ138" s="112"/>
      <c r="CK138" s="112"/>
      <c r="CL138" s="112"/>
      <c r="CM138" s="112"/>
      <c r="CN138" s="112"/>
      <c r="CO138" s="112"/>
      <c r="CP138" s="112"/>
      <c r="CQ138" s="112"/>
      <c r="CR138" s="112"/>
      <c r="CS138" s="112"/>
      <c r="CT138" s="112"/>
      <c r="CU138" s="112"/>
      <c r="CV138" s="112"/>
      <c r="CW138" s="112"/>
      <c r="CX138" s="112"/>
      <c r="CY138" s="112"/>
      <c r="CZ138" s="112"/>
      <c r="DA138" s="112"/>
      <c r="DB138" s="112"/>
      <c r="DC138" s="112"/>
      <c r="DD138" s="112"/>
      <c r="DE138" s="112"/>
      <c r="DF138" s="112"/>
      <c r="DG138" s="112"/>
      <c r="DH138" s="112"/>
      <c r="DI138" s="112"/>
      <c r="DJ138" s="112"/>
      <c r="DK138" s="112"/>
      <c r="DL138" s="112"/>
      <c r="DM138" s="112"/>
      <c r="DN138" s="112"/>
      <c r="DO138" s="112"/>
      <c r="DP138" s="112"/>
      <c r="DQ138" s="112"/>
      <c r="DR138" s="112"/>
      <c r="DS138" s="112"/>
      <c r="DT138" s="112"/>
      <c r="DU138" s="112"/>
      <c r="DV138" s="112"/>
      <c r="DW138" s="112"/>
      <c r="DX138" s="112"/>
      <c r="DY138" s="112"/>
      <c r="DZ138" s="112"/>
      <c r="EA138" s="112"/>
      <c r="EB138" s="112"/>
      <c r="EC138" s="112"/>
      <c r="ED138" s="112"/>
      <c r="EE138" s="112"/>
      <c r="EF138" s="112"/>
      <c r="EG138" s="112"/>
      <c r="EH138" s="112"/>
      <c r="EI138" s="112"/>
      <c r="EJ138" s="112"/>
      <c r="EK138" s="112"/>
      <c r="EL138" s="112"/>
      <c r="EM138" s="112"/>
      <c r="EN138" s="112"/>
      <c r="EO138" s="112"/>
      <c r="EP138" s="112"/>
      <c r="EQ138" s="112"/>
      <c r="ER138" s="112"/>
      <c r="ES138" s="112"/>
      <c r="ET138" s="112"/>
      <c r="EU138" s="112"/>
      <c r="EV138" s="112"/>
      <c r="EW138" s="112"/>
      <c r="EX138" s="112"/>
      <c r="EY138" s="112"/>
      <c r="EZ138" s="112"/>
      <c r="FA138" s="112"/>
      <c r="FB138" s="112"/>
      <c r="FC138" s="112"/>
      <c r="FD138" s="112"/>
      <c r="FE138" s="112"/>
      <c r="FF138" s="112"/>
      <c r="FG138" s="112"/>
      <c r="FH138" s="112"/>
      <c r="FI138" s="112"/>
      <c r="FJ138" s="112"/>
      <c r="FK138" s="112"/>
      <c r="FL138" s="112"/>
      <c r="FM138" s="112"/>
      <c r="FN138" s="112"/>
      <c r="FO138" s="112"/>
      <c r="FP138" s="112"/>
      <c r="FQ138" s="112"/>
      <c r="FR138" s="112"/>
      <c r="FS138" s="112"/>
      <c r="FT138" s="112"/>
      <c r="FU138" s="112"/>
      <c r="FV138" s="112"/>
      <c r="FW138" s="112"/>
      <c r="FX138" s="112"/>
      <c r="FY138" s="112"/>
      <c r="FZ138" s="112"/>
      <c r="GA138" s="112"/>
      <c r="GB138" s="112"/>
      <c r="GC138" s="112"/>
      <c r="GD138" s="112"/>
      <c r="GE138" s="112"/>
      <c r="GF138" s="112"/>
      <c r="GG138" s="112"/>
      <c r="GH138" s="112"/>
      <c r="GI138" s="112"/>
      <c r="GJ138" s="112"/>
      <c r="GK138" s="112"/>
      <c r="GL138" s="112"/>
      <c r="GM138" s="112"/>
      <c r="GN138" s="112"/>
      <c r="GO138" s="112"/>
      <c r="GP138" s="112"/>
      <c r="GQ138" s="112"/>
      <c r="GR138" s="112"/>
      <c r="GS138" s="112"/>
      <c r="GT138" s="112"/>
      <c r="GU138" s="112"/>
      <c r="GV138" s="112"/>
      <c r="GW138" s="112"/>
      <c r="GX138" s="112"/>
      <c r="GY138" s="112"/>
      <c r="GZ138" s="112"/>
      <c r="HA138" s="112"/>
      <c r="HB138" s="112"/>
      <c r="HC138" s="112"/>
      <c r="HD138" s="112"/>
      <c r="HE138" s="112"/>
      <c r="HF138" s="112"/>
      <c r="HG138" s="112"/>
      <c r="HH138" s="112"/>
      <c r="HI138" s="112"/>
      <c r="HJ138" s="112"/>
      <c r="HK138" s="112"/>
      <c r="HL138" s="112"/>
      <c r="HM138" s="112"/>
      <c r="HN138" s="112"/>
      <c r="HO138" s="112"/>
      <c r="HP138" s="112"/>
      <c r="HQ138" s="112"/>
      <c r="HR138" s="112"/>
      <c r="HS138" s="112"/>
      <c r="HT138" s="112"/>
      <c r="HU138" s="112"/>
      <c r="HV138" s="112"/>
      <c r="HW138" s="112"/>
      <c r="HX138" s="112"/>
      <c r="HY138" s="112"/>
      <c r="HZ138" s="112"/>
      <c r="IA138" s="112"/>
      <c r="IB138" s="112"/>
      <c r="IC138" s="112"/>
      <c r="ID138" s="112"/>
      <c r="IE138" s="112"/>
      <c r="IF138" s="112"/>
      <c r="IG138" s="112"/>
      <c r="IH138" s="112"/>
      <c r="II138" s="112"/>
      <c r="IJ138" s="112"/>
      <c r="IK138" s="112"/>
      <c r="IL138" s="112"/>
      <c r="IM138" s="112"/>
      <c r="IN138" s="112"/>
      <c r="IO138" s="112"/>
      <c r="IP138" s="112"/>
      <c r="IQ138" s="112"/>
      <c r="IR138" s="112"/>
      <c r="IS138" s="112"/>
      <c r="IT138" s="112"/>
      <c r="IU138" s="112"/>
    </row>
    <row r="139" spans="1:255">
      <c r="A139" s="135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  <c r="CE139" s="112"/>
      <c r="CF139" s="112"/>
      <c r="CG139" s="112"/>
      <c r="CH139" s="112"/>
      <c r="CI139" s="112"/>
      <c r="CJ139" s="112"/>
      <c r="CK139" s="112"/>
      <c r="CL139" s="112"/>
      <c r="CM139" s="112"/>
      <c r="CN139" s="112"/>
      <c r="CO139" s="112"/>
      <c r="CP139" s="112"/>
      <c r="CQ139" s="112"/>
      <c r="CR139" s="112"/>
      <c r="CS139" s="112"/>
      <c r="CT139" s="112"/>
      <c r="CU139" s="112"/>
      <c r="CV139" s="112"/>
      <c r="CW139" s="112"/>
      <c r="CX139" s="112"/>
      <c r="CY139" s="112"/>
      <c r="CZ139" s="112"/>
      <c r="DA139" s="112"/>
      <c r="DB139" s="112"/>
      <c r="DC139" s="112"/>
      <c r="DD139" s="112"/>
      <c r="DE139" s="112"/>
      <c r="DF139" s="112"/>
      <c r="DG139" s="112"/>
      <c r="DH139" s="112"/>
      <c r="DI139" s="112"/>
      <c r="DJ139" s="112"/>
      <c r="DK139" s="112"/>
      <c r="DL139" s="112"/>
      <c r="DM139" s="112"/>
      <c r="DN139" s="112"/>
      <c r="DO139" s="112"/>
      <c r="DP139" s="112"/>
      <c r="DQ139" s="112"/>
      <c r="DR139" s="112"/>
      <c r="DS139" s="112"/>
      <c r="DT139" s="112"/>
      <c r="DU139" s="112"/>
      <c r="DV139" s="112"/>
      <c r="DW139" s="112"/>
      <c r="DX139" s="112"/>
      <c r="DY139" s="112"/>
      <c r="DZ139" s="112"/>
      <c r="EA139" s="112"/>
      <c r="EB139" s="112"/>
      <c r="EC139" s="112"/>
      <c r="ED139" s="112"/>
      <c r="EE139" s="112"/>
      <c r="EF139" s="112"/>
      <c r="EG139" s="112"/>
      <c r="EH139" s="112"/>
      <c r="EI139" s="112"/>
      <c r="EJ139" s="112"/>
      <c r="EK139" s="112"/>
      <c r="EL139" s="112"/>
      <c r="EM139" s="112"/>
      <c r="EN139" s="112"/>
      <c r="EO139" s="112"/>
      <c r="EP139" s="112"/>
      <c r="EQ139" s="112"/>
      <c r="ER139" s="112"/>
      <c r="ES139" s="112"/>
      <c r="ET139" s="112"/>
      <c r="EU139" s="112"/>
      <c r="EV139" s="112"/>
      <c r="EW139" s="112"/>
      <c r="EX139" s="112"/>
      <c r="EY139" s="112"/>
      <c r="EZ139" s="112"/>
      <c r="FA139" s="112"/>
      <c r="FB139" s="112"/>
      <c r="FC139" s="112"/>
      <c r="FD139" s="112"/>
      <c r="FE139" s="112"/>
      <c r="FF139" s="112"/>
      <c r="FG139" s="112"/>
      <c r="FH139" s="112"/>
      <c r="FI139" s="112"/>
      <c r="FJ139" s="112"/>
      <c r="FK139" s="112"/>
      <c r="FL139" s="112"/>
      <c r="FM139" s="112"/>
      <c r="FN139" s="112"/>
      <c r="FO139" s="112"/>
      <c r="FP139" s="112"/>
      <c r="FQ139" s="112"/>
      <c r="FR139" s="112"/>
      <c r="FS139" s="112"/>
      <c r="FT139" s="112"/>
      <c r="FU139" s="112"/>
      <c r="FV139" s="112"/>
      <c r="FW139" s="112"/>
      <c r="FX139" s="112"/>
      <c r="FY139" s="112"/>
      <c r="FZ139" s="112"/>
      <c r="GA139" s="112"/>
      <c r="GB139" s="112"/>
      <c r="GC139" s="112"/>
      <c r="GD139" s="112"/>
      <c r="GE139" s="112"/>
      <c r="GF139" s="112"/>
      <c r="GG139" s="112"/>
      <c r="GH139" s="112"/>
      <c r="GI139" s="112"/>
      <c r="GJ139" s="112"/>
      <c r="GK139" s="112"/>
      <c r="GL139" s="112"/>
      <c r="GM139" s="112"/>
      <c r="GN139" s="112"/>
      <c r="GO139" s="112"/>
      <c r="GP139" s="112"/>
      <c r="GQ139" s="112"/>
      <c r="GR139" s="112"/>
      <c r="GS139" s="112"/>
      <c r="GT139" s="112"/>
      <c r="GU139" s="112"/>
      <c r="GV139" s="112"/>
      <c r="GW139" s="112"/>
      <c r="GX139" s="112"/>
      <c r="GY139" s="112"/>
      <c r="GZ139" s="112"/>
      <c r="HA139" s="112"/>
      <c r="HB139" s="112"/>
      <c r="HC139" s="112"/>
      <c r="HD139" s="112"/>
      <c r="HE139" s="112"/>
      <c r="HF139" s="112"/>
      <c r="HG139" s="112"/>
      <c r="HH139" s="112"/>
      <c r="HI139" s="112"/>
      <c r="HJ139" s="112"/>
      <c r="HK139" s="112"/>
      <c r="HL139" s="112"/>
      <c r="HM139" s="112"/>
      <c r="HN139" s="112"/>
      <c r="HO139" s="112"/>
      <c r="HP139" s="112"/>
      <c r="HQ139" s="112"/>
      <c r="HR139" s="112"/>
      <c r="HS139" s="112"/>
      <c r="HT139" s="112"/>
      <c r="HU139" s="112"/>
      <c r="HV139" s="112"/>
      <c r="HW139" s="112"/>
      <c r="HX139" s="112"/>
      <c r="HY139" s="112"/>
      <c r="HZ139" s="112"/>
      <c r="IA139" s="112"/>
      <c r="IB139" s="112"/>
      <c r="IC139" s="112"/>
      <c r="ID139" s="112"/>
      <c r="IE139" s="112"/>
      <c r="IF139" s="112"/>
      <c r="IG139" s="112"/>
      <c r="IH139" s="112"/>
      <c r="II139" s="112"/>
      <c r="IJ139" s="112"/>
      <c r="IK139" s="112"/>
      <c r="IL139" s="112"/>
      <c r="IM139" s="112"/>
      <c r="IN139" s="112"/>
      <c r="IO139" s="112"/>
      <c r="IP139" s="112"/>
      <c r="IQ139" s="112"/>
      <c r="IR139" s="112"/>
      <c r="IS139" s="112"/>
      <c r="IT139" s="112"/>
      <c r="IU139" s="112"/>
    </row>
    <row r="140" spans="1:255">
      <c r="A140" s="135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  <c r="CE140" s="112"/>
      <c r="CF140" s="112"/>
      <c r="CG140" s="112"/>
      <c r="CH140" s="112"/>
      <c r="CI140" s="112"/>
      <c r="CJ140" s="112"/>
      <c r="CK140" s="112"/>
      <c r="CL140" s="112"/>
      <c r="CM140" s="112"/>
      <c r="CN140" s="112"/>
      <c r="CO140" s="112"/>
      <c r="CP140" s="112"/>
      <c r="CQ140" s="112"/>
      <c r="CR140" s="112"/>
      <c r="CS140" s="112"/>
      <c r="CT140" s="112"/>
      <c r="CU140" s="112"/>
      <c r="CV140" s="112"/>
      <c r="CW140" s="112"/>
      <c r="CX140" s="112"/>
      <c r="CY140" s="112"/>
      <c r="CZ140" s="112"/>
      <c r="DA140" s="112"/>
      <c r="DB140" s="112"/>
      <c r="DC140" s="112"/>
      <c r="DD140" s="112"/>
      <c r="DE140" s="112"/>
      <c r="DF140" s="112"/>
      <c r="DG140" s="112"/>
      <c r="DH140" s="112"/>
      <c r="DI140" s="112"/>
      <c r="DJ140" s="112"/>
      <c r="DK140" s="112"/>
      <c r="DL140" s="112"/>
      <c r="DM140" s="112"/>
      <c r="DN140" s="112"/>
      <c r="DO140" s="112"/>
      <c r="DP140" s="112"/>
      <c r="DQ140" s="112"/>
      <c r="DR140" s="112"/>
      <c r="DS140" s="112"/>
      <c r="DT140" s="112"/>
      <c r="DU140" s="112"/>
      <c r="DV140" s="112"/>
      <c r="DW140" s="112"/>
      <c r="DX140" s="112"/>
      <c r="DY140" s="112"/>
      <c r="DZ140" s="112"/>
      <c r="EA140" s="112"/>
      <c r="EB140" s="112"/>
      <c r="EC140" s="112"/>
      <c r="ED140" s="112"/>
      <c r="EE140" s="112"/>
      <c r="EF140" s="112"/>
      <c r="EG140" s="112"/>
      <c r="EH140" s="112"/>
      <c r="EI140" s="112"/>
      <c r="EJ140" s="112"/>
      <c r="EK140" s="112"/>
      <c r="EL140" s="112"/>
      <c r="EM140" s="112"/>
      <c r="EN140" s="112"/>
      <c r="EO140" s="112"/>
      <c r="EP140" s="112"/>
      <c r="EQ140" s="112"/>
      <c r="ER140" s="112"/>
      <c r="ES140" s="112"/>
      <c r="ET140" s="112"/>
      <c r="EU140" s="112"/>
      <c r="EV140" s="112"/>
      <c r="EW140" s="112"/>
      <c r="EX140" s="112"/>
      <c r="EY140" s="112"/>
      <c r="EZ140" s="112"/>
      <c r="FA140" s="112"/>
      <c r="FB140" s="112"/>
      <c r="FC140" s="112"/>
      <c r="FD140" s="112"/>
      <c r="FE140" s="112"/>
      <c r="FF140" s="112"/>
      <c r="FG140" s="112"/>
      <c r="FH140" s="112"/>
      <c r="FI140" s="112"/>
      <c r="FJ140" s="112"/>
      <c r="FK140" s="112"/>
      <c r="FL140" s="112"/>
      <c r="FM140" s="112"/>
      <c r="FN140" s="112"/>
      <c r="FO140" s="112"/>
      <c r="FP140" s="112"/>
      <c r="FQ140" s="112"/>
      <c r="FR140" s="112"/>
      <c r="FS140" s="112"/>
      <c r="FT140" s="112"/>
      <c r="FU140" s="112"/>
      <c r="FV140" s="112"/>
      <c r="FW140" s="112"/>
      <c r="FX140" s="112"/>
      <c r="FY140" s="112"/>
      <c r="FZ140" s="112"/>
      <c r="GA140" s="112"/>
      <c r="GB140" s="112"/>
      <c r="GC140" s="112"/>
      <c r="GD140" s="112"/>
      <c r="GE140" s="112"/>
      <c r="GF140" s="112"/>
      <c r="GG140" s="112"/>
      <c r="GH140" s="112"/>
      <c r="GI140" s="112"/>
      <c r="GJ140" s="112"/>
      <c r="GK140" s="112"/>
      <c r="GL140" s="112"/>
      <c r="GM140" s="112"/>
      <c r="GN140" s="112"/>
      <c r="GO140" s="112"/>
      <c r="GP140" s="112"/>
      <c r="GQ140" s="112"/>
      <c r="GR140" s="112"/>
      <c r="GS140" s="112"/>
      <c r="GT140" s="112"/>
      <c r="GU140" s="112"/>
      <c r="GV140" s="112"/>
      <c r="GW140" s="112"/>
      <c r="GX140" s="112"/>
      <c r="GY140" s="112"/>
      <c r="GZ140" s="112"/>
      <c r="HA140" s="112"/>
      <c r="HB140" s="112"/>
      <c r="HC140" s="112"/>
      <c r="HD140" s="112"/>
      <c r="HE140" s="112"/>
      <c r="HF140" s="112"/>
      <c r="HG140" s="112"/>
      <c r="HH140" s="112"/>
      <c r="HI140" s="112"/>
      <c r="HJ140" s="112"/>
      <c r="HK140" s="112"/>
      <c r="HL140" s="112"/>
      <c r="HM140" s="112"/>
      <c r="HN140" s="112"/>
      <c r="HO140" s="112"/>
      <c r="HP140" s="112"/>
      <c r="HQ140" s="112"/>
      <c r="HR140" s="112"/>
      <c r="HS140" s="112"/>
      <c r="HT140" s="112"/>
      <c r="HU140" s="112"/>
      <c r="HV140" s="112"/>
      <c r="HW140" s="112"/>
      <c r="HX140" s="112"/>
      <c r="HY140" s="112"/>
      <c r="HZ140" s="112"/>
      <c r="IA140" s="112"/>
      <c r="IB140" s="112"/>
      <c r="IC140" s="112"/>
      <c r="ID140" s="112"/>
      <c r="IE140" s="112"/>
      <c r="IF140" s="112"/>
      <c r="IG140" s="112"/>
      <c r="IH140" s="112"/>
      <c r="II140" s="112"/>
      <c r="IJ140" s="112"/>
      <c r="IK140" s="112"/>
      <c r="IL140" s="112"/>
      <c r="IM140" s="112"/>
      <c r="IN140" s="112"/>
      <c r="IO140" s="112"/>
      <c r="IP140" s="112"/>
      <c r="IQ140" s="112"/>
      <c r="IR140" s="112"/>
      <c r="IS140" s="112"/>
      <c r="IT140" s="112"/>
      <c r="IU140" s="112"/>
    </row>
    <row r="141" spans="1:255">
      <c r="A141" s="135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2"/>
      <c r="CU141" s="112"/>
      <c r="CV141" s="112"/>
      <c r="CW141" s="112"/>
      <c r="CX141" s="112"/>
      <c r="CY141" s="112"/>
      <c r="CZ141" s="112"/>
      <c r="DA141" s="112"/>
      <c r="DB141" s="112"/>
      <c r="DC141" s="112"/>
      <c r="DD141" s="112"/>
      <c r="DE141" s="112"/>
      <c r="DF141" s="112"/>
      <c r="DG141" s="112"/>
      <c r="DH141" s="112"/>
      <c r="DI141" s="112"/>
      <c r="DJ141" s="112"/>
      <c r="DK141" s="112"/>
      <c r="DL141" s="112"/>
      <c r="DM141" s="112"/>
      <c r="DN141" s="112"/>
      <c r="DO141" s="112"/>
      <c r="DP141" s="112"/>
      <c r="DQ141" s="112"/>
      <c r="DR141" s="112"/>
      <c r="DS141" s="112"/>
      <c r="DT141" s="112"/>
      <c r="DU141" s="112"/>
      <c r="DV141" s="112"/>
      <c r="DW141" s="112"/>
      <c r="DX141" s="112"/>
      <c r="DY141" s="112"/>
      <c r="DZ141" s="112"/>
      <c r="EA141" s="112"/>
      <c r="EB141" s="112"/>
      <c r="EC141" s="112"/>
      <c r="ED141" s="112"/>
      <c r="EE141" s="112"/>
      <c r="EF141" s="112"/>
      <c r="EG141" s="112"/>
      <c r="EH141" s="112"/>
      <c r="EI141" s="112"/>
      <c r="EJ141" s="112"/>
      <c r="EK141" s="112"/>
      <c r="EL141" s="112"/>
      <c r="EM141" s="112"/>
      <c r="EN141" s="112"/>
      <c r="EO141" s="112"/>
      <c r="EP141" s="112"/>
      <c r="EQ141" s="112"/>
      <c r="ER141" s="112"/>
      <c r="ES141" s="112"/>
      <c r="ET141" s="112"/>
      <c r="EU141" s="112"/>
      <c r="EV141" s="112"/>
      <c r="EW141" s="112"/>
      <c r="EX141" s="112"/>
      <c r="EY141" s="112"/>
      <c r="EZ141" s="112"/>
      <c r="FA141" s="112"/>
      <c r="FB141" s="112"/>
      <c r="FC141" s="112"/>
      <c r="FD141" s="112"/>
      <c r="FE141" s="112"/>
      <c r="FF141" s="112"/>
      <c r="FG141" s="112"/>
      <c r="FH141" s="112"/>
      <c r="FI141" s="112"/>
      <c r="FJ141" s="112"/>
      <c r="FK141" s="112"/>
      <c r="FL141" s="112"/>
      <c r="FM141" s="112"/>
      <c r="FN141" s="112"/>
      <c r="FO141" s="112"/>
      <c r="FP141" s="112"/>
      <c r="FQ141" s="112"/>
      <c r="FR141" s="112"/>
      <c r="FS141" s="112"/>
      <c r="FT141" s="112"/>
      <c r="FU141" s="112"/>
      <c r="FV141" s="112"/>
      <c r="FW141" s="112"/>
      <c r="FX141" s="112"/>
      <c r="FY141" s="112"/>
      <c r="FZ141" s="112"/>
      <c r="GA141" s="112"/>
      <c r="GB141" s="112"/>
      <c r="GC141" s="112"/>
      <c r="GD141" s="112"/>
      <c r="GE141" s="112"/>
      <c r="GF141" s="112"/>
      <c r="GG141" s="112"/>
      <c r="GH141" s="112"/>
      <c r="GI141" s="112"/>
      <c r="GJ141" s="112"/>
      <c r="GK141" s="112"/>
      <c r="GL141" s="112"/>
      <c r="GM141" s="112"/>
      <c r="GN141" s="112"/>
      <c r="GO141" s="112"/>
      <c r="GP141" s="112"/>
      <c r="GQ141" s="112"/>
      <c r="GR141" s="112"/>
      <c r="GS141" s="112"/>
      <c r="GT141" s="112"/>
      <c r="GU141" s="112"/>
      <c r="GV141" s="112"/>
      <c r="GW141" s="112"/>
      <c r="GX141" s="112"/>
      <c r="GY141" s="112"/>
      <c r="GZ141" s="112"/>
      <c r="HA141" s="112"/>
      <c r="HB141" s="112"/>
      <c r="HC141" s="112"/>
      <c r="HD141" s="112"/>
      <c r="HE141" s="112"/>
      <c r="HF141" s="112"/>
      <c r="HG141" s="112"/>
      <c r="HH141" s="112"/>
      <c r="HI141" s="112"/>
      <c r="HJ141" s="112"/>
      <c r="HK141" s="112"/>
      <c r="HL141" s="112"/>
      <c r="HM141" s="112"/>
      <c r="HN141" s="112"/>
      <c r="HO141" s="112"/>
      <c r="HP141" s="112"/>
      <c r="HQ141" s="112"/>
      <c r="HR141" s="112"/>
      <c r="HS141" s="112"/>
      <c r="HT141" s="112"/>
      <c r="HU141" s="112"/>
      <c r="HV141" s="112"/>
      <c r="HW141" s="112"/>
      <c r="HX141" s="112"/>
      <c r="HY141" s="112"/>
      <c r="HZ141" s="112"/>
      <c r="IA141" s="112"/>
      <c r="IB141" s="112"/>
      <c r="IC141" s="112"/>
      <c r="ID141" s="112"/>
      <c r="IE141" s="112"/>
      <c r="IF141" s="112"/>
      <c r="IG141" s="112"/>
      <c r="IH141" s="112"/>
      <c r="II141" s="112"/>
      <c r="IJ141" s="112"/>
      <c r="IK141" s="112"/>
      <c r="IL141" s="112"/>
      <c r="IM141" s="112"/>
      <c r="IN141" s="112"/>
      <c r="IO141" s="112"/>
      <c r="IP141" s="112"/>
      <c r="IQ141" s="112"/>
      <c r="IR141" s="112"/>
      <c r="IS141" s="112"/>
      <c r="IT141" s="112"/>
      <c r="IU141" s="112"/>
    </row>
    <row r="142" spans="1:255">
      <c r="A142" s="135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12"/>
      <c r="BU142" s="112"/>
      <c r="BV142" s="112"/>
      <c r="BW142" s="112"/>
      <c r="BX142" s="112"/>
      <c r="BY142" s="112"/>
      <c r="BZ142" s="112"/>
      <c r="CA142" s="112"/>
      <c r="CB142" s="112"/>
      <c r="CC142" s="112"/>
      <c r="CD142" s="112"/>
      <c r="CE142" s="112"/>
      <c r="CF142" s="112"/>
      <c r="CG142" s="112"/>
      <c r="CH142" s="112"/>
      <c r="CI142" s="112"/>
      <c r="CJ142" s="112"/>
      <c r="CK142" s="112"/>
      <c r="CL142" s="112"/>
      <c r="CM142" s="112"/>
      <c r="CN142" s="112"/>
      <c r="CO142" s="112"/>
      <c r="CP142" s="112"/>
      <c r="CQ142" s="112"/>
      <c r="CR142" s="112"/>
      <c r="CS142" s="112"/>
      <c r="CT142" s="112"/>
      <c r="CU142" s="112"/>
      <c r="CV142" s="112"/>
      <c r="CW142" s="112"/>
      <c r="CX142" s="112"/>
      <c r="CY142" s="112"/>
      <c r="CZ142" s="112"/>
      <c r="DA142" s="112"/>
      <c r="DB142" s="112"/>
      <c r="DC142" s="112"/>
      <c r="DD142" s="112"/>
      <c r="DE142" s="112"/>
      <c r="DF142" s="112"/>
      <c r="DG142" s="112"/>
      <c r="DH142" s="112"/>
      <c r="DI142" s="112"/>
      <c r="DJ142" s="112"/>
      <c r="DK142" s="112"/>
      <c r="DL142" s="112"/>
      <c r="DM142" s="112"/>
      <c r="DN142" s="112"/>
      <c r="DO142" s="112"/>
      <c r="DP142" s="112"/>
      <c r="DQ142" s="112"/>
      <c r="DR142" s="112"/>
      <c r="DS142" s="112"/>
      <c r="DT142" s="112"/>
      <c r="DU142" s="112"/>
      <c r="DV142" s="112"/>
      <c r="DW142" s="112"/>
      <c r="DX142" s="112"/>
      <c r="DY142" s="112"/>
      <c r="DZ142" s="112"/>
      <c r="EA142" s="112"/>
      <c r="EB142" s="112"/>
      <c r="EC142" s="112"/>
      <c r="ED142" s="112"/>
      <c r="EE142" s="112"/>
      <c r="EF142" s="112"/>
      <c r="EG142" s="112"/>
      <c r="EH142" s="112"/>
      <c r="EI142" s="112"/>
      <c r="EJ142" s="112"/>
      <c r="EK142" s="112"/>
      <c r="EL142" s="112"/>
      <c r="EM142" s="112"/>
      <c r="EN142" s="112"/>
      <c r="EO142" s="112"/>
      <c r="EP142" s="112"/>
      <c r="EQ142" s="112"/>
      <c r="ER142" s="112"/>
      <c r="ES142" s="112"/>
      <c r="ET142" s="112"/>
      <c r="EU142" s="112"/>
      <c r="EV142" s="112"/>
      <c r="EW142" s="112"/>
      <c r="EX142" s="112"/>
      <c r="EY142" s="112"/>
      <c r="EZ142" s="112"/>
      <c r="FA142" s="112"/>
      <c r="FB142" s="112"/>
      <c r="FC142" s="112"/>
      <c r="FD142" s="112"/>
      <c r="FE142" s="112"/>
      <c r="FF142" s="112"/>
      <c r="FG142" s="112"/>
      <c r="FH142" s="112"/>
      <c r="FI142" s="112"/>
      <c r="FJ142" s="112"/>
      <c r="FK142" s="112"/>
      <c r="FL142" s="112"/>
      <c r="FM142" s="112"/>
      <c r="FN142" s="112"/>
      <c r="FO142" s="112"/>
      <c r="FP142" s="112"/>
      <c r="FQ142" s="112"/>
      <c r="FR142" s="112"/>
      <c r="FS142" s="112"/>
      <c r="FT142" s="112"/>
      <c r="FU142" s="112"/>
      <c r="FV142" s="112"/>
      <c r="FW142" s="112"/>
      <c r="FX142" s="112"/>
      <c r="FY142" s="112"/>
      <c r="FZ142" s="112"/>
      <c r="GA142" s="112"/>
      <c r="GB142" s="112"/>
      <c r="GC142" s="112"/>
      <c r="GD142" s="112"/>
      <c r="GE142" s="112"/>
      <c r="GF142" s="112"/>
      <c r="GG142" s="112"/>
      <c r="GH142" s="112"/>
      <c r="GI142" s="112"/>
      <c r="GJ142" s="112"/>
      <c r="GK142" s="112"/>
      <c r="GL142" s="112"/>
      <c r="GM142" s="112"/>
      <c r="GN142" s="112"/>
      <c r="GO142" s="112"/>
      <c r="GP142" s="112"/>
      <c r="GQ142" s="112"/>
      <c r="GR142" s="112"/>
      <c r="GS142" s="112"/>
      <c r="GT142" s="112"/>
      <c r="GU142" s="112"/>
      <c r="GV142" s="112"/>
      <c r="GW142" s="112"/>
      <c r="GX142" s="112"/>
      <c r="GY142" s="112"/>
      <c r="GZ142" s="112"/>
      <c r="HA142" s="112"/>
      <c r="HB142" s="112"/>
      <c r="HC142" s="112"/>
      <c r="HD142" s="112"/>
      <c r="HE142" s="112"/>
      <c r="HF142" s="112"/>
      <c r="HG142" s="112"/>
      <c r="HH142" s="112"/>
      <c r="HI142" s="112"/>
      <c r="HJ142" s="112"/>
      <c r="HK142" s="112"/>
      <c r="HL142" s="112"/>
      <c r="HM142" s="112"/>
      <c r="HN142" s="112"/>
      <c r="HO142" s="112"/>
      <c r="HP142" s="112"/>
      <c r="HQ142" s="112"/>
      <c r="HR142" s="112"/>
      <c r="HS142" s="112"/>
      <c r="HT142" s="112"/>
      <c r="HU142" s="112"/>
      <c r="HV142" s="112"/>
      <c r="HW142" s="112"/>
      <c r="HX142" s="112"/>
      <c r="HY142" s="112"/>
      <c r="HZ142" s="112"/>
      <c r="IA142" s="112"/>
      <c r="IB142" s="112"/>
      <c r="IC142" s="112"/>
      <c r="ID142" s="112"/>
      <c r="IE142" s="112"/>
      <c r="IF142" s="112"/>
      <c r="IG142" s="112"/>
      <c r="IH142" s="112"/>
      <c r="II142" s="112"/>
      <c r="IJ142" s="112"/>
      <c r="IK142" s="112"/>
      <c r="IL142" s="112"/>
      <c r="IM142" s="112"/>
      <c r="IN142" s="112"/>
      <c r="IO142" s="112"/>
      <c r="IP142" s="112"/>
      <c r="IQ142" s="112"/>
      <c r="IR142" s="112"/>
      <c r="IS142" s="112"/>
      <c r="IT142" s="112"/>
      <c r="IU142" s="112"/>
    </row>
    <row r="143" spans="1:255">
      <c r="A143" s="135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2"/>
      <c r="CU143" s="112"/>
      <c r="CV143" s="112"/>
      <c r="CW143" s="112"/>
      <c r="CX143" s="112"/>
      <c r="CY143" s="112"/>
      <c r="CZ143" s="112"/>
      <c r="DA143" s="112"/>
      <c r="DB143" s="112"/>
      <c r="DC143" s="112"/>
      <c r="DD143" s="112"/>
      <c r="DE143" s="112"/>
      <c r="DF143" s="112"/>
      <c r="DG143" s="112"/>
      <c r="DH143" s="112"/>
      <c r="DI143" s="112"/>
      <c r="DJ143" s="112"/>
      <c r="DK143" s="112"/>
      <c r="DL143" s="112"/>
      <c r="DM143" s="112"/>
      <c r="DN143" s="112"/>
      <c r="DO143" s="112"/>
      <c r="DP143" s="112"/>
      <c r="DQ143" s="112"/>
      <c r="DR143" s="112"/>
      <c r="DS143" s="112"/>
      <c r="DT143" s="112"/>
      <c r="DU143" s="112"/>
      <c r="DV143" s="112"/>
      <c r="DW143" s="112"/>
      <c r="DX143" s="112"/>
      <c r="DY143" s="112"/>
      <c r="DZ143" s="112"/>
      <c r="EA143" s="112"/>
      <c r="EB143" s="112"/>
      <c r="EC143" s="112"/>
      <c r="ED143" s="112"/>
      <c r="EE143" s="112"/>
      <c r="EF143" s="112"/>
      <c r="EG143" s="112"/>
      <c r="EH143" s="112"/>
      <c r="EI143" s="112"/>
      <c r="EJ143" s="112"/>
      <c r="EK143" s="112"/>
      <c r="EL143" s="112"/>
      <c r="EM143" s="112"/>
      <c r="EN143" s="112"/>
      <c r="EO143" s="112"/>
      <c r="EP143" s="112"/>
      <c r="EQ143" s="112"/>
      <c r="ER143" s="112"/>
      <c r="ES143" s="112"/>
      <c r="ET143" s="112"/>
      <c r="EU143" s="112"/>
      <c r="EV143" s="112"/>
      <c r="EW143" s="112"/>
      <c r="EX143" s="112"/>
      <c r="EY143" s="112"/>
      <c r="EZ143" s="112"/>
      <c r="FA143" s="112"/>
      <c r="FB143" s="112"/>
      <c r="FC143" s="112"/>
      <c r="FD143" s="112"/>
      <c r="FE143" s="112"/>
      <c r="FF143" s="112"/>
      <c r="FG143" s="112"/>
      <c r="FH143" s="112"/>
      <c r="FI143" s="112"/>
      <c r="FJ143" s="112"/>
      <c r="FK143" s="112"/>
      <c r="FL143" s="112"/>
      <c r="FM143" s="112"/>
      <c r="FN143" s="112"/>
      <c r="FO143" s="112"/>
      <c r="FP143" s="112"/>
      <c r="FQ143" s="112"/>
      <c r="FR143" s="112"/>
      <c r="FS143" s="112"/>
      <c r="FT143" s="112"/>
      <c r="FU143" s="112"/>
      <c r="FV143" s="112"/>
      <c r="FW143" s="112"/>
      <c r="FX143" s="112"/>
      <c r="FY143" s="112"/>
      <c r="FZ143" s="112"/>
      <c r="GA143" s="112"/>
      <c r="GB143" s="112"/>
      <c r="GC143" s="112"/>
      <c r="GD143" s="112"/>
      <c r="GE143" s="112"/>
      <c r="GF143" s="112"/>
      <c r="GG143" s="112"/>
      <c r="GH143" s="112"/>
      <c r="GI143" s="112"/>
      <c r="GJ143" s="112"/>
      <c r="GK143" s="112"/>
      <c r="GL143" s="112"/>
      <c r="GM143" s="112"/>
      <c r="GN143" s="112"/>
      <c r="GO143" s="112"/>
      <c r="GP143" s="112"/>
      <c r="GQ143" s="112"/>
      <c r="GR143" s="112"/>
      <c r="GS143" s="112"/>
      <c r="GT143" s="112"/>
      <c r="GU143" s="112"/>
      <c r="GV143" s="112"/>
      <c r="GW143" s="112"/>
      <c r="GX143" s="112"/>
      <c r="GY143" s="112"/>
      <c r="GZ143" s="112"/>
      <c r="HA143" s="112"/>
      <c r="HB143" s="112"/>
      <c r="HC143" s="112"/>
      <c r="HD143" s="112"/>
      <c r="HE143" s="112"/>
      <c r="HF143" s="112"/>
      <c r="HG143" s="112"/>
      <c r="HH143" s="112"/>
      <c r="HI143" s="112"/>
      <c r="HJ143" s="112"/>
      <c r="HK143" s="112"/>
      <c r="HL143" s="112"/>
      <c r="HM143" s="112"/>
      <c r="HN143" s="112"/>
      <c r="HO143" s="112"/>
      <c r="HP143" s="112"/>
      <c r="HQ143" s="112"/>
      <c r="HR143" s="112"/>
      <c r="HS143" s="112"/>
      <c r="HT143" s="112"/>
      <c r="HU143" s="112"/>
      <c r="HV143" s="112"/>
      <c r="HW143" s="112"/>
      <c r="HX143" s="112"/>
      <c r="HY143" s="112"/>
      <c r="HZ143" s="112"/>
      <c r="IA143" s="112"/>
      <c r="IB143" s="112"/>
      <c r="IC143" s="112"/>
      <c r="ID143" s="112"/>
      <c r="IE143" s="112"/>
      <c r="IF143" s="112"/>
      <c r="IG143" s="112"/>
      <c r="IH143" s="112"/>
      <c r="II143" s="112"/>
      <c r="IJ143" s="112"/>
      <c r="IK143" s="112"/>
      <c r="IL143" s="112"/>
      <c r="IM143" s="112"/>
      <c r="IN143" s="112"/>
      <c r="IO143" s="112"/>
      <c r="IP143" s="112"/>
      <c r="IQ143" s="112"/>
      <c r="IR143" s="112"/>
      <c r="IS143" s="112"/>
      <c r="IT143" s="112"/>
      <c r="IU143" s="112"/>
    </row>
    <row r="144" spans="1:255">
      <c r="A144" s="135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  <c r="BL144" s="112"/>
      <c r="BM144" s="112"/>
      <c r="BN144" s="112"/>
      <c r="BO144" s="112"/>
      <c r="BP144" s="112"/>
      <c r="BQ144" s="112"/>
      <c r="BR144" s="112"/>
      <c r="BS144" s="112"/>
      <c r="BT144" s="112"/>
      <c r="BU144" s="112"/>
      <c r="BV144" s="112"/>
      <c r="BW144" s="112"/>
      <c r="BX144" s="112"/>
      <c r="BY144" s="112"/>
      <c r="BZ144" s="112"/>
      <c r="CA144" s="112"/>
      <c r="CB144" s="112"/>
      <c r="CC144" s="112"/>
      <c r="CD144" s="112"/>
      <c r="CE144" s="112"/>
      <c r="CF144" s="112"/>
      <c r="CG144" s="112"/>
      <c r="CH144" s="112"/>
      <c r="CI144" s="112"/>
      <c r="CJ144" s="112"/>
      <c r="CK144" s="112"/>
      <c r="CL144" s="112"/>
      <c r="CM144" s="112"/>
      <c r="CN144" s="112"/>
      <c r="CO144" s="112"/>
      <c r="CP144" s="112"/>
      <c r="CQ144" s="112"/>
      <c r="CR144" s="112"/>
      <c r="CS144" s="112"/>
      <c r="CT144" s="112"/>
      <c r="CU144" s="112"/>
      <c r="CV144" s="112"/>
      <c r="CW144" s="112"/>
      <c r="CX144" s="112"/>
      <c r="CY144" s="112"/>
      <c r="CZ144" s="112"/>
      <c r="DA144" s="112"/>
      <c r="DB144" s="112"/>
      <c r="DC144" s="112"/>
      <c r="DD144" s="112"/>
      <c r="DE144" s="112"/>
      <c r="DF144" s="112"/>
      <c r="DG144" s="112"/>
      <c r="DH144" s="112"/>
      <c r="DI144" s="112"/>
      <c r="DJ144" s="112"/>
      <c r="DK144" s="112"/>
      <c r="DL144" s="112"/>
      <c r="DM144" s="112"/>
      <c r="DN144" s="112"/>
      <c r="DO144" s="112"/>
      <c r="DP144" s="112"/>
      <c r="DQ144" s="112"/>
      <c r="DR144" s="112"/>
      <c r="DS144" s="112"/>
      <c r="DT144" s="112"/>
      <c r="DU144" s="112"/>
      <c r="DV144" s="112"/>
      <c r="DW144" s="112"/>
      <c r="DX144" s="112"/>
      <c r="DY144" s="112"/>
      <c r="DZ144" s="112"/>
      <c r="EA144" s="112"/>
      <c r="EB144" s="112"/>
      <c r="EC144" s="112"/>
      <c r="ED144" s="112"/>
      <c r="EE144" s="112"/>
      <c r="EF144" s="112"/>
      <c r="EG144" s="112"/>
      <c r="EH144" s="112"/>
      <c r="EI144" s="112"/>
      <c r="EJ144" s="112"/>
      <c r="EK144" s="112"/>
      <c r="EL144" s="112"/>
      <c r="EM144" s="112"/>
      <c r="EN144" s="112"/>
      <c r="EO144" s="112"/>
      <c r="EP144" s="112"/>
      <c r="EQ144" s="112"/>
      <c r="ER144" s="112"/>
      <c r="ES144" s="112"/>
      <c r="ET144" s="112"/>
      <c r="EU144" s="112"/>
      <c r="EV144" s="112"/>
      <c r="EW144" s="112"/>
      <c r="EX144" s="112"/>
      <c r="EY144" s="112"/>
      <c r="EZ144" s="112"/>
      <c r="FA144" s="112"/>
      <c r="FB144" s="112"/>
      <c r="FC144" s="112"/>
      <c r="FD144" s="112"/>
      <c r="FE144" s="112"/>
      <c r="FF144" s="112"/>
      <c r="FG144" s="112"/>
      <c r="FH144" s="112"/>
      <c r="FI144" s="112"/>
      <c r="FJ144" s="112"/>
      <c r="FK144" s="112"/>
      <c r="FL144" s="112"/>
      <c r="FM144" s="112"/>
      <c r="FN144" s="112"/>
      <c r="FO144" s="112"/>
      <c r="FP144" s="112"/>
      <c r="FQ144" s="112"/>
      <c r="FR144" s="112"/>
      <c r="FS144" s="112"/>
      <c r="FT144" s="112"/>
      <c r="FU144" s="112"/>
      <c r="FV144" s="112"/>
      <c r="FW144" s="112"/>
      <c r="FX144" s="112"/>
      <c r="FY144" s="112"/>
      <c r="FZ144" s="112"/>
      <c r="GA144" s="112"/>
      <c r="GB144" s="112"/>
      <c r="GC144" s="112"/>
      <c r="GD144" s="112"/>
      <c r="GE144" s="112"/>
      <c r="GF144" s="112"/>
      <c r="GG144" s="112"/>
      <c r="GH144" s="112"/>
      <c r="GI144" s="112"/>
      <c r="GJ144" s="112"/>
      <c r="GK144" s="112"/>
      <c r="GL144" s="112"/>
      <c r="GM144" s="112"/>
      <c r="GN144" s="112"/>
      <c r="GO144" s="112"/>
      <c r="GP144" s="112"/>
      <c r="GQ144" s="112"/>
      <c r="GR144" s="112"/>
      <c r="GS144" s="112"/>
      <c r="GT144" s="112"/>
      <c r="GU144" s="112"/>
      <c r="GV144" s="112"/>
      <c r="GW144" s="112"/>
      <c r="GX144" s="112"/>
      <c r="GY144" s="112"/>
      <c r="GZ144" s="112"/>
      <c r="HA144" s="112"/>
      <c r="HB144" s="112"/>
      <c r="HC144" s="112"/>
      <c r="HD144" s="112"/>
      <c r="HE144" s="112"/>
      <c r="HF144" s="112"/>
      <c r="HG144" s="112"/>
      <c r="HH144" s="112"/>
      <c r="HI144" s="112"/>
      <c r="HJ144" s="112"/>
      <c r="HK144" s="112"/>
      <c r="HL144" s="112"/>
      <c r="HM144" s="112"/>
      <c r="HN144" s="112"/>
      <c r="HO144" s="112"/>
      <c r="HP144" s="112"/>
      <c r="HQ144" s="112"/>
      <c r="HR144" s="112"/>
      <c r="HS144" s="112"/>
      <c r="HT144" s="112"/>
      <c r="HU144" s="112"/>
      <c r="HV144" s="112"/>
      <c r="HW144" s="112"/>
      <c r="HX144" s="112"/>
      <c r="HY144" s="112"/>
      <c r="HZ144" s="112"/>
      <c r="IA144" s="112"/>
      <c r="IB144" s="112"/>
      <c r="IC144" s="112"/>
      <c r="ID144" s="112"/>
      <c r="IE144" s="112"/>
      <c r="IF144" s="112"/>
      <c r="IG144" s="112"/>
      <c r="IH144" s="112"/>
      <c r="II144" s="112"/>
      <c r="IJ144" s="112"/>
      <c r="IK144" s="112"/>
      <c r="IL144" s="112"/>
      <c r="IM144" s="112"/>
      <c r="IN144" s="112"/>
      <c r="IO144" s="112"/>
      <c r="IP144" s="112"/>
      <c r="IQ144" s="112"/>
      <c r="IR144" s="112"/>
      <c r="IS144" s="112"/>
      <c r="IT144" s="112"/>
      <c r="IU144" s="112"/>
    </row>
    <row r="145" spans="1:255">
      <c r="A145" s="135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  <c r="BL145" s="112"/>
      <c r="BM145" s="112"/>
      <c r="BN145" s="112"/>
      <c r="BO145" s="112"/>
      <c r="BP145" s="112"/>
      <c r="BQ145" s="112"/>
      <c r="BR145" s="112"/>
      <c r="BS145" s="112"/>
      <c r="BT145" s="112"/>
      <c r="BU145" s="112"/>
      <c r="BV145" s="112"/>
      <c r="BW145" s="112"/>
      <c r="BX145" s="112"/>
      <c r="BY145" s="112"/>
      <c r="BZ145" s="112"/>
      <c r="CA145" s="112"/>
      <c r="CB145" s="112"/>
      <c r="CC145" s="112"/>
      <c r="CD145" s="112"/>
      <c r="CE145" s="112"/>
      <c r="CF145" s="112"/>
      <c r="CG145" s="112"/>
      <c r="CH145" s="112"/>
      <c r="CI145" s="112"/>
      <c r="CJ145" s="112"/>
      <c r="CK145" s="112"/>
      <c r="CL145" s="112"/>
      <c r="CM145" s="112"/>
      <c r="CN145" s="112"/>
      <c r="CO145" s="112"/>
      <c r="CP145" s="112"/>
      <c r="CQ145" s="112"/>
      <c r="CR145" s="112"/>
      <c r="CS145" s="112"/>
      <c r="CT145" s="112"/>
      <c r="CU145" s="112"/>
      <c r="CV145" s="112"/>
      <c r="CW145" s="112"/>
      <c r="CX145" s="112"/>
      <c r="CY145" s="112"/>
      <c r="CZ145" s="112"/>
      <c r="DA145" s="112"/>
      <c r="DB145" s="112"/>
      <c r="DC145" s="112"/>
      <c r="DD145" s="112"/>
      <c r="DE145" s="112"/>
      <c r="DF145" s="112"/>
      <c r="DG145" s="112"/>
      <c r="DH145" s="112"/>
      <c r="DI145" s="112"/>
      <c r="DJ145" s="112"/>
      <c r="DK145" s="112"/>
      <c r="DL145" s="112"/>
      <c r="DM145" s="112"/>
      <c r="DN145" s="112"/>
      <c r="DO145" s="112"/>
      <c r="DP145" s="112"/>
      <c r="DQ145" s="112"/>
      <c r="DR145" s="112"/>
      <c r="DS145" s="112"/>
      <c r="DT145" s="112"/>
      <c r="DU145" s="112"/>
      <c r="DV145" s="112"/>
      <c r="DW145" s="112"/>
      <c r="DX145" s="112"/>
      <c r="DY145" s="112"/>
      <c r="DZ145" s="112"/>
      <c r="EA145" s="112"/>
      <c r="EB145" s="112"/>
      <c r="EC145" s="112"/>
      <c r="ED145" s="112"/>
      <c r="EE145" s="112"/>
      <c r="EF145" s="112"/>
      <c r="EG145" s="112"/>
      <c r="EH145" s="112"/>
      <c r="EI145" s="112"/>
      <c r="EJ145" s="112"/>
      <c r="EK145" s="112"/>
      <c r="EL145" s="112"/>
      <c r="EM145" s="112"/>
      <c r="EN145" s="112"/>
      <c r="EO145" s="112"/>
      <c r="EP145" s="112"/>
      <c r="EQ145" s="112"/>
      <c r="ER145" s="112"/>
      <c r="ES145" s="112"/>
      <c r="ET145" s="112"/>
      <c r="EU145" s="112"/>
      <c r="EV145" s="112"/>
      <c r="EW145" s="112"/>
      <c r="EX145" s="112"/>
      <c r="EY145" s="112"/>
      <c r="EZ145" s="112"/>
      <c r="FA145" s="112"/>
      <c r="FB145" s="112"/>
      <c r="FC145" s="112"/>
      <c r="FD145" s="112"/>
      <c r="FE145" s="112"/>
      <c r="FF145" s="112"/>
      <c r="FG145" s="112"/>
      <c r="FH145" s="112"/>
      <c r="FI145" s="112"/>
      <c r="FJ145" s="112"/>
      <c r="FK145" s="112"/>
      <c r="FL145" s="112"/>
      <c r="FM145" s="112"/>
      <c r="FN145" s="112"/>
      <c r="FO145" s="112"/>
      <c r="FP145" s="112"/>
      <c r="FQ145" s="112"/>
      <c r="FR145" s="112"/>
      <c r="FS145" s="112"/>
      <c r="FT145" s="112"/>
      <c r="FU145" s="112"/>
      <c r="FV145" s="112"/>
      <c r="FW145" s="112"/>
      <c r="FX145" s="112"/>
      <c r="FY145" s="112"/>
      <c r="FZ145" s="112"/>
      <c r="GA145" s="112"/>
      <c r="GB145" s="112"/>
      <c r="GC145" s="112"/>
      <c r="GD145" s="112"/>
      <c r="GE145" s="112"/>
      <c r="GF145" s="112"/>
      <c r="GG145" s="112"/>
      <c r="GH145" s="112"/>
      <c r="GI145" s="112"/>
      <c r="GJ145" s="112"/>
      <c r="GK145" s="112"/>
      <c r="GL145" s="112"/>
      <c r="GM145" s="112"/>
      <c r="GN145" s="112"/>
      <c r="GO145" s="112"/>
      <c r="GP145" s="112"/>
      <c r="GQ145" s="112"/>
      <c r="GR145" s="112"/>
      <c r="GS145" s="112"/>
      <c r="GT145" s="112"/>
      <c r="GU145" s="112"/>
      <c r="GV145" s="112"/>
      <c r="GW145" s="112"/>
      <c r="GX145" s="112"/>
      <c r="GY145" s="112"/>
      <c r="GZ145" s="112"/>
      <c r="HA145" s="112"/>
      <c r="HB145" s="112"/>
      <c r="HC145" s="112"/>
      <c r="HD145" s="112"/>
      <c r="HE145" s="112"/>
      <c r="HF145" s="112"/>
      <c r="HG145" s="112"/>
      <c r="HH145" s="112"/>
      <c r="HI145" s="112"/>
      <c r="HJ145" s="112"/>
      <c r="HK145" s="112"/>
      <c r="HL145" s="112"/>
      <c r="HM145" s="112"/>
      <c r="HN145" s="112"/>
      <c r="HO145" s="112"/>
      <c r="HP145" s="112"/>
      <c r="HQ145" s="112"/>
      <c r="HR145" s="112"/>
      <c r="HS145" s="112"/>
      <c r="HT145" s="112"/>
      <c r="HU145" s="112"/>
      <c r="HV145" s="112"/>
      <c r="HW145" s="112"/>
      <c r="HX145" s="112"/>
      <c r="HY145" s="112"/>
      <c r="HZ145" s="112"/>
      <c r="IA145" s="112"/>
      <c r="IB145" s="112"/>
      <c r="IC145" s="112"/>
      <c r="ID145" s="112"/>
      <c r="IE145" s="112"/>
      <c r="IF145" s="112"/>
      <c r="IG145" s="112"/>
      <c r="IH145" s="112"/>
      <c r="II145" s="112"/>
      <c r="IJ145" s="112"/>
      <c r="IK145" s="112"/>
      <c r="IL145" s="112"/>
      <c r="IM145" s="112"/>
      <c r="IN145" s="112"/>
      <c r="IO145" s="112"/>
      <c r="IP145" s="112"/>
      <c r="IQ145" s="112"/>
      <c r="IR145" s="112"/>
      <c r="IS145" s="112"/>
      <c r="IT145" s="112"/>
      <c r="IU145" s="112"/>
    </row>
    <row r="146" spans="1:255">
      <c r="A146" s="135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  <c r="BL146" s="112"/>
      <c r="BM146" s="112"/>
      <c r="BN146" s="112"/>
      <c r="BO146" s="112"/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112"/>
      <c r="CC146" s="112"/>
      <c r="CD146" s="112"/>
      <c r="CE146" s="112"/>
      <c r="CF146" s="112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12"/>
      <c r="CR146" s="112"/>
      <c r="CS146" s="112"/>
      <c r="CT146" s="112"/>
      <c r="CU146" s="112"/>
      <c r="CV146" s="112"/>
      <c r="CW146" s="112"/>
      <c r="CX146" s="112"/>
      <c r="CY146" s="112"/>
      <c r="CZ146" s="112"/>
      <c r="DA146" s="112"/>
      <c r="DB146" s="112"/>
      <c r="DC146" s="112"/>
      <c r="DD146" s="112"/>
      <c r="DE146" s="112"/>
      <c r="DF146" s="112"/>
      <c r="DG146" s="112"/>
      <c r="DH146" s="112"/>
      <c r="DI146" s="112"/>
      <c r="DJ146" s="112"/>
      <c r="DK146" s="112"/>
      <c r="DL146" s="112"/>
      <c r="DM146" s="112"/>
      <c r="DN146" s="112"/>
      <c r="DO146" s="112"/>
      <c r="DP146" s="112"/>
      <c r="DQ146" s="112"/>
      <c r="DR146" s="112"/>
      <c r="DS146" s="112"/>
      <c r="DT146" s="112"/>
      <c r="DU146" s="112"/>
      <c r="DV146" s="112"/>
      <c r="DW146" s="112"/>
      <c r="DX146" s="112"/>
      <c r="DY146" s="112"/>
      <c r="DZ146" s="112"/>
      <c r="EA146" s="112"/>
      <c r="EB146" s="112"/>
      <c r="EC146" s="112"/>
      <c r="ED146" s="112"/>
      <c r="EE146" s="112"/>
      <c r="EF146" s="112"/>
      <c r="EG146" s="112"/>
      <c r="EH146" s="112"/>
      <c r="EI146" s="112"/>
      <c r="EJ146" s="112"/>
      <c r="EK146" s="112"/>
      <c r="EL146" s="112"/>
      <c r="EM146" s="112"/>
      <c r="EN146" s="112"/>
      <c r="EO146" s="112"/>
      <c r="EP146" s="112"/>
      <c r="EQ146" s="112"/>
      <c r="ER146" s="112"/>
      <c r="ES146" s="112"/>
      <c r="ET146" s="112"/>
      <c r="EU146" s="112"/>
      <c r="EV146" s="112"/>
      <c r="EW146" s="112"/>
      <c r="EX146" s="112"/>
      <c r="EY146" s="112"/>
      <c r="EZ146" s="112"/>
      <c r="FA146" s="112"/>
      <c r="FB146" s="112"/>
      <c r="FC146" s="112"/>
      <c r="FD146" s="112"/>
      <c r="FE146" s="112"/>
      <c r="FF146" s="112"/>
      <c r="FG146" s="112"/>
      <c r="FH146" s="112"/>
      <c r="FI146" s="112"/>
      <c r="FJ146" s="112"/>
      <c r="FK146" s="112"/>
      <c r="FL146" s="112"/>
      <c r="FM146" s="112"/>
      <c r="FN146" s="112"/>
      <c r="FO146" s="112"/>
      <c r="FP146" s="112"/>
      <c r="FQ146" s="112"/>
      <c r="FR146" s="112"/>
      <c r="FS146" s="112"/>
      <c r="FT146" s="112"/>
      <c r="FU146" s="112"/>
      <c r="FV146" s="112"/>
      <c r="FW146" s="112"/>
      <c r="FX146" s="112"/>
      <c r="FY146" s="112"/>
      <c r="FZ146" s="112"/>
      <c r="GA146" s="112"/>
      <c r="GB146" s="112"/>
      <c r="GC146" s="112"/>
      <c r="GD146" s="112"/>
      <c r="GE146" s="112"/>
      <c r="GF146" s="112"/>
      <c r="GG146" s="112"/>
      <c r="GH146" s="112"/>
      <c r="GI146" s="112"/>
      <c r="GJ146" s="112"/>
      <c r="GK146" s="112"/>
      <c r="GL146" s="112"/>
      <c r="GM146" s="112"/>
      <c r="GN146" s="112"/>
      <c r="GO146" s="112"/>
      <c r="GP146" s="112"/>
      <c r="GQ146" s="112"/>
      <c r="GR146" s="112"/>
      <c r="GS146" s="112"/>
      <c r="GT146" s="112"/>
      <c r="GU146" s="112"/>
      <c r="GV146" s="112"/>
      <c r="GW146" s="112"/>
      <c r="GX146" s="112"/>
      <c r="GY146" s="112"/>
      <c r="GZ146" s="112"/>
      <c r="HA146" s="112"/>
      <c r="HB146" s="112"/>
      <c r="HC146" s="112"/>
      <c r="HD146" s="112"/>
      <c r="HE146" s="112"/>
      <c r="HF146" s="112"/>
      <c r="HG146" s="112"/>
      <c r="HH146" s="112"/>
      <c r="HI146" s="112"/>
      <c r="HJ146" s="112"/>
      <c r="HK146" s="112"/>
      <c r="HL146" s="112"/>
      <c r="HM146" s="112"/>
      <c r="HN146" s="112"/>
      <c r="HO146" s="112"/>
      <c r="HP146" s="112"/>
      <c r="HQ146" s="112"/>
      <c r="HR146" s="112"/>
      <c r="HS146" s="112"/>
      <c r="HT146" s="112"/>
      <c r="HU146" s="112"/>
      <c r="HV146" s="112"/>
      <c r="HW146" s="112"/>
      <c r="HX146" s="112"/>
      <c r="HY146" s="112"/>
      <c r="HZ146" s="112"/>
      <c r="IA146" s="112"/>
      <c r="IB146" s="112"/>
      <c r="IC146" s="112"/>
      <c r="ID146" s="112"/>
      <c r="IE146" s="112"/>
      <c r="IF146" s="112"/>
      <c r="IG146" s="112"/>
      <c r="IH146" s="112"/>
      <c r="II146" s="112"/>
      <c r="IJ146" s="112"/>
      <c r="IK146" s="112"/>
      <c r="IL146" s="112"/>
      <c r="IM146" s="112"/>
      <c r="IN146" s="112"/>
      <c r="IO146" s="112"/>
      <c r="IP146" s="112"/>
      <c r="IQ146" s="112"/>
      <c r="IR146" s="112"/>
      <c r="IS146" s="112"/>
      <c r="IT146" s="112"/>
      <c r="IU146" s="112"/>
    </row>
    <row r="147" spans="1:255">
      <c r="A147" s="135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12"/>
      <c r="CR147" s="112"/>
      <c r="CS147" s="112"/>
      <c r="CT147" s="112"/>
      <c r="CU147" s="112"/>
      <c r="CV147" s="112"/>
      <c r="CW147" s="112"/>
      <c r="CX147" s="112"/>
      <c r="CY147" s="112"/>
      <c r="CZ147" s="112"/>
      <c r="DA147" s="112"/>
      <c r="DB147" s="112"/>
      <c r="DC147" s="112"/>
      <c r="DD147" s="112"/>
      <c r="DE147" s="112"/>
      <c r="DF147" s="112"/>
      <c r="DG147" s="112"/>
      <c r="DH147" s="112"/>
      <c r="DI147" s="112"/>
      <c r="DJ147" s="112"/>
      <c r="DK147" s="112"/>
      <c r="DL147" s="112"/>
      <c r="DM147" s="112"/>
      <c r="DN147" s="112"/>
      <c r="DO147" s="112"/>
      <c r="DP147" s="112"/>
      <c r="DQ147" s="112"/>
      <c r="DR147" s="112"/>
      <c r="DS147" s="112"/>
      <c r="DT147" s="112"/>
      <c r="DU147" s="112"/>
      <c r="DV147" s="112"/>
      <c r="DW147" s="112"/>
      <c r="DX147" s="112"/>
      <c r="DY147" s="112"/>
      <c r="DZ147" s="112"/>
      <c r="EA147" s="112"/>
      <c r="EB147" s="112"/>
      <c r="EC147" s="112"/>
      <c r="ED147" s="112"/>
      <c r="EE147" s="112"/>
      <c r="EF147" s="112"/>
      <c r="EG147" s="112"/>
      <c r="EH147" s="112"/>
      <c r="EI147" s="112"/>
      <c r="EJ147" s="112"/>
      <c r="EK147" s="112"/>
      <c r="EL147" s="112"/>
      <c r="EM147" s="112"/>
      <c r="EN147" s="112"/>
      <c r="EO147" s="112"/>
      <c r="EP147" s="112"/>
      <c r="EQ147" s="112"/>
      <c r="ER147" s="112"/>
      <c r="ES147" s="112"/>
      <c r="ET147" s="112"/>
      <c r="EU147" s="112"/>
      <c r="EV147" s="112"/>
      <c r="EW147" s="112"/>
      <c r="EX147" s="112"/>
      <c r="EY147" s="112"/>
      <c r="EZ147" s="112"/>
      <c r="FA147" s="112"/>
      <c r="FB147" s="112"/>
      <c r="FC147" s="112"/>
      <c r="FD147" s="112"/>
      <c r="FE147" s="112"/>
      <c r="FF147" s="112"/>
      <c r="FG147" s="112"/>
      <c r="FH147" s="112"/>
      <c r="FI147" s="112"/>
      <c r="FJ147" s="112"/>
      <c r="FK147" s="112"/>
      <c r="FL147" s="112"/>
      <c r="FM147" s="112"/>
      <c r="FN147" s="112"/>
      <c r="FO147" s="112"/>
      <c r="FP147" s="112"/>
      <c r="FQ147" s="112"/>
      <c r="FR147" s="112"/>
      <c r="FS147" s="112"/>
      <c r="FT147" s="112"/>
      <c r="FU147" s="112"/>
      <c r="FV147" s="112"/>
      <c r="FW147" s="112"/>
      <c r="FX147" s="112"/>
      <c r="FY147" s="112"/>
      <c r="FZ147" s="112"/>
      <c r="GA147" s="112"/>
      <c r="GB147" s="112"/>
      <c r="GC147" s="112"/>
      <c r="GD147" s="112"/>
      <c r="GE147" s="112"/>
      <c r="GF147" s="112"/>
      <c r="GG147" s="112"/>
      <c r="GH147" s="112"/>
      <c r="GI147" s="112"/>
      <c r="GJ147" s="112"/>
      <c r="GK147" s="112"/>
      <c r="GL147" s="112"/>
      <c r="GM147" s="112"/>
      <c r="GN147" s="112"/>
      <c r="GO147" s="112"/>
      <c r="GP147" s="112"/>
      <c r="GQ147" s="112"/>
      <c r="GR147" s="112"/>
      <c r="GS147" s="112"/>
      <c r="GT147" s="112"/>
      <c r="GU147" s="112"/>
      <c r="GV147" s="112"/>
      <c r="GW147" s="112"/>
      <c r="GX147" s="112"/>
      <c r="GY147" s="112"/>
      <c r="GZ147" s="112"/>
      <c r="HA147" s="112"/>
      <c r="HB147" s="112"/>
      <c r="HC147" s="112"/>
      <c r="HD147" s="112"/>
      <c r="HE147" s="112"/>
      <c r="HF147" s="112"/>
      <c r="HG147" s="112"/>
      <c r="HH147" s="112"/>
      <c r="HI147" s="112"/>
      <c r="HJ147" s="112"/>
      <c r="HK147" s="112"/>
      <c r="HL147" s="112"/>
      <c r="HM147" s="112"/>
      <c r="HN147" s="112"/>
      <c r="HO147" s="112"/>
      <c r="HP147" s="112"/>
      <c r="HQ147" s="112"/>
      <c r="HR147" s="112"/>
      <c r="HS147" s="112"/>
      <c r="HT147" s="112"/>
      <c r="HU147" s="112"/>
      <c r="HV147" s="112"/>
      <c r="HW147" s="112"/>
      <c r="HX147" s="112"/>
      <c r="HY147" s="112"/>
      <c r="HZ147" s="112"/>
      <c r="IA147" s="112"/>
      <c r="IB147" s="112"/>
      <c r="IC147" s="112"/>
      <c r="ID147" s="112"/>
      <c r="IE147" s="112"/>
      <c r="IF147" s="112"/>
      <c r="IG147" s="112"/>
      <c r="IH147" s="112"/>
      <c r="II147" s="112"/>
      <c r="IJ147" s="112"/>
      <c r="IK147" s="112"/>
      <c r="IL147" s="112"/>
      <c r="IM147" s="112"/>
      <c r="IN147" s="112"/>
      <c r="IO147" s="112"/>
      <c r="IP147" s="112"/>
      <c r="IQ147" s="112"/>
      <c r="IR147" s="112"/>
      <c r="IS147" s="112"/>
      <c r="IT147" s="112"/>
      <c r="IU147" s="112"/>
    </row>
    <row r="148" spans="1:255">
      <c r="A148" s="135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  <c r="CC148" s="112"/>
      <c r="CD148" s="112"/>
      <c r="CE148" s="112"/>
      <c r="CF148" s="112"/>
      <c r="CG148" s="112"/>
      <c r="CH148" s="112"/>
      <c r="CI148" s="112"/>
      <c r="CJ148" s="112"/>
      <c r="CK148" s="112"/>
      <c r="CL148" s="112"/>
      <c r="CM148" s="112"/>
      <c r="CN148" s="112"/>
      <c r="CO148" s="112"/>
      <c r="CP148" s="112"/>
      <c r="CQ148" s="112"/>
      <c r="CR148" s="112"/>
      <c r="CS148" s="112"/>
      <c r="CT148" s="112"/>
      <c r="CU148" s="112"/>
      <c r="CV148" s="112"/>
      <c r="CW148" s="112"/>
      <c r="CX148" s="112"/>
      <c r="CY148" s="112"/>
      <c r="CZ148" s="112"/>
      <c r="DA148" s="112"/>
      <c r="DB148" s="112"/>
      <c r="DC148" s="112"/>
      <c r="DD148" s="112"/>
      <c r="DE148" s="112"/>
      <c r="DF148" s="112"/>
      <c r="DG148" s="112"/>
      <c r="DH148" s="112"/>
      <c r="DI148" s="112"/>
      <c r="DJ148" s="112"/>
      <c r="DK148" s="112"/>
      <c r="DL148" s="112"/>
      <c r="DM148" s="112"/>
      <c r="DN148" s="112"/>
      <c r="DO148" s="112"/>
      <c r="DP148" s="112"/>
      <c r="DQ148" s="112"/>
      <c r="DR148" s="112"/>
      <c r="DS148" s="112"/>
      <c r="DT148" s="112"/>
      <c r="DU148" s="112"/>
      <c r="DV148" s="112"/>
      <c r="DW148" s="112"/>
      <c r="DX148" s="112"/>
      <c r="DY148" s="112"/>
      <c r="DZ148" s="112"/>
      <c r="EA148" s="112"/>
      <c r="EB148" s="112"/>
      <c r="EC148" s="112"/>
      <c r="ED148" s="112"/>
      <c r="EE148" s="112"/>
      <c r="EF148" s="112"/>
      <c r="EG148" s="112"/>
      <c r="EH148" s="112"/>
      <c r="EI148" s="112"/>
      <c r="EJ148" s="112"/>
      <c r="EK148" s="112"/>
      <c r="EL148" s="112"/>
      <c r="EM148" s="112"/>
      <c r="EN148" s="112"/>
      <c r="EO148" s="112"/>
      <c r="EP148" s="112"/>
      <c r="EQ148" s="112"/>
      <c r="ER148" s="112"/>
      <c r="ES148" s="112"/>
      <c r="ET148" s="112"/>
      <c r="EU148" s="112"/>
      <c r="EV148" s="112"/>
      <c r="EW148" s="112"/>
      <c r="EX148" s="112"/>
      <c r="EY148" s="112"/>
      <c r="EZ148" s="112"/>
      <c r="FA148" s="112"/>
      <c r="FB148" s="112"/>
      <c r="FC148" s="112"/>
      <c r="FD148" s="112"/>
      <c r="FE148" s="112"/>
      <c r="FF148" s="112"/>
      <c r="FG148" s="112"/>
      <c r="FH148" s="112"/>
      <c r="FI148" s="112"/>
      <c r="FJ148" s="112"/>
      <c r="FK148" s="112"/>
      <c r="FL148" s="112"/>
      <c r="FM148" s="112"/>
      <c r="FN148" s="112"/>
      <c r="FO148" s="112"/>
      <c r="FP148" s="112"/>
      <c r="FQ148" s="112"/>
      <c r="FR148" s="112"/>
      <c r="FS148" s="112"/>
      <c r="FT148" s="112"/>
      <c r="FU148" s="112"/>
      <c r="FV148" s="112"/>
      <c r="FW148" s="112"/>
      <c r="FX148" s="112"/>
      <c r="FY148" s="112"/>
      <c r="FZ148" s="112"/>
      <c r="GA148" s="112"/>
      <c r="GB148" s="112"/>
      <c r="GC148" s="112"/>
      <c r="GD148" s="112"/>
      <c r="GE148" s="112"/>
      <c r="GF148" s="112"/>
      <c r="GG148" s="112"/>
      <c r="GH148" s="112"/>
      <c r="GI148" s="112"/>
      <c r="GJ148" s="112"/>
      <c r="GK148" s="112"/>
      <c r="GL148" s="112"/>
      <c r="GM148" s="112"/>
      <c r="GN148" s="112"/>
      <c r="GO148" s="112"/>
      <c r="GP148" s="112"/>
      <c r="GQ148" s="112"/>
      <c r="GR148" s="112"/>
      <c r="GS148" s="112"/>
      <c r="GT148" s="112"/>
      <c r="GU148" s="112"/>
      <c r="GV148" s="112"/>
      <c r="GW148" s="112"/>
      <c r="GX148" s="112"/>
      <c r="GY148" s="112"/>
      <c r="GZ148" s="112"/>
      <c r="HA148" s="112"/>
      <c r="HB148" s="112"/>
      <c r="HC148" s="112"/>
      <c r="HD148" s="112"/>
      <c r="HE148" s="112"/>
      <c r="HF148" s="112"/>
      <c r="HG148" s="112"/>
      <c r="HH148" s="112"/>
      <c r="HI148" s="112"/>
      <c r="HJ148" s="112"/>
      <c r="HK148" s="112"/>
      <c r="HL148" s="112"/>
      <c r="HM148" s="112"/>
      <c r="HN148" s="112"/>
      <c r="HO148" s="112"/>
      <c r="HP148" s="112"/>
      <c r="HQ148" s="112"/>
      <c r="HR148" s="112"/>
      <c r="HS148" s="112"/>
      <c r="HT148" s="112"/>
      <c r="HU148" s="112"/>
      <c r="HV148" s="112"/>
      <c r="HW148" s="112"/>
      <c r="HX148" s="112"/>
      <c r="HY148" s="112"/>
      <c r="HZ148" s="112"/>
      <c r="IA148" s="112"/>
      <c r="IB148" s="112"/>
      <c r="IC148" s="112"/>
      <c r="ID148" s="112"/>
      <c r="IE148" s="112"/>
      <c r="IF148" s="112"/>
      <c r="IG148" s="112"/>
      <c r="IH148" s="112"/>
      <c r="II148" s="112"/>
      <c r="IJ148" s="112"/>
      <c r="IK148" s="112"/>
      <c r="IL148" s="112"/>
      <c r="IM148" s="112"/>
      <c r="IN148" s="112"/>
      <c r="IO148" s="112"/>
      <c r="IP148" s="112"/>
      <c r="IQ148" s="112"/>
      <c r="IR148" s="112"/>
      <c r="IS148" s="112"/>
      <c r="IT148" s="112"/>
      <c r="IU148" s="112"/>
    </row>
    <row r="149" spans="1:255">
      <c r="A149" s="135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  <c r="IT149" s="112"/>
      <c r="IU149" s="112"/>
    </row>
    <row r="150" spans="1:255">
      <c r="A150" s="135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2"/>
      <c r="CC150" s="112"/>
      <c r="CD150" s="112"/>
      <c r="CE150" s="112"/>
      <c r="CF150" s="112"/>
      <c r="CG150" s="112"/>
      <c r="CH150" s="112"/>
      <c r="CI150" s="112"/>
      <c r="CJ150" s="112"/>
      <c r="CK150" s="112"/>
      <c r="CL150" s="112"/>
      <c r="CM150" s="112"/>
      <c r="CN150" s="112"/>
      <c r="CO150" s="112"/>
      <c r="CP150" s="112"/>
      <c r="CQ150" s="112"/>
      <c r="CR150" s="112"/>
      <c r="CS150" s="112"/>
      <c r="CT150" s="112"/>
      <c r="CU150" s="112"/>
      <c r="CV150" s="112"/>
      <c r="CW150" s="112"/>
      <c r="CX150" s="112"/>
      <c r="CY150" s="112"/>
      <c r="CZ150" s="112"/>
      <c r="DA150" s="112"/>
      <c r="DB150" s="112"/>
      <c r="DC150" s="112"/>
      <c r="DD150" s="112"/>
      <c r="DE150" s="112"/>
      <c r="DF150" s="112"/>
      <c r="DG150" s="112"/>
      <c r="DH150" s="112"/>
      <c r="DI150" s="112"/>
      <c r="DJ150" s="112"/>
      <c r="DK150" s="112"/>
      <c r="DL150" s="112"/>
      <c r="DM150" s="112"/>
      <c r="DN150" s="112"/>
      <c r="DO150" s="112"/>
      <c r="DP150" s="112"/>
      <c r="DQ150" s="112"/>
      <c r="DR150" s="112"/>
      <c r="DS150" s="112"/>
      <c r="DT150" s="112"/>
      <c r="DU150" s="112"/>
      <c r="DV150" s="112"/>
      <c r="DW150" s="112"/>
      <c r="DX150" s="112"/>
      <c r="DY150" s="112"/>
      <c r="DZ150" s="112"/>
      <c r="EA150" s="112"/>
      <c r="EB150" s="112"/>
      <c r="EC150" s="112"/>
      <c r="ED150" s="112"/>
      <c r="EE150" s="112"/>
      <c r="EF150" s="112"/>
      <c r="EG150" s="112"/>
      <c r="EH150" s="112"/>
      <c r="EI150" s="112"/>
      <c r="EJ150" s="112"/>
      <c r="EK150" s="112"/>
      <c r="EL150" s="112"/>
      <c r="EM150" s="112"/>
      <c r="EN150" s="112"/>
      <c r="EO150" s="112"/>
      <c r="EP150" s="112"/>
      <c r="EQ150" s="112"/>
      <c r="ER150" s="112"/>
      <c r="ES150" s="112"/>
      <c r="ET150" s="112"/>
      <c r="EU150" s="112"/>
      <c r="EV150" s="112"/>
      <c r="EW150" s="112"/>
      <c r="EX150" s="112"/>
      <c r="EY150" s="112"/>
      <c r="EZ150" s="112"/>
      <c r="FA150" s="112"/>
      <c r="FB150" s="112"/>
      <c r="FC150" s="112"/>
      <c r="FD150" s="112"/>
      <c r="FE150" s="112"/>
      <c r="FF150" s="112"/>
      <c r="FG150" s="112"/>
      <c r="FH150" s="112"/>
      <c r="FI150" s="112"/>
      <c r="FJ150" s="112"/>
      <c r="FK150" s="112"/>
      <c r="FL150" s="112"/>
      <c r="FM150" s="112"/>
      <c r="FN150" s="112"/>
      <c r="FO150" s="112"/>
      <c r="FP150" s="112"/>
      <c r="FQ150" s="112"/>
      <c r="FR150" s="112"/>
      <c r="FS150" s="112"/>
      <c r="FT150" s="112"/>
      <c r="FU150" s="112"/>
      <c r="FV150" s="112"/>
      <c r="FW150" s="112"/>
      <c r="FX150" s="112"/>
      <c r="FY150" s="112"/>
      <c r="FZ150" s="112"/>
      <c r="GA150" s="112"/>
      <c r="GB150" s="112"/>
      <c r="GC150" s="112"/>
      <c r="GD150" s="112"/>
      <c r="GE150" s="112"/>
      <c r="GF150" s="112"/>
      <c r="GG150" s="112"/>
      <c r="GH150" s="112"/>
      <c r="GI150" s="112"/>
      <c r="GJ150" s="112"/>
      <c r="GK150" s="112"/>
      <c r="GL150" s="112"/>
      <c r="GM150" s="112"/>
      <c r="GN150" s="112"/>
      <c r="GO150" s="112"/>
      <c r="GP150" s="112"/>
      <c r="GQ150" s="112"/>
      <c r="GR150" s="112"/>
      <c r="GS150" s="112"/>
      <c r="GT150" s="112"/>
      <c r="GU150" s="112"/>
      <c r="GV150" s="112"/>
      <c r="GW150" s="112"/>
      <c r="GX150" s="112"/>
      <c r="GY150" s="112"/>
      <c r="GZ150" s="112"/>
      <c r="HA150" s="112"/>
      <c r="HB150" s="112"/>
      <c r="HC150" s="112"/>
      <c r="HD150" s="112"/>
      <c r="HE150" s="112"/>
      <c r="HF150" s="112"/>
      <c r="HG150" s="112"/>
      <c r="HH150" s="112"/>
      <c r="HI150" s="112"/>
      <c r="HJ150" s="112"/>
      <c r="HK150" s="112"/>
      <c r="HL150" s="112"/>
      <c r="HM150" s="112"/>
      <c r="HN150" s="112"/>
      <c r="HO150" s="112"/>
      <c r="HP150" s="112"/>
      <c r="HQ150" s="112"/>
      <c r="HR150" s="112"/>
      <c r="HS150" s="112"/>
      <c r="HT150" s="112"/>
      <c r="HU150" s="112"/>
      <c r="HV150" s="112"/>
      <c r="HW150" s="112"/>
      <c r="HX150" s="112"/>
      <c r="HY150" s="112"/>
      <c r="HZ150" s="112"/>
      <c r="IA150" s="112"/>
      <c r="IB150" s="112"/>
      <c r="IC150" s="112"/>
      <c r="ID150" s="112"/>
      <c r="IE150" s="112"/>
      <c r="IF150" s="112"/>
      <c r="IG150" s="112"/>
      <c r="IH150" s="112"/>
      <c r="II150" s="112"/>
      <c r="IJ150" s="112"/>
      <c r="IK150" s="112"/>
      <c r="IL150" s="112"/>
      <c r="IM150" s="112"/>
      <c r="IN150" s="112"/>
      <c r="IO150" s="112"/>
      <c r="IP150" s="112"/>
      <c r="IQ150" s="112"/>
      <c r="IR150" s="112"/>
      <c r="IS150" s="112"/>
      <c r="IT150" s="112"/>
      <c r="IU150" s="112"/>
    </row>
    <row r="151" spans="1:255">
      <c r="A151" s="135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2"/>
      <c r="CC151" s="112"/>
      <c r="CD151" s="112"/>
      <c r="CE151" s="112"/>
      <c r="CF151" s="112"/>
      <c r="CG151" s="112"/>
      <c r="CH151" s="112"/>
      <c r="CI151" s="112"/>
      <c r="CJ151" s="112"/>
      <c r="CK151" s="112"/>
      <c r="CL151" s="112"/>
      <c r="CM151" s="112"/>
      <c r="CN151" s="112"/>
      <c r="CO151" s="112"/>
      <c r="CP151" s="112"/>
      <c r="CQ151" s="112"/>
      <c r="CR151" s="112"/>
      <c r="CS151" s="112"/>
      <c r="CT151" s="112"/>
      <c r="CU151" s="112"/>
      <c r="CV151" s="112"/>
      <c r="CW151" s="112"/>
      <c r="CX151" s="112"/>
      <c r="CY151" s="112"/>
      <c r="CZ151" s="112"/>
      <c r="DA151" s="112"/>
      <c r="DB151" s="112"/>
      <c r="DC151" s="112"/>
      <c r="DD151" s="112"/>
      <c r="DE151" s="112"/>
      <c r="DF151" s="112"/>
      <c r="DG151" s="112"/>
      <c r="DH151" s="112"/>
      <c r="DI151" s="112"/>
      <c r="DJ151" s="112"/>
      <c r="DK151" s="112"/>
      <c r="DL151" s="112"/>
      <c r="DM151" s="112"/>
      <c r="DN151" s="112"/>
      <c r="DO151" s="112"/>
      <c r="DP151" s="112"/>
      <c r="DQ151" s="112"/>
      <c r="DR151" s="112"/>
      <c r="DS151" s="112"/>
      <c r="DT151" s="112"/>
      <c r="DU151" s="112"/>
      <c r="DV151" s="112"/>
      <c r="DW151" s="112"/>
      <c r="DX151" s="112"/>
      <c r="DY151" s="112"/>
      <c r="DZ151" s="112"/>
      <c r="EA151" s="112"/>
      <c r="EB151" s="112"/>
      <c r="EC151" s="112"/>
      <c r="ED151" s="112"/>
      <c r="EE151" s="112"/>
      <c r="EF151" s="112"/>
      <c r="EG151" s="112"/>
      <c r="EH151" s="112"/>
      <c r="EI151" s="112"/>
      <c r="EJ151" s="112"/>
      <c r="EK151" s="112"/>
      <c r="EL151" s="112"/>
      <c r="EM151" s="112"/>
      <c r="EN151" s="112"/>
      <c r="EO151" s="112"/>
      <c r="EP151" s="112"/>
      <c r="EQ151" s="112"/>
      <c r="ER151" s="112"/>
      <c r="ES151" s="112"/>
      <c r="ET151" s="112"/>
      <c r="EU151" s="112"/>
      <c r="EV151" s="112"/>
      <c r="EW151" s="112"/>
      <c r="EX151" s="112"/>
      <c r="EY151" s="112"/>
      <c r="EZ151" s="112"/>
      <c r="FA151" s="112"/>
      <c r="FB151" s="112"/>
      <c r="FC151" s="112"/>
      <c r="FD151" s="112"/>
      <c r="FE151" s="112"/>
      <c r="FF151" s="112"/>
      <c r="FG151" s="112"/>
      <c r="FH151" s="112"/>
      <c r="FI151" s="112"/>
      <c r="FJ151" s="112"/>
      <c r="FK151" s="112"/>
      <c r="FL151" s="112"/>
      <c r="FM151" s="112"/>
      <c r="FN151" s="112"/>
      <c r="FO151" s="112"/>
      <c r="FP151" s="112"/>
      <c r="FQ151" s="112"/>
      <c r="FR151" s="112"/>
      <c r="FS151" s="112"/>
      <c r="FT151" s="112"/>
      <c r="FU151" s="112"/>
      <c r="FV151" s="112"/>
      <c r="FW151" s="112"/>
      <c r="FX151" s="112"/>
      <c r="FY151" s="112"/>
      <c r="FZ151" s="112"/>
      <c r="GA151" s="112"/>
      <c r="GB151" s="112"/>
      <c r="GC151" s="112"/>
      <c r="GD151" s="112"/>
      <c r="GE151" s="112"/>
      <c r="GF151" s="112"/>
      <c r="GG151" s="112"/>
      <c r="GH151" s="112"/>
      <c r="GI151" s="112"/>
      <c r="GJ151" s="112"/>
      <c r="GK151" s="112"/>
      <c r="GL151" s="112"/>
      <c r="GM151" s="112"/>
      <c r="GN151" s="112"/>
      <c r="GO151" s="112"/>
      <c r="GP151" s="112"/>
      <c r="GQ151" s="112"/>
      <c r="GR151" s="112"/>
      <c r="GS151" s="112"/>
      <c r="GT151" s="112"/>
      <c r="GU151" s="112"/>
      <c r="GV151" s="112"/>
      <c r="GW151" s="112"/>
      <c r="GX151" s="112"/>
      <c r="GY151" s="112"/>
      <c r="GZ151" s="112"/>
      <c r="HA151" s="112"/>
      <c r="HB151" s="112"/>
      <c r="HC151" s="112"/>
      <c r="HD151" s="112"/>
      <c r="HE151" s="112"/>
      <c r="HF151" s="112"/>
      <c r="HG151" s="112"/>
      <c r="HH151" s="112"/>
      <c r="HI151" s="112"/>
      <c r="HJ151" s="112"/>
      <c r="HK151" s="112"/>
      <c r="HL151" s="112"/>
      <c r="HM151" s="112"/>
      <c r="HN151" s="112"/>
      <c r="HO151" s="112"/>
      <c r="HP151" s="112"/>
      <c r="HQ151" s="112"/>
      <c r="HR151" s="112"/>
      <c r="HS151" s="112"/>
      <c r="HT151" s="112"/>
      <c r="HU151" s="112"/>
      <c r="HV151" s="112"/>
      <c r="HW151" s="112"/>
      <c r="HX151" s="112"/>
      <c r="HY151" s="112"/>
      <c r="HZ151" s="112"/>
      <c r="IA151" s="112"/>
      <c r="IB151" s="112"/>
      <c r="IC151" s="112"/>
      <c r="ID151" s="112"/>
      <c r="IE151" s="112"/>
      <c r="IF151" s="112"/>
      <c r="IG151" s="112"/>
      <c r="IH151" s="112"/>
      <c r="II151" s="112"/>
      <c r="IJ151" s="112"/>
      <c r="IK151" s="112"/>
      <c r="IL151" s="112"/>
      <c r="IM151" s="112"/>
      <c r="IN151" s="112"/>
      <c r="IO151" s="112"/>
      <c r="IP151" s="112"/>
      <c r="IQ151" s="112"/>
      <c r="IR151" s="112"/>
      <c r="IS151" s="112"/>
      <c r="IT151" s="112"/>
      <c r="IU151" s="112"/>
    </row>
    <row r="152" spans="1:255">
      <c r="A152" s="135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112"/>
      <c r="CC152" s="112"/>
      <c r="CD152" s="112"/>
      <c r="CE152" s="112"/>
      <c r="CF152" s="112"/>
      <c r="CG152" s="112"/>
      <c r="CH152" s="112"/>
      <c r="CI152" s="112"/>
      <c r="CJ152" s="112"/>
      <c r="CK152" s="112"/>
      <c r="CL152" s="112"/>
      <c r="CM152" s="112"/>
      <c r="CN152" s="112"/>
      <c r="CO152" s="112"/>
      <c r="CP152" s="112"/>
      <c r="CQ152" s="112"/>
      <c r="CR152" s="112"/>
      <c r="CS152" s="112"/>
      <c r="CT152" s="112"/>
      <c r="CU152" s="112"/>
      <c r="CV152" s="112"/>
      <c r="CW152" s="112"/>
      <c r="CX152" s="112"/>
      <c r="CY152" s="112"/>
      <c r="CZ152" s="112"/>
      <c r="DA152" s="112"/>
      <c r="DB152" s="112"/>
      <c r="DC152" s="112"/>
      <c r="DD152" s="112"/>
      <c r="DE152" s="112"/>
      <c r="DF152" s="112"/>
      <c r="DG152" s="112"/>
      <c r="DH152" s="112"/>
      <c r="DI152" s="112"/>
      <c r="DJ152" s="112"/>
      <c r="DK152" s="112"/>
      <c r="DL152" s="112"/>
      <c r="DM152" s="112"/>
      <c r="DN152" s="112"/>
      <c r="DO152" s="112"/>
      <c r="DP152" s="112"/>
      <c r="DQ152" s="112"/>
      <c r="DR152" s="112"/>
      <c r="DS152" s="112"/>
      <c r="DT152" s="112"/>
      <c r="DU152" s="112"/>
      <c r="DV152" s="112"/>
      <c r="DW152" s="112"/>
      <c r="DX152" s="112"/>
      <c r="DY152" s="112"/>
      <c r="DZ152" s="112"/>
      <c r="EA152" s="112"/>
      <c r="EB152" s="112"/>
      <c r="EC152" s="112"/>
      <c r="ED152" s="112"/>
      <c r="EE152" s="112"/>
      <c r="EF152" s="112"/>
      <c r="EG152" s="112"/>
      <c r="EH152" s="112"/>
      <c r="EI152" s="112"/>
      <c r="EJ152" s="112"/>
      <c r="EK152" s="112"/>
      <c r="EL152" s="112"/>
      <c r="EM152" s="112"/>
      <c r="EN152" s="112"/>
      <c r="EO152" s="112"/>
      <c r="EP152" s="112"/>
      <c r="EQ152" s="112"/>
      <c r="ER152" s="112"/>
      <c r="ES152" s="112"/>
      <c r="ET152" s="112"/>
      <c r="EU152" s="112"/>
      <c r="EV152" s="112"/>
      <c r="EW152" s="112"/>
      <c r="EX152" s="112"/>
      <c r="EY152" s="112"/>
      <c r="EZ152" s="112"/>
      <c r="FA152" s="112"/>
      <c r="FB152" s="112"/>
      <c r="FC152" s="112"/>
      <c r="FD152" s="112"/>
      <c r="FE152" s="112"/>
      <c r="FF152" s="112"/>
      <c r="FG152" s="112"/>
      <c r="FH152" s="112"/>
      <c r="FI152" s="112"/>
      <c r="FJ152" s="112"/>
      <c r="FK152" s="112"/>
      <c r="FL152" s="112"/>
      <c r="FM152" s="112"/>
      <c r="FN152" s="112"/>
      <c r="FO152" s="112"/>
      <c r="FP152" s="112"/>
      <c r="FQ152" s="112"/>
      <c r="FR152" s="112"/>
      <c r="FS152" s="112"/>
      <c r="FT152" s="112"/>
      <c r="FU152" s="112"/>
      <c r="FV152" s="112"/>
      <c r="FW152" s="112"/>
      <c r="FX152" s="112"/>
      <c r="FY152" s="112"/>
      <c r="FZ152" s="112"/>
      <c r="GA152" s="112"/>
      <c r="GB152" s="112"/>
      <c r="GC152" s="112"/>
      <c r="GD152" s="112"/>
      <c r="GE152" s="112"/>
      <c r="GF152" s="112"/>
      <c r="GG152" s="112"/>
      <c r="GH152" s="112"/>
      <c r="GI152" s="112"/>
      <c r="GJ152" s="112"/>
      <c r="GK152" s="112"/>
      <c r="GL152" s="112"/>
      <c r="GM152" s="112"/>
      <c r="GN152" s="112"/>
      <c r="GO152" s="112"/>
      <c r="GP152" s="112"/>
      <c r="GQ152" s="112"/>
      <c r="GR152" s="112"/>
      <c r="GS152" s="112"/>
      <c r="GT152" s="112"/>
      <c r="GU152" s="112"/>
      <c r="GV152" s="112"/>
      <c r="GW152" s="112"/>
      <c r="GX152" s="112"/>
      <c r="GY152" s="112"/>
      <c r="GZ152" s="112"/>
      <c r="HA152" s="112"/>
      <c r="HB152" s="112"/>
      <c r="HC152" s="112"/>
      <c r="HD152" s="112"/>
      <c r="HE152" s="112"/>
      <c r="HF152" s="112"/>
      <c r="HG152" s="112"/>
      <c r="HH152" s="112"/>
      <c r="HI152" s="112"/>
      <c r="HJ152" s="112"/>
      <c r="HK152" s="112"/>
      <c r="HL152" s="112"/>
      <c r="HM152" s="112"/>
      <c r="HN152" s="112"/>
      <c r="HO152" s="112"/>
      <c r="HP152" s="112"/>
      <c r="HQ152" s="112"/>
      <c r="HR152" s="112"/>
      <c r="HS152" s="112"/>
      <c r="HT152" s="112"/>
      <c r="HU152" s="112"/>
      <c r="HV152" s="112"/>
      <c r="HW152" s="112"/>
      <c r="HX152" s="112"/>
      <c r="HY152" s="112"/>
      <c r="HZ152" s="112"/>
      <c r="IA152" s="112"/>
      <c r="IB152" s="112"/>
      <c r="IC152" s="112"/>
      <c r="ID152" s="112"/>
      <c r="IE152" s="112"/>
      <c r="IF152" s="112"/>
      <c r="IG152" s="112"/>
      <c r="IH152" s="112"/>
      <c r="II152" s="112"/>
      <c r="IJ152" s="112"/>
      <c r="IK152" s="112"/>
      <c r="IL152" s="112"/>
      <c r="IM152" s="112"/>
      <c r="IN152" s="112"/>
      <c r="IO152" s="112"/>
      <c r="IP152" s="112"/>
      <c r="IQ152" s="112"/>
      <c r="IR152" s="112"/>
      <c r="IS152" s="112"/>
      <c r="IT152" s="112"/>
      <c r="IU152" s="112"/>
    </row>
    <row r="153" spans="1:255">
      <c r="A153" s="135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  <c r="BL153" s="112"/>
      <c r="BM153" s="112"/>
      <c r="BN153" s="112"/>
      <c r="BO153" s="112"/>
      <c r="BP153" s="112"/>
      <c r="BQ153" s="112"/>
      <c r="BR153" s="112"/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112"/>
      <c r="CM153" s="112"/>
      <c r="CN153" s="112"/>
      <c r="CO153" s="112"/>
      <c r="CP153" s="112"/>
      <c r="CQ153" s="112"/>
      <c r="CR153" s="112"/>
      <c r="CS153" s="112"/>
      <c r="CT153" s="112"/>
      <c r="CU153" s="112"/>
      <c r="CV153" s="112"/>
      <c r="CW153" s="112"/>
      <c r="CX153" s="112"/>
      <c r="CY153" s="112"/>
      <c r="CZ153" s="112"/>
      <c r="DA153" s="112"/>
      <c r="DB153" s="112"/>
      <c r="DC153" s="112"/>
      <c r="DD153" s="112"/>
      <c r="DE153" s="112"/>
      <c r="DF153" s="112"/>
      <c r="DG153" s="112"/>
      <c r="DH153" s="112"/>
      <c r="DI153" s="112"/>
      <c r="DJ153" s="112"/>
      <c r="DK153" s="112"/>
      <c r="DL153" s="112"/>
      <c r="DM153" s="112"/>
      <c r="DN153" s="112"/>
      <c r="DO153" s="112"/>
      <c r="DP153" s="112"/>
      <c r="DQ153" s="112"/>
      <c r="DR153" s="112"/>
      <c r="DS153" s="112"/>
      <c r="DT153" s="112"/>
      <c r="DU153" s="112"/>
      <c r="DV153" s="112"/>
      <c r="DW153" s="112"/>
      <c r="DX153" s="112"/>
      <c r="DY153" s="112"/>
      <c r="DZ153" s="112"/>
      <c r="EA153" s="112"/>
      <c r="EB153" s="112"/>
      <c r="EC153" s="112"/>
      <c r="ED153" s="112"/>
      <c r="EE153" s="112"/>
      <c r="EF153" s="112"/>
      <c r="EG153" s="112"/>
      <c r="EH153" s="112"/>
      <c r="EI153" s="112"/>
      <c r="EJ153" s="112"/>
      <c r="EK153" s="112"/>
      <c r="EL153" s="112"/>
      <c r="EM153" s="112"/>
      <c r="EN153" s="112"/>
      <c r="EO153" s="112"/>
      <c r="EP153" s="112"/>
      <c r="EQ153" s="112"/>
      <c r="ER153" s="112"/>
      <c r="ES153" s="112"/>
      <c r="ET153" s="112"/>
      <c r="EU153" s="112"/>
      <c r="EV153" s="112"/>
      <c r="EW153" s="112"/>
      <c r="EX153" s="112"/>
      <c r="EY153" s="112"/>
      <c r="EZ153" s="112"/>
      <c r="FA153" s="112"/>
      <c r="FB153" s="112"/>
      <c r="FC153" s="112"/>
      <c r="FD153" s="112"/>
      <c r="FE153" s="112"/>
      <c r="FF153" s="112"/>
      <c r="FG153" s="112"/>
      <c r="FH153" s="112"/>
      <c r="FI153" s="112"/>
      <c r="FJ153" s="112"/>
      <c r="FK153" s="112"/>
      <c r="FL153" s="112"/>
      <c r="FM153" s="112"/>
      <c r="FN153" s="112"/>
      <c r="FO153" s="112"/>
      <c r="FP153" s="112"/>
      <c r="FQ153" s="112"/>
      <c r="FR153" s="112"/>
      <c r="FS153" s="112"/>
      <c r="FT153" s="112"/>
      <c r="FU153" s="112"/>
      <c r="FV153" s="112"/>
      <c r="FW153" s="112"/>
      <c r="FX153" s="112"/>
      <c r="FY153" s="112"/>
      <c r="FZ153" s="112"/>
      <c r="GA153" s="112"/>
      <c r="GB153" s="112"/>
      <c r="GC153" s="112"/>
      <c r="GD153" s="112"/>
      <c r="GE153" s="112"/>
      <c r="GF153" s="112"/>
      <c r="GG153" s="112"/>
      <c r="GH153" s="112"/>
      <c r="GI153" s="112"/>
      <c r="GJ153" s="112"/>
      <c r="GK153" s="112"/>
      <c r="GL153" s="112"/>
      <c r="GM153" s="112"/>
      <c r="GN153" s="112"/>
      <c r="GO153" s="112"/>
      <c r="GP153" s="112"/>
      <c r="GQ153" s="112"/>
      <c r="GR153" s="112"/>
      <c r="GS153" s="112"/>
      <c r="GT153" s="112"/>
      <c r="GU153" s="112"/>
      <c r="GV153" s="112"/>
      <c r="GW153" s="112"/>
      <c r="GX153" s="112"/>
      <c r="GY153" s="112"/>
      <c r="GZ153" s="112"/>
      <c r="HA153" s="112"/>
      <c r="HB153" s="112"/>
      <c r="HC153" s="112"/>
      <c r="HD153" s="112"/>
      <c r="HE153" s="112"/>
      <c r="HF153" s="112"/>
      <c r="HG153" s="112"/>
      <c r="HH153" s="112"/>
      <c r="HI153" s="112"/>
      <c r="HJ153" s="112"/>
      <c r="HK153" s="112"/>
      <c r="HL153" s="112"/>
      <c r="HM153" s="112"/>
      <c r="HN153" s="112"/>
      <c r="HO153" s="112"/>
      <c r="HP153" s="112"/>
      <c r="HQ153" s="112"/>
      <c r="HR153" s="112"/>
      <c r="HS153" s="112"/>
      <c r="HT153" s="112"/>
      <c r="HU153" s="112"/>
      <c r="HV153" s="112"/>
      <c r="HW153" s="112"/>
      <c r="HX153" s="112"/>
      <c r="HY153" s="112"/>
      <c r="HZ153" s="112"/>
      <c r="IA153" s="112"/>
      <c r="IB153" s="112"/>
      <c r="IC153" s="112"/>
      <c r="ID153" s="112"/>
      <c r="IE153" s="112"/>
      <c r="IF153" s="112"/>
      <c r="IG153" s="112"/>
      <c r="IH153" s="112"/>
      <c r="II153" s="112"/>
      <c r="IJ153" s="112"/>
      <c r="IK153" s="112"/>
      <c r="IL153" s="112"/>
      <c r="IM153" s="112"/>
      <c r="IN153" s="112"/>
      <c r="IO153" s="112"/>
      <c r="IP153" s="112"/>
      <c r="IQ153" s="112"/>
      <c r="IR153" s="112"/>
      <c r="IS153" s="112"/>
      <c r="IT153" s="112"/>
      <c r="IU153" s="112"/>
    </row>
    <row r="154" spans="1:255">
      <c r="A154" s="135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112"/>
      <c r="BQ154" s="112"/>
      <c r="BR154" s="112"/>
      <c r="BS154" s="112"/>
      <c r="BT154" s="112"/>
      <c r="BU154" s="112"/>
      <c r="BV154" s="112"/>
      <c r="BW154" s="112"/>
      <c r="BX154" s="112"/>
      <c r="BY154" s="112"/>
      <c r="BZ154" s="112"/>
      <c r="CA154" s="112"/>
      <c r="CB154" s="112"/>
      <c r="CC154" s="112"/>
      <c r="CD154" s="112"/>
      <c r="CE154" s="112"/>
      <c r="CF154" s="112"/>
      <c r="CG154" s="112"/>
      <c r="CH154" s="112"/>
      <c r="CI154" s="112"/>
      <c r="CJ154" s="112"/>
      <c r="CK154" s="112"/>
      <c r="CL154" s="112"/>
      <c r="CM154" s="112"/>
      <c r="CN154" s="112"/>
      <c r="CO154" s="112"/>
      <c r="CP154" s="112"/>
      <c r="CQ154" s="112"/>
      <c r="CR154" s="112"/>
      <c r="CS154" s="112"/>
      <c r="CT154" s="112"/>
      <c r="CU154" s="112"/>
      <c r="CV154" s="112"/>
      <c r="CW154" s="112"/>
      <c r="CX154" s="112"/>
      <c r="CY154" s="112"/>
      <c r="CZ154" s="112"/>
      <c r="DA154" s="112"/>
      <c r="DB154" s="112"/>
      <c r="DC154" s="112"/>
      <c r="DD154" s="112"/>
      <c r="DE154" s="112"/>
      <c r="DF154" s="112"/>
      <c r="DG154" s="112"/>
      <c r="DH154" s="112"/>
      <c r="DI154" s="112"/>
      <c r="DJ154" s="112"/>
      <c r="DK154" s="112"/>
      <c r="DL154" s="112"/>
      <c r="DM154" s="112"/>
      <c r="DN154" s="112"/>
      <c r="DO154" s="112"/>
      <c r="DP154" s="112"/>
      <c r="DQ154" s="112"/>
      <c r="DR154" s="112"/>
      <c r="DS154" s="112"/>
      <c r="DT154" s="112"/>
      <c r="DU154" s="112"/>
      <c r="DV154" s="112"/>
      <c r="DW154" s="112"/>
      <c r="DX154" s="112"/>
      <c r="DY154" s="112"/>
      <c r="DZ154" s="112"/>
      <c r="EA154" s="112"/>
      <c r="EB154" s="112"/>
      <c r="EC154" s="112"/>
      <c r="ED154" s="112"/>
      <c r="EE154" s="112"/>
      <c r="EF154" s="112"/>
      <c r="EG154" s="112"/>
      <c r="EH154" s="112"/>
      <c r="EI154" s="112"/>
      <c r="EJ154" s="112"/>
      <c r="EK154" s="112"/>
      <c r="EL154" s="112"/>
      <c r="EM154" s="112"/>
      <c r="EN154" s="112"/>
      <c r="EO154" s="112"/>
      <c r="EP154" s="112"/>
      <c r="EQ154" s="112"/>
      <c r="ER154" s="112"/>
      <c r="ES154" s="112"/>
      <c r="ET154" s="112"/>
      <c r="EU154" s="112"/>
      <c r="EV154" s="112"/>
      <c r="EW154" s="112"/>
      <c r="EX154" s="112"/>
      <c r="EY154" s="112"/>
      <c r="EZ154" s="112"/>
      <c r="FA154" s="112"/>
      <c r="FB154" s="112"/>
      <c r="FC154" s="112"/>
      <c r="FD154" s="112"/>
      <c r="FE154" s="112"/>
      <c r="FF154" s="112"/>
      <c r="FG154" s="112"/>
      <c r="FH154" s="112"/>
      <c r="FI154" s="112"/>
      <c r="FJ154" s="112"/>
      <c r="FK154" s="112"/>
      <c r="FL154" s="112"/>
      <c r="FM154" s="112"/>
      <c r="FN154" s="112"/>
      <c r="FO154" s="112"/>
      <c r="FP154" s="112"/>
      <c r="FQ154" s="112"/>
      <c r="FR154" s="112"/>
      <c r="FS154" s="112"/>
      <c r="FT154" s="112"/>
      <c r="FU154" s="112"/>
      <c r="FV154" s="112"/>
      <c r="FW154" s="112"/>
      <c r="FX154" s="112"/>
      <c r="FY154" s="112"/>
      <c r="FZ154" s="112"/>
      <c r="GA154" s="112"/>
      <c r="GB154" s="112"/>
      <c r="GC154" s="112"/>
      <c r="GD154" s="112"/>
      <c r="GE154" s="112"/>
      <c r="GF154" s="112"/>
      <c r="GG154" s="112"/>
      <c r="GH154" s="112"/>
      <c r="GI154" s="112"/>
      <c r="GJ154" s="112"/>
      <c r="GK154" s="112"/>
      <c r="GL154" s="112"/>
      <c r="GM154" s="112"/>
      <c r="GN154" s="112"/>
      <c r="GO154" s="112"/>
      <c r="GP154" s="112"/>
      <c r="GQ154" s="112"/>
      <c r="GR154" s="112"/>
      <c r="GS154" s="112"/>
      <c r="GT154" s="112"/>
      <c r="GU154" s="112"/>
      <c r="GV154" s="112"/>
      <c r="GW154" s="112"/>
      <c r="GX154" s="112"/>
      <c r="GY154" s="112"/>
      <c r="GZ154" s="112"/>
      <c r="HA154" s="112"/>
      <c r="HB154" s="112"/>
      <c r="HC154" s="112"/>
      <c r="HD154" s="112"/>
      <c r="HE154" s="112"/>
      <c r="HF154" s="112"/>
      <c r="HG154" s="112"/>
      <c r="HH154" s="112"/>
      <c r="HI154" s="112"/>
      <c r="HJ154" s="112"/>
      <c r="HK154" s="112"/>
      <c r="HL154" s="112"/>
      <c r="HM154" s="112"/>
      <c r="HN154" s="112"/>
      <c r="HO154" s="112"/>
      <c r="HP154" s="112"/>
      <c r="HQ154" s="112"/>
      <c r="HR154" s="112"/>
      <c r="HS154" s="112"/>
      <c r="HT154" s="112"/>
      <c r="HU154" s="112"/>
      <c r="HV154" s="112"/>
      <c r="HW154" s="112"/>
      <c r="HX154" s="112"/>
      <c r="HY154" s="112"/>
      <c r="HZ154" s="112"/>
      <c r="IA154" s="112"/>
      <c r="IB154" s="112"/>
      <c r="IC154" s="112"/>
      <c r="ID154" s="112"/>
      <c r="IE154" s="112"/>
      <c r="IF154" s="112"/>
      <c r="IG154" s="112"/>
      <c r="IH154" s="112"/>
      <c r="II154" s="112"/>
      <c r="IJ154" s="112"/>
      <c r="IK154" s="112"/>
      <c r="IL154" s="112"/>
      <c r="IM154" s="112"/>
      <c r="IN154" s="112"/>
      <c r="IO154" s="112"/>
      <c r="IP154" s="112"/>
      <c r="IQ154" s="112"/>
      <c r="IR154" s="112"/>
      <c r="IS154" s="112"/>
      <c r="IT154" s="112"/>
      <c r="IU154" s="112"/>
    </row>
    <row r="155" spans="1:255">
      <c r="A155" s="135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  <c r="CC155" s="112"/>
      <c r="CD155" s="112"/>
      <c r="CE155" s="112"/>
      <c r="CF155" s="112"/>
      <c r="CG155" s="112"/>
      <c r="CH155" s="112"/>
      <c r="CI155" s="112"/>
      <c r="CJ155" s="112"/>
      <c r="CK155" s="112"/>
      <c r="CL155" s="112"/>
      <c r="CM155" s="112"/>
      <c r="CN155" s="112"/>
      <c r="CO155" s="112"/>
      <c r="CP155" s="112"/>
      <c r="CQ155" s="112"/>
      <c r="CR155" s="112"/>
      <c r="CS155" s="112"/>
      <c r="CT155" s="112"/>
      <c r="CU155" s="112"/>
      <c r="CV155" s="112"/>
      <c r="CW155" s="112"/>
      <c r="CX155" s="112"/>
      <c r="CY155" s="112"/>
      <c r="CZ155" s="112"/>
      <c r="DA155" s="112"/>
      <c r="DB155" s="112"/>
      <c r="DC155" s="112"/>
      <c r="DD155" s="112"/>
      <c r="DE155" s="112"/>
      <c r="DF155" s="112"/>
      <c r="DG155" s="112"/>
      <c r="DH155" s="112"/>
      <c r="DI155" s="112"/>
      <c r="DJ155" s="112"/>
      <c r="DK155" s="112"/>
      <c r="DL155" s="112"/>
      <c r="DM155" s="112"/>
      <c r="DN155" s="112"/>
      <c r="DO155" s="112"/>
      <c r="DP155" s="112"/>
      <c r="DQ155" s="112"/>
      <c r="DR155" s="112"/>
      <c r="DS155" s="112"/>
      <c r="DT155" s="112"/>
      <c r="DU155" s="112"/>
      <c r="DV155" s="112"/>
      <c r="DW155" s="112"/>
      <c r="DX155" s="112"/>
      <c r="DY155" s="112"/>
      <c r="DZ155" s="112"/>
      <c r="EA155" s="112"/>
      <c r="EB155" s="112"/>
      <c r="EC155" s="112"/>
      <c r="ED155" s="112"/>
      <c r="EE155" s="112"/>
      <c r="EF155" s="112"/>
      <c r="EG155" s="112"/>
      <c r="EH155" s="112"/>
      <c r="EI155" s="112"/>
      <c r="EJ155" s="112"/>
      <c r="EK155" s="112"/>
      <c r="EL155" s="112"/>
      <c r="EM155" s="112"/>
      <c r="EN155" s="112"/>
      <c r="EO155" s="112"/>
      <c r="EP155" s="112"/>
      <c r="EQ155" s="112"/>
      <c r="ER155" s="112"/>
      <c r="ES155" s="112"/>
      <c r="ET155" s="112"/>
      <c r="EU155" s="112"/>
      <c r="EV155" s="112"/>
      <c r="EW155" s="112"/>
      <c r="EX155" s="112"/>
      <c r="EY155" s="112"/>
      <c r="EZ155" s="112"/>
      <c r="FA155" s="112"/>
      <c r="FB155" s="112"/>
      <c r="FC155" s="112"/>
      <c r="FD155" s="112"/>
      <c r="FE155" s="112"/>
      <c r="FF155" s="112"/>
      <c r="FG155" s="112"/>
      <c r="FH155" s="112"/>
      <c r="FI155" s="112"/>
      <c r="FJ155" s="112"/>
      <c r="FK155" s="112"/>
      <c r="FL155" s="112"/>
      <c r="FM155" s="112"/>
      <c r="FN155" s="112"/>
      <c r="FO155" s="112"/>
      <c r="FP155" s="112"/>
      <c r="FQ155" s="112"/>
      <c r="FR155" s="112"/>
      <c r="FS155" s="112"/>
      <c r="FT155" s="112"/>
      <c r="FU155" s="112"/>
      <c r="FV155" s="112"/>
      <c r="FW155" s="112"/>
      <c r="FX155" s="112"/>
      <c r="FY155" s="112"/>
      <c r="FZ155" s="112"/>
      <c r="GA155" s="112"/>
      <c r="GB155" s="112"/>
      <c r="GC155" s="112"/>
      <c r="GD155" s="112"/>
      <c r="GE155" s="112"/>
      <c r="GF155" s="112"/>
      <c r="GG155" s="112"/>
      <c r="GH155" s="112"/>
      <c r="GI155" s="112"/>
      <c r="GJ155" s="112"/>
      <c r="GK155" s="112"/>
      <c r="GL155" s="112"/>
      <c r="GM155" s="112"/>
      <c r="GN155" s="112"/>
      <c r="GO155" s="112"/>
      <c r="GP155" s="112"/>
      <c r="GQ155" s="112"/>
      <c r="GR155" s="112"/>
      <c r="GS155" s="112"/>
      <c r="GT155" s="112"/>
      <c r="GU155" s="112"/>
      <c r="GV155" s="112"/>
      <c r="GW155" s="112"/>
      <c r="GX155" s="112"/>
      <c r="GY155" s="112"/>
      <c r="GZ155" s="112"/>
      <c r="HA155" s="112"/>
      <c r="HB155" s="112"/>
      <c r="HC155" s="112"/>
      <c r="HD155" s="112"/>
      <c r="HE155" s="112"/>
      <c r="HF155" s="112"/>
      <c r="HG155" s="112"/>
      <c r="HH155" s="112"/>
      <c r="HI155" s="112"/>
      <c r="HJ155" s="112"/>
      <c r="HK155" s="112"/>
      <c r="HL155" s="112"/>
      <c r="HM155" s="112"/>
      <c r="HN155" s="112"/>
      <c r="HO155" s="112"/>
      <c r="HP155" s="112"/>
      <c r="HQ155" s="112"/>
      <c r="HR155" s="112"/>
      <c r="HS155" s="112"/>
      <c r="HT155" s="112"/>
      <c r="HU155" s="112"/>
      <c r="HV155" s="112"/>
      <c r="HW155" s="112"/>
      <c r="HX155" s="112"/>
      <c r="HY155" s="112"/>
      <c r="HZ155" s="112"/>
      <c r="IA155" s="112"/>
      <c r="IB155" s="112"/>
      <c r="IC155" s="112"/>
      <c r="ID155" s="112"/>
      <c r="IE155" s="112"/>
      <c r="IF155" s="112"/>
      <c r="IG155" s="112"/>
      <c r="IH155" s="112"/>
      <c r="II155" s="112"/>
      <c r="IJ155" s="112"/>
      <c r="IK155" s="112"/>
      <c r="IL155" s="112"/>
      <c r="IM155" s="112"/>
      <c r="IN155" s="112"/>
      <c r="IO155" s="112"/>
      <c r="IP155" s="112"/>
      <c r="IQ155" s="112"/>
      <c r="IR155" s="112"/>
      <c r="IS155" s="112"/>
      <c r="IT155" s="112"/>
      <c r="IU155" s="112"/>
    </row>
    <row r="156" spans="1:255">
      <c r="A156" s="135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112"/>
      <c r="BP156" s="112"/>
      <c r="BQ156" s="112"/>
      <c r="BR156" s="112"/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112"/>
      <c r="CC156" s="112"/>
      <c r="CD156" s="112"/>
      <c r="CE156" s="112"/>
      <c r="CF156" s="112"/>
      <c r="CG156" s="112"/>
      <c r="CH156" s="112"/>
      <c r="CI156" s="112"/>
      <c r="CJ156" s="112"/>
      <c r="CK156" s="112"/>
      <c r="CL156" s="112"/>
      <c r="CM156" s="112"/>
      <c r="CN156" s="112"/>
      <c r="CO156" s="112"/>
      <c r="CP156" s="112"/>
      <c r="CQ156" s="112"/>
      <c r="CR156" s="112"/>
      <c r="CS156" s="112"/>
      <c r="CT156" s="112"/>
      <c r="CU156" s="112"/>
      <c r="CV156" s="112"/>
      <c r="CW156" s="112"/>
      <c r="CX156" s="112"/>
      <c r="CY156" s="112"/>
      <c r="CZ156" s="112"/>
      <c r="DA156" s="112"/>
      <c r="DB156" s="112"/>
      <c r="DC156" s="112"/>
      <c r="DD156" s="112"/>
      <c r="DE156" s="112"/>
      <c r="DF156" s="112"/>
      <c r="DG156" s="112"/>
      <c r="DH156" s="112"/>
      <c r="DI156" s="112"/>
      <c r="DJ156" s="112"/>
      <c r="DK156" s="112"/>
      <c r="DL156" s="112"/>
      <c r="DM156" s="112"/>
      <c r="DN156" s="112"/>
      <c r="DO156" s="112"/>
      <c r="DP156" s="112"/>
      <c r="DQ156" s="112"/>
      <c r="DR156" s="112"/>
      <c r="DS156" s="112"/>
      <c r="DT156" s="112"/>
      <c r="DU156" s="112"/>
      <c r="DV156" s="112"/>
      <c r="DW156" s="112"/>
      <c r="DX156" s="112"/>
      <c r="DY156" s="112"/>
      <c r="DZ156" s="112"/>
      <c r="EA156" s="112"/>
      <c r="EB156" s="112"/>
      <c r="EC156" s="112"/>
      <c r="ED156" s="112"/>
      <c r="EE156" s="112"/>
      <c r="EF156" s="112"/>
      <c r="EG156" s="112"/>
      <c r="EH156" s="112"/>
      <c r="EI156" s="112"/>
      <c r="EJ156" s="112"/>
      <c r="EK156" s="112"/>
      <c r="EL156" s="112"/>
      <c r="EM156" s="112"/>
      <c r="EN156" s="112"/>
      <c r="EO156" s="112"/>
      <c r="EP156" s="112"/>
      <c r="EQ156" s="112"/>
      <c r="ER156" s="112"/>
      <c r="ES156" s="112"/>
      <c r="ET156" s="112"/>
      <c r="EU156" s="112"/>
      <c r="EV156" s="112"/>
      <c r="EW156" s="112"/>
      <c r="EX156" s="112"/>
      <c r="EY156" s="112"/>
      <c r="EZ156" s="112"/>
      <c r="FA156" s="112"/>
      <c r="FB156" s="112"/>
      <c r="FC156" s="112"/>
      <c r="FD156" s="112"/>
      <c r="FE156" s="112"/>
      <c r="FF156" s="112"/>
      <c r="FG156" s="112"/>
      <c r="FH156" s="112"/>
      <c r="FI156" s="112"/>
      <c r="FJ156" s="112"/>
      <c r="FK156" s="112"/>
      <c r="FL156" s="112"/>
      <c r="FM156" s="112"/>
      <c r="FN156" s="112"/>
      <c r="FO156" s="112"/>
      <c r="FP156" s="112"/>
      <c r="FQ156" s="112"/>
      <c r="FR156" s="112"/>
      <c r="FS156" s="112"/>
      <c r="FT156" s="112"/>
      <c r="FU156" s="112"/>
      <c r="FV156" s="112"/>
      <c r="FW156" s="112"/>
      <c r="FX156" s="112"/>
      <c r="FY156" s="112"/>
      <c r="FZ156" s="112"/>
      <c r="GA156" s="112"/>
      <c r="GB156" s="112"/>
      <c r="GC156" s="112"/>
      <c r="GD156" s="112"/>
      <c r="GE156" s="112"/>
      <c r="GF156" s="112"/>
      <c r="GG156" s="112"/>
      <c r="GH156" s="112"/>
      <c r="GI156" s="112"/>
      <c r="GJ156" s="112"/>
      <c r="GK156" s="112"/>
      <c r="GL156" s="112"/>
      <c r="GM156" s="112"/>
      <c r="GN156" s="112"/>
      <c r="GO156" s="112"/>
      <c r="GP156" s="112"/>
      <c r="GQ156" s="112"/>
      <c r="GR156" s="112"/>
      <c r="GS156" s="112"/>
      <c r="GT156" s="112"/>
      <c r="GU156" s="112"/>
      <c r="GV156" s="112"/>
      <c r="GW156" s="112"/>
      <c r="GX156" s="112"/>
      <c r="GY156" s="112"/>
      <c r="GZ156" s="112"/>
      <c r="HA156" s="112"/>
      <c r="HB156" s="112"/>
      <c r="HC156" s="112"/>
      <c r="HD156" s="112"/>
      <c r="HE156" s="112"/>
      <c r="HF156" s="112"/>
      <c r="HG156" s="112"/>
      <c r="HH156" s="112"/>
      <c r="HI156" s="112"/>
      <c r="HJ156" s="112"/>
      <c r="HK156" s="112"/>
      <c r="HL156" s="112"/>
      <c r="HM156" s="112"/>
      <c r="HN156" s="112"/>
      <c r="HO156" s="112"/>
      <c r="HP156" s="112"/>
      <c r="HQ156" s="112"/>
      <c r="HR156" s="112"/>
      <c r="HS156" s="112"/>
      <c r="HT156" s="112"/>
      <c r="HU156" s="112"/>
      <c r="HV156" s="112"/>
      <c r="HW156" s="112"/>
      <c r="HX156" s="112"/>
      <c r="HY156" s="112"/>
      <c r="HZ156" s="112"/>
      <c r="IA156" s="112"/>
      <c r="IB156" s="112"/>
      <c r="IC156" s="112"/>
      <c r="ID156" s="112"/>
      <c r="IE156" s="112"/>
      <c r="IF156" s="112"/>
      <c r="IG156" s="112"/>
      <c r="IH156" s="112"/>
      <c r="II156" s="112"/>
      <c r="IJ156" s="112"/>
      <c r="IK156" s="112"/>
      <c r="IL156" s="112"/>
      <c r="IM156" s="112"/>
      <c r="IN156" s="112"/>
      <c r="IO156" s="112"/>
      <c r="IP156" s="112"/>
      <c r="IQ156" s="112"/>
      <c r="IR156" s="112"/>
      <c r="IS156" s="112"/>
      <c r="IT156" s="112"/>
      <c r="IU156" s="112"/>
    </row>
    <row r="157" spans="1:255">
      <c r="A157" s="135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  <c r="BL157" s="112"/>
      <c r="BM157" s="112"/>
      <c r="BN157" s="112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112"/>
      <c r="CC157" s="112"/>
      <c r="CD157" s="112"/>
      <c r="CE157" s="112"/>
      <c r="CF157" s="112"/>
      <c r="CG157" s="112"/>
      <c r="CH157" s="112"/>
      <c r="CI157" s="112"/>
      <c r="CJ157" s="112"/>
      <c r="CK157" s="112"/>
      <c r="CL157" s="112"/>
      <c r="CM157" s="112"/>
      <c r="CN157" s="112"/>
      <c r="CO157" s="112"/>
      <c r="CP157" s="112"/>
      <c r="CQ157" s="112"/>
      <c r="CR157" s="112"/>
      <c r="CS157" s="112"/>
      <c r="CT157" s="112"/>
      <c r="CU157" s="112"/>
      <c r="CV157" s="112"/>
      <c r="CW157" s="112"/>
      <c r="CX157" s="112"/>
      <c r="CY157" s="112"/>
      <c r="CZ157" s="112"/>
      <c r="DA157" s="112"/>
      <c r="DB157" s="112"/>
      <c r="DC157" s="112"/>
      <c r="DD157" s="112"/>
      <c r="DE157" s="112"/>
      <c r="DF157" s="112"/>
      <c r="DG157" s="112"/>
      <c r="DH157" s="112"/>
      <c r="DI157" s="112"/>
      <c r="DJ157" s="112"/>
      <c r="DK157" s="112"/>
      <c r="DL157" s="112"/>
      <c r="DM157" s="112"/>
      <c r="DN157" s="112"/>
      <c r="DO157" s="112"/>
      <c r="DP157" s="112"/>
      <c r="DQ157" s="112"/>
      <c r="DR157" s="112"/>
      <c r="DS157" s="112"/>
      <c r="DT157" s="112"/>
      <c r="DU157" s="112"/>
      <c r="DV157" s="112"/>
      <c r="DW157" s="112"/>
      <c r="DX157" s="112"/>
      <c r="DY157" s="112"/>
      <c r="DZ157" s="112"/>
      <c r="EA157" s="112"/>
      <c r="EB157" s="112"/>
      <c r="EC157" s="112"/>
      <c r="ED157" s="112"/>
      <c r="EE157" s="112"/>
      <c r="EF157" s="112"/>
      <c r="EG157" s="112"/>
      <c r="EH157" s="112"/>
      <c r="EI157" s="112"/>
      <c r="EJ157" s="112"/>
      <c r="EK157" s="112"/>
      <c r="EL157" s="112"/>
      <c r="EM157" s="112"/>
      <c r="EN157" s="112"/>
      <c r="EO157" s="112"/>
      <c r="EP157" s="112"/>
      <c r="EQ157" s="112"/>
      <c r="ER157" s="112"/>
      <c r="ES157" s="112"/>
      <c r="ET157" s="112"/>
      <c r="EU157" s="112"/>
      <c r="EV157" s="112"/>
      <c r="EW157" s="112"/>
      <c r="EX157" s="112"/>
      <c r="EY157" s="112"/>
      <c r="EZ157" s="112"/>
      <c r="FA157" s="112"/>
      <c r="FB157" s="112"/>
      <c r="FC157" s="112"/>
      <c r="FD157" s="112"/>
      <c r="FE157" s="112"/>
      <c r="FF157" s="112"/>
      <c r="FG157" s="112"/>
      <c r="FH157" s="112"/>
      <c r="FI157" s="112"/>
      <c r="FJ157" s="112"/>
      <c r="FK157" s="112"/>
      <c r="FL157" s="112"/>
      <c r="FM157" s="112"/>
      <c r="FN157" s="112"/>
      <c r="FO157" s="112"/>
      <c r="FP157" s="112"/>
      <c r="FQ157" s="112"/>
      <c r="FR157" s="112"/>
      <c r="FS157" s="112"/>
      <c r="FT157" s="112"/>
      <c r="FU157" s="112"/>
      <c r="FV157" s="112"/>
      <c r="FW157" s="112"/>
      <c r="FX157" s="112"/>
      <c r="FY157" s="112"/>
      <c r="FZ157" s="112"/>
      <c r="GA157" s="112"/>
      <c r="GB157" s="112"/>
      <c r="GC157" s="112"/>
      <c r="GD157" s="112"/>
      <c r="GE157" s="112"/>
      <c r="GF157" s="112"/>
      <c r="GG157" s="112"/>
      <c r="GH157" s="112"/>
      <c r="GI157" s="112"/>
      <c r="GJ157" s="112"/>
      <c r="GK157" s="112"/>
      <c r="GL157" s="112"/>
      <c r="GM157" s="112"/>
      <c r="GN157" s="112"/>
      <c r="GO157" s="112"/>
      <c r="GP157" s="112"/>
      <c r="GQ157" s="112"/>
      <c r="GR157" s="112"/>
      <c r="GS157" s="112"/>
      <c r="GT157" s="112"/>
      <c r="GU157" s="112"/>
      <c r="GV157" s="112"/>
      <c r="GW157" s="112"/>
      <c r="GX157" s="112"/>
      <c r="GY157" s="112"/>
      <c r="GZ157" s="112"/>
      <c r="HA157" s="112"/>
      <c r="HB157" s="112"/>
      <c r="HC157" s="112"/>
      <c r="HD157" s="112"/>
      <c r="HE157" s="112"/>
      <c r="HF157" s="112"/>
      <c r="HG157" s="112"/>
      <c r="HH157" s="112"/>
      <c r="HI157" s="112"/>
      <c r="HJ157" s="112"/>
      <c r="HK157" s="112"/>
      <c r="HL157" s="112"/>
      <c r="HM157" s="112"/>
      <c r="HN157" s="112"/>
      <c r="HO157" s="112"/>
      <c r="HP157" s="112"/>
      <c r="HQ157" s="112"/>
      <c r="HR157" s="112"/>
      <c r="HS157" s="112"/>
      <c r="HT157" s="112"/>
      <c r="HU157" s="112"/>
      <c r="HV157" s="112"/>
      <c r="HW157" s="112"/>
      <c r="HX157" s="112"/>
      <c r="HY157" s="112"/>
      <c r="HZ157" s="112"/>
      <c r="IA157" s="112"/>
      <c r="IB157" s="112"/>
      <c r="IC157" s="112"/>
      <c r="ID157" s="112"/>
      <c r="IE157" s="112"/>
      <c r="IF157" s="112"/>
      <c r="IG157" s="112"/>
      <c r="IH157" s="112"/>
      <c r="II157" s="112"/>
      <c r="IJ157" s="112"/>
      <c r="IK157" s="112"/>
      <c r="IL157" s="112"/>
      <c r="IM157" s="112"/>
      <c r="IN157" s="112"/>
      <c r="IO157" s="112"/>
      <c r="IP157" s="112"/>
      <c r="IQ157" s="112"/>
      <c r="IR157" s="112"/>
      <c r="IS157" s="112"/>
      <c r="IT157" s="112"/>
      <c r="IU157" s="112"/>
    </row>
    <row r="158" spans="1:255">
      <c r="A158" s="135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2"/>
      <c r="CU158" s="112"/>
      <c r="CV158" s="112"/>
      <c r="CW158" s="112"/>
      <c r="CX158" s="112"/>
      <c r="CY158" s="112"/>
      <c r="CZ158" s="112"/>
      <c r="DA158" s="112"/>
      <c r="DB158" s="112"/>
      <c r="DC158" s="112"/>
      <c r="DD158" s="112"/>
      <c r="DE158" s="112"/>
      <c r="DF158" s="112"/>
      <c r="DG158" s="112"/>
      <c r="DH158" s="112"/>
      <c r="DI158" s="112"/>
      <c r="DJ158" s="112"/>
      <c r="DK158" s="112"/>
      <c r="DL158" s="112"/>
      <c r="DM158" s="112"/>
      <c r="DN158" s="112"/>
      <c r="DO158" s="112"/>
      <c r="DP158" s="112"/>
      <c r="DQ158" s="112"/>
      <c r="DR158" s="112"/>
      <c r="DS158" s="112"/>
      <c r="DT158" s="112"/>
      <c r="DU158" s="112"/>
      <c r="DV158" s="112"/>
      <c r="DW158" s="112"/>
      <c r="DX158" s="112"/>
      <c r="DY158" s="112"/>
      <c r="DZ158" s="112"/>
      <c r="EA158" s="112"/>
      <c r="EB158" s="112"/>
      <c r="EC158" s="112"/>
      <c r="ED158" s="112"/>
      <c r="EE158" s="112"/>
      <c r="EF158" s="112"/>
      <c r="EG158" s="112"/>
      <c r="EH158" s="112"/>
      <c r="EI158" s="112"/>
      <c r="EJ158" s="112"/>
      <c r="EK158" s="112"/>
      <c r="EL158" s="112"/>
      <c r="EM158" s="112"/>
      <c r="EN158" s="112"/>
      <c r="EO158" s="112"/>
      <c r="EP158" s="112"/>
      <c r="EQ158" s="112"/>
      <c r="ER158" s="112"/>
      <c r="ES158" s="112"/>
      <c r="ET158" s="112"/>
      <c r="EU158" s="112"/>
      <c r="EV158" s="112"/>
      <c r="EW158" s="112"/>
      <c r="EX158" s="112"/>
      <c r="EY158" s="112"/>
      <c r="EZ158" s="112"/>
      <c r="FA158" s="112"/>
      <c r="FB158" s="112"/>
      <c r="FC158" s="112"/>
      <c r="FD158" s="112"/>
      <c r="FE158" s="112"/>
      <c r="FF158" s="112"/>
      <c r="FG158" s="112"/>
      <c r="FH158" s="112"/>
      <c r="FI158" s="112"/>
      <c r="FJ158" s="112"/>
      <c r="FK158" s="112"/>
      <c r="FL158" s="112"/>
      <c r="FM158" s="112"/>
      <c r="FN158" s="112"/>
      <c r="FO158" s="112"/>
      <c r="FP158" s="112"/>
      <c r="FQ158" s="112"/>
      <c r="FR158" s="112"/>
      <c r="FS158" s="112"/>
      <c r="FT158" s="112"/>
      <c r="FU158" s="112"/>
      <c r="FV158" s="112"/>
      <c r="FW158" s="112"/>
      <c r="FX158" s="112"/>
      <c r="FY158" s="112"/>
      <c r="FZ158" s="112"/>
      <c r="GA158" s="112"/>
      <c r="GB158" s="112"/>
      <c r="GC158" s="112"/>
      <c r="GD158" s="112"/>
      <c r="GE158" s="112"/>
      <c r="GF158" s="112"/>
      <c r="GG158" s="112"/>
      <c r="GH158" s="112"/>
      <c r="GI158" s="112"/>
      <c r="GJ158" s="112"/>
      <c r="GK158" s="112"/>
      <c r="GL158" s="112"/>
      <c r="GM158" s="112"/>
      <c r="GN158" s="112"/>
      <c r="GO158" s="112"/>
      <c r="GP158" s="112"/>
      <c r="GQ158" s="112"/>
      <c r="GR158" s="112"/>
      <c r="GS158" s="112"/>
      <c r="GT158" s="112"/>
      <c r="GU158" s="112"/>
      <c r="GV158" s="112"/>
      <c r="GW158" s="112"/>
      <c r="GX158" s="112"/>
      <c r="GY158" s="112"/>
      <c r="GZ158" s="112"/>
      <c r="HA158" s="112"/>
      <c r="HB158" s="112"/>
      <c r="HC158" s="112"/>
      <c r="HD158" s="112"/>
      <c r="HE158" s="112"/>
      <c r="HF158" s="112"/>
      <c r="HG158" s="112"/>
      <c r="HH158" s="112"/>
      <c r="HI158" s="112"/>
      <c r="HJ158" s="112"/>
      <c r="HK158" s="112"/>
      <c r="HL158" s="112"/>
      <c r="HM158" s="112"/>
      <c r="HN158" s="112"/>
      <c r="HO158" s="112"/>
      <c r="HP158" s="112"/>
      <c r="HQ158" s="112"/>
      <c r="HR158" s="112"/>
      <c r="HS158" s="112"/>
      <c r="HT158" s="112"/>
      <c r="HU158" s="112"/>
      <c r="HV158" s="112"/>
      <c r="HW158" s="112"/>
      <c r="HX158" s="112"/>
      <c r="HY158" s="112"/>
      <c r="HZ158" s="112"/>
      <c r="IA158" s="112"/>
      <c r="IB158" s="112"/>
      <c r="IC158" s="112"/>
      <c r="ID158" s="112"/>
      <c r="IE158" s="112"/>
      <c r="IF158" s="112"/>
      <c r="IG158" s="112"/>
      <c r="IH158" s="112"/>
      <c r="II158" s="112"/>
      <c r="IJ158" s="112"/>
      <c r="IK158" s="112"/>
      <c r="IL158" s="112"/>
      <c r="IM158" s="112"/>
      <c r="IN158" s="112"/>
      <c r="IO158" s="112"/>
      <c r="IP158" s="112"/>
      <c r="IQ158" s="112"/>
      <c r="IR158" s="112"/>
      <c r="IS158" s="112"/>
      <c r="IT158" s="112"/>
      <c r="IU158" s="112"/>
    </row>
    <row r="159" spans="1:255">
      <c r="A159" s="135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  <c r="CC159" s="112"/>
      <c r="CD159" s="112"/>
      <c r="CE159" s="112"/>
      <c r="CF159" s="112"/>
      <c r="CG159" s="112"/>
      <c r="CH159" s="112"/>
      <c r="CI159" s="112"/>
      <c r="CJ159" s="112"/>
      <c r="CK159" s="112"/>
      <c r="CL159" s="112"/>
      <c r="CM159" s="112"/>
      <c r="CN159" s="112"/>
      <c r="CO159" s="112"/>
      <c r="CP159" s="112"/>
      <c r="CQ159" s="112"/>
      <c r="CR159" s="112"/>
      <c r="CS159" s="112"/>
      <c r="CT159" s="112"/>
      <c r="CU159" s="112"/>
      <c r="CV159" s="112"/>
      <c r="CW159" s="112"/>
      <c r="CX159" s="112"/>
      <c r="CY159" s="112"/>
      <c r="CZ159" s="112"/>
      <c r="DA159" s="112"/>
      <c r="DB159" s="112"/>
      <c r="DC159" s="112"/>
      <c r="DD159" s="112"/>
      <c r="DE159" s="112"/>
      <c r="DF159" s="112"/>
      <c r="DG159" s="112"/>
      <c r="DH159" s="112"/>
      <c r="DI159" s="112"/>
      <c r="DJ159" s="112"/>
      <c r="DK159" s="112"/>
      <c r="DL159" s="112"/>
      <c r="DM159" s="112"/>
      <c r="DN159" s="112"/>
      <c r="DO159" s="112"/>
      <c r="DP159" s="112"/>
      <c r="DQ159" s="112"/>
      <c r="DR159" s="112"/>
      <c r="DS159" s="112"/>
      <c r="DT159" s="112"/>
      <c r="DU159" s="112"/>
      <c r="DV159" s="112"/>
      <c r="DW159" s="112"/>
      <c r="DX159" s="112"/>
      <c r="DY159" s="112"/>
      <c r="DZ159" s="112"/>
      <c r="EA159" s="112"/>
      <c r="EB159" s="112"/>
      <c r="EC159" s="112"/>
      <c r="ED159" s="112"/>
      <c r="EE159" s="112"/>
      <c r="EF159" s="112"/>
      <c r="EG159" s="112"/>
      <c r="EH159" s="112"/>
      <c r="EI159" s="112"/>
      <c r="EJ159" s="112"/>
      <c r="EK159" s="112"/>
      <c r="EL159" s="112"/>
      <c r="EM159" s="112"/>
      <c r="EN159" s="112"/>
      <c r="EO159" s="112"/>
      <c r="EP159" s="112"/>
      <c r="EQ159" s="112"/>
      <c r="ER159" s="112"/>
      <c r="ES159" s="112"/>
      <c r="ET159" s="112"/>
      <c r="EU159" s="112"/>
      <c r="EV159" s="112"/>
      <c r="EW159" s="112"/>
      <c r="EX159" s="112"/>
      <c r="EY159" s="112"/>
      <c r="EZ159" s="112"/>
      <c r="FA159" s="112"/>
      <c r="FB159" s="112"/>
      <c r="FC159" s="112"/>
      <c r="FD159" s="112"/>
      <c r="FE159" s="112"/>
      <c r="FF159" s="112"/>
      <c r="FG159" s="112"/>
      <c r="FH159" s="112"/>
      <c r="FI159" s="112"/>
      <c r="FJ159" s="112"/>
      <c r="FK159" s="112"/>
      <c r="FL159" s="112"/>
      <c r="FM159" s="112"/>
      <c r="FN159" s="112"/>
      <c r="FO159" s="112"/>
      <c r="FP159" s="112"/>
      <c r="FQ159" s="112"/>
      <c r="FR159" s="112"/>
      <c r="FS159" s="112"/>
      <c r="FT159" s="112"/>
      <c r="FU159" s="112"/>
      <c r="FV159" s="112"/>
      <c r="FW159" s="112"/>
      <c r="FX159" s="112"/>
      <c r="FY159" s="112"/>
      <c r="FZ159" s="112"/>
      <c r="GA159" s="112"/>
      <c r="GB159" s="112"/>
      <c r="GC159" s="112"/>
      <c r="GD159" s="112"/>
      <c r="GE159" s="112"/>
      <c r="GF159" s="112"/>
      <c r="GG159" s="112"/>
      <c r="GH159" s="112"/>
      <c r="GI159" s="112"/>
      <c r="GJ159" s="112"/>
      <c r="GK159" s="112"/>
      <c r="GL159" s="112"/>
      <c r="GM159" s="112"/>
      <c r="GN159" s="112"/>
      <c r="GO159" s="112"/>
      <c r="GP159" s="112"/>
      <c r="GQ159" s="112"/>
      <c r="GR159" s="112"/>
      <c r="GS159" s="112"/>
      <c r="GT159" s="112"/>
      <c r="GU159" s="112"/>
      <c r="GV159" s="112"/>
      <c r="GW159" s="112"/>
      <c r="GX159" s="112"/>
      <c r="GY159" s="112"/>
      <c r="GZ159" s="112"/>
      <c r="HA159" s="112"/>
      <c r="HB159" s="112"/>
      <c r="HC159" s="112"/>
      <c r="HD159" s="112"/>
      <c r="HE159" s="112"/>
      <c r="HF159" s="112"/>
      <c r="HG159" s="112"/>
      <c r="HH159" s="112"/>
      <c r="HI159" s="112"/>
      <c r="HJ159" s="112"/>
      <c r="HK159" s="112"/>
      <c r="HL159" s="112"/>
      <c r="HM159" s="112"/>
      <c r="HN159" s="112"/>
      <c r="HO159" s="112"/>
      <c r="HP159" s="112"/>
      <c r="HQ159" s="112"/>
      <c r="HR159" s="112"/>
      <c r="HS159" s="112"/>
      <c r="HT159" s="112"/>
      <c r="HU159" s="112"/>
      <c r="HV159" s="112"/>
      <c r="HW159" s="112"/>
      <c r="HX159" s="112"/>
      <c r="HY159" s="112"/>
      <c r="HZ159" s="112"/>
      <c r="IA159" s="112"/>
      <c r="IB159" s="112"/>
      <c r="IC159" s="112"/>
      <c r="ID159" s="112"/>
      <c r="IE159" s="112"/>
      <c r="IF159" s="112"/>
      <c r="IG159" s="112"/>
      <c r="IH159" s="112"/>
      <c r="II159" s="112"/>
      <c r="IJ159" s="112"/>
      <c r="IK159" s="112"/>
      <c r="IL159" s="112"/>
      <c r="IM159" s="112"/>
      <c r="IN159" s="112"/>
      <c r="IO159" s="112"/>
      <c r="IP159" s="112"/>
      <c r="IQ159" s="112"/>
      <c r="IR159" s="112"/>
      <c r="IS159" s="112"/>
      <c r="IT159" s="112"/>
      <c r="IU159" s="112"/>
    </row>
    <row r="160" spans="1:255">
      <c r="A160" s="135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  <c r="BL160" s="112"/>
      <c r="BM160" s="112"/>
      <c r="BN160" s="112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112"/>
      <c r="CC160" s="112"/>
      <c r="CD160" s="112"/>
      <c r="CE160" s="112"/>
      <c r="CF160" s="112"/>
      <c r="CG160" s="112"/>
      <c r="CH160" s="112"/>
      <c r="CI160" s="112"/>
      <c r="CJ160" s="112"/>
      <c r="CK160" s="112"/>
      <c r="CL160" s="112"/>
      <c r="CM160" s="112"/>
      <c r="CN160" s="112"/>
      <c r="CO160" s="112"/>
      <c r="CP160" s="112"/>
      <c r="CQ160" s="112"/>
      <c r="CR160" s="112"/>
      <c r="CS160" s="112"/>
      <c r="CT160" s="112"/>
      <c r="CU160" s="112"/>
      <c r="CV160" s="112"/>
      <c r="CW160" s="112"/>
      <c r="CX160" s="112"/>
      <c r="CY160" s="112"/>
      <c r="CZ160" s="112"/>
      <c r="DA160" s="112"/>
      <c r="DB160" s="112"/>
      <c r="DC160" s="112"/>
      <c r="DD160" s="112"/>
      <c r="DE160" s="112"/>
      <c r="DF160" s="112"/>
      <c r="DG160" s="112"/>
      <c r="DH160" s="112"/>
      <c r="DI160" s="112"/>
      <c r="DJ160" s="112"/>
      <c r="DK160" s="112"/>
      <c r="DL160" s="112"/>
      <c r="DM160" s="112"/>
      <c r="DN160" s="112"/>
      <c r="DO160" s="112"/>
      <c r="DP160" s="112"/>
      <c r="DQ160" s="112"/>
      <c r="DR160" s="112"/>
      <c r="DS160" s="112"/>
      <c r="DT160" s="112"/>
      <c r="DU160" s="112"/>
      <c r="DV160" s="112"/>
      <c r="DW160" s="112"/>
      <c r="DX160" s="112"/>
      <c r="DY160" s="112"/>
      <c r="DZ160" s="112"/>
      <c r="EA160" s="112"/>
      <c r="EB160" s="112"/>
      <c r="EC160" s="112"/>
      <c r="ED160" s="112"/>
      <c r="EE160" s="112"/>
      <c r="EF160" s="112"/>
      <c r="EG160" s="112"/>
      <c r="EH160" s="112"/>
      <c r="EI160" s="112"/>
      <c r="EJ160" s="112"/>
      <c r="EK160" s="112"/>
      <c r="EL160" s="112"/>
      <c r="EM160" s="112"/>
      <c r="EN160" s="112"/>
      <c r="EO160" s="112"/>
      <c r="EP160" s="112"/>
      <c r="EQ160" s="112"/>
      <c r="ER160" s="112"/>
      <c r="ES160" s="112"/>
      <c r="ET160" s="112"/>
      <c r="EU160" s="112"/>
      <c r="EV160" s="112"/>
      <c r="EW160" s="112"/>
      <c r="EX160" s="112"/>
      <c r="EY160" s="112"/>
      <c r="EZ160" s="112"/>
      <c r="FA160" s="112"/>
      <c r="FB160" s="112"/>
      <c r="FC160" s="112"/>
      <c r="FD160" s="112"/>
      <c r="FE160" s="112"/>
      <c r="FF160" s="112"/>
      <c r="FG160" s="112"/>
      <c r="FH160" s="112"/>
      <c r="FI160" s="112"/>
      <c r="FJ160" s="112"/>
      <c r="FK160" s="112"/>
      <c r="FL160" s="112"/>
      <c r="FM160" s="112"/>
      <c r="FN160" s="112"/>
      <c r="FO160" s="112"/>
      <c r="FP160" s="112"/>
      <c r="FQ160" s="112"/>
      <c r="FR160" s="112"/>
      <c r="FS160" s="112"/>
      <c r="FT160" s="112"/>
      <c r="FU160" s="112"/>
      <c r="FV160" s="112"/>
      <c r="FW160" s="112"/>
      <c r="FX160" s="112"/>
      <c r="FY160" s="112"/>
      <c r="FZ160" s="112"/>
      <c r="GA160" s="112"/>
      <c r="GB160" s="112"/>
      <c r="GC160" s="112"/>
      <c r="GD160" s="112"/>
      <c r="GE160" s="112"/>
      <c r="GF160" s="112"/>
      <c r="GG160" s="112"/>
      <c r="GH160" s="112"/>
      <c r="GI160" s="112"/>
      <c r="GJ160" s="112"/>
      <c r="GK160" s="112"/>
      <c r="GL160" s="112"/>
      <c r="GM160" s="112"/>
      <c r="GN160" s="112"/>
      <c r="GO160" s="112"/>
      <c r="GP160" s="112"/>
      <c r="GQ160" s="112"/>
      <c r="GR160" s="112"/>
      <c r="GS160" s="112"/>
      <c r="GT160" s="112"/>
      <c r="GU160" s="112"/>
      <c r="GV160" s="112"/>
      <c r="GW160" s="112"/>
      <c r="GX160" s="112"/>
      <c r="GY160" s="112"/>
      <c r="GZ160" s="112"/>
      <c r="HA160" s="112"/>
      <c r="HB160" s="112"/>
      <c r="HC160" s="112"/>
      <c r="HD160" s="112"/>
      <c r="HE160" s="112"/>
      <c r="HF160" s="112"/>
      <c r="HG160" s="112"/>
      <c r="HH160" s="112"/>
      <c r="HI160" s="112"/>
      <c r="HJ160" s="112"/>
      <c r="HK160" s="112"/>
      <c r="HL160" s="112"/>
      <c r="HM160" s="112"/>
      <c r="HN160" s="112"/>
      <c r="HO160" s="112"/>
      <c r="HP160" s="112"/>
      <c r="HQ160" s="112"/>
      <c r="HR160" s="112"/>
      <c r="HS160" s="112"/>
      <c r="HT160" s="112"/>
      <c r="HU160" s="112"/>
      <c r="HV160" s="112"/>
      <c r="HW160" s="112"/>
      <c r="HX160" s="112"/>
      <c r="HY160" s="112"/>
      <c r="HZ160" s="112"/>
      <c r="IA160" s="112"/>
      <c r="IB160" s="112"/>
      <c r="IC160" s="112"/>
      <c r="ID160" s="112"/>
      <c r="IE160" s="112"/>
      <c r="IF160" s="112"/>
      <c r="IG160" s="112"/>
      <c r="IH160" s="112"/>
      <c r="II160" s="112"/>
      <c r="IJ160" s="112"/>
      <c r="IK160" s="112"/>
      <c r="IL160" s="112"/>
      <c r="IM160" s="112"/>
      <c r="IN160" s="112"/>
      <c r="IO160" s="112"/>
      <c r="IP160" s="112"/>
      <c r="IQ160" s="112"/>
      <c r="IR160" s="112"/>
      <c r="IS160" s="112"/>
      <c r="IT160" s="112"/>
      <c r="IU160" s="112"/>
    </row>
    <row r="161" spans="1:255">
      <c r="A161" s="135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  <c r="BL161" s="112"/>
      <c r="BM161" s="112"/>
      <c r="BN161" s="112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112"/>
      <c r="CC161" s="112"/>
      <c r="CD161" s="112"/>
      <c r="CE161" s="112"/>
      <c r="CF161" s="112"/>
      <c r="CG161" s="112"/>
      <c r="CH161" s="112"/>
      <c r="CI161" s="112"/>
      <c r="CJ161" s="112"/>
      <c r="CK161" s="112"/>
      <c r="CL161" s="112"/>
      <c r="CM161" s="112"/>
      <c r="CN161" s="112"/>
      <c r="CO161" s="112"/>
      <c r="CP161" s="112"/>
      <c r="CQ161" s="112"/>
      <c r="CR161" s="112"/>
      <c r="CS161" s="112"/>
      <c r="CT161" s="112"/>
      <c r="CU161" s="112"/>
      <c r="CV161" s="112"/>
      <c r="CW161" s="112"/>
      <c r="CX161" s="112"/>
      <c r="CY161" s="112"/>
      <c r="CZ161" s="112"/>
      <c r="DA161" s="112"/>
      <c r="DB161" s="112"/>
      <c r="DC161" s="112"/>
      <c r="DD161" s="112"/>
      <c r="DE161" s="112"/>
      <c r="DF161" s="112"/>
      <c r="DG161" s="112"/>
      <c r="DH161" s="112"/>
      <c r="DI161" s="112"/>
      <c r="DJ161" s="112"/>
      <c r="DK161" s="112"/>
      <c r="DL161" s="112"/>
      <c r="DM161" s="112"/>
      <c r="DN161" s="112"/>
      <c r="DO161" s="112"/>
      <c r="DP161" s="112"/>
      <c r="DQ161" s="112"/>
      <c r="DR161" s="112"/>
      <c r="DS161" s="112"/>
      <c r="DT161" s="112"/>
      <c r="DU161" s="112"/>
      <c r="DV161" s="112"/>
      <c r="DW161" s="112"/>
      <c r="DX161" s="112"/>
      <c r="DY161" s="112"/>
      <c r="DZ161" s="112"/>
      <c r="EA161" s="112"/>
      <c r="EB161" s="112"/>
      <c r="EC161" s="112"/>
      <c r="ED161" s="112"/>
      <c r="EE161" s="112"/>
      <c r="EF161" s="112"/>
      <c r="EG161" s="112"/>
      <c r="EH161" s="112"/>
      <c r="EI161" s="112"/>
      <c r="EJ161" s="112"/>
      <c r="EK161" s="112"/>
      <c r="EL161" s="112"/>
      <c r="EM161" s="112"/>
      <c r="EN161" s="112"/>
      <c r="EO161" s="112"/>
      <c r="EP161" s="112"/>
      <c r="EQ161" s="112"/>
      <c r="ER161" s="112"/>
      <c r="ES161" s="112"/>
      <c r="ET161" s="112"/>
      <c r="EU161" s="112"/>
      <c r="EV161" s="112"/>
      <c r="EW161" s="112"/>
      <c r="EX161" s="112"/>
      <c r="EY161" s="112"/>
      <c r="EZ161" s="112"/>
      <c r="FA161" s="112"/>
      <c r="FB161" s="112"/>
      <c r="FC161" s="112"/>
      <c r="FD161" s="112"/>
      <c r="FE161" s="112"/>
      <c r="FF161" s="112"/>
      <c r="FG161" s="112"/>
      <c r="FH161" s="112"/>
      <c r="FI161" s="112"/>
      <c r="FJ161" s="112"/>
      <c r="FK161" s="112"/>
      <c r="FL161" s="112"/>
      <c r="FM161" s="112"/>
      <c r="FN161" s="112"/>
      <c r="FO161" s="112"/>
      <c r="FP161" s="112"/>
      <c r="FQ161" s="112"/>
      <c r="FR161" s="112"/>
      <c r="FS161" s="112"/>
      <c r="FT161" s="112"/>
      <c r="FU161" s="112"/>
      <c r="FV161" s="112"/>
      <c r="FW161" s="112"/>
      <c r="FX161" s="112"/>
      <c r="FY161" s="112"/>
      <c r="FZ161" s="112"/>
      <c r="GA161" s="112"/>
      <c r="GB161" s="112"/>
      <c r="GC161" s="112"/>
      <c r="GD161" s="112"/>
      <c r="GE161" s="112"/>
      <c r="GF161" s="112"/>
      <c r="GG161" s="112"/>
      <c r="GH161" s="112"/>
      <c r="GI161" s="112"/>
      <c r="GJ161" s="112"/>
      <c r="GK161" s="112"/>
      <c r="GL161" s="112"/>
      <c r="GM161" s="112"/>
      <c r="GN161" s="112"/>
      <c r="GO161" s="112"/>
      <c r="GP161" s="112"/>
      <c r="GQ161" s="112"/>
      <c r="GR161" s="112"/>
      <c r="GS161" s="112"/>
      <c r="GT161" s="112"/>
      <c r="GU161" s="112"/>
      <c r="GV161" s="112"/>
      <c r="GW161" s="112"/>
      <c r="GX161" s="112"/>
      <c r="GY161" s="112"/>
      <c r="GZ161" s="112"/>
      <c r="HA161" s="112"/>
      <c r="HB161" s="112"/>
      <c r="HC161" s="112"/>
      <c r="HD161" s="112"/>
      <c r="HE161" s="112"/>
      <c r="HF161" s="112"/>
      <c r="HG161" s="112"/>
      <c r="HH161" s="112"/>
      <c r="HI161" s="112"/>
      <c r="HJ161" s="112"/>
      <c r="HK161" s="112"/>
      <c r="HL161" s="112"/>
      <c r="HM161" s="112"/>
      <c r="HN161" s="112"/>
      <c r="HO161" s="112"/>
      <c r="HP161" s="112"/>
      <c r="HQ161" s="112"/>
      <c r="HR161" s="112"/>
      <c r="HS161" s="112"/>
      <c r="HT161" s="112"/>
      <c r="HU161" s="112"/>
      <c r="HV161" s="112"/>
      <c r="HW161" s="112"/>
      <c r="HX161" s="112"/>
      <c r="HY161" s="112"/>
      <c r="HZ161" s="112"/>
      <c r="IA161" s="112"/>
      <c r="IB161" s="112"/>
      <c r="IC161" s="112"/>
      <c r="ID161" s="112"/>
      <c r="IE161" s="112"/>
      <c r="IF161" s="112"/>
      <c r="IG161" s="112"/>
      <c r="IH161" s="112"/>
      <c r="II161" s="112"/>
      <c r="IJ161" s="112"/>
      <c r="IK161" s="112"/>
      <c r="IL161" s="112"/>
      <c r="IM161" s="112"/>
      <c r="IN161" s="112"/>
      <c r="IO161" s="112"/>
      <c r="IP161" s="112"/>
      <c r="IQ161" s="112"/>
      <c r="IR161" s="112"/>
      <c r="IS161" s="112"/>
      <c r="IT161" s="112"/>
      <c r="IU161" s="112"/>
    </row>
    <row r="162" spans="1:255">
      <c r="A162" s="135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  <c r="BL162" s="112"/>
      <c r="BM162" s="112"/>
      <c r="BN162" s="112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2"/>
      <c r="BY162" s="112"/>
      <c r="BZ162" s="112"/>
      <c r="CA162" s="112"/>
      <c r="CB162" s="112"/>
      <c r="CC162" s="112"/>
      <c r="CD162" s="112"/>
      <c r="CE162" s="112"/>
      <c r="CF162" s="112"/>
      <c r="CG162" s="112"/>
      <c r="CH162" s="112"/>
      <c r="CI162" s="112"/>
      <c r="CJ162" s="112"/>
      <c r="CK162" s="112"/>
      <c r="CL162" s="112"/>
      <c r="CM162" s="112"/>
      <c r="CN162" s="112"/>
      <c r="CO162" s="112"/>
      <c r="CP162" s="112"/>
      <c r="CQ162" s="112"/>
      <c r="CR162" s="112"/>
      <c r="CS162" s="112"/>
      <c r="CT162" s="112"/>
      <c r="CU162" s="112"/>
      <c r="CV162" s="112"/>
      <c r="CW162" s="112"/>
      <c r="CX162" s="112"/>
      <c r="CY162" s="112"/>
      <c r="CZ162" s="112"/>
      <c r="DA162" s="112"/>
      <c r="DB162" s="112"/>
      <c r="DC162" s="112"/>
      <c r="DD162" s="112"/>
      <c r="DE162" s="112"/>
      <c r="DF162" s="112"/>
      <c r="DG162" s="112"/>
      <c r="DH162" s="112"/>
      <c r="DI162" s="112"/>
      <c r="DJ162" s="112"/>
      <c r="DK162" s="112"/>
      <c r="DL162" s="112"/>
      <c r="DM162" s="112"/>
      <c r="DN162" s="112"/>
      <c r="DO162" s="112"/>
      <c r="DP162" s="112"/>
      <c r="DQ162" s="112"/>
      <c r="DR162" s="112"/>
      <c r="DS162" s="112"/>
      <c r="DT162" s="112"/>
      <c r="DU162" s="112"/>
      <c r="DV162" s="112"/>
      <c r="DW162" s="112"/>
      <c r="DX162" s="112"/>
      <c r="DY162" s="112"/>
      <c r="DZ162" s="112"/>
      <c r="EA162" s="112"/>
      <c r="EB162" s="112"/>
      <c r="EC162" s="112"/>
      <c r="ED162" s="112"/>
      <c r="EE162" s="112"/>
      <c r="EF162" s="112"/>
      <c r="EG162" s="112"/>
      <c r="EH162" s="112"/>
      <c r="EI162" s="112"/>
      <c r="EJ162" s="112"/>
      <c r="EK162" s="112"/>
      <c r="EL162" s="112"/>
      <c r="EM162" s="112"/>
      <c r="EN162" s="112"/>
      <c r="EO162" s="112"/>
      <c r="EP162" s="112"/>
      <c r="EQ162" s="112"/>
      <c r="ER162" s="112"/>
      <c r="ES162" s="112"/>
      <c r="ET162" s="112"/>
      <c r="EU162" s="112"/>
      <c r="EV162" s="112"/>
      <c r="EW162" s="112"/>
      <c r="EX162" s="112"/>
      <c r="EY162" s="112"/>
      <c r="EZ162" s="112"/>
      <c r="FA162" s="112"/>
      <c r="FB162" s="112"/>
      <c r="FC162" s="112"/>
      <c r="FD162" s="112"/>
      <c r="FE162" s="112"/>
      <c r="FF162" s="112"/>
      <c r="FG162" s="112"/>
      <c r="FH162" s="112"/>
      <c r="FI162" s="112"/>
      <c r="FJ162" s="112"/>
      <c r="FK162" s="112"/>
      <c r="FL162" s="112"/>
      <c r="FM162" s="112"/>
      <c r="FN162" s="112"/>
      <c r="FO162" s="112"/>
      <c r="FP162" s="112"/>
      <c r="FQ162" s="112"/>
      <c r="FR162" s="112"/>
      <c r="FS162" s="112"/>
      <c r="FT162" s="112"/>
      <c r="FU162" s="112"/>
      <c r="FV162" s="112"/>
      <c r="FW162" s="112"/>
      <c r="FX162" s="112"/>
      <c r="FY162" s="112"/>
      <c r="FZ162" s="112"/>
      <c r="GA162" s="112"/>
      <c r="GB162" s="112"/>
      <c r="GC162" s="112"/>
      <c r="GD162" s="112"/>
      <c r="GE162" s="112"/>
      <c r="GF162" s="112"/>
      <c r="GG162" s="112"/>
      <c r="GH162" s="112"/>
      <c r="GI162" s="112"/>
      <c r="GJ162" s="112"/>
      <c r="GK162" s="112"/>
      <c r="GL162" s="112"/>
      <c r="GM162" s="112"/>
      <c r="GN162" s="112"/>
      <c r="GO162" s="112"/>
      <c r="GP162" s="112"/>
      <c r="GQ162" s="112"/>
      <c r="GR162" s="112"/>
      <c r="GS162" s="112"/>
      <c r="GT162" s="112"/>
      <c r="GU162" s="112"/>
      <c r="GV162" s="112"/>
      <c r="GW162" s="112"/>
      <c r="GX162" s="112"/>
      <c r="GY162" s="112"/>
      <c r="GZ162" s="112"/>
      <c r="HA162" s="112"/>
      <c r="HB162" s="112"/>
      <c r="HC162" s="112"/>
      <c r="HD162" s="112"/>
      <c r="HE162" s="112"/>
      <c r="HF162" s="112"/>
      <c r="HG162" s="112"/>
      <c r="HH162" s="112"/>
      <c r="HI162" s="112"/>
      <c r="HJ162" s="112"/>
      <c r="HK162" s="112"/>
      <c r="HL162" s="112"/>
      <c r="HM162" s="112"/>
      <c r="HN162" s="112"/>
      <c r="HO162" s="112"/>
      <c r="HP162" s="112"/>
      <c r="HQ162" s="112"/>
      <c r="HR162" s="112"/>
      <c r="HS162" s="112"/>
      <c r="HT162" s="112"/>
      <c r="HU162" s="112"/>
      <c r="HV162" s="112"/>
      <c r="HW162" s="112"/>
      <c r="HX162" s="112"/>
      <c r="HY162" s="112"/>
      <c r="HZ162" s="112"/>
      <c r="IA162" s="112"/>
      <c r="IB162" s="112"/>
      <c r="IC162" s="112"/>
      <c r="ID162" s="112"/>
      <c r="IE162" s="112"/>
      <c r="IF162" s="112"/>
      <c r="IG162" s="112"/>
      <c r="IH162" s="112"/>
      <c r="II162" s="112"/>
      <c r="IJ162" s="112"/>
      <c r="IK162" s="112"/>
      <c r="IL162" s="112"/>
      <c r="IM162" s="112"/>
      <c r="IN162" s="112"/>
      <c r="IO162" s="112"/>
      <c r="IP162" s="112"/>
      <c r="IQ162" s="112"/>
      <c r="IR162" s="112"/>
      <c r="IS162" s="112"/>
      <c r="IT162" s="112"/>
      <c r="IU162" s="112"/>
    </row>
    <row r="163" spans="1:255">
      <c r="A163" s="135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  <c r="CC163" s="112"/>
      <c r="CD163" s="112"/>
      <c r="CE163" s="112"/>
      <c r="CF163" s="112"/>
      <c r="CG163" s="112"/>
      <c r="CH163" s="112"/>
      <c r="CI163" s="112"/>
      <c r="CJ163" s="112"/>
      <c r="CK163" s="112"/>
      <c r="CL163" s="112"/>
      <c r="CM163" s="112"/>
      <c r="CN163" s="112"/>
      <c r="CO163" s="112"/>
      <c r="CP163" s="112"/>
      <c r="CQ163" s="112"/>
      <c r="CR163" s="112"/>
      <c r="CS163" s="112"/>
      <c r="CT163" s="112"/>
      <c r="CU163" s="112"/>
      <c r="CV163" s="112"/>
      <c r="CW163" s="112"/>
      <c r="CX163" s="112"/>
      <c r="CY163" s="112"/>
      <c r="CZ163" s="112"/>
      <c r="DA163" s="112"/>
      <c r="DB163" s="112"/>
      <c r="DC163" s="112"/>
      <c r="DD163" s="112"/>
      <c r="DE163" s="112"/>
      <c r="DF163" s="112"/>
      <c r="DG163" s="112"/>
      <c r="DH163" s="112"/>
      <c r="DI163" s="112"/>
      <c r="DJ163" s="112"/>
      <c r="DK163" s="112"/>
      <c r="DL163" s="112"/>
      <c r="DM163" s="112"/>
      <c r="DN163" s="112"/>
      <c r="DO163" s="112"/>
      <c r="DP163" s="112"/>
      <c r="DQ163" s="112"/>
      <c r="DR163" s="112"/>
      <c r="DS163" s="112"/>
      <c r="DT163" s="112"/>
      <c r="DU163" s="112"/>
      <c r="DV163" s="112"/>
      <c r="DW163" s="112"/>
      <c r="DX163" s="112"/>
      <c r="DY163" s="112"/>
      <c r="DZ163" s="112"/>
      <c r="EA163" s="112"/>
      <c r="EB163" s="112"/>
      <c r="EC163" s="112"/>
      <c r="ED163" s="112"/>
      <c r="EE163" s="112"/>
      <c r="EF163" s="112"/>
      <c r="EG163" s="112"/>
      <c r="EH163" s="112"/>
      <c r="EI163" s="112"/>
      <c r="EJ163" s="112"/>
      <c r="EK163" s="112"/>
      <c r="EL163" s="112"/>
      <c r="EM163" s="112"/>
      <c r="EN163" s="112"/>
      <c r="EO163" s="112"/>
      <c r="EP163" s="112"/>
      <c r="EQ163" s="112"/>
      <c r="ER163" s="112"/>
      <c r="ES163" s="112"/>
      <c r="ET163" s="112"/>
      <c r="EU163" s="112"/>
      <c r="EV163" s="112"/>
      <c r="EW163" s="112"/>
      <c r="EX163" s="112"/>
      <c r="EY163" s="112"/>
      <c r="EZ163" s="112"/>
      <c r="FA163" s="112"/>
      <c r="FB163" s="112"/>
      <c r="FC163" s="112"/>
      <c r="FD163" s="112"/>
      <c r="FE163" s="112"/>
      <c r="FF163" s="112"/>
      <c r="FG163" s="112"/>
      <c r="FH163" s="112"/>
      <c r="FI163" s="112"/>
      <c r="FJ163" s="112"/>
      <c r="FK163" s="112"/>
      <c r="FL163" s="112"/>
      <c r="FM163" s="112"/>
      <c r="FN163" s="112"/>
      <c r="FO163" s="112"/>
      <c r="FP163" s="112"/>
      <c r="FQ163" s="112"/>
      <c r="FR163" s="112"/>
      <c r="FS163" s="112"/>
      <c r="FT163" s="112"/>
      <c r="FU163" s="112"/>
      <c r="FV163" s="112"/>
      <c r="FW163" s="112"/>
      <c r="FX163" s="112"/>
      <c r="FY163" s="112"/>
      <c r="FZ163" s="112"/>
      <c r="GA163" s="112"/>
      <c r="GB163" s="112"/>
      <c r="GC163" s="112"/>
      <c r="GD163" s="112"/>
      <c r="GE163" s="112"/>
      <c r="GF163" s="112"/>
      <c r="GG163" s="112"/>
      <c r="GH163" s="112"/>
      <c r="GI163" s="112"/>
      <c r="GJ163" s="112"/>
      <c r="GK163" s="112"/>
      <c r="GL163" s="112"/>
      <c r="GM163" s="112"/>
      <c r="GN163" s="112"/>
      <c r="GO163" s="112"/>
      <c r="GP163" s="112"/>
      <c r="GQ163" s="112"/>
      <c r="GR163" s="112"/>
      <c r="GS163" s="112"/>
      <c r="GT163" s="112"/>
      <c r="GU163" s="112"/>
      <c r="GV163" s="112"/>
      <c r="GW163" s="112"/>
      <c r="GX163" s="112"/>
      <c r="GY163" s="112"/>
      <c r="GZ163" s="112"/>
      <c r="HA163" s="112"/>
      <c r="HB163" s="112"/>
      <c r="HC163" s="112"/>
      <c r="HD163" s="112"/>
      <c r="HE163" s="112"/>
      <c r="HF163" s="112"/>
      <c r="HG163" s="112"/>
      <c r="HH163" s="112"/>
      <c r="HI163" s="112"/>
      <c r="HJ163" s="112"/>
      <c r="HK163" s="112"/>
      <c r="HL163" s="112"/>
      <c r="HM163" s="112"/>
      <c r="HN163" s="112"/>
      <c r="HO163" s="112"/>
      <c r="HP163" s="112"/>
      <c r="HQ163" s="112"/>
      <c r="HR163" s="112"/>
      <c r="HS163" s="112"/>
      <c r="HT163" s="112"/>
      <c r="HU163" s="112"/>
      <c r="HV163" s="112"/>
      <c r="HW163" s="112"/>
      <c r="HX163" s="112"/>
      <c r="HY163" s="112"/>
      <c r="HZ163" s="112"/>
      <c r="IA163" s="112"/>
      <c r="IB163" s="112"/>
      <c r="IC163" s="112"/>
      <c r="ID163" s="112"/>
      <c r="IE163" s="112"/>
      <c r="IF163" s="112"/>
      <c r="IG163" s="112"/>
      <c r="IH163" s="112"/>
      <c r="II163" s="112"/>
      <c r="IJ163" s="112"/>
      <c r="IK163" s="112"/>
      <c r="IL163" s="112"/>
      <c r="IM163" s="112"/>
      <c r="IN163" s="112"/>
      <c r="IO163" s="112"/>
      <c r="IP163" s="112"/>
      <c r="IQ163" s="112"/>
      <c r="IR163" s="112"/>
      <c r="IS163" s="112"/>
      <c r="IT163" s="112"/>
      <c r="IU163" s="112"/>
    </row>
    <row r="164" spans="1:255">
      <c r="A164" s="135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  <c r="BL164" s="112"/>
      <c r="BM164" s="112"/>
      <c r="BN164" s="112"/>
      <c r="BO164" s="112"/>
      <c r="BP164" s="112"/>
      <c r="BQ164" s="112"/>
      <c r="BR164" s="112"/>
      <c r="BS164" s="112"/>
      <c r="BT164" s="112"/>
      <c r="BU164" s="112"/>
      <c r="BV164" s="112"/>
      <c r="BW164" s="112"/>
      <c r="BX164" s="112"/>
      <c r="BY164" s="112"/>
      <c r="BZ164" s="112"/>
      <c r="CA164" s="112"/>
      <c r="CB164" s="112"/>
      <c r="CC164" s="112"/>
      <c r="CD164" s="112"/>
      <c r="CE164" s="112"/>
      <c r="CF164" s="112"/>
      <c r="CG164" s="112"/>
      <c r="CH164" s="112"/>
      <c r="CI164" s="112"/>
      <c r="CJ164" s="112"/>
      <c r="CK164" s="112"/>
      <c r="CL164" s="112"/>
      <c r="CM164" s="112"/>
      <c r="CN164" s="112"/>
      <c r="CO164" s="112"/>
      <c r="CP164" s="112"/>
      <c r="CQ164" s="112"/>
      <c r="CR164" s="112"/>
      <c r="CS164" s="112"/>
      <c r="CT164" s="112"/>
      <c r="CU164" s="112"/>
      <c r="CV164" s="112"/>
      <c r="CW164" s="112"/>
      <c r="CX164" s="112"/>
      <c r="CY164" s="112"/>
      <c r="CZ164" s="112"/>
      <c r="DA164" s="112"/>
      <c r="DB164" s="112"/>
      <c r="DC164" s="112"/>
      <c r="DD164" s="112"/>
      <c r="DE164" s="112"/>
      <c r="DF164" s="112"/>
      <c r="DG164" s="112"/>
      <c r="DH164" s="112"/>
      <c r="DI164" s="112"/>
      <c r="DJ164" s="112"/>
      <c r="DK164" s="112"/>
      <c r="DL164" s="112"/>
      <c r="DM164" s="112"/>
      <c r="DN164" s="112"/>
      <c r="DO164" s="112"/>
      <c r="DP164" s="112"/>
      <c r="DQ164" s="112"/>
      <c r="DR164" s="112"/>
      <c r="DS164" s="112"/>
      <c r="DT164" s="112"/>
      <c r="DU164" s="112"/>
      <c r="DV164" s="112"/>
      <c r="DW164" s="112"/>
      <c r="DX164" s="112"/>
      <c r="DY164" s="112"/>
      <c r="DZ164" s="112"/>
      <c r="EA164" s="112"/>
      <c r="EB164" s="112"/>
      <c r="EC164" s="112"/>
      <c r="ED164" s="112"/>
      <c r="EE164" s="112"/>
      <c r="EF164" s="112"/>
      <c r="EG164" s="112"/>
      <c r="EH164" s="112"/>
      <c r="EI164" s="112"/>
      <c r="EJ164" s="112"/>
      <c r="EK164" s="112"/>
      <c r="EL164" s="112"/>
      <c r="EM164" s="112"/>
      <c r="EN164" s="112"/>
      <c r="EO164" s="112"/>
      <c r="EP164" s="112"/>
      <c r="EQ164" s="112"/>
      <c r="ER164" s="112"/>
      <c r="ES164" s="112"/>
      <c r="ET164" s="112"/>
      <c r="EU164" s="112"/>
      <c r="EV164" s="112"/>
      <c r="EW164" s="112"/>
      <c r="EX164" s="112"/>
      <c r="EY164" s="112"/>
      <c r="EZ164" s="112"/>
      <c r="FA164" s="112"/>
      <c r="FB164" s="112"/>
      <c r="FC164" s="112"/>
      <c r="FD164" s="112"/>
      <c r="FE164" s="112"/>
      <c r="FF164" s="112"/>
      <c r="FG164" s="112"/>
      <c r="FH164" s="112"/>
      <c r="FI164" s="112"/>
      <c r="FJ164" s="112"/>
      <c r="FK164" s="112"/>
      <c r="FL164" s="112"/>
      <c r="FM164" s="112"/>
      <c r="FN164" s="112"/>
      <c r="FO164" s="112"/>
      <c r="FP164" s="112"/>
      <c r="FQ164" s="112"/>
      <c r="FR164" s="112"/>
      <c r="FS164" s="112"/>
      <c r="FT164" s="112"/>
      <c r="FU164" s="112"/>
      <c r="FV164" s="112"/>
      <c r="FW164" s="112"/>
      <c r="FX164" s="112"/>
      <c r="FY164" s="112"/>
      <c r="FZ164" s="112"/>
      <c r="GA164" s="112"/>
      <c r="GB164" s="112"/>
      <c r="GC164" s="112"/>
      <c r="GD164" s="112"/>
      <c r="GE164" s="112"/>
      <c r="GF164" s="112"/>
      <c r="GG164" s="112"/>
      <c r="GH164" s="112"/>
      <c r="GI164" s="112"/>
      <c r="GJ164" s="112"/>
      <c r="GK164" s="112"/>
      <c r="GL164" s="112"/>
      <c r="GM164" s="112"/>
      <c r="GN164" s="112"/>
      <c r="GO164" s="112"/>
      <c r="GP164" s="112"/>
      <c r="GQ164" s="112"/>
      <c r="GR164" s="112"/>
      <c r="GS164" s="112"/>
      <c r="GT164" s="112"/>
      <c r="GU164" s="112"/>
      <c r="GV164" s="112"/>
      <c r="GW164" s="112"/>
      <c r="GX164" s="112"/>
      <c r="GY164" s="112"/>
      <c r="GZ164" s="112"/>
      <c r="HA164" s="112"/>
      <c r="HB164" s="112"/>
      <c r="HC164" s="112"/>
      <c r="HD164" s="112"/>
      <c r="HE164" s="112"/>
      <c r="HF164" s="112"/>
      <c r="HG164" s="112"/>
      <c r="HH164" s="112"/>
      <c r="HI164" s="112"/>
      <c r="HJ164" s="112"/>
      <c r="HK164" s="112"/>
      <c r="HL164" s="112"/>
      <c r="HM164" s="112"/>
      <c r="HN164" s="112"/>
      <c r="HO164" s="112"/>
      <c r="HP164" s="112"/>
      <c r="HQ164" s="112"/>
      <c r="HR164" s="112"/>
      <c r="HS164" s="112"/>
      <c r="HT164" s="112"/>
      <c r="HU164" s="112"/>
      <c r="HV164" s="112"/>
      <c r="HW164" s="112"/>
      <c r="HX164" s="112"/>
      <c r="HY164" s="112"/>
      <c r="HZ164" s="112"/>
      <c r="IA164" s="112"/>
      <c r="IB164" s="112"/>
      <c r="IC164" s="112"/>
      <c r="ID164" s="112"/>
      <c r="IE164" s="112"/>
      <c r="IF164" s="112"/>
      <c r="IG164" s="112"/>
      <c r="IH164" s="112"/>
      <c r="II164" s="112"/>
      <c r="IJ164" s="112"/>
      <c r="IK164" s="112"/>
      <c r="IL164" s="112"/>
      <c r="IM164" s="112"/>
      <c r="IN164" s="112"/>
      <c r="IO164" s="112"/>
      <c r="IP164" s="112"/>
      <c r="IQ164" s="112"/>
      <c r="IR164" s="112"/>
      <c r="IS164" s="112"/>
      <c r="IT164" s="112"/>
      <c r="IU164" s="112"/>
    </row>
    <row r="165" spans="1:255">
      <c r="A165" s="135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112"/>
      <c r="CF165" s="112"/>
      <c r="CG165" s="112"/>
      <c r="CH165" s="112"/>
      <c r="CI165" s="112"/>
      <c r="CJ165" s="112"/>
      <c r="CK165" s="112"/>
      <c r="CL165" s="112"/>
      <c r="CM165" s="112"/>
      <c r="CN165" s="112"/>
      <c r="CO165" s="112"/>
      <c r="CP165" s="112"/>
      <c r="CQ165" s="112"/>
      <c r="CR165" s="112"/>
      <c r="CS165" s="112"/>
      <c r="CT165" s="112"/>
      <c r="CU165" s="112"/>
      <c r="CV165" s="112"/>
      <c r="CW165" s="112"/>
      <c r="CX165" s="112"/>
      <c r="CY165" s="112"/>
      <c r="CZ165" s="112"/>
      <c r="DA165" s="112"/>
      <c r="DB165" s="112"/>
      <c r="DC165" s="112"/>
      <c r="DD165" s="112"/>
      <c r="DE165" s="112"/>
      <c r="DF165" s="112"/>
      <c r="DG165" s="112"/>
      <c r="DH165" s="112"/>
      <c r="DI165" s="112"/>
      <c r="DJ165" s="112"/>
      <c r="DK165" s="112"/>
      <c r="DL165" s="112"/>
      <c r="DM165" s="112"/>
      <c r="DN165" s="112"/>
      <c r="DO165" s="112"/>
      <c r="DP165" s="112"/>
      <c r="DQ165" s="112"/>
      <c r="DR165" s="112"/>
      <c r="DS165" s="112"/>
      <c r="DT165" s="112"/>
      <c r="DU165" s="112"/>
      <c r="DV165" s="112"/>
      <c r="DW165" s="112"/>
      <c r="DX165" s="112"/>
      <c r="DY165" s="112"/>
      <c r="DZ165" s="112"/>
      <c r="EA165" s="112"/>
      <c r="EB165" s="112"/>
      <c r="EC165" s="112"/>
      <c r="ED165" s="112"/>
      <c r="EE165" s="112"/>
      <c r="EF165" s="112"/>
      <c r="EG165" s="112"/>
      <c r="EH165" s="112"/>
      <c r="EI165" s="112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112"/>
      <c r="EU165" s="112"/>
      <c r="EV165" s="112"/>
      <c r="EW165" s="112"/>
      <c r="EX165" s="112"/>
      <c r="EY165" s="112"/>
      <c r="EZ165" s="112"/>
      <c r="FA165" s="112"/>
      <c r="FB165" s="112"/>
      <c r="FC165" s="112"/>
      <c r="FD165" s="112"/>
      <c r="FE165" s="112"/>
      <c r="FF165" s="112"/>
      <c r="FG165" s="112"/>
      <c r="FH165" s="112"/>
      <c r="FI165" s="112"/>
      <c r="FJ165" s="112"/>
      <c r="FK165" s="112"/>
      <c r="FL165" s="112"/>
      <c r="FM165" s="112"/>
      <c r="FN165" s="112"/>
      <c r="FO165" s="112"/>
      <c r="FP165" s="112"/>
      <c r="FQ165" s="112"/>
      <c r="FR165" s="112"/>
      <c r="FS165" s="112"/>
      <c r="FT165" s="112"/>
      <c r="FU165" s="112"/>
      <c r="FV165" s="112"/>
      <c r="FW165" s="112"/>
      <c r="FX165" s="112"/>
      <c r="FY165" s="112"/>
      <c r="FZ165" s="112"/>
      <c r="GA165" s="112"/>
      <c r="GB165" s="112"/>
      <c r="GC165" s="112"/>
      <c r="GD165" s="112"/>
      <c r="GE165" s="112"/>
      <c r="GF165" s="112"/>
      <c r="GG165" s="112"/>
      <c r="GH165" s="112"/>
      <c r="GI165" s="112"/>
      <c r="GJ165" s="112"/>
      <c r="GK165" s="112"/>
      <c r="GL165" s="112"/>
      <c r="GM165" s="112"/>
      <c r="GN165" s="112"/>
      <c r="GO165" s="112"/>
      <c r="GP165" s="112"/>
      <c r="GQ165" s="112"/>
      <c r="GR165" s="112"/>
      <c r="GS165" s="112"/>
      <c r="GT165" s="112"/>
      <c r="GU165" s="112"/>
      <c r="GV165" s="112"/>
      <c r="GW165" s="112"/>
      <c r="GX165" s="112"/>
      <c r="GY165" s="112"/>
      <c r="GZ165" s="112"/>
      <c r="HA165" s="112"/>
      <c r="HB165" s="112"/>
      <c r="HC165" s="112"/>
      <c r="HD165" s="112"/>
      <c r="HE165" s="112"/>
      <c r="HF165" s="112"/>
      <c r="HG165" s="112"/>
      <c r="HH165" s="112"/>
      <c r="HI165" s="112"/>
      <c r="HJ165" s="112"/>
      <c r="HK165" s="112"/>
      <c r="HL165" s="112"/>
      <c r="HM165" s="112"/>
      <c r="HN165" s="112"/>
      <c r="HO165" s="112"/>
      <c r="HP165" s="112"/>
      <c r="HQ165" s="112"/>
      <c r="HR165" s="112"/>
      <c r="HS165" s="112"/>
      <c r="HT165" s="112"/>
      <c r="HU165" s="112"/>
      <c r="HV165" s="112"/>
      <c r="HW165" s="112"/>
      <c r="HX165" s="112"/>
      <c r="HY165" s="112"/>
      <c r="HZ165" s="112"/>
      <c r="IA165" s="112"/>
      <c r="IB165" s="112"/>
      <c r="IC165" s="112"/>
      <c r="ID165" s="112"/>
      <c r="IE165" s="112"/>
      <c r="IF165" s="112"/>
      <c r="IG165" s="112"/>
      <c r="IH165" s="112"/>
      <c r="II165" s="112"/>
      <c r="IJ165" s="112"/>
      <c r="IK165" s="112"/>
      <c r="IL165" s="112"/>
      <c r="IM165" s="112"/>
      <c r="IN165" s="112"/>
      <c r="IO165" s="112"/>
      <c r="IP165" s="112"/>
      <c r="IQ165" s="112"/>
      <c r="IR165" s="112"/>
      <c r="IS165" s="112"/>
      <c r="IT165" s="112"/>
      <c r="IU165" s="112"/>
    </row>
    <row r="166" spans="1:255">
      <c r="A166" s="135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12"/>
      <c r="BM166" s="112"/>
      <c r="BN166" s="112"/>
      <c r="BO166" s="112"/>
      <c r="BP166" s="112"/>
      <c r="BQ166" s="112"/>
      <c r="BR166" s="112"/>
      <c r="BS166" s="112"/>
      <c r="BT166" s="112"/>
      <c r="BU166" s="112"/>
      <c r="BV166" s="112"/>
      <c r="BW166" s="112"/>
      <c r="BX166" s="112"/>
      <c r="BY166" s="112"/>
      <c r="BZ166" s="112"/>
      <c r="CA166" s="112"/>
      <c r="CB166" s="112"/>
      <c r="CC166" s="112"/>
      <c r="CD166" s="112"/>
      <c r="CE166" s="112"/>
      <c r="CF166" s="112"/>
      <c r="CG166" s="112"/>
      <c r="CH166" s="112"/>
      <c r="CI166" s="112"/>
      <c r="CJ166" s="112"/>
      <c r="CK166" s="112"/>
      <c r="CL166" s="112"/>
      <c r="CM166" s="112"/>
      <c r="CN166" s="112"/>
      <c r="CO166" s="112"/>
      <c r="CP166" s="112"/>
      <c r="CQ166" s="112"/>
      <c r="CR166" s="112"/>
      <c r="CS166" s="112"/>
      <c r="CT166" s="112"/>
      <c r="CU166" s="112"/>
      <c r="CV166" s="112"/>
      <c r="CW166" s="112"/>
      <c r="CX166" s="112"/>
      <c r="CY166" s="112"/>
      <c r="CZ166" s="112"/>
      <c r="DA166" s="112"/>
      <c r="DB166" s="112"/>
      <c r="DC166" s="112"/>
      <c r="DD166" s="112"/>
      <c r="DE166" s="112"/>
      <c r="DF166" s="112"/>
      <c r="DG166" s="112"/>
      <c r="DH166" s="112"/>
      <c r="DI166" s="112"/>
      <c r="DJ166" s="112"/>
      <c r="DK166" s="112"/>
      <c r="DL166" s="112"/>
      <c r="DM166" s="112"/>
      <c r="DN166" s="112"/>
      <c r="DO166" s="112"/>
      <c r="DP166" s="112"/>
      <c r="DQ166" s="112"/>
      <c r="DR166" s="112"/>
      <c r="DS166" s="112"/>
      <c r="DT166" s="112"/>
      <c r="DU166" s="112"/>
      <c r="DV166" s="112"/>
      <c r="DW166" s="112"/>
      <c r="DX166" s="112"/>
      <c r="DY166" s="112"/>
      <c r="DZ166" s="112"/>
      <c r="EA166" s="112"/>
      <c r="EB166" s="112"/>
      <c r="EC166" s="112"/>
      <c r="ED166" s="112"/>
      <c r="EE166" s="112"/>
      <c r="EF166" s="112"/>
      <c r="EG166" s="112"/>
      <c r="EH166" s="112"/>
      <c r="EI166" s="112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112"/>
      <c r="EU166" s="112"/>
      <c r="EV166" s="112"/>
      <c r="EW166" s="112"/>
      <c r="EX166" s="112"/>
      <c r="EY166" s="112"/>
      <c r="EZ166" s="112"/>
      <c r="FA166" s="112"/>
      <c r="FB166" s="112"/>
      <c r="FC166" s="112"/>
      <c r="FD166" s="112"/>
      <c r="FE166" s="112"/>
      <c r="FF166" s="112"/>
      <c r="FG166" s="112"/>
      <c r="FH166" s="112"/>
      <c r="FI166" s="112"/>
      <c r="FJ166" s="112"/>
      <c r="FK166" s="112"/>
      <c r="FL166" s="112"/>
      <c r="FM166" s="112"/>
      <c r="FN166" s="112"/>
      <c r="FO166" s="112"/>
      <c r="FP166" s="112"/>
      <c r="FQ166" s="112"/>
      <c r="FR166" s="112"/>
      <c r="FS166" s="112"/>
      <c r="FT166" s="112"/>
      <c r="FU166" s="112"/>
      <c r="FV166" s="112"/>
      <c r="FW166" s="112"/>
      <c r="FX166" s="112"/>
      <c r="FY166" s="112"/>
      <c r="FZ166" s="112"/>
      <c r="GA166" s="112"/>
      <c r="GB166" s="112"/>
      <c r="GC166" s="112"/>
      <c r="GD166" s="112"/>
      <c r="GE166" s="112"/>
      <c r="GF166" s="112"/>
      <c r="GG166" s="112"/>
      <c r="GH166" s="112"/>
      <c r="GI166" s="112"/>
      <c r="GJ166" s="112"/>
      <c r="GK166" s="112"/>
      <c r="GL166" s="112"/>
      <c r="GM166" s="112"/>
      <c r="GN166" s="112"/>
      <c r="GO166" s="112"/>
      <c r="GP166" s="112"/>
      <c r="GQ166" s="112"/>
      <c r="GR166" s="112"/>
      <c r="GS166" s="112"/>
      <c r="GT166" s="112"/>
      <c r="GU166" s="112"/>
      <c r="GV166" s="112"/>
      <c r="GW166" s="112"/>
      <c r="GX166" s="112"/>
      <c r="GY166" s="112"/>
      <c r="GZ166" s="112"/>
      <c r="HA166" s="112"/>
      <c r="HB166" s="112"/>
      <c r="HC166" s="112"/>
      <c r="HD166" s="112"/>
      <c r="HE166" s="112"/>
      <c r="HF166" s="112"/>
      <c r="HG166" s="112"/>
      <c r="HH166" s="112"/>
      <c r="HI166" s="112"/>
      <c r="HJ166" s="112"/>
      <c r="HK166" s="112"/>
      <c r="HL166" s="112"/>
      <c r="HM166" s="112"/>
      <c r="HN166" s="112"/>
      <c r="HO166" s="112"/>
      <c r="HP166" s="112"/>
      <c r="HQ166" s="112"/>
      <c r="HR166" s="112"/>
      <c r="HS166" s="112"/>
      <c r="HT166" s="112"/>
      <c r="HU166" s="112"/>
      <c r="HV166" s="112"/>
      <c r="HW166" s="112"/>
      <c r="HX166" s="112"/>
      <c r="HY166" s="112"/>
      <c r="HZ166" s="112"/>
      <c r="IA166" s="112"/>
      <c r="IB166" s="112"/>
      <c r="IC166" s="112"/>
      <c r="ID166" s="112"/>
      <c r="IE166" s="112"/>
      <c r="IF166" s="112"/>
      <c r="IG166" s="112"/>
      <c r="IH166" s="112"/>
      <c r="II166" s="112"/>
      <c r="IJ166" s="112"/>
      <c r="IK166" s="112"/>
      <c r="IL166" s="112"/>
      <c r="IM166" s="112"/>
      <c r="IN166" s="112"/>
      <c r="IO166" s="112"/>
      <c r="IP166" s="112"/>
      <c r="IQ166" s="112"/>
      <c r="IR166" s="112"/>
      <c r="IS166" s="112"/>
      <c r="IT166" s="112"/>
      <c r="IU166" s="112"/>
    </row>
    <row r="167" spans="1:255">
      <c r="A167" s="135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  <c r="CC167" s="112"/>
      <c r="CD167" s="112"/>
      <c r="CE167" s="112"/>
      <c r="CF167" s="112"/>
      <c r="CG167" s="112"/>
      <c r="CH167" s="112"/>
      <c r="CI167" s="112"/>
      <c r="CJ167" s="112"/>
      <c r="CK167" s="112"/>
      <c r="CL167" s="112"/>
      <c r="CM167" s="112"/>
      <c r="CN167" s="112"/>
      <c r="CO167" s="112"/>
      <c r="CP167" s="112"/>
      <c r="CQ167" s="112"/>
      <c r="CR167" s="112"/>
      <c r="CS167" s="112"/>
      <c r="CT167" s="112"/>
      <c r="CU167" s="112"/>
      <c r="CV167" s="112"/>
      <c r="CW167" s="112"/>
      <c r="CX167" s="112"/>
      <c r="CY167" s="112"/>
      <c r="CZ167" s="112"/>
      <c r="DA167" s="112"/>
      <c r="DB167" s="112"/>
      <c r="DC167" s="112"/>
      <c r="DD167" s="112"/>
      <c r="DE167" s="112"/>
      <c r="DF167" s="112"/>
      <c r="DG167" s="112"/>
      <c r="DH167" s="112"/>
      <c r="DI167" s="112"/>
      <c r="DJ167" s="112"/>
      <c r="DK167" s="112"/>
      <c r="DL167" s="112"/>
      <c r="DM167" s="112"/>
      <c r="DN167" s="112"/>
      <c r="DO167" s="112"/>
      <c r="DP167" s="112"/>
      <c r="DQ167" s="112"/>
      <c r="DR167" s="112"/>
      <c r="DS167" s="112"/>
      <c r="DT167" s="112"/>
      <c r="DU167" s="112"/>
      <c r="DV167" s="112"/>
      <c r="DW167" s="112"/>
      <c r="DX167" s="112"/>
      <c r="DY167" s="112"/>
      <c r="DZ167" s="112"/>
      <c r="EA167" s="112"/>
      <c r="EB167" s="112"/>
      <c r="EC167" s="112"/>
      <c r="ED167" s="112"/>
      <c r="EE167" s="112"/>
      <c r="EF167" s="112"/>
      <c r="EG167" s="112"/>
      <c r="EH167" s="112"/>
      <c r="EI167" s="112"/>
      <c r="EJ167" s="112"/>
      <c r="EK167" s="112"/>
      <c r="EL167" s="112"/>
      <c r="EM167" s="112"/>
      <c r="EN167" s="112"/>
      <c r="EO167" s="112"/>
      <c r="EP167" s="112"/>
      <c r="EQ167" s="112"/>
      <c r="ER167" s="112"/>
      <c r="ES167" s="112"/>
      <c r="ET167" s="112"/>
      <c r="EU167" s="112"/>
      <c r="EV167" s="112"/>
      <c r="EW167" s="112"/>
      <c r="EX167" s="112"/>
      <c r="EY167" s="112"/>
      <c r="EZ167" s="112"/>
      <c r="FA167" s="112"/>
      <c r="FB167" s="112"/>
      <c r="FC167" s="112"/>
      <c r="FD167" s="112"/>
      <c r="FE167" s="112"/>
      <c r="FF167" s="112"/>
      <c r="FG167" s="112"/>
      <c r="FH167" s="112"/>
      <c r="FI167" s="112"/>
      <c r="FJ167" s="112"/>
      <c r="FK167" s="112"/>
      <c r="FL167" s="112"/>
      <c r="FM167" s="112"/>
      <c r="FN167" s="112"/>
      <c r="FO167" s="112"/>
      <c r="FP167" s="112"/>
      <c r="FQ167" s="112"/>
      <c r="FR167" s="112"/>
      <c r="FS167" s="112"/>
      <c r="FT167" s="112"/>
      <c r="FU167" s="112"/>
      <c r="FV167" s="112"/>
      <c r="FW167" s="112"/>
      <c r="FX167" s="112"/>
      <c r="FY167" s="112"/>
      <c r="FZ167" s="112"/>
      <c r="GA167" s="112"/>
      <c r="GB167" s="112"/>
      <c r="GC167" s="112"/>
      <c r="GD167" s="112"/>
      <c r="GE167" s="112"/>
      <c r="GF167" s="112"/>
      <c r="GG167" s="112"/>
      <c r="GH167" s="112"/>
      <c r="GI167" s="112"/>
      <c r="GJ167" s="112"/>
      <c r="GK167" s="112"/>
      <c r="GL167" s="112"/>
      <c r="GM167" s="112"/>
      <c r="GN167" s="112"/>
      <c r="GO167" s="112"/>
      <c r="GP167" s="112"/>
      <c r="GQ167" s="112"/>
      <c r="GR167" s="112"/>
      <c r="GS167" s="112"/>
      <c r="GT167" s="112"/>
      <c r="GU167" s="112"/>
      <c r="GV167" s="112"/>
      <c r="GW167" s="112"/>
      <c r="GX167" s="112"/>
      <c r="GY167" s="112"/>
      <c r="GZ167" s="112"/>
      <c r="HA167" s="112"/>
      <c r="HB167" s="112"/>
      <c r="HC167" s="112"/>
      <c r="HD167" s="112"/>
      <c r="HE167" s="112"/>
      <c r="HF167" s="112"/>
      <c r="HG167" s="112"/>
      <c r="HH167" s="112"/>
      <c r="HI167" s="112"/>
      <c r="HJ167" s="112"/>
      <c r="HK167" s="112"/>
      <c r="HL167" s="112"/>
      <c r="HM167" s="112"/>
      <c r="HN167" s="112"/>
      <c r="HO167" s="112"/>
      <c r="HP167" s="112"/>
      <c r="HQ167" s="112"/>
      <c r="HR167" s="112"/>
      <c r="HS167" s="112"/>
      <c r="HT167" s="112"/>
      <c r="HU167" s="112"/>
      <c r="HV167" s="112"/>
      <c r="HW167" s="112"/>
      <c r="HX167" s="112"/>
      <c r="HY167" s="112"/>
      <c r="HZ167" s="112"/>
      <c r="IA167" s="112"/>
      <c r="IB167" s="112"/>
      <c r="IC167" s="112"/>
      <c r="ID167" s="112"/>
      <c r="IE167" s="112"/>
      <c r="IF167" s="112"/>
      <c r="IG167" s="112"/>
      <c r="IH167" s="112"/>
      <c r="II167" s="112"/>
      <c r="IJ167" s="112"/>
      <c r="IK167" s="112"/>
      <c r="IL167" s="112"/>
      <c r="IM167" s="112"/>
      <c r="IN167" s="112"/>
      <c r="IO167" s="112"/>
      <c r="IP167" s="112"/>
      <c r="IQ167" s="112"/>
      <c r="IR167" s="112"/>
      <c r="IS167" s="112"/>
      <c r="IT167" s="112"/>
      <c r="IU167" s="112"/>
    </row>
    <row r="168" spans="1:255">
      <c r="A168" s="135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  <c r="BL168" s="112"/>
      <c r="BM168" s="112"/>
      <c r="BN168" s="112"/>
      <c r="BO168" s="112"/>
      <c r="BP168" s="112"/>
      <c r="BQ168" s="112"/>
      <c r="BR168" s="112"/>
      <c r="BS168" s="112"/>
      <c r="BT168" s="112"/>
      <c r="BU168" s="112"/>
      <c r="BV168" s="112"/>
      <c r="BW168" s="112"/>
      <c r="BX168" s="112"/>
      <c r="BY168" s="112"/>
      <c r="BZ168" s="112"/>
      <c r="CA168" s="112"/>
      <c r="CB168" s="112"/>
      <c r="CC168" s="112"/>
      <c r="CD168" s="112"/>
      <c r="CE168" s="112"/>
      <c r="CF168" s="112"/>
      <c r="CG168" s="112"/>
      <c r="CH168" s="112"/>
      <c r="CI168" s="112"/>
      <c r="CJ168" s="112"/>
      <c r="CK168" s="112"/>
      <c r="CL168" s="112"/>
      <c r="CM168" s="112"/>
      <c r="CN168" s="112"/>
      <c r="CO168" s="112"/>
      <c r="CP168" s="112"/>
      <c r="CQ168" s="112"/>
      <c r="CR168" s="112"/>
      <c r="CS168" s="112"/>
      <c r="CT168" s="112"/>
      <c r="CU168" s="112"/>
      <c r="CV168" s="112"/>
      <c r="CW168" s="112"/>
      <c r="CX168" s="112"/>
      <c r="CY168" s="112"/>
      <c r="CZ168" s="112"/>
      <c r="DA168" s="112"/>
      <c r="DB168" s="112"/>
      <c r="DC168" s="112"/>
      <c r="DD168" s="112"/>
      <c r="DE168" s="112"/>
      <c r="DF168" s="112"/>
      <c r="DG168" s="112"/>
      <c r="DH168" s="112"/>
      <c r="DI168" s="112"/>
      <c r="DJ168" s="112"/>
      <c r="DK168" s="112"/>
      <c r="DL168" s="112"/>
      <c r="DM168" s="112"/>
      <c r="DN168" s="112"/>
      <c r="DO168" s="112"/>
      <c r="DP168" s="112"/>
      <c r="DQ168" s="112"/>
      <c r="DR168" s="112"/>
      <c r="DS168" s="112"/>
      <c r="DT168" s="112"/>
      <c r="DU168" s="112"/>
      <c r="DV168" s="112"/>
      <c r="DW168" s="112"/>
      <c r="DX168" s="112"/>
      <c r="DY168" s="112"/>
      <c r="DZ168" s="112"/>
      <c r="EA168" s="112"/>
      <c r="EB168" s="112"/>
      <c r="EC168" s="112"/>
      <c r="ED168" s="112"/>
      <c r="EE168" s="112"/>
      <c r="EF168" s="112"/>
      <c r="EG168" s="112"/>
      <c r="EH168" s="112"/>
      <c r="EI168" s="112"/>
      <c r="EJ168" s="112"/>
      <c r="EK168" s="112"/>
      <c r="EL168" s="112"/>
      <c r="EM168" s="112"/>
      <c r="EN168" s="112"/>
      <c r="EO168" s="112"/>
      <c r="EP168" s="112"/>
      <c r="EQ168" s="112"/>
      <c r="ER168" s="112"/>
      <c r="ES168" s="112"/>
      <c r="ET168" s="112"/>
      <c r="EU168" s="112"/>
      <c r="EV168" s="112"/>
      <c r="EW168" s="112"/>
      <c r="EX168" s="112"/>
      <c r="EY168" s="112"/>
      <c r="EZ168" s="112"/>
      <c r="FA168" s="112"/>
      <c r="FB168" s="112"/>
      <c r="FC168" s="112"/>
      <c r="FD168" s="112"/>
      <c r="FE168" s="112"/>
      <c r="FF168" s="112"/>
      <c r="FG168" s="112"/>
      <c r="FH168" s="112"/>
      <c r="FI168" s="112"/>
      <c r="FJ168" s="112"/>
      <c r="FK168" s="112"/>
      <c r="FL168" s="112"/>
      <c r="FM168" s="112"/>
      <c r="FN168" s="112"/>
      <c r="FO168" s="112"/>
      <c r="FP168" s="112"/>
      <c r="FQ168" s="112"/>
      <c r="FR168" s="112"/>
      <c r="FS168" s="112"/>
      <c r="FT168" s="112"/>
      <c r="FU168" s="112"/>
      <c r="FV168" s="112"/>
      <c r="FW168" s="112"/>
      <c r="FX168" s="112"/>
      <c r="FY168" s="112"/>
      <c r="FZ168" s="112"/>
      <c r="GA168" s="112"/>
      <c r="GB168" s="112"/>
      <c r="GC168" s="112"/>
      <c r="GD168" s="112"/>
      <c r="GE168" s="112"/>
      <c r="GF168" s="112"/>
      <c r="GG168" s="112"/>
      <c r="GH168" s="112"/>
      <c r="GI168" s="112"/>
      <c r="GJ168" s="112"/>
      <c r="GK168" s="112"/>
      <c r="GL168" s="112"/>
      <c r="GM168" s="112"/>
      <c r="GN168" s="112"/>
      <c r="GO168" s="112"/>
      <c r="GP168" s="112"/>
      <c r="GQ168" s="112"/>
      <c r="GR168" s="112"/>
      <c r="GS168" s="112"/>
      <c r="GT168" s="112"/>
      <c r="GU168" s="112"/>
      <c r="GV168" s="112"/>
      <c r="GW168" s="112"/>
      <c r="GX168" s="112"/>
      <c r="GY168" s="112"/>
      <c r="GZ168" s="112"/>
      <c r="HA168" s="112"/>
      <c r="HB168" s="112"/>
      <c r="HC168" s="112"/>
      <c r="HD168" s="112"/>
      <c r="HE168" s="112"/>
      <c r="HF168" s="112"/>
      <c r="HG168" s="112"/>
      <c r="HH168" s="112"/>
      <c r="HI168" s="112"/>
      <c r="HJ168" s="112"/>
      <c r="HK168" s="112"/>
      <c r="HL168" s="112"/>
      <c r="HM168" s="112"/>
      <c r="HN168" s="112"/>
      <c r="HO168" s="112"/>
      <c r="HP168" s="112"/>
      <c r="HQ168" s="112"/>
      <c r="HR168" s="112"/>
      <c r="HS168" s="112"/>
      <c r="HT168" s="112"/>
      <c r="HU168" s="112"/>
      <c r="HV168" s="112"/>
      <c r="HW168" s="112"/>
      <c r="HX168" s="112"/>
      <c r="HY168" s="112"/>
      <c r="HZ168" s="112"/>
      <c r="IA168" s="112"/>
      <c r="IB168" s="112"/>
      <c r="IC168" s="112"/>
      <c r="ID168" s="112"/>
      <c r="IE168" s="112"/>
      <c r="IF168" s="112"/>
      <c r="IG168" s="112"/>
      <c r="IH168" s="112"/>
      <c r="II168" s="112"/>
      <c r="IJ168" s="112"/>
      <c r="IK168" s="112"/>
      <c r="IL168" s="112"/>
      <c r="IM168" s="112"/>
      <c r="IN168" s="112"/>
      <c r="IO168" s="112"/>
      <c r="IP168" s="112"/>
      <c r="IQ168" s="112"/>
      <c r="IR168" s="112"/>
      <c r="IS168" s="112"/>
      <c r="IT168" s="112"/>
      <c r="IU168" s="112"/>
    </row>
    <row r="169" spans="1:255">
      <c r="A169" s="135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/>
      <c r="CB169" s="112"/>
      <c r="CC169" s="112"/>
      <c r="CD169" s="112"/>
      <c r="CE169" s="112"/>
      <c r="CF169" s="112"/>
      <c r="CG169" s="112"/>
      <c r="CH169" s="112"/>
      <c r="CI169" s="112"/>
      <c r="CJ169" s="112"/>
      <c r="CK169" s="112"/>
      <c r="CL169" s="112"/>
      <c r="CM169" s="112"/>
      <c r="CN169" s="112"/>
      <c r="CO169" s="112"/>
      <c r="CP169" s="112"/>
      <c r="CQ169" s="112"/>
      <c r="CR169" s="112"/>
      <c r="CS169" s="112"/>
      <c r="CT169" s="112"/>
      <c r="CU169" s="112"/>
      <c r="CV169" s="112"/>
      <c r="CW169" s="112"/>
      <c r="CX169" s="112"/>
      <c r="CY169" s="112"/>
      <c r="CZ169" s="112"/>
      <c r="DA169" s="112"/>
      <c r="DB169" s="112"/>
      <c r="DC169" s="112"/>
      <c r="DD169" s="112"/>
      <c r="DE169" s="112"/>
      <c r="DF169" s="112"/>
      <c r="DG169" s="112"/>
      <c r="DH169" s="112"/>
      <c r="DI169" s="112"/>
      <c r="DJ169" s="112"/>
      <c r="DK169" s="112"/>
      <c r="DL169" s="112"/>
      <c r="DM169" s="112"/>
      <c r="DN169" s="112"/>
      <c r="DO169" s="112"/>
      <c r="DP169" s="112"/>
      <c r="DQ169" s="112"/>
      <c r="DR169" s="112"/>
      <c r="DS169" s="112"/>
      <c r="DT169" s="112"/>
      <c r="DU169" s="112"/>
      <c r="DV169" s="112"/>
      <c r="DW169" s="112"/>
      <c r="DX169" s="112"/>
      <c r="DY169" s="112"/>
      <c r="DZ169" s="112"/>
      <c r="EA169" s="112"/>
      <c r="EB169" s="112"/>
      <c r="EC169" s="112"/>
      <c r="ED169" s="112"/>
      <c r="EE169" s="112"/>
      <c r="EF169" s="112"/>
      <c r="EG169" s="112"/>
      <c r="EH169" s="112"/>
      <c r="EI169" s="112"/>
      <c r="EJ169" s="112"/>
      <c r="EK169" s="112"/>
      <c r="EL169" s="112"/>
      <c r="EM169" s="112"/>
      <c r="EN169" s="112"/>
      <c r="EO169" s="112"/>
      <c r="EP169" s="112"/>
      <c r="EQ169" s="112"/>
      <c r="ER169" s="112"/>
      <c r="ES169" s="112"/>
      <c r="ET169" s="112"/>
      <c r="EU169" s="112"/>
      <c r="EV169" s="112"/>
      <c r="EW169" s="112"/>
      <c r="EX169" s="112"/>
      <c r="EY169" s="112"/>
      <c r="EZ169" s="112"/>
      <c r="FA169" s="112"/>
      <c r="FB169" s="112"/>
      <c r="FC169" s="112"/>
      <c r="FD169" s="112"/>
      <c r="FE169" s="112"/>
      <c r="FF169" s="112"/>
      <c r="FG169" s="112"/>
      <c r="FH169" s="112"/>
      <c r="FI169" s="112"/>
      <c r="FJ169" s="112"/>
      <c r="FK169" s="112"/>
      <c r="FL169" s="112"/>
      <c r="FM169" s="112"/>
      <c r="FN169" s="112"/>
      <c r="FO169" s="112"/>
      <c r="FP169" s="112"/>
      <c r="FQ169" s="112"/>
      <c r="FR169" s="112"/>
      <c r="FS169" s="112"/>
      <c r="FT169" s="112"/>
      <c r="FU169" s="112"/>
      <c r="FV169" s="112"/>
      <c r="FW169" s="112"/>
      <c r="FX169" s="112"/>
      <c r="FY169" s="112"/>
      <c r="FZ169" s="112"/>
      <c r="GA169" s="112"/>
      <c r="GB169" s="112"/>
      <c r="GC169" s="112"/>
      <c r="GD169" s="112"/>
      <c r="GE169" s="112"/>
      <c r="GF169" s="112"/>
      <c r="GG169" s="112"/>
      <c r="GH169" s="112"/>
      <c r="GI169" s="112"/>
      <c r="GJ169" s="112"/>
      <c r="GK169" s="112"/>
      <c r="GL169" s="112"/>
      <c r="GM169" s="112"/>
      <c r="GN169" s="112"/>
      <c r="GO169" s="112"/>
      <c r="GP169" s="112"/>
      <c r="GQ169" s="112"/>
      <c r="GR169" s="112"/>
      <c r="GS169" s="112"/>
      <c r="GT169" s="112"/>
      <c r="GU169" s="112"/>
      <c r="GV169" s="112"/>
      <c r="GW169" s="112"/>
      <c r="GX169" s="112"/>
      <c r="GY169" s="112"/>
      <c r="GZ169" s="112"/>
      <c r="HA169" s="112"/>
      <c r="HB169" s="112"/>
      <c r="HC169" s="112"/>
      <c r="HD169" s="112"/>
      <c r="HE169" s="112"/>
      <c r="HF169" s="112"/>
      <c r="HG169" s="112"/>
      <c r="HH169" s="112"/>
      <c r="HI169" s="112"/>
      <c r="HJ169" s="112"/>
      <c r="HK169" s="112"/>
      <c r="HL169" s="112"/>
      <c r="HM169" s="112"/>
      <c r="HN169" s="112"/>
      <c r="HO169" s="112"/>
      <c r="HP169" s="112"/>
      <c r="HQ169" s="112"/>
      <c r="HR169" s="112"/>
      <c r="HS169" s="112"/>
      <c r="HT169" s="112"/>
      <c r="HU169" s="112"/>
      <c r="HV169" s="112"/>
      <c r="HW169" s="112"/>
      <c r="HX169" s="112"/>
      <c r="HY169" s="112"/>
      <c r="HZ169" s="112"/>
      <c r="IA169" s="112"/>
      <c r="IB169" s="112"/>
      <c r="IC169" s="112"/>
      <c r="ID169" s="112"/>
      <c r="IE169" s="112"/>
      <c r="IF169" s="112"/>
      <c r="IG169" s="112"/>
      <c r="IH169" s="112"/>
      <c r="II169" s="112"/>
      <c r="IJ169" s="112"/>
      <c r="IK169" s="112"/>
      <c r="IL169" s="112"/>
      <c r="IM169" s="112"/>
      <c r="IN169" s="112"/>
      <c r="IO169" s="112"/>
      <c r="IP169" s="112"/>
      <c r="IQ169" s="112"/>
      <c r="IR169" s="112"/>
      <c r="IS169" s="112"/>
      <c r="IT169" s="112"/>
      <c r="IU169" s="112"/>
    </row>
    <row r="170" spans="1:255">
      <c r="A170" s="135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/>
      <c r="CB170" s="112"/>
      <c r="CC170" s="112"/>
      <c r="CD170" s="112"/>
      <c r="CE170" s="112"/>
      <c r="CF170" s="112"/>
      <c r="CG170" s="112"/>
      <c r="CH170" s="112"/>
      <c r="CI170" s="112"/>
      <c r="CJ170" s="112"/>
      <c r="CK170" s="112"/>
      <c r="CL170" s="112"/>
      <c r="CM170" s="112"/>
      <c r="CN170" s="112"/>
      <c r="CO170" s="112"/>
      <c r="CP170" s="112"/>
      <c r="CQ170" s="112"/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112"/>
      <c r="DB170" s="112"/>
      <c r="DC170" s="112"/>
      <c r="DD170" s="112"/>
      <c r="DE170" s="112"/>
      <c r="DF170" s="112"/>
      <c r="DG170" s="112"/>
      <c r="DH170" s="112"/>
      <c r="DI170" s="112"/>
      <c r="DJ170" s="112"/>
      <c r="DK170" s="112"/>
      <c r="DL170" s="112"/>
      <c r="DM170" s="112"/>
      <c r="DN170" s="112"/>
      <c r="DO170" s="112"/>
      <c r="DP170" s="112"/>
      <c r="DQ170" s="112"/>
      <c r="DR170" s="112"/>
      <c r="DS170" s="112"/>
      <c r="DT170" s="112"/>
      <c r="DU170" s="112"/>
      <c r="DV170" s="112"/>
      <c r="DW170" s="112"/>
      <c r="DX170" s="112"/>
      <c r="DY170" s="112"/>
      <c r="DZ170" s="112"/>
      <c r="EA170" s="112"/>
      <c r="EB170" s="112"/>
      <c r="EC170" s="112"/>
      <c r="ED170" s="112"/>
      <c r="EE170" s="112"/>
      <c r="EF170" s="112"/>
      <c r="EG170" s="112"/>
      <c r="EH170" s="112"/>
      <c r="EI170" s="112"/>
      <c r="EJ170" s="112"/>
      <c r="EK170" s="112"/>
      <c r="EL170" s="112"/>
      <c r="EM170" s="112"/>
      <c r="EN170" s="112"/>
      <c r="EO170" s="112"/>
      <c r="EP170" s="112"/>
      <c r="EQ170" s="112"/>
      <c r="ER170" s="112"/>
      <c r="ES170" s="112"/>
      <c r="ET170" s="112"/>
      <c r="EU170" s="112"/>
      <c r="EV170" s="112"/>
      <c r="EW170" s="112"/>
      <c r="EX170" s="112"/>
      <c r="EY170" s="112"/>
      <c r="EZ170" s="112"/>
      <c r="FA170" s="112"/>
      <c r="FB170" s="112"/>
      <c r="FC170" s="112"/>
      <c r="FD170" s="112"/>
      <c r="FE170" s="112"/>
      <c r="FF170" s="112"/>
      <c r="FG170" s="112"/>
      <c r="FH170" s="112"/>
      <c r="FI170" s="112"/>
      <c r="FJ170" s="112"/>
      <c r="FK170" s="112"/>
      <c r="FL170" s="112"/>
      <c r="FM170" s="112"/>
      <c r="FN170" s="112"/>
      <c r="FO170" s="112"/>
      <c r="FP170" s="112"/>
      <c r="FQ170" s="112"/>
      <c r="FR170" s="112"/>
      <c r="FS170" s="112"/>
      <c r="FT170" s="112"/>
      <c r="FU170" s="112"/>
      <c r="FV170" s="112"/>
      <c r="FW170" s="112"/>
      <c r="FX170" s="112"/>
      <c r="FY170" s="112"/>
      <c r="FZ170" s="112"/>
      <c r="GA170" s="112"/>
      <c r="GB170" s="112"/>
      <c r="GC170" s="112"/>
      <c r="GD170" s="112"/>
      <c r="GE170" s="112"/>
      <c r="GF170" s="112"/>
      <c r="GG170" s="112"/>
      <c r="GH170" s="112"/>
      <c r="GI170" s="112"/>
      <c r="GJ170" s="112"/>
      <c r="GK170" s="112"/>
      <c r="GL170" s="112"/>
      <c r="GM170" s="112"/>
      <c r="GN170" s="112"/>
      <c r="GO170" s="112"/>
      <c r="GP170" s="112"/>
      <c r="GQ170" s="112"/>
      <c r="GR170" s="112"/>
      <c r="GS170" s="112"/>
      <c r="GT170" s="112"/>
      <c r="GU170" s="112"/>
      <c r="GV170" s="112"/>
      <c r="GW170" s="112"/>
      <c r="GX170" s="112"/>
      <c r="GY170" s="112"/>
      <c r="GZ170" s="112"/>
      <c r="HA170" s="112"/>
      <c r="HB170" s="112"/>
      <c r="HC170" s="112"/>
      <c r="HD170" s="112"/>
      <c r="HE170" s="112"/>
      <c r="HF170" s="112"/>
      <c r="HG170" s="112"/>
      <c r="HH170" s="112"/>
      <c r="HI170" s="112"/>
      <c r="HJ170" s="112"/>
      <c r="HK170" s="112"/>
      <c r="HL170" s="112"/>
      <c r="HM170" s="112"/>
      <c r="HN170" s="112"/>
      <c r="HO170" s="112"/>
      <c r="HP170" s="112"/>
      <c r="HQ170" s="112"/>
      <c r="HR170" s="112"/>
      <c r="HS170" s="112"/>
      <c r="HT170" s="112"/>
      <c r="HU170" s="112"/>
      <c r="HV170" s="112"/>
      <c r="HW170" s="112"/>
      <c r="HX170" s="112"/>
      <c r="HY170" s="112"/>
      <c r="HZ170" s="112"/>
      <c r="IA170" s="112"/>
      <c r="IB170" s="112"/>
      <c r="IC170" s="112"/>
      <c r="ID170" s="112"/>
      <c r="IE170" s="112"/>
      <c r="IF170" s="112"/>
      <c r="IG170" s="112"/>
      <c r="IH170" s="112"/>
      <c r="II170" s="112"/>
      <c r="IJ170" s="112"/>
      <c r="IK170" s="112"/>
      <c r="IL170" s="112"/>
      <c r="IM170" s="112"/>
      <c r="IN170" s="112"/>
      <c r="IO170" s="112"/>
      <c r="IP170" s="112"/>
      <c r="IQ170" s="112"/>
      <c r="IR170" s="112"/>
      <c r="IS170" s="112"/>
      <c r="IT170" s="112"/>
      <c r="IU170" s="112"/>
    </row>
    <row r="171" spans="1:255">
      <c r="A171" s="135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112"/>
      <c r="CF171" s="112"/>
      <c r="CG171" s="112"/>
      <c r="CH171" s="112"/>
      <c r="CI171" s="112"/>
      <c r="CJ171" s="112"/>
      <c r="CK171" s="112"/>
      <c r="CL171" s="112"/>
      <c r="CM171" s="112"/>
      <c r="CN171" s="112"/>
      <c r="CO171" s="112"/>
      <c r="CP171" s="112"/>
      <c r="CQ171" s="112"/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112"/>
      <c r="DB171" s="112"/>
      <c r="DC171" s="112"/>
      <c r="DD171" s="112"/>
      <c r="DE171" s="112"/>
      <c r="DF171" s="112"/>
      <c r="DG171" s="112"/>
      <c r="DH171" s="112"/>
      <c r="DI171" s="112"/>
      <c r="DJ171" s="112"/>
      <c r="DK171" s="112"/>
      <c r="DL171" s="112"/>
      <c r="DM171" s="112"/>
      <c r="DN171" s="112"/>
      <c r="DO171" s="112"/>
      <c r="DP171" s="112"/>
      <c r="DQ171" s="112"/>
      <c r="DR171" s="112"/>
      <c r="DS171" s="112"/>
      <c r="DT171" s="112"/>
      <c r="DU171" s="112"/>
      <c r="DV171" s="112"/>
      <c r="DW171" s="112"/>
      <c r="DX171" s="112"/>
      <c r="DY171" s="112"/>
      <c r="DZ171" s="112"/>
      <c r="EA171" s="112"/>
      <c r="EB171" s="112"/>
      <c r="EC171" s="112"/>
      <c r="ED171" s="112"/>
      <c r="EE171" s="112"/>
      <c r="EF171" s="112"/>
      <c r="EG171" s="112"/>
      <c r="EH171" s="112"/>
      <c r="EI171" s="112"/>
      <c r="EJ171" s="112"/>
      <c r="EK171" s="112"/>
      <c r="EL171" s="112"/>
      <c r="EM171" s="112"/>
      <c r="EN171" s="112"/>
      <c r="EO171" s="112"/>
      <c r="EP171" s="112"/>
      <c r="EQ171" s="112"/>
      <c r="ER171" s="112"/>
      <c r="ES171" s="112"/>
      <c r="ET171" s="112"/>
      <c r="EU171" s="112"/>
      <c r="EV171" s="112"/>
      <c r="EW171" s="112"/>
      <c r="EX171" s="112"/>
      <c r="EY171" s="112"/>
      <c r="EZ171" s="112"/>
      <c r="FA171" s="112"/>
      <c r="FB171" s="112"/>
      <c r="FC171" s="112"/>
      <c r="FD171" s="112"/>
      <c r="FE171" s="112"/>
      <c r="FF171" s="112"/>
      <c r="FG171" s="112"/>
      <c r="FH171" s="112"/>
      <c r="FI171" s="112"/>
      <c r="FJ171" s="112"/>
      <c r="FK171" s="112"/>
      <c r="FL171" s="112"/>
      <c r="FM171" s="112"/>
      <c r="FN171" s="112"/>
      <c r="FO171" s="112"/>
      <c r="FP171" s="112"/>
      <c r="FQ171" s="112"/>
      <c r="FR171" s="112"/>
      <c r="FS171" s="112"/>
      <c r="FT171" s="112"/>
      <c r="FU171" s="112"/>
      <c r="FV171" s="112"/>
      <c r="FW171" s="112"/>
      <c r="FX171" s="112"/>
      <c r="FY171" s="112"/>
      <c r="FZ171" s="112"/>
      <c r="GA171" s="112"/>
      <c r="GB171" s="112"/>
      <c r="GC171" s="112"/>
      <c r="GD171" s="112"/>
      <c r="GE171" s="112"/>
      <c r="GF171" s="112"/>
      <c r="GG171" s="112"/>
      <c r="GH171" s="112"/>
      <c r="GI171" s="112"/>
      <c r="GJ171" s="112"/>
      <c r="GK171" s="112"/>
      <c r="GL171" s="112"/>
      <c r="GM171" s="112"/>
      <c r="GN171" s="112"/>
      <c r="GO171" s="112"/>
      <c r="GP171" s="112"/>
      <c r="GQ171" s="112"/>
      <c r="GR171" s="112"/>
      <c r="GS171" s="112"/>
      <c r="GT171" s="112"/>
      <c r="GU171" s="112"/>
      <c r="GV171" s="112"/>
      <c r="GW171" s="112"/>
      <c r="GX171" s="112"/>
      <c r="GY171" s="112"/>
      <c r="GZ171" s="112"/>
      <c r="HA171" s="112"/>
      <c r="HB171" s="112"/>
      <c r="HC171" s="112"/>
      <c r="HD171" s="112"/>
      <c r="HE171" s="112"/>
      <c r="HF171" s="112"/>
      <c r="HG171" s="112"/>
      <c r="HH171" s="112"/>
      <c r="HI171" s="112"/>
      <c r="HJ171" s="112"/>
      <c r="HK171" s="112"/>
      <c r="HL171" s="112"/>
      <c r="HM171" s="112"/>
      <c r="HN171" s="112"/>
      <c r="HO171" s="112"/>
      <c r="HP171" s="112"/>
      <c r="HQ171" s="112"/>
      <c r="HR171" s="112"/>
      <c r="HS171" s="112"/>
      <c r="HT171" s="112"/>
      <c r="HU171" s="112"/>
      <c r="HV171" s="112"/>
      <c r="HW171" s="112"/>
      <c r="HX171" s="112"/>
      <c r="HY171" s="112"/>
      <c r="HZ171" s="112"/>
      <c r="IA171" s="112"/>
      <c r="IB171" s="112"/>
      <c r="IC171" s="112"/>
      <c r="ID171" s="112"/>
      <c r="IE171" s="112"/>
      <c r="IF171" s="112"/>
      <c r="IG171" s="112"/>
      <c r="IH171" s="112"/>
      <c r="II171" s="112"/>
      <c r="IJ171" s="112"/>
      <c r="IK171" s="112"/>
      <c r="IL171" s="112"/>
      <c r="IM171" s="112"/>
      <c r="IN171" s="112"/>
      <c r="IO171" s="112"/>
      <c r="IP171" s="112"/>
      <c r="IQ171" s="112"/>
      <c r="IR171" s="112"/>
      <c r="IS171" s="112"/>
      <c r="IT171" s="112"/>
      <c r="IU171" s="112"/>
    </row>
    <row r="172" spans="1:255">
      <c r="A172" s="135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112"/>
      <c r="DB172" s="112"/>
      <c r="DC172" s="112"/>
      <c r="DD172" s="112"/>
      <c r="DE172" s="112"/>
      <c r="DF172" s="112"/>
      <c r="DG172" s="112"/>
      <c r="DH172" s="112"/>
      <c r="DI172" s="112"/>
      <c r="DJ172" s="112"/>
      <c r="DK172" s="112"/>
      <c r="DL172" s="112"/>
      <c r="DM172" s="112"/>
      <c r="DN172" s="112"/>
      <c r="DO172" s="112"/>
      <c r="DP172" s="112"/>
      <c r="DQ172" s="112"/>
      <c r="DR172" s="112"/>
      <c r="DS172" s="112"/>
      <c r="DT172" s="112"/>
      <c r="DU172" s="112"/>
      <c r="DV172" s="112"/>
      <c r="DW172" s="112"/>
      <c r="DX172" s="112"/>
      <c r="DY172" s="112"/>
      <c r="DZ172" s="112"/>
      <c r="EA172" s="112"/>
      <c r="EB172" s="112"/>
      <c r="EC172" s="112"/>
      <c r="ED172" s="112"/>
      <c r="EE172" s="112"/>
      <c r="EF172" s="112"/>
      <c r="EG172" s="112"/>
      <c r="EH172" s="112"/>
      <c r="EI172" s="112"/>
      <c r="EJ172" s="112"/>
      <c r="EK172" s="112"/>
      <c r="EL172" s="112"/>
      <c r="EM172" s="112"/>
      <c r="EN172" s="112"/>
      <c r="EO172" s="112"/>
      <c r="EP172" s="112"/>
      <c r="EQ172" s="112"/>
      <c r="ER172" s="112"/>
      <c r="ES172" s="112"/>
      <c r="ET172" s="112"/>
      <c r="EU172" s="112"/>
      <c r="EV172" s="112"/>
      <c r="EW172" s="112"/>
      <c r="EX172" s="112"/>
      <c r="EY172" s="112"/>
      <c r="EZ172" s="112"/>
      <c r="FA172" s="112"/>
      <c r="FB172" s="112"/>
      <c r="FC172" s="112"/>
      <c r="FD172" s="112"/>
      <c r="FE172" s="112"/>
      <c r="FF172" s="112"/>
      <c r="FG172" s="112"/>
      <c r="FH172" s="112"/>
      <c r="FI172" s="112"/>
      <c r="FJ172" s="112"/>
      <c r="FK172" s="112"/>
      <c r="FL172" s="112"/>
      <c r="FM172" s="112"/>
      <c r="FN172" s="112"/>
      <c r="FO172" s="112"/>
      <c r="FP172" s="112"/>
      <c r="FQ172" s="112"/>
      <c r="FR172" s="112"/>
      <c r="FS172" s="112"/>
      <c r="FT172" s="112"/>
      <c r="FU172" s="112"/>
      <c r="FV172" s="112"/>
      <c r="FW172" s="112"/>
      <c r="FX172" s="112"/>
      <c r="FY172" s="112"/>
      <c r="FZ172" s="112"/>
      <c r="GA172" s="112"/>
      <c r="GB172" s="112"/>
      <c r="GC172" s="112"/>
      <c r="GD172" s="112"/>
      <c r="GE172" s="112"/>
      <c r="GF172" s="112"/>
      <c r="GG172" s="112"/>
      <c r="GH172" s="112"/>
      <c r="GI172" s="112"/>
      <c r="GJ172" s="112"/>
      <c r="GK172" s="112"/>
      <c r="GL172" s="112"/>
      <c r="GM172" s="112"/>
      <c r="GN172" s="112"/>
      <c r="GO172" s="112"/>
      <c r="GP172" s="112"/>
      <c r="GQ172" s="112"/>
      <c r="GR172" s="112"/>
      <c r="GS172" s="112"/>
      <c r="GT172" s="112"/>
      <c r="GU172" s="112"/>
      <c r="GV172" s="112"/>
      <c r="GW172" s="112"/>
      <c r="GX172" s="112"/>
      <c r="GY172" s="112"/>
      <c r="GZ172" s="112"/>
      <c r="HA172" s="112"/>
      <c r="HB172" s="112"/>
      <c r="HC172" s="112"/>
      <c r="HD172" s="112"/>
      <c r="HE172" s="112"/>
      <c r="HF172" s="112"/>
      <c r="HG172" s="112"/>
      <c r="HH172" s="112"/>
      <c r="HI172" s="112"/>
      <c r="HJ172" s="112"/>
      <c r="HK172" s="112"/>
      <c r="HL172" s="112"/>
      <c r="HM172" s="112"/>
      <c r="HN172" s="112"/>
      <c r="HO172" s="112"/>
      <c r="HP172" s="112"/>
      <c r="HQ172" s="112"/>
      <c r="HR172" s="112"/>
      <c r="HS172" s="112"/>
      <c r="HT172" s="112"/>
      <c r="HU172" s="112"/>
      <c r="HV172" s="112"/>
      <c r="HW172" s="112"/>
      <c r="HX172" s="112"/>
      <c r="HY172" s="112"/>
      <c r="HZ172" s="112"/>
      <c r="IA172" s="112"/>
      <c r="IB172" s="112"/>
      <c r="IC172" s="112"/>
      <c r="ID172" s="112"/>
      <c r="IE172" s="112"/>
      <c r="IF172" s="112"/>
      <c r="IG172" s="112"/>
      <c r="IH172" s="112"/>
      <c r="II172" s="112"/>
      <c r="IJ172" s="112"/>
      <c r="IK172" s="112"/>
      <c r="IL172" s="112"/>
      <c r="IM172" s="112"/>
      <c r="IN172" s="112"/>
      <c r="IO172" s="112"/>
      <c r="IP172" s="112"/>
      <c r="IQ172" s="112"/>
      <c r="IR172" s="112"/>
      <c r="IS172" s="112"/>
      <c r="IT172" s="112"/>
      <c r="IU172" s="112"/>
    </row>
    <row r="173" spans="1:255">
      <c r="A173" s="135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112"/>
      <c r="DB173" s="112"/>
      <c r="DC173" s="112"/>
      <c r="DD173" s="112"/>
      <c r="DE173" s="112"/>
      <c r="DF173" s="112"/>
      <c r="DG173" s="112"/>
      <c r="DH173" s="112"/>
      <c r="DI173" s="112"/>
      <c r="DJ173" s="112"/>
      <c r="DK173" s="112"/>
      <c r="DL173" s="112"/>
      <c r="DM173" s="112"/>
      <c r="DN173" s="112"/>
      <c r="DO173" s="112"/>
      <c r="DP173" s="112"/>
      <c r="DQ173" s="112"/>
      <c r="DR173" s="112"/>
      <c r="DS173" s="112"/>
      <c r="DT173" s="112"/>
      <c r="DU173" s="112"/>
      <c r="DV173" s="112"/>
      <c r="DW173" s="112"/>
      <c r="DX173" s="112"/>
      <c r="DY173" s="112"/>
      <c r="DZ173" s="112"/>
      <c r="EA173" s="112"/>
      <c r="EB173" s="112"/>
      <c r="EC173" s="112"/>
      <c r="ED173" s="112"/>
      <c r="EE173" s="112"/>
      <c r="EF173" s="112"/>
      <c r="EG173" s="112"/>
      <c r="EH173" s="112"/>
      <c r="EI173" s="112"/>
      <c r="EJ173" s="112"/>
      <c r="EK173" s="112"/>
      <c r="EL173" s="112"/>
      <c r="EM173" s="112"/>
      <c r="EN173" s="112"/>
      <c r="EO173" s="112"/>
      <c r="EP173" s="112"/>
      <c r="EQ173" s="112"/>
      <c r="ER173" s="112"/>
      <c r="ES173" s="112"/>
      <c r="ET173" s="112"/>
      <c r="EU173" s="112"/>
      <c r="EV173" s="112"/>
      <c r="EW173" s="112"/>
      <c r="EX173" s="112"/>
      <c r="EY173" s="112"/>
      <c r="EZ173" s="112"/>
      <c r="FA173" s="112"/>
      <c r="FB173" s="112"/>
      <c r="FC173" s="112"/>
      <c r="FD173" s="112"/>
      <c r="FE173" s="112"/>
      <c r="FF173" s="112"/>
      <c r="FG173" s="112"/>
      <c r="FH173" s="112"/>
      <c r="FI173" s="112"/>
      <c r="FJ173" s="112"/>
      <c r="FK173" s="112"/>
      <c r="FL173" s="112"/>
      <c r="FM173" s="112"/>
      <c r="FN173" s="112"/>
      <c r="FO173" s="112"/>
      <c r="FP173" s="112"/>
      <c r="FQ173" s="112"/>
      <c r="FR173" s="112"/>
      <c r="FS173" s="112"/>
      <c r="FT173" s="112"/>
      <c r="FU173" s="112"/>
      <c r="FV173" s="112"/>
      <c r="FW173" s="112"/>
      <c r="FX173" s="112"/>
      <c r="FY173" s="112"/>
      <c r="FZ173" s="112"/>
      <c r="GA173" s="112"/>
      <c r="GB173" s="112"/>
      <c r="GC173" s="112"/>
      <c r="GD173" s="112"/>
      <c r="GE173" s="112"/>
      <c r="GF173" s="112"/>
      <c r="GG173" s="112"/>
      <c r="GH173" s="112"/>
      <c r="GI173" s="112"/>
      <c r="GJ173" s="112"/>
      <c r="GK173" s="112"/>
      <c r="GL173" s="112"/>
      <c r="GM173" s="112"/>
      <c r="GN173" s="112"/>
      <c r="GO173" s="112"/>
      <c r="GP173" s="112"/>
      <c r="GQ173" s="112"/>
      <c r="GR173" s="112"/>
      <c r="GS173" s="112"/>
      <c r="GT173" s="112"/>
      <c r="GU173" s="112"/>
      <c r="GV173" s="112"/>
      <c r="GW173" s="112"/>
      <c r="GX173" s="112"/>
      <c r="GY173" s="112"/>
      <c r="GZ173" s="112"/>
      <c r="HA173" s="112"/>
      <c r="HB173" s="112"/>
      <c r="HC173" s="112"/>
      <c r="HD173" s="112"/>
      <c r="HE173" s="112"/>
      <c r="HF173" s="112"/>
      <c r="HG173" s="112"/>
      <c r="HH173" s="112"/>
      <c r="HI173" s="112"/>
      <c r="HJ173" s="112"/>
      <c r="HK173" s="112"/>
      <c r="HL173" s="112"/>
      <c r="HM173" s="112"/>
      <c r="HN173" s="112"/>
      <c r="HO173" s="112"/>
      <c r="HP173" s="112"/>
      <c r="HQ173" s="112"/>
      <c r="HR173" s="112"/>
      <c r="HS173" s="112"/>
      <c r="HT173" s="112"/>
      <c r="HU173" s="112"/>
      <c r="HV173" s="112"/>
      <c r="HW173" s="112"/>
      <c r="HX173" s="112"/>
      <c r="HY173" s="112"/>
      <c r="HZ173" s="112"/>
      <c r="IA173" s="112"/>
      <c r="IB173" s="112"/>
      <c r="IC173" s="112"/>
      <c r="ID173" s="112"/>
      <c r="IE173" s="112"/>
      <c r="IF173" s="112"/>
      <c r="IG173" s="112"/>
      <c r="IH173" s="112"/>
      <c r="II173" s="112"/>
      <c r="IJ173" s="112"/>
      <c r="IK173" s="112"/>
      <c r="IL173" s="112"/>
      <c r="IM173" s="112"/>
      <c r="IN173" s="112"/>
      <c r="IO173" s="112"/>
      <c r="IP173" s="112"/>
      <c r="IQ173" s="112"/>
      <c r="IR173" s="112"/>
      <c r="IS173" s="112"/>
      <c r="IT173" s="112"/>
      <c r="IU173" s="112"/>
    </row>
    <row r="174" spans="1:255">
      <c r="A174" s="135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112"/>
      <c r="DB174" s="112"/>
      <c r="DC174" s="112"/>
      <c r="DD174" s="112"/>
      <c r="DE174" s="112"/>
      <c r="DF174" s="112"/>
      <c r="DG174" s="112"/>
      <c r="DH174" s="112"/>
      <c r="DI174" s="112"/>
      <c r="DJ174" s="112"/>
      <c r="DK174" s="112"/>
      <c r="DL174" s="112"/>
      <c r="DM174" s="112"/>
      <c r="DN174" s="112"/>
      <c r="DO174" s="112"/>
      <c r="DP174" s="112"/>
      <c r="DQ174" s="112"/>
      <c r="DR174" s="112"/>
      <c r="DS174" s="112"/>
      <c r="DT174" s="112"/>
      <c r="DU174" s="112"/>
      <c r="DV174" s="112"/>
      <c r="DW174" s="112"/>
      <c r="DX174" s="112"/>
      <c r="DY174" s="112"/>
      <c r="DZ174" s="112"/>
      <c r="EA174" s="112"/>
      <c r="EB174" s="112"/>
      <c r="EC174" s="112"/>
      <c r="ED174" s="112"/>
      <c r="EE174" s="112"/>
      <c r="EF174" s="112"/>
      <c r="EG174" s="112"/>
      <c r="EH174" s="112"/>
      <c r="EI174" s="112"/>
      <c r="EJ174" s="112"/>
      <c r="EK174" s="112"/>
      <c r="EL174" s="112"/>
      <c r="EM174" s="112"/>
      <c r="EN174" s="112"/>
      <c r="EO174" s="112"/>
      <c r="EP174" s="112"/>
      <c r="EQ174" s="112"/>
      <c r="ER174" s="112"/>
      <c r="ES174" s="112"/>
      <c r="ET174" s="112"/>
      <c r="EU174" s="112"/>
      <c r="EV174" s="112"/>
      <c r="EW174" s="112"/>
      <c r="EX174" s="112"/>
      <c r="EY174" s="112"/>
      <c r="EZ174" s="112"/>
      <c r="FA174" s="112"/>
      <c r="FB174" s="112"/>
      <c r="FC174" s="112"/>
      <c r="FD174" s="112"/>
      <c r="FE174" s="112"/>
      <c r="FF174" s="112"/>
      <c r="FG174" s="112"/>
      <c r="FH174" s="112"/>
      <c r="FI174" s="112"/>
      <c r="FJ174" s="112"/>
      <c r="FK174" s="112"/>
      <c r="FL174" s="112"/>
      <c r="FM174" s="112"/>
      <c r="FN174" s="112"/>
      <c r="FO174" s="112"/>
      <c r="FP174" s="112"/>
      <c r="FQ174" s="112"/>
      <c r="FR174" s="112"/>
      <c r="FS174" s="112"/>
      <c r="FT174" s="112"/>
      <c r="FU174" s="112"/>
      <c r="FV174" s="112"/>
      <c r="FW174" s="112"/>
      <c r="FX174" s="112"/>
      <c r="FY174" s="112"/>
      <c r="FZ174" s="112"/>
      <c r="GA174" s="112"/>
      <c r="GB174" s="112"/>
      <c r="GC174" s="112"/>
      <c r="GD174" s="112"/>
      <c r="GE174" s="112"/>
      <c r="GF174" s="112"/>
      <c r="GG174" s="112"/>
      <c r="GH174" s="112"/>
      <c r="GI174" s="112"/>
      <c r="GJ174" s="112"/>
      <c r="GK174" s="112"/>
      <c r="GL174" s="112"/>
      <c r="GM174" s="112"/>
      <c r="GN174" s="112"/>
      <c r="GO174" s="112"/>
      <c r="GP174" s="112"/>
      <c r="GQ174" s="112"/>
      <c r="GR174" s="112"/>
      <c r="GS174" s="112"/>
      <c r="GT174" s="112"/>
      <c r="GU174" s="112"/>
      <c r="GV174" s="112"/>
      <c r="GW174" s="112"/>
      <c r="GX174" s="112"/>
      <c r="GY174" s="112"/>
      <c r="GZ174" s="112"/>
      <c r="HA174" s="112"/>
      <c r="HB174" s="112"/>
      <c r="HC174" s="112"/>
      <c r="HD174" s="112"/>
      <c r="HE174" s="112"/>
      <c r="HF174" s="112"/>
      <c r="HG174" s="112"/>
      <c r="HH174" s="112"/>
      <c r="HI174" s="112"/>
      <c r="HJ174" s="112"/>
      <c r="HK174" s="112"/>
      <c r="HL174" s="112"/>
      <c r="HM174" s="112"/>
      <c r="HN174" s="112"/>
      <c r="HO174" s="112"/>
      <c r="HP174" s="112"/>
      <c r="HQ174" s="112"/>
      <c r="HR174" s="112"/>
      <c r="HS174" s="112"/>
      <c r="HT174" s="112"/>
      <c r="HU174" s="112"/>
      <c r="HV174" s="112"/>
      <c r="HW174" s="112"/>
      <c r="HX174" s="112"/>
      <c r="HY174" s="112"/>
      <c r="HZ174" s="112"/>
      <c r="IA174" s="112"/>
      <c r="IB174" s="112"/>
      <c r="IC174" s="112"/>
      <c r="ID174" s="112"/>
      <c r="IE174" s="112"/>
      <c r="IF174" s="112"/>
      <c r="IG174" s="112"/>
      <c r="IH174" s="112"/>
      <c r="II174" s="112"/>
      <c r="IJ174" s="112"/>
      <c r="IK174" s="112"/>
      <c r="IL174" s="112"/>
      <c r="IM174" s="112"/>
      <c r="IN174" s="112"/>
      <c r="IO174" s="112"/>
      <c r="IP174" s="112"/>
      <c r="IQ174" s="112"/>
      <c r="IR174" s="112"/>
      <c r="IS174" s="112"/>
      <c r="IT174" s="112"/>
      <c r="IU174" s="112"/>
    </row>
    <row r="175" spans="1:255">
      <c r="A175" s="135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2"/>
      <c r="CU175" s="112"/>
      <c r="CV175" s="112"/>
      <c r="CW175" s="112"/>
      <c r="CX175" s="112"/>
      <c r="CY175" s="112"/>
      <c r="CZ175" s="112"/>
      <c r="DA175" s="112"/>
      <c r="DB175" s="112"/>
      <c r="DC175" s="112"/>
      <c r="DD175" s="112"/>
      <c r="DE175" s="112"/>
      <c r="DF175" s="112"/>
      <c r="DG175" s="112"/>
      <c r="DH175" s="112"/>
      <c r="DI175" s="112"/>
      <c r="DJ175" s="112"/>
      <c r="DK175" s="112"/>
      <c r="DL175" s="112"/>
      <c r="DM175" s="112"/>
      <c r="DN175" s="112"/>
      <c r="DO175" s="112"/>
      <c r="DP175" s="112"/>
      <c r="DQ175" s="112"/>
      <c r="DR175" s="112"/>
      <c r="DS175" s="112"/>
      <c r="DT175" s="112"/>
      <c r="DU175" s="112"/>
      <c r="DV175" s="112"/>
      <c r="DW175" s="112"/>
      <c r="DX175" s="112"/>
      <c r="DY175" s="112"/>
      <c r="DZ175" s="112"/>
      <c r="EA175" s="112"/>
      <c r="EB175" s="112"/>
      <c r="EC175" s="112"/>
      <c r="ED175" s="112"/>
      <c r="EE175" s="112"/>
      <c r="EF175" s="112"/>
      <c r="EG175" s="112"/>
      <c r="EH175" s="112"/>
      <c r="EI175" s="112"/>
      <c r="EJ175" s="112"/>
      <c r="EK175" s="112"/>
      <c r="EL175" s="112"/>
      <c r="EM175" s="112"/>
      <c r="EN175" s="112"/>
      <c r="EO175" s="112"/>
      <c r="EP175" s="112"/>
      <c r="EQ175" s="112"/>
      <c r="ER175" s="112"/>
      <c r="ES175" s="112"/>
      <c r="ET175" s="112"/>
      <c r="EU175" s="112"/>
      <c r="EV175" s="112"/>
      <c r="EW175" s="112"/>
      <c r="EX175" s="112"/>
      <c r="EY175" s="112"/>
      <c r="EZ175" s="112"/>
      <c r="FA175" s="112"/>
      <c r="FB175" s="112"/>
      <c r="FC175" s="112"/>
      <c r="FD175" s="112"/>
      <c r="FE175" s="112"/>
      <c r="FF175" s="112"/>
      <c r="FG175" s="112"/>
      <c r="FH175" s="112"/>
      <c r="FI175" s="112"/>
      <c r="FJ175" s="112"/>
      <c r="FK175" s="112"/>
      <c r="FL175" s="112"/>
      <c r="FM175" s="112"/>
      <c r="FN175" s="112"/>
      <c r="FO175" s="112"/>
      <c r="FP175" s="112"/>
      <c r="FQ175" s="112"/>
      <c r="FR175" s="112"/>
      <c r="FS175" s="112"/>
      <c r="FT175" s="112"/>
      <c r="FU175" s="112"/>
      <c r="FV175" s="112"/>
      <c r="FW175" s="112"/>
      <c r="FX175" s="112"/>
      <c r="FY175" s="112"/>
      <c r="FZ175" s="112"/>
      <c r="GA175" s="112"/>
      <c r="GB175" s="112"/>
      <c r="GC175" s="112"/>
      <c r="GD175" s="112"/>
      <c r="GE175" s="112"/>
      <c r="GF175" s="112"/>
      <c r="GG175" s="112"/>
      <c r="GH175" s="112"/>
      <c r="GI175" s="112"/>
      <c r="GJ175" s="112"/>
      <c r="GK175" s="112"/>
      <c r="GL175" s="112"/>
      <c r="GM175" s="112"/>
      <c r="GN175" s="112"/>
      <c r="GO175" s="112"/>
      <c r="GP175" s="112"/>
      <c r="GQ175" s="112"/>
      <c r="GR175" s="112"/>
      <c r="GS175" s="112"/>
      <c r="GT175" s="112"/>
      <c r="GU175" s="112"/>
      <c r="GV175" s="112"/>
      <c r="GW175" s="112"/>
      <c r="GX175" s="112"/>
      <c r="GY175" s="112"/>
      <c r="GZ175" s="112"/>
      <c r="HA175" s="112"/>
      <c r="HB175" s="112"/>
      <c r="HC175" s="112"/>
      <c r="HD175" s="112"/>
      <c r="HE175" s="112"/>
      <c r="HF175" s="112"/>
      <c r="HG175" s="112"/>
      <c r="HH175" s="112"/>
      <c r="HI175" s="112"/>
      <c r="HJ175" s="112"/>
      <c r="HK175" s="112"/>
      <c r="HL175" s="112"/>
      <c r="HM175" s="112"/>
      <c r="HN175" s="112"/>
      <c r="HO175" s="112"/>
      <c r="HP175" s="112"/>
      <c r="HQ175" s="112"/>
      <c r="HR175" s="112"/>
      <c r="HS175" s="112"/>
      <c r="HT175" s="112"/>
      <c r="HU175" s="112"/>
      <c r="HV175" s="112"/>
      <c r="HW175" s="112"/>
      <c r="HX175" s="112"/>
      <c r="HY175" s="112"/>
      <c r="HZ175" s="112"/>
      <c r="IA175" s="112"/>
      <c r="IB175" s="112"/>
      <c r="IC175" s="112"/>
      <c r="ID175" s="112"/>
      <c r="IE175" s="112"/>
      <c r="IF175" s="112"/>
      <c r="IG175" s="112"/>
      <c r="IH175" s="112"/>
      <c r="II175" s="112"/>
      <c r="IJ175" s="112"/>
      <c r="IK175" s="112"/>
      <c r="IL175" s="112"/>
      <c r="IM175" s="112"/>
      <c r="IN175" s="112"/>
      <c r="IO175" s="112"/>
      <c r="IP175" s="112"/>
      <c r="IQ175" s="112"/>
      <c r="IR175" s="112"/>
      <c r="IS175" s="112"/>
      <c r="IT175" s="112"/>
      <c r="IU175" s="112"/>
    </row>
    <row r="176" spans="1:255">
      <c r="A176" s="135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12"/>
      <c r="BU176" s="112"/>
      <c r="BV176" s="112"/>
      <c r="BW176" s="112"/>
      <c r="BX176" s="112"/>
      <c r="BY176" s="112"/>
      <c r="BZ176" s="112"/>
      <c r="CA176" s="112"/>
      <c r="CB176" s="112"/>
      <c r="CC176" s="112"/>
      <c r="CD176" s="112"/>
      <c r="CE176" s="112"/>
      <c r="CF176" s="112"/>
      <c r="CG176" s="112"/>
      <c r="CH176" s="112"/>
      <c r="CI176" s="112"/>
      <c r="CJ176" s="112"/>
      <c r="CK176" s="112"/>
      <c r="CL176" s="112"/>
      <c r="CM176" s="112"/>
      <c r="CN176" s="112"/>
      <c r="CO176" s="112"/>
      <c r="CP176" s="112"/>
      <c r="CQ176" s="112"/>
      <c r="CR176" s="112"/>
      <c r="CS176" s="112"/>
      <c r="CT176" s="112"/>
      <c r="CU176" s="112"/>
      <c r="CV176" s="112"/>
      <c r="CW176" s="112"/>
      <c r="CX176" s="112"/>
      <c r="CY176" s="112"/>
      <c r="CZ176" s="112"/>
      <c r="DA176" s="112"/>
      <c r="DB176" s="112"/>
      <c r="DC176" s="112"/>
      <c r="DD176" s="112"/>
      <c r="DE176" s="112"/>
      <c r="DF176" s="112"/>
      <c r="DG176" s="112"/>
      <c r="DH176" s="112"/>
      <c r="DI176" s="112"/>
      <c r="DJ176" s="112"/>
      <c r="DK176" s="112"/>
      <c r="DL176" s="112"/>
      <c r="DM176" s="112"/>
      <c r="DN176" s="112"/>
      <c r="DO176" s="112"/>
      <c r="DP176" s="112"/>
      <c r="DQ176" s="112"/>
      <c r="DR176" s="112"/>
      <c r="DS176" s="112"/>
      <c r="DT176" s="112"/>
      <c r="DU176" s="112"/>
      <c r="DV176" s="112"/>
      <c r="DW176" s="112"/>
      <c r="DX176" s="112"/>
      <c r="DY176" s="112"/>
      <c r="DZ176" s="112"/>
      <c r="EA176" s="112"/>
      <c r="EB176" s="112"/>
      <c r="EC176" s="112"/>
      <c r="ED176" s="112"/>
      <c r="EE176" s="112"/>
      <c r="EF176" s="112"/>
      <c r="EG176" s="112"/>
      <c r="EH176" s="112"/>
      <c r="EI176" s="112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112"/>
      <c r="EU176" s="112"/>
      <c r="EV176" s="112"/>
      <c r="EW176" s="112"/>
      <c r="EX176" s="112"/>
      <c r="EY176" s="112"/>
      <c r="EZ176" s="112"/>
      <c r="FA176" s="112"/>
      <c r="FB176" s="112"/>
      <c r="FC176" s="112"/>
      <c r="FD176" s="112"/>
      <c r="FE176" s="112"/>
      <c r="FF176" s="112"/>
      <c r="FG176" s="112"/>
      <c r="FH176" s="112"/>
      <c r="FI176" s="112"/>
      <c r="FJ176" s="112"/>
      <c r="FK176" s="112"/>
      <c r="FL176" s="112"/>
      <c r="FM176" s="112"/>
      <c r="FN176" s="112"/>
      <c r="FO176" s="112"/>
      <c r="FP176" s="112"/>
      <c r="FQ176" s="112"/>
      <c r="FR176" s="112"/>
      <c r="FS176" s="112"/>
      <c r="FT176" s="112"/>
      <c r="FU176" s="112"/>
      <c r="FV176" s="112"/>
      <c r="FW176" s="112"/>
      <c r="FX176" s="112"/>
      <c r="FY176" s="112"/>
      <c r="FZ176" s="112"/>
      <c r="GA176" s="112"/>
      <c r="GB176" s="112"/>
      <c r="GC176" s="112"/>
      <c r="GD176" s="112"/>
      <c r="GE176" s="112"/>
      <c r="GF176" s="112"/>
      <c r="GG176" s="112"/>
      <c r="GH176" s="112"/>
      <c r="GI176" s="112"/>
      <c r="GJ176" s="112"/>
      <c r="GK176" s="112"/>
      <c r="GL176" s="112"/>
      <c r="GM176" s="112"/>
      <c r="GN176" s="112"/>
      <c r="GO176" s="112"/>
      <c r="GP176" s="112"/>
      <c r="GQ176" s="112"/>
      <c r="GR176" s="112"/>
      <c r="GS176" s="112"/>
      <c r="GT176" s="112"/>
      <c r="GU176" s="112"/>
      <c r="GV176" s="112"/>
      <c r="GW176" s="112"/>
      <c r="GX176" s="112"/>
      <c r="GY176" s="112"/>
      <c r="GZ176" s="112"/>
      <c r="HA176" s="112"/>
      <c r="HB176" s="112"/>
      <c r="HC176" s="112"/>
      <c r="HD176" s="112"/>
      <c r="HE176" s="112"/>
      <c r="HF176" s="112"/>
      <c r="HG176" s="112"/>
      <c r="HH176" s="112"/>
      <c r="HI176" s="112"/>
      <c r="HJ176" s="112"/>
      <c r="HK176" s="112"/>
      <c r="HL176" s="112"/>
      <c r="HM176" s="112"/>
      <c r="HN176" s="112"/>
      <c r="HO176" s="112"/>
      <c r="HP176" s="112"/>
      <c r="HQ176" s="112"/>
      <c r="HR176" s="112"/>
      <c r="HS176" s="112"/>
      <c r="HT176" s="112"/>
      <c r="HU176" s="112"/>
      <c r="HV176" s="112"/>
      <c r="HW176" s="112"/>
      <c r="HX176" s="112"/>
      <c r="HY176" s="112"/>
      <c r="HZ176" s="112"/>
      <c r="IA176" s="112"/>
      <c r="IB176" s="112"/>
      <c r="IC176" s="112"/>
      <c r="ID176" s="112"/>
      <c r="IE176" s="112"/>
      <c r="IF176" s="112"/>
      <c r="IG176" s="112"/>
      <c r="IH176" s="112"/>
      <c r="II176" s="112"/>
      <c r="IJ176" s="112"/>
      <c r="IK176" s="112"/>
      <c r="IL176" s="112"/>
      <c r="IM176" s="112"/>
      <c r="IN176" s="112"/>
      <c r="IO176" s="112"/>
      <c r="IP176" s="112"/>
      <c r="IQ176" s="112"/>
      <c r="IR176" s="112"/>
      <c r="IS176" s="112"/>
      <c r="IT176" s="112"/>
      <c r="IU176" s="112"/>
    </row>
    <row r="177" spans="1:255">
      <c r="A177" s="135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12"/>
      <c r="BU177" s="112"/>
      <c r="BV177" s="112"/>
      <c r="BW177" s="112"/>
      <c r="BX177" s="112"/>
      <c r="BY177" s="112"/>
      <c r="BZ177" s="112"/>
      <c r="CA177" s="112"/>
      <c r="CB177" s="112"/>
      <c r="CC177" s="112"/>
      <c r="CD177" s="112"/>
      <c r="CE177" s="112"/>
      <c r="CF177" s="112"/>
      <c r="CG177" s="112"/>
      <c r="CH177" s="112"/>
      <c r="CI177" s="112"/>
      <c r="CJ177" s="112"/>
      <c r="CK177" s="112"/>
      <c r="CL177" s="112"/>
      <c r="CM177" s="112"/>
      <c r="CN177" s="112"/>
      <c r="CO177" s="112"/>
      <c r="CP177" s="112"/>
      <c r="CQ177" s="112"/>
      <c r="CR177" s="112"/>
      <c r="CS177" s="112"/>
      <c r="CT177" s="112"/>
      <c r="CU177" s="112"/>
      <c r="CV177" s="112"/>
      <c r="CW177" s="112"/>
      <c r="CX177" s="112"/>
      <c r="CY177" s="112"/>
      <c r="CZ177" s="112"/>
      <c r="DA177" s="112"/>
      <c r="DB177" s="112"/>
      <c r="DC177" s="112"/>
      <c r="DD177" s="112"/>
      <c r="DE177" s="112"/>
      <c r="DF177" s="112"/>
      <c r="DG177" s="112"/>
      <c r="DH177" s="112"/>
      <c r="DI177" s="112"/>
      <c r="DJ177" s="112"/>
      <c r="DK177" s="112"/>
      <c r="DL177" s="112"/>
      <c r="DM177" s="112"/>
      <c r="DN177" s="112"/>
      <c r="DO177" s="112"/>
      <c r="DP177" s="112"/>
      <c r="DQ177" s="112"/>
      <c r="DR177" s="112"/>
      <c r="DS177" s="112"/>
      <c r="DT177" s="112"/>
      <c r="DU177" s="112"/>
      <c r="DV177" s="112"/>
      <c r="DW177" s="112"/>
      <c r="DX177" s="112"/>
      <c r="DY177" s="112"/>
      <c r="DZ177" s="112"/>
      <c r="EA177" s="112"/>
      <c r="EB177" s="112"/>
      <c r="EC177" s="112"/>
      <c r="ED177" s="112"/>
      <c r="EE177" s="112"/>
      <c r="EF177" s="112"/>
      <c r="EG177" s="112"/>
      <c r="EH177" s="112"/>
      <c r="EI177" s="112"/>
      <c r="EJ177" s="112"/>
      <c r="EK177" s="112"/>
      <c r="EL177" s="112"/>
      <c r="EM177" s="112"/>
      <c r="EN177" s="112"/>
      <c r="EO177" s="112"/>
      <c r="EP177" s="112"/>
      <c r="EQ177" s="112"/>
      <c r="ER177" s="112"/>
      <c r="ES177" s="112"/>
      <c r="ET177" s="112"/>
      <c r="EU177" s="112"/>
      <c r="EV177" s="112"/>
      <c r="EW177" s="112"/>
      <c r="EX177" s="112"/>
      <c r="EY177" s="112"/>
      <c r="EZ177" s="112"/>
      <c r="FA177" s="112"/>
      <c r="FB177" s="112"/>
      <c r="FC177" s="112"/>
      <c r="FD177" s="112"/>
      <c r="FE177" s="112"/>
      <c r="FF177" s="112"/>
      <c r="FG177" s="112"/>
      <c r="FH177" s="112"/>
      <c r="FI177" s="112"/>
      <c r="FJ177" s="112"/>
      <c r="FK177" s="112"/>
      <c r="FL177" s="112"/>
      <c r="FM177" s="112"/>
      <c r="FN177" s="112"/>
      <c r="FO177" s="112"/>
      <c r="FP177" s="112"/>
      <c r="FQ177" s="112"/>
      <c r="FR177" s="112"/>
      <c r="FS177" s="112"/>
      <c r="FT177" s="112"/>
      <c r="FU177" s="112"/>
      <c r="FV177" s="112"/>
      <c r="FW177" s="112"/>
      <c r="FX177" s="112"/>
      <c r="FY177" s="112"/>
      <c r="FZ177" s="112"/>
      <c r="GA177" s="112"/>
      <c r="GB177" s="112"/>
      <c r="GC177" s="112"/>
      <c r="GD177" s="112"/>
      <c r="GE177" s="112"/>
      <c r="GF177" s="112"/>
      <c r="GG177" s="112"/>
      <c r="GH177" s="112"/>
      <c r="GI177" s="112"/>
      <c r="GJ177" s="112"/>
      <c r="GK177" s="112"/>
      <c r="GL177" s="112"/>
      <c r="GM177" s="112"/>
      <c r="GN177" s="112"/>
      <c r="GO177" s="112"/>
      <c r="GP177" s="112"/>
      <c r="GQ177" s="112"/>
      <c r="GR177" s="112"/>
      <c r="GS177" s="112"/>
      <c r="GT177" s="112"/>
      <c r="GU177" s="112"/>
      <c r="GV177" s="112"/>
      <c r="GW177" s="112"/>
      <c r="GX177" s="112"/>
      <c r="GY177" s="112"/>
      <c r="GZ177" s="112"/>
      <c r="HA177" s="112"/>
      <c r="HB177" s="112"/>
      <c r="HC177" s="112"/>
      <c r="HD177" s="112"/>
      <c r="HE177" s="112"/>
      <c r="HF177" s="112"/>
      <c r="HG177" s="112"/>
      <c r="HH177" s="112"/>
      <c r="HI177" s="112"/>
      <c r="HJ177" s="112"/>
      <c r="HK177" s="112"/>
      <c r="HL177" s="112"/>
      <c r="HM177" s="112"/>
      <c r="HN177" s="112"/>
      <c r="HO177" s="112"/>
      <c r="HP177" s="112"/>
      <c r="HQ177" s="112"/>
      <c r="HR177" s="112"/>
      <c r="HS177" s="112"/>
      <c r="HT177" s="112"/>
      <c r="HU177" s="112"/>
      <c r="HV177" s="112"/>
      <c r="HW177" s="112"/>
      <c r="HX177" s="112"/>
      <c r="HY177" s="112"/>
      <c r="HZ177" s="112"/>
      <c r="IA177" s="112"/>
      <c r="IB177" s="112"/>
      <c r="IC177" s="112"/>
      <c r="ID177" s="112"/>
      <c r="IE177" s="112"/>
      <c r="IF177" s="112"/>
      <c r="IG177" s="112"/>
      <c r="IH177" s="112"/>
      <c r="II177" s="112"/>
      <c r="IJ177" s="112"/>
      <c r="IK177" s="112"/>
      <c r="IL177" s="112"/>
      <c r="IM177" s="112"/>
      <c r="IN177" s="112"/>
      <c r="IO177" s="112"/>
      <c r="IP177" s="112"/>
      <c r="IQ177" s="112"/>
      <c r="IR177" s="112"/>
      <c r="IS177" s="112"/>
      <c r="IT177" s="112"/>
      <c r="IU177" s="112"/>
    </row>
    <row r="178" spans="1:255">
      <c r="A178" s="135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12"/>
      <c r="BU178" s="112"/>
      <c r="BV178" s="112"/>
      <c r="BW178" s="112"/>
      <c r="BX178" s="112"/>
      <c r="BY178" s="112"/>
      <c r="BZ178" s="112"/>
      <c r="CA178" s="112"/>
      <c r="CB178" s="112"/>
      <c r="CC178" s="112"/>
      <c r="CD178" s="112"/>
      <c r="CE178" s="112"/>
      <c r="CF178" s="112"/>
      <c r="CG178" s="112"/>
      <c r="CH178" s="112"/>
      <c r="CI178" s="112"/>
      <c r="CJ178" s="112"/>
      <c r="CK178" s="112"/>
      <c r="CL178" s="112"/>
      <c r="CM178" s="112"/>
      <c r="CN178" s="112"/>
      <c r="CO178" s="112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2"/>
      <c r="DB178" s="112"/>
      <c r="DC178" s="112"/>
      <c r="DD178" s="112"/>
      <c r="DE178" s="112"/>
      <c r="DF178" s="112"/>
      <c r="DG178" s="112"/>
      <c r="DH178" s="112"/>
      <c r="DI178" s="112"/>
      <c r="DJ178" s="112"/>
      <c r="DK178" s="112"/>
      <c r="DL178" s="112"/>
      <c r="DM178" s="112"/>
      <c r="DN178" s="112"/>
      <c r="DO178" s="112"/>
      <c r="DP178" s="112"/>
      <c r="DQ178" s="112"/>
      <c r="DR178" s="112"/>
      <c r="DS178" s="112"/>
      <c r="DT178" s="112"/>
      <c r="DU178" s="112"/>
      <c r="DV178" s="112"/>
      <c r="DW178" s="112"/>
      <c r="DX178" s="112"/>
      <c r="DY178" s="112"/>
      <c r="DZ178" s="112"/>
      <c r="EA178" s="112"/>
      <c r="EB178" s="112"/>
      <c r="EC178" s="112"/>
      <c r="ED178" s="112"/>
      <c r="EE178" s="112"/>
      <c r="EF178" s="112"/>
      <c r="EG178" s="112"/>
      <c r="EH178" s="112"/>
      <c r="EI178" s="112"/>
      <c r="EJ178" s="112"/>
      <c r="EK178" s="112"/>
      <c r="EL178" s="112"/>
      <c r="EM178" s="112"/>
      <c r="EN178" s="112"/>
      <c r="EO178" s="112"/>
      <c r="EP178" s="112"/>
      <c r="EQ178" s="112"/>
      <c r="ER178" s="112"/>
      <c r="ES178" s="112"/>
      <c r="ET178" s="112"/>
      <c r="EU178" s="112"/>
      <c r="EV178" s="112"/>
      <c r="EW178" s="112"/>
      <c r="EX178" s="112"/>
      <c r="EY178" s="112"/>
      <c r="EZ178" s="112"/>
      <c r="FA178" s="112"/>
      <c r="FB178" s="112"/>
      <c r="FC178" s="112"/>
      <c r="FD178" s="112"/>
      <c r="FE178" s="112"/>
      <c r="FF178" s="112"/>
      <c r="FG178" s="112"/>
      <c r="FH178" s="112"/>
      <c r="FI178" s="112"/>
      <c r="FJ178" s="112"/>
      <c r="FK178" s="112"/>
      <c r="FL178" s="112"/>
      <c r="FM178" s="112"/>
      <c r="FN178" s="112"/>
      <c r="FO178" s="112"/>
      <c r="FP178" s="112"/>
      <c r="FQ178" s="112"/>
      <c r="FR178" s="112"/>
      <c r="FS178" s="112"/>
      <c r="FT178" s="112"/>
      <c r="FU178" s="112"/>
      <c r="FV178" s="112"/>
      <c r="FW178" s="112"/>
      <c r="FX178" s="112"/>
      <c r="FY178" s="112"/>
      <c r="FZ178" s="112"/>
      <c r="GA178" s="112"/>
      <c r="GB178" s="112"/>
      <c r="GC178" s="112"/>
      <c r="GD178" s="112"/>
      <c r="GE178" s="112"/>
      <c r="GF178" s="112"/>
      <c r="GG178" s="112"/>
      <c r="GH178" s="112"/>
      <c r="GI178" s="112"/>
      <c r="GJ178" s="112"/>
      <c r="GK178" s="112"/>
      <c r="GL178" s="112"/>
      <c r="GM178" s="112"/>
      <c r="GN178" s="112"/>
      <c r="GO178" s="112"/>
      <c r="GP178" s="112"/>
      <c r="GQ178" s="112"/>
      <c r="GR178" s="112"/>
      <c r="GS178" s="112"/>
      <c r="GT178" s="112"/>
      <c r="GU178" s="112"/>
      <c r="GV178" s="112"/>
      <c r="GW178" s="112"/>
      <c r="GX178" s="112"/>
      <c r="GY178" s="112"/>
      <c r="GZ178" s="112"/>
      <c r="HA178" s="112"/>
      <c r="HB178" s="112"/>
      <c r="HC178" s="112"/>
      <c r="HD178" s="112"/>
      <c r="HE178" s="112"/>
      <c r="HF178" s="112"/>
      <c r="HG178" s="112"/>
      <c r="HH178" s="112"/>
      <c r="HI178" s="112"/>
      <c r="HJ178" s="112"/>
      <c r="HK178" s="112"/>
      <c r="HL178" s="112"/>
      <c r="HM178" s="112"/>
      <c r="HN178" s="112"/>
      <c r="HO178" s="112"/>
      <c r="HP178" s="112"/>
      <c r="HQ178" s="112"/>
      <c r="HR178" s="112"/>
      <c r="HS178" s="112"/>
      <c r="HT178" s="112"/>
      <c r="HU178" s="112"/>
      <c r="HV178" s="112"/>
      <c r="HW178" s="112"/>
      <c r="HX178" s="112"/>
      <c r="HY178" s="112"/>
      <c r="HZ178" s="112"/>
      <c r="IA178" s="112"/>
      <c r="IB178" s="112"/>
      <c r="IC178" s="112"/>
      <c r="ID178" s="112"/>
      <c r="IE178" s="112"/>
      <c r="IF178" s="112"/>
      <c r="IG178" s="112"/>
      <c r="IH178" s="112"/>
      <c r="II178" s="112"/>
      <c r="IJ178" s="112"/>
      <c r="IK178" s="112"/>
      <c r="IL178" s="112"/>
      <c r="IM178" s="112"/>
      <c r="IN178" s="112"/>
      <c r="IO178" s="112"/>
      <c r="IP178" s="112"/>
      <c r="IQ178" s="112"/>
      <c r="IR178" s="112"/>
      <c r="IS178" s="112"/>
      <c r="IT178" s="112"/>
      <c r="IU178" s="112"/>
    </row>
    <row r="179" spans="1:255">
      <c r="A179" s="135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2"/>
      <c r="CU179" s="112"/>
      <c r="CV179" s="112"/>
      <c r="CW179" s="112"/>
      <c r="CX179" s="112"/>
      <c r="CY179" s="112"/>
      <c r="CZ179" s="112"/>
      <c r="DA179" s="112"/>
      <c r="DB179" s="112"/>
      <c r="DC179" s="112"/>
      <c r="DD179" s="112"/>
      <c r="DE179" s="112"/>
      <c r="DF179" s="112"/>
      <c r="DG179" s="112"/>
      <c r="DH179" s="112"/>
      <c r="DI179" s="112"/>
      <c r="DJ179" s="112"/>
      <c r="DK179" s="112"/>
      <c r="DL179" s="112"/>
      <c r="DM179" s="112"/>
      <c r="DN179" s="112"/>
      <c r="DO179" s="112"/>
      <c r="DP179" s="112"/>
      <c r="DQ179" s="112"/>
      <c r="DR179" s="112"/>
      <c r="DS179" s="112"/>
      <c r="DT179" s="112"/>
      <c r="DU179" s="112"/>
      <c r="DV179" s="112"/>
      <c r="DW179" s="112"/>
      <c r="DX179" s="112"/>
      <c r="DY179" s="112"/>
      <c r="DZ179" s="112"/>
      <c r="EA179" s="112"/>
      <c r="EB179" s="112"/>
      <c r="EC179" s="112"/>
      <c r="ED179" s="112"/>
      <c r="EE179" s="112"/>
      <c r="EF179" s="112"/>
      <c r="EG179" s="112"/>
      <c r="EH179" s="112"/>
      <c r="EI179" s="112"/>
      <c r="EJ179" s="112"/>
      <c r="EK179" s="112"/>
      <c r="EL179" s="112"/>
      <c r="EM179" s="112"/>
      <c r="EN179" s="112"/>
      <c r="EO179" s="112"/>
      <c r="EP179" s="112"/>
      <c r="EQ179" s="112"/>
      <c r="ER179" s="112"/>
      <c r="ES179" s="112"/>
      <c r="ET179" s="112"/>
      <c r="EU179" s="112"/>
      <c r="EV179" s="112"/>
      <c r="EW179" s="112"/>
      <c r="EX179" s="112"/>
      <c r="EY179" s="112"/>
      <c r="EZ179" s="112"/>
      <c r="FA179" s="112"/>
      <c r="FB179" s="112"/>
      <c r="FC179" s="112"/>
      <c r="FD179" s="112"/>
      <c r="FE179" s="112"/>
      <c r="FF179" s="112"/>
      <c r="FG179" s="112"/>
      <c r="FH179" s="112"/>
      <c r="FI179" s="112"/>
      <c r="FJ179" s="112"/>
      <c r="FK179" s="112"/>
      <c r="FL179" s="112"/>
      <c r="FM179" s="112"/>
      <c r="FN179" s="112"/>
      <c r="FO179" s="112"/>
      <c r="FP179" s="112"/>
      <c r="FQ179" s="112"/>
      <c r="FR179" s="112"/>
      <c r="FS179" s="112"/>
      <c r="FT179" s="112"/>
      <c r="FU179" s="112"/>
      <c r="FV179" s="112"/>
      <c r="FW179" s="112"/>
      <c r="FX179" s="112"/>
      <c r="FY179" s="112"/>
      <c r="FZ179" s="112"/>
      <c r="GA179" s="112"/>
      <c r="GB179" s="112"/>
      <c r="GC179" s="112"/>
      <c r="GD179" s="112"/>
      <c r="GE179" s="112"/>
      <c r="GF179" s="112"/>
      <c r="GG179" s="112"/>
      <c r="GH179" s="112"/>
      <c r="GI179" s="112"/>
      <c r="GJ179" s="112"/>
      <c r="GK179" s="112"/>
      <c r="GL179" s="112"/>
      <c r="GM179" s="112"/>
      <c r="GN179" s="112"/>
      <c r="GO179" s="112"/>
      <c r="GP179" s="112"/>
      <c r="GQ179" s="112"/>
      <c r="GR179" s="112"/>
      <c r="GS179" s="112"/>
      <c r="GT179" s="112"/>
      <c r="GU179" s="112"/>
      <c r="GV179" s="112"/>
      <c r="GW179" s="112"/>
      <c r="GX179" s="112"/>
      <c r="GY179" s="112"/>
      <c r="GZ179" s="112"/>
      <c r="HA179" s="112"/>
      <c r="HB179" s="112"/>
      <c r="HC179" s="112"/>
      <c r="HD179" s="112"/>
      <c r="HE179" s="112"/>
      <c r="HF179" s="112"/>
      <c r="HG179" s="112"/>
      <c r="HH179" s="112"/>
      <c r="HI179" s="112"/>
      <c r="HJ179" s="112"/>
      <c r="HK179" s="112"/>
      <c r="HL179" s="112"/>
      <c r="HM179" s="112"/>
      <c r="HN179" s="112"/>
      <c r="HO179" s="112"/>
      <c r="HP179" s="112"/>
      <c r="HQ179" s="112"/>
      <c r="HR179" s="112"/>
      <c r="HS179" s="112"/>
      <c r="HT179" s="112"/>
      <c r="HU179" s="112"/>
      <c r="HV179" s="112"/>
      <c r="HW179" s="112"/>
      <c r="HX179" s="112"/>
      <c r="HY179" s="112"/>
      <c r="HZ179" s="112"/>
      <c r="IA179" s="112"/>
      <c r="IB179" s="112"/>
      <c r="IC179" s="112"/>
      <c r="ID179" s="112"/>
      <c r="IE179" s="112"/>
      <c r="IF179" s="112"/>
      <c r="IG179" s="112"/>
      <c r="IH179" s="112"/>
      <c r="II179" s="112"/>
      <c r="IJ179" s="112"/>
      <c r="IK179" s="112"/>
      <c r="IL179" s="112"/>
      <c r="IM179" s="112"/>
      <c r="IN179" s="112"/>
      <c r="IO179" s="112"/>
      <c r="IP179" s="112"/>
      <c r="IQ179" s="112"/>
      <c r="IR179" s="112"/>
      <c r="IS179" s="112"/>
      <c r="IT179" s="112"/>
      <c r="IU179" s="112"/>
    </row>
    <row r="180" spans="1:255">
      <c r="A180" s="135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12"/>
      <c r="BM180" s="112"/>
      <c r="BN180" s="112"/>
      <c r="BO180" s="112"/>
      <c r="BP180" s="112"/>
      <c r="BQ180" s="112"/>
      <c r="BR180" s="112"/>
      <c r="BS180" s="112"/>
      <c r="BT180" s="112"/>
      <c r="BU180" s="112"/>
      <c r="BV180" s="112"/>
      <c r="BW180" s="112"/>
      <c r="BX180" s="112"/>
      <c r="BY180" s="112"/>
      <c r="BZ180" s="112"/>
      <c r="CA180" s="112"/>
      <c r="CB180" s="112"/>
      <c r="CC180" s="112"/>
      <c r="CD180" s="112"/>
      <c r="CE180" s="112"/>
      <c r="CF180" s="112"/>
      <c r="CG180" s="112"/>
      <c r="CH180" s="112"/>
      <c r="CI180" s="112"/>
      <c r="CJ180" s="112"/>
      <c r="CK180" s="112"/>
      <c r="CL180" s="112"/>
      <c r="CM180" s="112"/>
      <c r="CN180" s="112"/>
      <c r="CO180" s="112"/>
      <c r="CP180" s="112"/>
      <c r="CQ180" s="112"/>
      <c r="CR180" s="112"/>
      <c r="CS180" s="112"/>
      <c r="CT180" s="112"/>
      <c r="CU180" s="112"/>
      <c r="CV180" s="112"/>
      <c r="CW180" s="112"/>
      <c r="CX180" s="112"/>
      <c r="CY180" s="112"/>
      <c r="CZ180" s="112"/>
      <c r="DA180" s="112"/>
      <c r="DB180" s="112"/>
      <c r="DC180" s="112"/>
      <c r="DD180" s="112"/>
      <c r="DE180" s="112"/>
      <c r="DF180" s="112"/>
      <c r="DG180" s="112"/>
      <c r="DH180" s="112"/>
      <c r="DI180" s="112"/>
      <c r="DJ180" s="112"/>
      <c r="DK180" s="112"/>
      <c r="DL180" s="112"/>
      <c r="DM180" s="112"/>
      <c r="DN180" s="112"/>
      <c r="DO180" s="112"/>
      <c r="DP180" s="112"/>
      <c r="DQ180" s="112"/>
      <c r="DR180" s="112"/>
      <c r="DS180" s="112"/>
      <c r="DT180" s="112"/>
      <c r="DU180" s="112"/>
      <c r="DV180" s="112"/>
      <c r="DW180" s="112"/>
      <c r="DX180" s="112"/>
      <c r="DY180" s="112"/>
      <c r="DZ180" s="112"/>
      <c r="EA180" s="112"/>
      <c r="EB180" s="112"/>
      <c r="EC180" s="112"/>
      <c r="ED180" s="112"/>
      <c r="EE180" s="112"/>
      <c r="EF180" s="112"/>
      <c r="EG180" s="112"/>
      <c r="EH180" s="112"/>
      <c r="EI180" s="112"/>
      <c r="EJ180" s="112"/>
      <c r="EK180" s="112"/>
      <c r="EL180" s="112"/>
      <c r="EM180" s="112"/>
      <c r="EN180" s="112"/>
      <c r="EO180" s="112"/>
      <c r="EP180" s="112"/>
      <c r="EQ180" s="112"/>
      <c r="ER180" s="112"/>
      <c r="ES180" s="112"/>
      <c r="ET180" s="112"/>
      <c r="EU180" s="112"/>
      <c r="EV180" s="112"/>
      <c r="EW180" s="112"/>
      <c r="EX180" s="112"/>
      <c r="EY180" s="112"/>
      <c r="EZ180" s="112"/>
      <c r="FA180" s="112"/>
      <c r="FB180" s="112"/>
      <c r="FC180" s="112"/>
      <c r="FD180" s="112"/>
      <c r="FE180" s="112"/>
      <c r="FF180" s="112"/>
      <c r="FG180" s="112"/>
      <c r="FH180" s="112"/>
      <c r="FI180" s="112"/>
      <c r="FJ180" s="112"/>
      <c r="FK180" s="112"/>
      <c r="FL180" s="112"/>
      <c r="FM180" s="112"/>
      <c r="FN180" s="112"/>
      <c r="FO180" s="112"/>
      <c r="FP180" s="112"/>
      <c r="FQ180" s="112"/>
      <c r="FR180" s="112"/>
      <c r="FS180" s="112"/>
      <c r="FT180" s="112"/>
      <c r="FU180" s="112"/>
      <c r="FV180" s="112"/>
      <c r="FW180" s="112"/>
      <c r="FX180" s="112"/>
      <c r="FY180" s="112"/>
      <c r="FZ180" s="112"/>
      <c r="GA180" s="112"/>
      <c r="GB180" s="112"/>
      <c r="GC180" s="112"/>
      <c r="GD180" s="112"/>
      <c r="GE180" s="112"/>
      <c r="GF180" s="112"/>
      <c r="GG180" s="112"/>
      <c r="GH180" s="112"/>
      <c r="GI180" s="112"/>
      <c r="GJ180" s="112"/>
      <c r="GK180" s="112"/>
      <c r="GL180" s="112"/>
      <c r="GM180" s="112"/>
      <c r="GN180" s="112"/>
      <c r="GO180" s="112"/>
      <c r="GP180" s="112"/>
      <c r="GQ180" s="112"/>
      <c r="GR180" s="112"/>
      <c r="GS180" s="112"/>
      <c r="GT180" s="112"/>
      <c r="GU180" s="112"/>
      <c r="GV180" s="112"/>
      <c r="GW180" s="112"/>
      <c r="GX180" s="112"/>
      <c r="GY180" s="112"/>
      <c r="GZ180" s="112"/>
      <c r="HA180" s="112"/>
      <c r="HB180" s="112"/>
      <c r="HC180" s="112"/>
      <c r="HD180" s="112"/>
      <c r="HE180" s="112"/>
      <c r="HF180" s="112"/>
      <c r="HG180" s="112"/>
      <c r="HH180" s="112"/>
      <c r="HI180" s="112"/>
      <c r="HJ180" s="112"/>
      <c r="HK180" s="112"/>
      <c r="HL180" s="112"/>
      <c r="HM180" s="112"/>
      <c r="HN180" s="112"/>
      <c r="HO180" s="112"/>
      <c r="HP180" s="112"/>
      <c r="HQ180" s="112"/>
      <c r="HR180" s="112"/>
      <c r="HS180" s="112"/>
      <c r="HT180" s="112"/>
      <c r="HU180" s="112"/>
      <c r="HV180" s="112"/>
      <c r="HW180" s="112"/>
      <c r="HX180" s="112"/>
      <c r="HY180" s="112"/>
      <c r="HZ180" s="112"/>
      <c r="IA180" s="112"/>
      <c r="IB180" s="112"/>
      <c r="IC180" s="112"/>
      <c r="ID180" s="112"/>
      <c r="IE180" s="112"/>
      <c r="IF180" s="112"/>
      <c r="IG180" s="112"/>
      <c r="IH180" s="112"/>
      <c r="II180" s="112"/>
      <c r="IJ180" s="112"/>
      <c r="IK180" s="112"/>
      <c r="IL180" s="112"/>
      <c r="IM180" s="112"/>
      <c r="IN180" s="112"/>
      <c r="IO180" s="112"/>
      <c r="IP180" s="112"/>
      <c r="IQ180" s="112"/>
      <c r="IR180" s="112"/>
      <c r="IS180" s="112"/>
      <c r="IT180" s="112"/>
      <c r="IU180" s="112"/>
    </row>
    <row r="181" spans="1:255">
      <c r="A181" s="135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12"/>
      <c r="BM181" s="112"/>
      <c r="BN181" s="112"/>
      <c r="BO181" s="112"/>
      <c r="BP181" s="112"/>
      <c r="BQ181" s="112"/>
      <c r="BR181" s="112"/>
      <c r="BS181" s="112"/>
      <c r="BT181" s="112"/>
      <c r="BU181" s="112"/>
      <c r="BV181" s="112"/>
      <c r="BW181" s="112"/>
      <c r="BX181" s="112"/>
      <c r="BY181" s="112"/>
      <c r="BZ181" s="112"/>
      <c r="CA181" s="112"/>
      <c r="CB181" s="112"/>
      <c r="CC181" s="112"/>
      <c r="CD181" s="112"/>
      <c r="CE181" s="112"/>
      <c r="CF181" s="112"/>
      <c r="CG181" s="112"/>
      <c r="CH181" s="112"/>
      <c r="CI181" s="112"/>
      <c r="CJ181" s="112"/>
      <c r="CK181" s="112"/>
      <c r="CL181" s="112"/>
      <c r="CM181" s="112"/>
      <c r="CN181" s="112"/>
      <c r="CO181" s="112"/>
      <c r="CP181" s="112"/>
      <c r="CQ181" s="112"/>
      <c r="CR181" s="112"/>
      <c r="CS181" s="112"/>
      <c r="CT181" s="112"/>
      <c r="CU181" s="112"/>
      <c r="CV181" s="112"/>
      <c r="CW181" s="112"/>
      <c r="CX181" s="112"/>
      <c r="CY181" s="112"/>
      <c r="CZ181" s="112"/>
      <c r="DA181" s="112"/>
      <c r="DB181" s="112"/>
      <c r="DC181" s="112"/>
      <c r="DD181" s="112"/>
      <c r="DE181" s="112"/>
      <c r="DF181" s="112"/>
      <c r="DG181" s="112"/>
      <c r="DH181" s="112"/>
      <c r="DI181" s="112"/>
      <c r="DJ181" s="112"/>
      <c r="DK181" s="112"/>
      <c r="DL181" s="112"/>
      <c r="DM181" s="112"/>
      <c r="DN181" s="112"/>
      <c r="DO181" s="112"/>
      <c r="DP181" s="112"/>
      <c r="DQ181" s="112"/>
      <c r="DR181" s="112"/>
      <c r="DS181" s="112"/>
      <c r="DT181" s="112"/>
      <c r="DU181" s="112"/>
      <c r="DV181" s="112"/>
      <c r="DW181" s="112"/>
      <c r="DX181" s="112"/>
      <c r="DY181" s="112"/>
      <c r="DZ181" s="112"/>
      <c r="EA181" s="112"/>
      <c r="EB181" s="112"/>
      <c r="EC181" s="112"/>
      <c r="ED181" s="112"/>
      <c r="EE181" s="112"/>
      <c r="EF181" s="112"/>
      <c r="EG181" s="112"/>
      <c r="EH181" s="112"/>
      <c r="EI181" s="112"/>
      <c r="EJ181" s="112"/>
      <c r="EK181" s="112"/>
      <c r="EL181" s="112"/>
      <c r="EM181" s="112"/>
      <c r="EN181" s="112"/>
      <c r="EO181" s="112"/>
      <c r="EP181" s="112"/>
      <c r="EQ181" s="112"/>
      <c r="ER181" s="112"/>
      <c r="ES181" s="112"/>
      <c r="ET181" s="112"/>
      <c r="EU181" s="112"/>
      <c r="EV181" s="112"/>
      <c r="EW181" s="112"/>
      <c r="EX181" s="112"/>
      <c r="EY181" s="112"/>
      <c r="EZ181" s="112"/>
      <c r="FA181" s="112"/>
      <c r="FB181" s="112"/>
      <c r="FC181" s="112"/>
      <c r="FD181" s="112"/>
      <c r="FE181" s="112"/>
      <c r="FF181" s="112"/>
      <c r="FG181" s="112"/>
      <c r="FH181" s="112"/>
      <c r="FI181" s="112"/>
      <c r="FJ181" s="112"/>
      <c r="FK181" s="112"/>
      <c r="FL181" s="112"/>
      <c r="FM181" s="112"/>
      <c r="FN181" s="112"/>
      <c r="FO181" s="112"/>
      <c r="FP181" s="112"/>
      <c r="FQ181" s="112"/>
      <c r="FR181" s="112"/>
      <c r="FS181" s="112"/>
      <c r="FT181" s="112"/>
      <c r="FU181" s="112"/>
      <c r="FV181" s="112"/>
      <c r="FW181" s="112"/>
      <c r="FX181" s="112"/>
      <c r="FY181" s="112"/>
      <c r="FZ181" s="112"/>
      <c r="GA181" s="112"/>
      <c r="GB181" s="112"/>
      <c r="GC181" s="112"/>
      <c r="GD181" s="112"/>
      <c r="GE181" s="112"/>
      <c r="GF181" s="112"/>
      <c r="GG181" s="112"/>
      <c r="GH181" s="112"/>
      <c r="GI181" s="112"/>
      <c r="GJ181" s="112"/>
      <c r="GK181" s="112"/>
      <c r="GL181" s="112"/>
      <c r="GM181" s="112"/>
      <c r="GN181" s="112"/>
      <c r="GO181" s="112"/>
      <c r="GP181" s="112"/>
      <c r="GQ181" s="112"/>
      <c r="GR181" s="112"/>
      <c r="GS181" s="112"/>
      <c r="GT181" s="112"/>
      <c r="GU181" s="112"/>
      <c r="GV181" s="112"/>
      <c r="GW181" s="112"/>
      <c r="GX181" s="112"/>
      <c r="GY181" s="112"/>
      <c r="GZ181" s="112"/>
      <c r="HA181" s="112"/>
      <c r="HB181" s="112"/>
      <c r="HC181" s="112"/>
      <c r="HD181" s="112"/>
      <c r="HE181" s="112"/>
      <c r="HF181" s="112"/>
      <c r="HG181" s="112"/>
      <c r="HH181" s="112"/>
      <c r="HI181" s="112"/>
      <c r="HJ181" s="112"/>
      <c r="HK181" s="112"/>
      <c r="HL181" s="112"/>
      <c r="HM181" s="112"/>
      <c r="HN181" s="112"/>
      <c r="HO181" s="112"/>
      <c r="HP181" s="112"/>
      <c r="HQ181" s="112"/>
      <c r="HR181" s="112"/>
      <c r="HS181" s="112"/>
      <c r="HT181" s="112"/>
      <c r="HU181" s="112"/>
      <c r="HV181" s="112"/>
      <c r="HW181" s="112"/>
      <c r="HX181" s="112"/>
      <c r="HY181" s="112"/>
      <c r="HZ181" s="112"/>
      <c r="IA181" s="112"/>
      <c r="IB181" s="112"/>
      <c r="IC181" s="112"/>
      <c r="ID181" s="112"/>
      <c r="IE181" s="112"/>
      <c r="IF181" s="112"/>
      <c r="IG181" s="112"/>
      <c r="IH181" s="112"/>
      <c r="II181" s="112"/>
      <c r="IJ181" s="112"/>
      <c r="IK181" s="112"/>
      <c r="IL181" s="112"/>
      <c r="IM181" s="112"/>
      <c r="IN181" s="112"/>
      <c r="IO181" s="112"/>
      <c r="IP181" s="112"/>
      <c r="IQ181" s="112"/>
      <c r="IR181" s="112"/>
      <c r="IS181" s="112"/>
      <c r="IT181" s="112"/>
      <c r="IU181" s="112"/>
    </row>
    <row r="182" spans="1:255">
      <c r="A182" s="135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  <c r="BL182" s="112"/>
      <c r="BM182" s="112"/>
      <c r="BN182" s="112"/>
      <c r="BO182" s="112"/>
      <c r="BP182" s="112"/>
      <c r="BQ182" s="112"/>
      <c r="BR182" s="112"/>
      <c r="BS182" s="112"/>
      <c r="BT182" s="112"/>
      <c r="BU182" s="112"/>
      <c r="BV182" s="112"/>
      <c r="BW182" s="112"/>
      <c r="BX182" s="112"/>
      <c r="BY182" s="112"/>
      <c r="BZ182" s="112"/>
      <c r="CA182" s="112"/>
      <c r="CB182" s="112"/>
      <c r="CC182" s="112"/>
      <c r="CD182" s="112"/>
      <c r="CE182" s="112"/>
      <c r="CF182" s="112"/>
      <c r="CG182" s="112"/>
      <c r="CH182" s="112"/>
      <c r="CI182" s="112"/>
      <c r="CJ182" s="112"/>
      <c r="CK182" s="112"/>
      <c r="CL182" s="112"/>
      <c r="CM182" s="112"/>
      <c r="CN182" s="112"/>
      <c r="CO182" s="112"/>
      <c r="CP182" s="112"/>
      <c r="CQ182" s="112"/>
      <c r="CR182" s="112"/>
      <c r="CS182" s="112"/>
      <c r="CT182" s="112"/>
      <c r="CU182" s="112"/>
      <c r="CV182" s="112"/>
      <c r="CW182" s="112"/>
      <c r="CX182" s="112"/>
      <c r="CY182" s="112"/>
      <c r="CZ182" s="112"/>
      <c r="DA182" s="112"/>
      <c r="DB182" s="112"/>
      <c r="DC182" s="112"/>
      <c r="DD182" s="112"/>
      <c r="DE182" s="112"/>
      <c r="DF182" s="112"/>
      <c r="DG182" s="112"/>
      <c r="DH182" s="112"/>
      <c r="DI182" s="112"/>
      <c r="DJ182" s="112"/>
      <c r="DK182" s="112"/>
      <c r="DL182" s="112"/>
      <c r="DM182" s="112"/>
      <c r="DN182" s="112"/>
      <c r="DO182" s="112"/>
      <c r="DP182" s="112"/>
      <c r="DQ182" s="112"/>
      <c r="DR182" s="112"/>
      <c r="DS182" s="112"/>
      <c r="DT182" s="112"/>
      <c r="DU182" s="112"/>
      <c r="DV182" s="112"/>
      <c r="DW182" s="112"/>
      <c r="DX182" s="112"/>
      <c r="DY182" s="112"/>
      <c r="DZ182" s="112"/>
      <c r="EA182" s="112"/>
      <c r="EB182" s="112"/>
      <c r="EC182" s="112"/>
      <c r="ED182" s="112"/>
      <c r="EE182" s="112"/>
      <c r="EF182" s="112"/>
      <c r="EG182" s="112"/>
      <c r="EH182" s="112"/>
      <c r="EI182" s="112"/>
      <c r="EJ182" s="112"/>
      <c r="EK182" s="112"/>
      <c r="EL182" s="112"/>
      <c r="EM182" s="112"/>
      <c r="EN182" s="112"/>
      <c r="EO182" s="112"/>
      <c r="EP182" s="112"/>
      <c r="EQ182" s="112"/>
      <c r="ER182" s="112"/>
      <c r="ES182" s="112"/>
      <c r="ET182" s="112"/>
      <c r="EU182" s="112"/>
      <c r="EV182" s="112"/>
      <c r="EW182" s="112"/>
      <c r="EX182" s="112"/>
      <c r="EY182" s="112"/>
      <c r="EZ182" s="112"/>
      <c r="FA182" s="112"/>
      <c r="FB182" s="112"/>
      <c r="FC182" s="112"/>
      <c r="FD182" s="112"/>
      <c r="FE182" s="112"/>
      <c r="FF182" s="112"/>
      <c r="FG182" s="112"/>
      <c r="FH182" s="112"/>
      <c r="FI182" s="112"/>
      <c r="FJ182" s="112"/>
      <c r="FK182" s="112"/>
      <c r="FL182" s="112"/>
      <c r="FM182" s="112"/>
      <c r="FN182" s="112"/>
      <c r="FO182" s="112"/>
      <c r="FP182" s="112"/>
      <c r="FQ182" s="112"/>
      <c r="FR182" s="112"/>
      <c r="FS182" s="112"/>
      <c r="FT182" s="112"/>
      <c r="FU182" s="112"/>
      <c r="FV182" s="112"/>
      <c r="FW182" s="112"/>
      <c r="FX182" s="112"/>
      <c r="FY182" s="112"/>
      <c r="FZ182" s="112"/>
      <c r="GA182" s="112"/>
      <c r="GB182" s="112"/>
      <c r="GC182" s="112"/>
      <c r="GD182" s="112"/>
      <c r="GE182" s="112"/>
      <c r="GF182" s="112"/>
      <c r="GG182" s="112"/>
      <c r="GH182" s="112"/>
      <c r="GI182" s="112"/>
      <c r="GJ182" s="112"/>
      <c r="GK182" s="112"/>
      <c r="GL182" s="112"/>
      <c r="GM182" s="112"/>
      <c r="GN182" s="112"/>
      <c r="GO182" s="112"/>
      <c r="GP182" s="112"/>
      <c r="GQ182" s="112"/>
      <c r="GR182" s="112"/>
      <c r="GS182" s="112"/>
      <c r="GT182" s="112"/>
      <c r="GU182" s="112"/>
      <c r="GV182" s="112"/>
      <c r="GW182" s="112"/>
      <c r="GX182" s="112"/>
      <c r="GY182" s="112"/>
      <c r="GZ182" s="112"/>
      <c r="HA182" s="112"/>
      <c r="HB182" s="112"/>
      <c r="HC182" s="112"/>
      <c r="HD182" s="112"/>
      <c r="HE182" s="112"/>
      <c r="HF182" s="112"/>
      <c r="HG182" s="112"/>
      <c r="HH182" s="112"/>
      <c r="HI182" s="112"/>
      <c r="HJ182" s="112"/>
      <c r="HK182" s="112"/>
      <c r="HL182" s="112"/>
      <c r="HM182" s="112"/>
      <c r="HN182" s="112"/>
      <c r="HO182" s="112"/>
      <c r="HP182" s="112"/>
      <c r="HQ182" s="112"/>
      <c r="HR182" s="112"/>
      <c r="HS182" s="112"/>
      <c r="HT182" s="112"/>
      <c r="HU182" s="112"/>
      <c r="HV182" s="112"/>
      <c r="HW182" s="112"/>
      <c r="HX182" s="112"/>
      <c r="HY182" s="112"/>
      <c r="HZ182" s="112"/>
      <c r="IA182" s="112"/>
      <c r="IB182" s="112"/>
      <c r="IC182" s="112"/>
      <c r="ID182" s="112"/>
      <c r="IE182" s="112"/>
      <c r="IF182" s="112"/>
      <c r="IG182" s="112"/>
      <c r="IH182" s="112"/>
      <c r="II182" s="112"/>
      <c r="IJ182" s="112"/>
      <c r="IK182" s="112"/>
      <c r="IL182" s="112"/>
      <c r="IM182" s="112"/>
      <c r="IN182" s="112"/>
      <c r="IO182" s="112"/>
      <c r="IP182" s="112"/>
      <c r="IQ182" s="112"/>
      <c r="IR182" s="112"/>
      <c r="IS182" s="112"/>
      <c r="IT182" s="112"/>
      <c r="IU182" s="112"/>
    </row>
    <row r="183" spans="1:255">
      <c r="A183" s="135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  <c r="CC183" s="112"/>
      <c r="CD183" s="112"/>
      <c r="CE183" s="112"/>
      <c r="CF183" s="112"/>
      <c r="CG183" s="112"/>
      <c r="CH183" s="112"/>
      <c r="CI183" s="112"/>
      <c r="CJ183" s="112"/>
      <c r="CK183" s="112"/>
      <c r="CL183" s="112"/>
      <c r="CM183" s="112"/>
      <c r="CN183" s="112"/>
      <c r="CO183" s="112"/>
      <c r="CP183" s="112"/>
      <c r="CQ183" s="112"/>
      <c r="CR183" s="112"/>
      <c r="CS183" s="112"/>
      <c r="CT183" s="112"/>
      <c r="CU183" s="112"/>
      <c r="CV183" s="112"/>
      <c r="CW183" s="112"/>
      <c r="CX183" s="112"/>
      <c r="CY183" s="112"/>
      <c r="CZ183" s="112"/>
      <c r="DA183" s="112"/>
      <c r="DB183" s="112"/>
      <c r="DC183" s="112"/>
      <c r="DD183" s="112"/>
      <c r="DE183" s="112"/>
      <c r="DF183" s="112"/>
      <c r="DG183" s="112"/>
      <c r="DH183" s="112"/>
      <c r="DI183" s="112"/>
      <c r="DJ183" s="112"/>
      <c r="DK183" s="112"/>
      <c r="DL183" s="112"/>
      <c r="DM183" s="112"/>
      <c r="DN183" s="112"/>
      <c r="DO183" s="112"/>
      <c r="DP183" s="112"/>
      <c r="DQ183" s="112"/>
      <c r="DR183" s="112"/>
      <c r="DS183" s="112"/>
      <c r="DT183" s="112"/>
      <c r="DU183" s="112"/>
      <c r="DV183" s="112"/>
      <c r="DW183" s="112"/>
      <c r="DX183" s="112"/>
      <c r="DY183" s="112"/>
      <c r="DZ183" s="112"/>
      <c r="EA183" s="112"/>
      <c r="EB183" s="112"/>
      <c r="EC183" s="112"/>
      <c r="ED183" s="112"/>
      <c r="EE183" s="112"/>
      <c r="EF183" s="112"/>
      <c r="EG183" s="112"/>
      <c r="EH183" s="112"/>
      <c r="EI183" s="112"/>
      <c r="EJ183" s="112"/>
      <c r="EK183" s="112"/>
      <c r="EL183" s="112"/>
      <c r="EM183" s="112"/>
      <c r="EN183" s="112"/>
      <c r="EO183" s="112"/>
      <c r="EP183" s="112"/>
      <c r="EQ183" s="112"/>
      <c r="ER183" s="112"/>
      <c r="ES183" s="112"/>
      <c r="ET183" s="112"/>
      <c r="EU183" s="112"/>
      <c r="EV183" s="112"/>
      <c r="EW183" s="112"/>
      <c r="EX183" s="112"/>
      <c r="EY183" s="112"/>
      <c r="EZ183" s="112"/>
      <c r="FA183" s="112"/>
      <c r="FB183" s="112"/>
      <c r="FC183" s="112"/>
      <c r="FD183" s="112"/>
      <c r="FE183" s="112"/>
      <c r="FF183" s="112"/>
      <c r="FG183" s="112"/>
      <c r="FH183" s="112"/>
      <c r="FI183" s="112"/>
      <c r="FJ183" s="112"/>
      <c r="FK183" s="112"/>
      <c r="FL183" s="112"/>
      <c r="FM183" s="112"/>
      <c r="FN183" s="112"/>
      <c r="FO183" s="112"/>
      <c r="FP183" s="112"/>
      <c r="FQ183" s="112"/>
      <c r="FR183" s="112"/>
      <c r="FS183" s="112"/>
      <c r="FT183" s="112"/>
      <c r="FU183" s="112"/>
      <c r="FV183" s="112"/>
      <c r="FW183" s="112"/>
      <c r="FX183" s="112"/>
      <c r="FY183" s="112"/>
      <c r="FZ183" s="112"/>
      <c r="GA183" s="112"/>
      <c r="GB183" s="112"/>
      <c r="GC183" s="112"/>
      <c r="GD183" s="112"/>
      <c r="GE183" s="112"/>
      <c r="GF183" s="112"/>
      <c r="GG183" s="112"/>
      <c r="GH183" s="112"/>
      <c r="GI183" s="112"/>
      <c r="GJ183" s="112"/>
      <c r="GK183" s="112"/>
      <c r="GL183" s="112"/>
      <c r="GM183" s="112"/>
      <c r="GN183" s="112"/>
      <c r="GO183" s="112"/>
      <c r="GP183" s="112"/>
      <c r="GQ183" s="112"/>
      <c r="GR183" s="112"/>
      <c r="GS183" s="112"/>
      <c r="GT183" s="112"/>
      <c r="GU183" s="112"/>
      <c r="GV183" s="112"/>
      <c r="GW183" s="112"/>
      <c r="GX183" s="112"/>
      <c r="GY183" s="112"/>
      <c r="GZ183" s="112"/>
      <c r="HA183" s="112"/>
      <c r="HB183" s="112"/>
      <c r="HC183" s="112"/>
      <c r="HD183" s="112"/>
      <c r="HE183" s="112"/>
      <c r="HF183" s="112"/>
      <c r="HG183" s="112"/>
      <c r="HH183" s="112"/>
      <c r="HI183" s="112"/>
      <c r="HJ183" s="112"/>
      <c r="HK183" s="112"/>
      <c r="HL183" s="112"/>
      <c r="HM183" s="112"/>
      <c r="HN183" s="112"/>
      <c r="HO183" s="112"/>
      <c r="HP183" s="112"/>
      <c r="HQ183" s="112"/>
      <c r="HR183" s="112"/>
      <c r="HS183" s="112"/>
      <c r="HT183" s="112"/>
      <c r="HU183" s="112"/>
      <c r="HV183" s="112"/>
      <c r="HW183" s="112"/>
      <c r="HX183" s="112"/>
      <c r="HY183" s="112"/>
      <c r="HZ183" s="112"/>
      <c r="IA183" s="112"/>
      <c r="IB183" s="112"/>
      <c r="IC183" s="112"/>
      <c r="ID183" s="112"/>
      <c r="IE183" s="112"/>
      <c r="IF183" s="112"/>
      <c r="IG183" s="112"/>
      <c r="IH183" s="112"/>
      <c r="II183" s="112"/>
      <c r="IJ183" s="112"/>
      <c r="IK183" s="112"/>
      <c r="IL183" s="112"/>
      <c r="IM183" s="112"/>
      <c r="IN183" s="112"/>
      <c r="IO183" s="112"/>
      <c r="IP183" s="112"/>
      <c r="IQ183" s="112"/>
      <c r="IR183" s="112"/>
      <c r="IS183" s="112"/>
      <c r="IT183" s="112"/>
      <c r="IU183" s="112"/>
    </row>
    <row r="184" spans="1:255">
      <c r="A184" s="135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  <c r="BL184" s="112"/>
      <c r="BM184" s="112"/>
      <c r="BN184" s="112"/>
      <c r="BO184" s="112"/>
      <c r="BP184" s="112"/>
      <c r="BQ184" s="112"/>
      <c r="BR184" s="112"/>
      <c r="BS184" s="112"/>
      <c r="BT184" s="112"/>
      <c r="BU184" s="112"/>
      <c r="BV184" s="112"/>
      <c r="BW184" s="112"/>
      <c r="BX184" s="112"/>
      <c r="BY184" s="112"/>
      <c r="BZ184" s="112"/>
      <c r="CA184" s="112"/>
      <c r="CB184" s="112"/>
      <c r="CC184" s="112"/>
      <c r="CD184" s="112"/>
      <c r="CE184" s="112"/>
      <c r="CF184" s="112"/>
      <c r="CG184" s="112"/>
      <c r="CH184" s="112"/>
      <c r="CI184" s="112"/>
      <c r="CJ184" s="112"/>
      <c r="CK184" s="112"/>
      <c r="CL184" s="112"/>
      <c r="CM184" s="112"/>
      <c r="CN184" s="112"/>
      <c r="CO184" s="112"/>
      <c r="CP184" s="112"/>
      <c r="CQ184" s="112"/>
      <c r="CR184" s="112"/>
      <c r="CS184" s="112"/>
      <c r="CT184" s="112"/>
      <c r="CU184" s="112"/>
      <c r="CV184" s="112"/>
      <c r="CW184" s="112"/>
      <c r="CX184" s="112"/>
      <c r="CY184" s="112"/>
      <c r="CZ184" s="112"/>
      <c r="DA184" s="112"/>
      <c r="DB184" s="112"/>
      <c r="DC184" s="112"/>
      <c r="DD184" s="112"/>
      <c r="DE184" s="112"/>
      <c r="DF184" s="112"/>
      <c r="DG184" s="112"/>
      <c r="DH184" s="112"/>
      <c r="DI184" s="112"/>
      <c r="DJ184" s="112"/>
      <c r="DK184" s="112"/>
      <c r="DL184" s="112"/>
      <c r="DM184" s="112"/>
      <c r="DN184" s="112"/>
      <c r="DO184" s="112"/>
      <c r="DP184" s="112"/>
      <c r="DQ184" s="112"/>
      <c r="DR184" s="112"/>
      <c r="DS184" s="112"/>
      <c r="DT184" s="112"/>
      <c r="DU184" s="112"/>
      <c r="DV184" s="112"/>
      <c r="DW184" s="112"/>
      <c r="DX184" s="112"/>
      <c r="DY184" s="112"/>
      <c r="DZ184" s="112"/>
      <c r="EA184" s="112"/>
      <c r="EB184" s="112"/>
      <c r="EC184" s="112"/>
      <c r="ED184" s="112"/>
      <c r="EE184" s="112"/>
      <c r="EF184" s="112"/>
      <c r="EG184" s="112"/>
      <c r="EH184" s="112"/>
      <c r="EI184" s="112"/>
      <c r="EJ184" s="112"/>
      <c r="EK184" s="112"/>
      <c r="EL184" s="112"/>
      <c r="EM184" s="112"/>
      <c r="EN184" s="112"/>
      <c r="EO184" s="112"/>
      <c r="EP184" s="112"/>
      <c r="EQ184" s="112"/>
      <c r="ER184" s="112"/>
      <c r="ES184" s="112"/>
      <c r="ET184" s="112"/>
      <c r="EU184" s="112"/>
      <c r="EV184" s="112"/>
      <c r="EW184" s="112"/>
      <c r="EX184" s="112"/>
      <c r="EY184" s="112"/>
      <c r="EZ184" s="112"/>
      <c r="FA184" s="112"/>
      <c r="FB184" s="112"/>
      <c r="FC184" s="112"/>
      <c r="FD184" s="112"/>
      <c r="FE184" s="112"/>
      <c r="FF184" s="112"/>
      <c r="FG184" s="112"/>
      <c r="FH184" s="112"/>
      <c r="FI184" s="112"/>
      <c r="FJ184" s="112"/>
      <c r="FK184" s="112"/>
      <c r="FL184" s="112"/>
      <c r="FM184" s="112"/>
      <c r="FN184" s="112"/>
      <c r="FO184" s="112"/>
      <c r="FP184" s="112"/>
      <c r="FQ184" s="112"/>
      <c r="FR184" s="112"/>
      <c r="FS184" s="112"/>
      <c r="FT184" s="112"/>
      <c r="FU184" s="112"/>
      <c r="FV184" s="112"/>
      <c r="FW184" s="112"/>
      <c r="FX184" s="112"/>
      <c r="FY184" s="112"/>
      <c r="FZ184" s="112"/>
      <c r="GA184" s="112"/>
      <c r="GB184" s="112"/>
      <c r="GC184" s="112"/>
      <c r="GD184" s="112"/>
      <c r="GE184" s="112"/>
      <c r="GF184" s="112"/>
      <c r="GG184" s="112"/>
      <c r="GH184" s="112"/>
      <c r="GI184" s="112"/>
      <c r="GJ184" s="112"/>
      <c r="GK184" s="112"/>
      <c r="GL184" s="112"/>
      <c r="GM184" s="112"/>
      <c r="GN184" s="112"/>
      <c r="GO184" s="112"/>
      <c r="GP184" s="112"/>
      <c r="GQ184" s="112"/>
      <c r="GR184" s="112"/>
      <c r="GS184" s="112"/>
      <c r="GT184" s="112"/>
      <c r="GU184" s="112"/>
      <c r="GV184" s="112"/>
      <c r="GW184" s="112"/>
      <c r="GX184" s="112"/>
      <c r="GY184" s="112"/>
      <c r="GZ184" s="112"/>
      <c r="HA184" s="112"/>
      <c r="HB184" s="112"/>
      <c r="HC184" s="112"/>
      <c r="HD184" s="112"/>
      <c r="HE184" s="112"/>
      <c r="HF184" s="112"/>
      <c r="HG184" s="112"/>
      <c r="HH184" s="112"/>
      <c r="HI184" s="112"/>
      <c r="HJ184" s="112"/>
      <c r="HK184" s="112"/>
      <c r="HL184" s="112"/>
      <c r="HM184" s="112"/>
      <c r="HN184" s="112"/>
      <c r="HO184" s="112"/>
      <c r="HP184" s="112"/>
      <c r="HQ184" s="112"/>
      <c r="HR184" s="112"/>
      <c r="HS184" s="112"/>
      <c r="HT184" s="112"/>
      <c r="HU184" s="112"/>
      <c r="HV184" s="112"/>
      <c r="HW184" s="112"/>
      <c r="HX184" s="112"/>
      <c r="HY184" s="112"/>
      <c r="HZ184" s="112"/>
      <c r="IA184" s="112"/>
      <c r="IB184" s="112"/>
      <c r="IC184" s="112"/>
      <c r="ID184" s="112"/>
      <c r="IE184" s="112"/>
      <c r="IF184" s="112"/>
      <c r="IG184" s="112"/>
      <c r="IH184" s="112"/>
      <c r="II184" s="112"/>
      <c r="IJ184" s="112"/>
      <c r="IK184" s="112"/>
      <c r="IL184" s="112"/>
      <c r="IM184" s="112"/>
      <c r="IN184" s="112"/>
      <c r="IO184" s="112"/>
      <c r="IP184" s="112"/>
      <c r="IQ184" s="112"/>
      <c r="IR184" s="112"/>
      <c r="IS184" s="112"/>
      <c r="IT184" s="112"/>
      <c r="IU184" s="112"/>
    </row>
    <row r="185" spans="1:255">
      <c r="A185" s="135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  <c r="BL185" s="112"/>
      <c r="BM185" s="112"/>
      <c r="BN185" s="112"/>
      <c r="BO185" s="112"/>
      <c r="BP185" s="112"/>
      <c r="BQ185" s="112"/>
      <c r="BR185" s="112"/>
      <c r="BS185" s="112"/>
      <c r="BT185" s="112"/>
      <c r="BU185" s="112"/>
      <c r="BV185" s="112"/>
      <c r="BW185" s="112"/>
      <c r="BX185" s="112"/>
      <c r="BY185" s="112"/>
      <c r="BZ185" s="112"/>
      <c r="CA185" s="112"/>
      <c r="CB185" s="112"/>
      <c r="CC185" s="112"/>
      <c r="CD185" s="112"/>
      <c r="CE185" s="112"/>
      <c r="CF185" s="112"/>
      <c r="CG185" s="112"/>
      <c r="CH185" s="112"/>
      <c r="CI185" s="112"/>
      <c r="CJ185" s="112"/>
      <c r="CK185" s="112"/>
      <c r="CL185" s="112"/>
      <c r="CM185" s="112"/>
      <c r="CN185" s="112"/>
      <c r="CO185" s="112"/>
      <c r="CP185" s="112"/>
      <c r="CQ185" s="112"/>
      <c r="CR185" s="112"/>
      <c r="CS185" s="112"/>
      <c r="CT185" s="112"/>
      <c r="CU185" s="112"/>
      <c r="CV185" s="112"/>
      <c r="CW185" s="112"/>
      <c r="CX185" s="112"/>
      <c r="CY185" s="112"/>
      <c r="CZ185" s="112"/>
      <c r="DA185" s="112"/>
      <c r="DB185" s="112"/>
      <c r="DC185" s="112"/>
      <c r="DD185" s="112"/>
      <c r="DE185" s="112"/>
      <c r="DF185" s="112"/>
      <c r="DG185" s="112"/>
      <c r="DH185" s="112"/>
      <c r="DI185" s="112"/>
      <c r="DJ185" s="112"/>
      <c r="DK185" s="112"/>
      <c r="DL185" s="112"/>
      <c r="DM185" s="112"/>
      <c r="DN185" s="112"/>
      <c r="DO185" s="112"/>
      <c r="DP185" s="112"/>
      <c r="DQ185" s="112"/>
      <c r="DR185" s="112"/>
      <c r="DS185" s="112"/>
      <c r="DT185" s="112"/>
      <c r="DU185" s="112"/>
      <c r="DV185" s="112"/>
      <c r="DW185" s="112"/>
      <c r="DX185" s="112"/>
      <c r="DY185" s="112"/>
      <c r="DZ185" s="112"/>
      <c r="EA185" s="112"/>
      <c r="EB185" s="112"/>
      <c r="EC185" s="112"/>
      <c r="ED185" s="112"/>
      <c r="EE185" s="112"/>
      <c r="EF185" s="112"/>
      <c r="EG185" s="112"/>
      <c r="EH185" s="112"/>
      <c r="EI185" s="112"/>
      <c r="EJ185" s="112"/>
      <c r="EK185" s="112"/>
      <c r="EL185" s="112"/>
      <c r="EM185" s="112"/>
      <c r="EN185" s="112"/>
      <c r="EO185" s="112"/>
      <c r="EP185" s="112"/>
      <c r="EQ185" s="112"/>
      <c r="ER185" s="112"/>
      <c r="ES185" s="112"/>
      <c r="ET185" s="112"/>
      <c r="EU185" s="112"/>
      <c r="EV185" s="112"/>
      <c r="EW185" s="112"/>
      <c r="EX185" s="112"/>
      <c r="EY185" s="112"/>
      <c r="EZ185" s="112"/>
      <c r="FA185" s="112"/>
      <c r="FB185" s="112"/>
      <c r="FC185" s="112"/>
      <c r="FD185" s="112"/>
      <c r="FE185" s="112"/>
      <c r="FF185" s="112"/>
      <c r="FG185" s="112"/>
      <c r="FH185" s="112"/>
      <c r="FI185" s="112"/>
      <c r="FJ185" s="112"/>
      <c r="FK185" s="112"/>
      <c r="FL185" s="112"/>
      <c r="FM185" s="112"/>
      <c r="FN185" s="112"/>
      <c r="FO185" s="112"/>
      <c r="FP185" s="112"/>
      <c r="FQ185" s="112"/>
      <c r="FR185" s="112"/>
      <c r="FS185" s="112"/>
      <c r="FT185" s="112"/>
      <c r="FU185" s="112"/>
      <c r="FV185" s="112"/>
      <c r="FW185" s="112"/>
      <c r="FX185" s="112"/>
      <c r="FY185" s="112"/>
      <c r="FZ185" s="112"/>
      <c r="GA185" s="112"/>
      <c r="GB185" s="112"/>
      <c r="GC185" s="112"/>
      <c r="GD185" s="112"/>
      <c r="GE185" s="112"/>
      <c r="GF185" s="112"/>
      <c r="GG185" s="112"/>
      <c r="GH185" s="112"/>
      <c r="GI185" s="112"/>
      <c r="GJ185" s="112"/>
      <c r="GK185" s="112"/>
      <c r="GL185" s="112"/>
      <c r="GM185" s="112"/>
      <c r="GN185" s="112"/>
      <c r="GO185" s="112"/>
      <c r="GP185" s="112"/>
      <c r="GQ185" s="112"/>
      <c r="GR185" s="112"/>
      <c r="GS185" s="112"/>
      <c r="GT185" s="112"/>
      <c r="GU185" s="112"/>
      <c r="GV185" s="112"/>
      <c r="GW185" s="112"/>
      <c r="GX185" s="112"/>
      <c r="GY185" s="112"/>
      <c r="GZ185" s="112"/>
      <c r="HA185" s="112"/>
      <c r="HB185" s="112"/>
      <c r="HC185" s="112"/>
      <c r="HD185" s="112"/>
      <c r="HE185" s="112"/>
      <c r="HF185" s="112"/>
      <c r="HG185" s="112"/>
      <c r="HH185" s="112"/>
      <c r="HI185" s="112"/>
      <c r="HJ185" s="112"/>
      <c r="HK185" s="112"/>
      <c r="HL185" s="112"/>
      <c r="HM185" s="112"/>
      <c r="HN185" s="112"/>
      <c r="HO185" s="112"/>
      <c r="HP185" s="112"/>
      <c r="HQ185" s="112"/>
      <c r="HR185" s="112"/>
      <c r="HS185" s="112"/>
      <c r="HT185" s="112"/>
      <c r="HU185" s="112"/>
      <c r="HV185" s="112"/>
      <c r="HW185" s="112"/>
      <c r="HX185" s="112"/>
      <c r="HY185" s="112"/>
      <c r="HZ185" s="112"/>
      <c r="IA185" s="112"/>
      <c r="IB185" s="112"/>
      <c r="IC185" s="112"/>
      <c r="ID185" s="112"/>
      <c r="IE185" s="112"/>
      <c r="IF185" s="112"/>
      <c r="IG185" s="112"/>
      <c r="IH185" s="112"/>
      <c r="II185" s="112"/>
      <c r="IJ185" s="112"/>
      <c r="IK185" s="112"/>
      <c r="IL185" s="112"/>
      <c r="IM185" s="112"/>
      <c r="IN185" s="112"/>
      <c r="IO185" s="112"/>
      <c r="IP185" s="112"/>
      <c r="IQ185" s="112"/>
      <c r="IR185" s="112"/>
      <c r="IS185" s="112"/>
      <c r="IT185" s="112"/>
      <c r="IU185" s="112"/>
    </row>
    <row r="186" spans="1:255">
      <c r="A186" s="135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  <c r="BN186" s="112"/>
      <c r="BO186" s="112"/>
      <c r="BP186" s="112"/>
      <c r="BQ186" s="112"/>
      <c r="BR186" s="112"/>
      <c r="BS186" s="112"/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112"/>
      <c r="CF186" s="112"/>
      <c r="CG186" s="112"/>
      <c r="CH186" s="112"/>
      <c r="CI186" s="112"/>
      <c r="CJ186" s="112"/>
      <c r="CK186" s="112"/>
      <c r="CL186" s="112"/>
      <c r="CM186" s="112"/>
      <c r="CN186" s="112"/>
      <c r="CO186" s="112"/>
      <c r="CP186" s="112"/>
      <c r="CQ186" s="112"/>
      <c r="CR186" s="112"/>
      <c r="CS186" s="112"/>
      <c r="CT186" s="112"/>
      <c r="CU186" s="112"/>
      <c r="CV186" s="112"/>
      <c r="CW186" s="112"/>
      <c r="CX186" s="112"/>
      <c r="CY186" s="112"/>
      <c r="CZ186" s="112"/>
      <c r="DA186" s="112"/>
      <c r="DB186" s="112"/>
      <c r="DC186" s="112"/>
      <c r="DD186" s="112"/>
      <c r="DE186" s="112"/>
      <c r="DF186" s="112"/>
      <c r="DG186" s="112"/>
      <c r="DH186" s="112"/>
      <c r="DI186" s="112"/>
      <c r="DJ186" s="112"/>
      <c r="DK186" s="112"/>
      <c r="DL186" s="112"/>
      <c r="DM186" s="112"/>
      <c r="DN186" s="112"/>
      <c r="DO186" s="112"/>
      <c r="DP186" s="112"/>
      <c r="DQ186" s="112"/>
      <c r="DR186" s="112"/>
      <c r="DS186" s="112"/>
      <c r="DT186" s="112"/>
      <c r="DU186" s="112"/>
      <c r="DV186" s="112"/>
      <c r="DW186" s="112"/>
      <c r="DX186" s="112"/>
      <c r="DY186" s="112"/>
      <c r="DZ186" s="112"/>
      <c r="EA186" s="112"/>
      <c r="EB186" s="112"/>
      <c r="EC186" s="112"/>
      <c r="ED186" s="112"/>
      <c r="EE186" s="112"/>
      <c r="EF186" s="112"/>
      <c r="EG186" s="112"/>
      <c r="EH186" s="112"/>
      <c r="EI186" s="112"/>
      <c r="EJ186" s="112"/>
      <c r="EK186" s="112"/>
      <c r="EL186" s="112"/>
      <c r="EM186" s="112"/>
      <c r="EN186" s="112"/>
      <c r="EO186" s="112"/>
      <c r="EP186" s="112"/>
      <c r="EQ186" s="112"/>
      <c r="ER186" s="112"/>
      <c r="ES186" s="112"/>
      <c r="ET186" s="112"/>
      <c r="EU186" s="112"/>
      <c r="EV186" s="112"/>
      <c r="EW186" s="112"/>
      <c r="EX186" s="112"/>
      <c r="EY186" s="112"/>
      <c r="EZ186" s="112"/>
      <c r="FA186" s="112"/>
      <c r="FB186" s="112"/>
      <c r="FC186" s="112"/>
      <c r="FD186" s="112"/>
      <c r="FE186" s="112"/>
      <c r="FF186" s="112"/>
      <c r="FG186" s="112"/>
      <c r="FH186" s="112"/>
      <c r="FI186" s="112"/>
      <c r="FJ186" s="112"/>
      <c r="FK186" s="112"/>
      <c r="FL186" s="112"/>
      <c r="FM186" s="112"/>
      <c r="FN186" s="112"/>
      <c r="FO186" s="112"/>
      <c r="FP186" s="112"/>
      <c r="FQ186" s="112"/>
      <c r="FR186" s="112"/>
      <c r="FS186" s="112"/>
      <c r="FT186" s="112"/>
      <c r="FU186" s="112"/>
      <c r="FV186" s="112"/>
      <c r="FW186" s="112"/>
      <c r="FX186" s="112"/>
      <c r="FY186" s="112"/>
      <c r="FZ186" s="112"/>
      <c r="GA186" s="112"/>
      <c r="GB186" s="112"/>
      <c r="GC186" s="112"/>
      <c r="GD186" s="112"/>
      <c r="GE186" s="112"/>
      <c r="GF186" s="112"/>
      <c r="GG186" s="112"/>
      <c r="GH186" s="112"/>
      <c r="GI186" s="112"/>
      <c r="GJ186" s="112"/>
      <c r="GK186" s="112"/>
      <c r="GL186" s="112"/>
      <c r="GM186" s="112"/>
      <c r="GN186" s="112"/>
      <c r="GO186" s="112"/>
      <c r="GP186" s="112"/>
      <c r="GQ186" s="112"/>
      <c r="GR186" s="112"/>
      <c r="GS186" s="112"/>
      <c r="GT186" s="112"/>
      <c r="GU186" s="112"/>
      <c r="GV186" s="112"/>
      <c r="GW186" s="112"/>
      <c r="GX186" s="112"/>
      <c r="GY186" s="112"/>
      <c r="GZ186" s="112"/>
      <c r="HA186" s="112"/>
      <c r="HB186" s="112"/>
      <c r="HC186" s="112"/>
      <c r="HD186" s="112"/>
      <c r="HE186" s="112"/>
      <c r="HF186" s="112"/>
      <c r="HG186" s="112"/>
      <c r="HH186" s="112"/>
      <c r="HI186" s="112"/>
      <c r="HJ186" s="112"/>
      <c r="HK186" s="112"/>
      <c r="HL186" s="112"/>
      <c r="HM186" s="112"/>
      <c r="HN186" s="112"/>
      <c r="HO186" s="112"/>
      <c r="HP186" s="112"/>
      <c r="HQ186" s="112"/>
      <c r="HR186" s="112"/>
      <c r="HS186" s="112"/>
      <c r="HT186" s="112"/>
      <c r="HU186" s="112"/>
      <c r="HV186" s="112"/>
      <c r="HW186" s="112"/>
      <c r="HX186" s="112"/>
      <c r="HY186" s="112"/>
      <c r="HZ186" s="112"/>
      <c r="IA186" s="112"/>
      <c r="IB186" s="112"/>
      <c r="IC186" s="112"/>
      <c r="ID186" s="112"/>
      <c r="IE186" s="112"/>
      <c r="IF186" s="112"/>
      <c r="IG186" s="112"/>
      <c r="IH186" s="112"/>
      <c r="II186" s="112"/>
      <c r="IJ186" s="112"/>
      <c r="IK186" s="112"/>
      <c r="IL186" s="112"/>
      <c r="IM186" s="112"/>
      <c r="IN186" s="112"/>
      <c r="IO186" s="112"/>
      <c r="IP186" s="112"/>
      <c r="IQ186" s="112"/>
      <c r="IR186" s="112"/>
      <c r="IS186" s="112"/>
      <c r="IT186" s="112"/>
      <c r="IU186" s="112"/>
    </row>
    <row r="187" spans="1:255">
      <c r="A187" s="135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  <c r="CC187" s="112"/>
      <c r="CD187" s="112"/>
      <c r="CE187" s="112"/>
      <c r="CF187" s="112"/>
      <c r="CG187" s="112"/>
      <c r="CH187" s="112"/>
      <c r="CI187" s="112"/>
      <c r="CJ187" s="112"/>
      <c r="CK187" s="112"/>
      <c r="CL187" s="112"/>
      <c r="CM187" s="112"/>
      <c r="CN187" s="112"/>
      <c r="CO187" s="112"/>
      <c r="CP187" s="112"/>
      <c r="CQ187" s="112"/>
      <c r="CR187" s="112"/>
      <c r="CS187" s="112"/>
      <c r="CT187" s="112"/>
      <c r="CU187" s="112"/>
      <c r="CV187" s="112"/>
      <c r="CW187" s="112"/>
      <c r="CX187" s="112"/>
      <c r="CY187" s="112"/>
      <c r="CZ187" s="112"/>
      <c r="DA187" s="112"/>
      <c r="DB187" s="112"/>
      <c r="DC187" s="112"/>
      <c r="DD187" s="112"/>
      <c r="DE187" s="112"/>
      <c r="DF187" s="112"/>
      <c r="DG187" s="112"/>
      <c r="DH187" s="112"/>
      <c r="DI187" s="112"/>
      <c r="DJ187" s="112"/>
      <c r="DK187" s="112"/>
      <c r="DL187" s="112"/>
      <c r="DM187" s="112"/>
      <c r="DN187" s="112"/>
      <c r="DO187" s="112"/>
      <c r="DP187" s="112"/>
      <c r="DQ187" s="112"/>
      <c r="DR187" s="112"/>
      <c r="DS187" s="112"/>
      <c r="DT187" s="112"/>
      <c r="DU187" s="112"/>
      <c r="DV187" s="112"/>
      <c r="DW187" s="112"/>
      <c r="DX187" s="112"/>
      <c r="DY187" s="112"/>
      <c r="DZ187" s="112"/>
      <c r="EA187" s="112"/>
      <c r="EB187" s="112"/>
      <c r="EC187" s="112"/>
      <c r="ED187" s="112"/>
      <c r="EE187" s="112"/>
      <c r="EF187" s="112"/>
      <c r="EG187" s="112"/>
      <c r="EH187" s="112"/>
      <c r="EI187" s="112"/>
      <c r="EJ187" s="112"/>
      <c r="EK187" s="112"/>
      <c r="EL187" s="112"/>
      <c r="EM187" s="112"/>
      <c r="EN187" s="112"/>
      <c r="EO187" s="112"/>
      <c r="EP187" s="112"/>
      <c r="EQ187" s="112"/>
      <c r="ER187" s="112"/>
      <c r="ES187" s="112"/>
      <c r="ET187" s="112"/>
      <c r="EU187" s="112"/>
      <c r="EV187" s="112"/>
      <c r="EW187" s="112"/>
      <c r="EX187" s="112"/>
      <c r="EY187" s="112"/>
      <c r="EZ187" s="112"/>
      <c r="FA187" s="112"/>
      <c r="FB187" s="112"/>
      <c r="FC187" s="112"/>
      <c r="FD187" s="112"/>
      <c r="FE187" s="112"/>
      <c r="FF187" s="112"/>
      <c r="FG187" s="112"/>
      <c r="FH187" s="112"/>
      <c r="FI187" s="112"/>
      <c r="FJ187" s="112"/>
      <c r="FK187" s="112"/>
      <c r="FL187" s="112"/>
      <c r="FM187" s="112"/>
      <c r="FN187" s="112"/>
      <c r="FO187" s="112"/>
      <c r="FP187" s="112"/>
      <c r="FQ187" s="112"/>
      <c r="FR187" s="112"/>
      <c r="FS187" s="112"/>
      <c r="FT187" s="112"/>
      <c r="FU187" s="112"/>
      <c r="FV187" s="112"/>
      <c r="FW187" s="112"/>
      <c r="FX187" s="112"/>
      <c r="FY187" s="112"/>
      <c r="FZ187" s="112"/>
      <c r="GA187" s="112"/>
      <c r="GB187" s="112"/>
      <c r="GC187" s="112"/>
      <c r="GD187" s="112"/>
      <c r="GE187" s="112"/>
      <c r="GF187" s="112"/>
      <c r="GG187" s="112"/>
      <c r="GH187" s="112"/>
      <c r="GI187" s="112"/>
      <c r="GJ187" s="112"/>
      <c r="GK187" s="112"/>
      <c r="GL187" s="112"/>
      <c r="GM187" s="112"/>
      <c r="GN187" s="112"/>
      <c r="GO187" s="112"/>
      <c r="GP187" s="112"/>
      <c r="GQ187" s="112"/>
      <c r="GR187" s="112"/>
      <c r="GS187" s="112"/>
      <c r="GT187" s="112"/>
      <c r="GU187" s="112"/>
      <c r="GV187" s="112"/>
      <c r="GW187" s="112"/>
      <c r="GX187" s="112"/>
      <c r="GY187" s="112"/>
      <c r="GZ187" s="112"/>
      <c r="HA187" s="112"/>
      <c r="HB187" s="112"/>
      <c r="HC187" s="112"/>
      <c r="HD187" s="112"/>
      <c r="HE187" s="112"/>
      <c r="HF187" s="112"/>
      <c r="HG187" s="112"/>
      <c r="HH187" s="112"/>
      <c r="HI187" s="112"/>
      <c r="HJ187" s="112"/>
      <c r="HK187" s="112"/>
      <c r="HL187" s="112"/>
      <c r="HM187" s="112"/>
      <c r="HN187" s="112"/>
      <c r="HO187" s="112"/>
      <c r="HP187" s="112"/>
      <c r="HQ187" s="112"/>
      <c r="HR187" s="112"/>
      <c r="HS187" s="112"/>
      <c r="HT187" s="112"/>
      <c r="HU187" s="112"/>
      <c r="HV187" s="112"/>
      <c r="HW187" s="112"/>
      <c r="HX187" s="112"/>
      <c r="HY187" s="112"/>
      <c r="HZ187" s="112"/>
      <c r="IA187" s="112"/>
      <c r="IB187" s="112"/>
      <c r="IC187" s="112"/>
      <c r="ID187" s="112"/>
      <c r="IE187" s="112"/>
      <c r="IF187" s="112"/>
      <c r="IG187" s="112"/>
      <c r="IH187" s="112"/>
      <c r="II187" s="112"/>
      <c r="IJ187" s="112"/>
      <c r="IK187" s="112"/>
      <c r="IL187" s="112"/>
      <c r="IM187" s="112"/>
      <c r="IN187" s="112"/>
      <c r="IO187" s="112"/>
      <c r="IP187" s="112"/>
      <c r="IQ187" s="112"/>
      <c r="IR187" s="112"/>
      <c r="IS187" s="112"/>
      <c r="IT187" s="112"/>
      <c r="IU187" s="112"/>
    </row>
    <row r="188" spans="1:255">
      <c r="A188" s="135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112"/>
      <c r="DB188" s="112"/>
      <c r="DC188" s="112"/>
      <c r="DD188" s="112"/>
      <c r="DE188" s="112"/>
      <c r="DF188" s="112"/>
      <c r="DG188" s="112"/>
      <c r="DH188" s="112"/>
      <c r="DI188" s="112"/>
      <c r="DJ188" s="112"/>
      <c r="DK188" s="112"/>
      <c r="DL188" s="112"/>
      <c r="DM188" s="112"/>
      <c r="DN188" s="112"/>
      <c r="DO188" s="112"/>
      <c r="DP188" s="112"/>
      <c r="DQ188" s="112"/>
      <c r="DR188" s="112"/>
      <c r="DS188" s="112"/>
      <c r="DT188" s="112"/>
      <c r="DU188" s="112"/>
      <c r="DV188" s="112"/>
      <c r="DW188" s="112"/>
      <c r="DX188" s="112"/>
      <c r="DY188" s="112"/>
      <c r="DZ188" s="112"/>
      <c r="EA188" s="112"/>
      <c r="EB188" s="112"/>
      <c r="EC188" s="112"/>
      <c r="ED188" s="112"/>
      <c r="EE188" s="112"/>
      <c r="EF188" s="112"/>
      <c r="EG188" s="112"/>
      <c r="EH188" s="112"/>
      <c r="EI188" s="112"/>
      <c r="EJ188" s="112"/>
      <c r="EK188" s="112"/>
      <c r="EL188" s="112"/>
      <c r="EM188" s="112"/>
      <c r="EN188" s="112"/>
      <c r="EO188" s="112"/>
      <c r="EP188" s="112"/>
      <c r="EQ188" s="112"/>
      <c r="ER188" s="112"/>
      <c r="ES188" s="112"/>
      <c r="ET188" s="112"/>
      <c r="EU188" s="112"/>
      <c r="EV188" s="112"/>
      <c r="EW188" s="112"/>
      <c r="EX188" s="112"/>
      <c r="EY188" s="112"/>
      <c r="EZ188" s="112"/>
      <c r="FA188" s="112"/>
      <c r="FB188" s="112"/>
      <c r="FC188" s="112"/>
      <c r="FD188" s="112"/>
      <c r="FE188" s="112"/>
      <c r="FF188" s="112"/>
      <c r="FG188" s="112"/>
      <c r="FH188" s="112"/>
      <c r="FI188" s="112"/>
      <c r="FJ188" s="112"/>
      <c r="FK188" s="112"/>
      <c r="FL188" s="112"/>
      <c r="FM188" s="112"/>
      <c r="FN188" s="112"/>
      <c r="FO188" s="112"/>
      <c r="FP188" s="112"/>
      <c r="FQ188" s="112"/>
      <c r="FR188" s="112"/>
      <c r="FS188" s="112"/>
      <c r="FT188" s="112"/>
      <c r="FU188" s="112"/>
      <c r="FV188" s="112"/>
      <c r="FW188" s="112"/>
      <c r="FX188" s="112"/>
      <c r="FY188" s="112"/>
      <c r="FZ188" s="112"/>
      <c r="GA188" s="112"/>
      <c r="GB188" s="112"/>
      <c r="GC188" s="112"/>
      <c r="GD188" s="112"/>
      <c r="GE188" s="112"/>
      <c r="GF188" s="112"/>
      <c r="GG188" s="112"/>
      <c r="GH188" s="112"/>
      <c r="GI188" s="112"/>
      <c r="GJ188" s="112"/>
      <c r="GK188" s="112"/>
      <c r="GL188" s="112"/>
      <c r="GM188" s="112"/>
      <c r="GN188" s="112"/>
      <c r="GO188" s="112"/>
      <c r="GP188" s="112"/>
      <c r="GQ188" s="112"/>
      <c r="GR188" s="112"/>
      <c r="GS188" s="112"/>
      <c r="GT188" s="112"/>
      <c r="GU188" s="112"/>
      <c r="GV188" s="112"/>
      <c r="GW188" s="112"/>
      <c r="GX188" s="112"/>
      <c r="GY188" s="112"/>
      <c r="GZ188" s="112"/>
      <c r="HA188" s="112"/>
      <c r="HB188" s="112"/>
      <c r="HC188" s="112"/>
      <c r="HD188" s="112"/>
      <c r="HE188" s="112"/>
      <c r="HF188" s="112"/>
      <c r="HG188" s="112"/>
      <c r="HH188" s="112"/>
      <c r="HI188" s="112"/>
      <c r="HJ188" s="112"/>
      <c r="HK188" s="112"/>
      <c r="HL188" s="112"/>
      <c r="HM188" s="112"/>
      <c r="HN188" s="112"/>
      <c r="HO188" s="112"/>
      <c r="HP188" s="112"/>
      <c r="HQ188" s="112"/>
      <c r="HR188" s="112"/>
      <c r="HS188" s="112"/>
      <c r="HT188" s="112"/>
      <c r="HU188" s="112"/>
      <c r="HV188" s="112"/>
      <c r="HW188" s="112"/>
      <c r="HX188" s="112"/>
      <c r="HY188" s="112"/>
      <c r="HZ188" s="112"/>
      <c r="IA188" s="112"/>
      <c r="IB188" s="112"/>
      <c r="IC188" s="112"/>
      <c r="ID188" s="112"/>
      <c r="IE188" s="112"/>
      <c r="IF188" s="112"/>
      <c r="IG188" s="112"/>
      <c r="IH188" s="112"/>
      <c r="II188" s="112"/>
      <c r="IJ188" s="112"/>
      <c r="IK188" s="112"/>
      <c r="IL188" s="112"/>
      <c r="IM188" s="112"/>
      <c r="IN188" s="112"/>
      <c r="IO188" s="112"/>
      <c r="IP188" s="112"/>
      <c r="IQ188" s="112"/>
      <c r="IR188" s="112"/>
      <c r="IS188" s="112"/>
      <c r="IT188" s="112"/>
      <c r="IU188" s="112"/>
    </row>
    <row r="189" spans="1:255">
      <c r="A189" s="135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  <c r="CX189" s="112"/>
      <c r="CY189" s="112"/>
      <c r="CZ189" s="112"/>
      <c r="DA189" s="112"/>
      <c r="DB189" s="112"/>
      <c r="DC189" s="112"/>
      <c r="DD189" s="112"/>
      <c r="DE189" s="112"/>
      <c r="DF189" s="112"/>
      <c r="DG189" s="112"/>
      <c r="DH189" s="112"/>
      <c r="DI189" s="112"/>
      <c r="DJ189" s="112"/>
      <c r="DK189" s="112"/>
      <c r="DL189" s="112"/>
      <c r="DM189" s="112"/>
      <c r="DN189" s="112"/>
      <c r="DO189" s="112"/>
      <c r="DP189" s="112"/>
      <c r="DQ189" s="112"/>
      <c r="DR189" s="112"/>
      <c r="DS189" s="112"/>
      <c r="DT189" s="112"/>
      <c r="DU189" s="112"/>
      <c r="DV189" s="112"/>
      <c r="DW189" s="112"/>
      <c r="DX189" s="112"/>
      <c r="DY189" s="112"/>
      <c r="DZ189" s="112"/>
      <c r="EA189" s="112"/>
      <c r="EB189" s="112"/>
      <c r="EC189" s="112"/>
      <c r="ED189" s="112"/>
      <c r="EE189" s="112"/>
      <c r="EF189" s="112"/>
      <c r="EG189" s="112"/>
      <c r="EH189" s="112"/>
      <c r="EI189" s="112"/>
      <c r="EJ189" s="112"/>
      <c r="EK189" s="112"/>
      <c r="EL189" s="112"/>
      <c r="EM189" s="112"/>
      <c r="EN189" s="112"/>
      <c r="EO189" s="112"/>
      <c r="EP189" s="112"/>
      <c r="EQ189" s="112"/>
      <c r="ER189" s="112"/>
      <c r="ES189" s="112"/>
      <c r="ET189" s="112"/>
      <c r="EU189" s="112"/>
      <c r="EV189" s="112"/>
      <c r="EW189" s="112"/>
      <c r="EX189" s="112"/>
      <c r="EY189" s="112"/>
      <c r="EZ189" s="112"/>
      <c r="FA189" s="112"/>
      <c r="FB189" s="112"/>
      <c r="FC189" s="112"/>
      <c r="FD189" s="112"/>
      <c r="FE189" s="112"/>
      <c r="FF189" s="112"/>
      <c r="FG189" s="112"/>
      <c r="FH189" s="112"/>
      <c r="FI189" s="112"/>
      <c r="FJ189" s="112"/>
      <c r="FK189" s="112"/>
      <c r="FL189" s="112"/>
      <c r="FM189" s="112"/>
      <c r="FN189" s="112"/>
      <c r="FO189" s="112"/>
      <c r="FP189" s="112"/>
      <c r="FQ189" s="112"/>
      <c r="FR189" s="112"/>
      <c r="FS189" s="112"/>
      <c r="FT189" s="112"/>
      <c r="FU189" s="112"/>
      <c r="FV189" s="112"/>
      <c r="FW189" s="112"/>
      <c r="FX189" s="112"/>
      <c r="FY189" s="112"/>
      <c r="FZ189" s="112"/>
      <c r="GA189" s="112"/>
      <c r="GB189" s="112"/>
      <c r="GC189" s="112"/>
      <c r="GD189" s="112"/>
      <c r="GE189" s="112"/>
      <c r="GF189" s="112"/>
      <c r="GG189" s="112"/>
      <c r="GH189" s="112"/>
      <c r="GI189" s="112"/>
      <c r="GJ189" s="112"/>
      <c r="GK189" s="112"/>
      <c r="GL189" s="112"/>
      <c r="GM189" s="112"/>
      <c r="GN189" s="112"/>
      <c r="GO189" s="112"/>
      <c r="GP189" s="112"/>
      <c r="GQ189" s="112"/>
      <c r="GR189" s="112"/>
      <c r="GS189" s="112"/>
      <c r="GT189" s="112"/>
      <c r="GU189" s="112"/>
      <c r="GV189" s="112"/>
      <c r="GW189" s="112"/>
      <c r="GX189" s="112"/>
      <c r="GY189" s="112"/>
      <c r="GZ189" s="112"/>
      <c r="HA189" s="112"/>
      <c r="HB189" s="112"/>
      <c r="HC189" s="112"/>
      <c r="HD189" s="112"/>
      <c r="HE189" s="112"/>
      <c r="HF189" s="112"/>
      <c r="HG189" s="112"/>
      <c r="HH189" s="112"/>
      <c r="HI189" s="112"/>
      <c r="HJ189" s="112"/>
      <c r="HK189" s="112"/>
      <c r="HL189" s="112"/>
      <c r="HM189" s="112"/>
      <c r="HN189" s="112"/>
      <c r="HO189" s="112"/>
      <c r="HP189" s="112"/>
      <c r="HQ189" s="112"/>
      <c r="HR189" s="112"/>
      <c r="HS189" s="112"/>
      <c r="HT189" s="112"/>
      <c r="HU189" s="112"/>
      <c r="HV189" s="112"/>
      <c r="HW189" s="112"/>
      <c r="HX189" s="112"/>
      <c r="HY189" s="112"/>
      <c r="HZ189" s="112"/>
      <c r="IA189" s="112"/>
      <c r="IB189" s="112"/>
      <c r="IC189" s="112"/>
      <c r="ID189" s="112"/>
      <c r="IE189" s="112"/>
      <c r="IF189" s="112"/>
      <c r="IG189" s="112"/>
      <c r="IH189" s="112"/>
      <c r="II189" s="112"/>
      <c r="IJ189" s="112"/>
      <c r="IK189" s="112"/>
      <c r="IL189" s="112"/>
      <c r="IM189" s="112"/>
      <c r="IN189" s="112"/>
      <c r="IO189" s="112"/>
      <c r="IP189" s="112"/>
      <c r="IQ189" s="112"/>
      <c r="IR189" s="112"/>
      <c r="IS189" s="112"/>
      <c r="IT189" s="112"/>
      <c r="IU189" s="112"/>
    </row>
    <row r="190" spans="1:255">
      <c r="A190" s="135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  <c r="CF190" s="112"/>
      <c r="CG190" s="112"/>
      <c r="CH190" s="112"/>
      <c r="CI190" s="112"/>
      <c r="CJ190" s="112"/>
      <c r="CK190" s="112"/>
      <c r="CL190" s="112"/>
      <c r="CM190" s="112"/>
      <c r="CN190" s="112"/>
      <c r="CO190" s="112"/>
      <c r="CP190" s="112"/>
      <c r="CQ190" s="112"/>
      <c r="CR190" s="112"/>
      <c r="CS190" s="112"/>
      <c r="CT190" s="112"/>
      <c r="CU190" s="112"/>
      <c r="CV190" s="112"/>
      <c r="CW190" s="112"/>
      <c r="CX190" s="112"/>
      <c r="CY190" s="112"/>
      <c r="CZ190" s="112"/>
      <c r="DA190" s="112"/>
      <c r="DB190" s="112"/>
      <c r="DC190" s="112"/>
      <c r="DD190" s="112"/>
      <c r="DE190" s="112"/>
      <c r="DF190" s="112"/>
      <c r="DG190" s="112"/>
      <c r="DH190" s="112"/>
      <c r="DI190" s="112"/>
      <c r="DJ190" s="112"/>
      <c r="DK190" s="112"/>
      <c r="DL190" s="112"/>
      <c r="DM190" s="112"/>
      <c r="DN190" s="112"/>
      <c r="DO190" s="112"/>
      <c r="DP190" s="112"/>
      <c r="DQ190" s="112"/>
      <c r="DR190" s="112"/>
      <c r="DS190" s="112"/>
      <c r="DT190" s="112"/>
      <c r="DU190" s="112"/>
      <c r="DV190" s="112"/>
      <c r="DW190" s="112"/>
      <c r="DX190" s="112"/>
      <c r="DY190" s="112"/>
      <c r="DZ190" s="112"/>
      <c r="EA190" s="112"/>
      <c r="EB190" s="112"/>
      <c r="EC190" s="112"/>
      <c r="ED190" s="112"/>
      <c r="EE190" s="112"/>
      <c r="EF190" s="112"/>
      <c r="EG190" s="112"/>
      <c r="EH190" s="112"/>
      <c r="EI190" s="112"/>
      <c r="EJ190" s="112"/>
      <c r="EK190" s="112"/>
      <c r="EL190" s="112"/>
      <c r="EM190" s="112"/>
      <c r="EN190" s="112"/>
      <c r="EO190" s="112"/>
      <c r="EP190" s="112"/>
      <c r="EQ190" s="112"/>
      <c r="ER190" s="112"/>
      <c r="ES190" s="112"/>
      <c r="ET190" s="112"/>
      <c r="EU190" s="112"/>
      <c r="EV190" s="112"/>
      <c r="EW190" s="112"/>
      <c r="EX190" s="112"/>
      <c r="EY190" s="112"/>
      <c r="EZ190" s="112"/>
      <c r="FA190" s="112"/>
      <c r="FB190" s="112"/>
      <c r="FC190" s="112"/>
      <c r="FD190" s="112"/>
      <c r="FE190" s="112"/>
      <c r="FF190" s="112"/>
      <c r="FG190" s="112"/>
      <c r="FH190" s="112"/>
      <c r="FI190" s="112"/>
      <c r="FJ190" s="112"/>
      <c r="FK190" s="112"/>
      <c r="FL190" s="112"/>
      <c r="FM190" s="112"/>
      <c r="FN190" s="112"/>
      <c r="FO190" s="112"/>
      <c r="FP190" s="112"/>
      <c r="FQ190" s="112"/>
      <c r="FR190" s="112"/>
      <c r="FS190" s="112"/>
      <c r="FT190" s="112"/>
      <c r="FU190" s="112"/>
      <c r="FV190" s="112"/>
      <c r="FW190" s="112"/>
      <c r="FX190" s="112"/>
      <c r="FY190" s="112"/>
      <c r="FZ190" s="112"/>
      <c r="GA190" s="112"/>
      <c r="GB190" s="112"/>
      <c r="GC190" s="112"/>
      <c r="GD190" s="112"/>
      <c r="GE190" s="112"/>
      <c r="GF190" s="112"/>
      <c r="GG190" s="112"/>
      <c r="GH190" s="112"/>
      <c r="GI190" s="112"/>
      <c r="GJ190" s="112"/>
      <c r="GK190" s="112"/>
      <c r="GL190" s="112"/>
      <c r="GM190" s="112"/>
      <c r="GN190" s="112"/>
      <c r="GO190" s="112"/>
      <c r="GP190" s="112"/>
      <c r="GQ190" s="112"/>
      <c r="GR190" s="112"/>
      <c r="GS190" s="112"/>
      <c r="GT190" s="112"/>
      <c r="GU190" s="112"/>
      <c r="GV190" s="112"/>
      <c r="GW190" s="112"/>
      <c r="GX190" s="112"/>
      <c r="GY190" s="112"/>
      <c r="GZ190" s="112"/>
      <c r="HA190" s="112"/>
      <c r="HB190" s="112"/>
      <c r="HC190" s="112"/>
      <c r="HD190" s="112"/>
      <c r="HE190" s="112"/>
      <c r="HF190" s="112"/>
      <c r="HG190" s="112"/>
      <c r="HH190" s="112"/>
      <c r="HI190" s="112"/>
      <c r="HJ190" s="112"/>
      <c r="HK190" s="112"/>
      <c r="HL190" s="112"/>
      <c r="HM190" s="112"/>
      <c r="HN190" s="112"/>
      <c r="HO190" s="112"/>
      <c r="HP190" s="112"/>
      <c r="HQ190" s="112"/>
      <c r="HR190" s="112"/>
      <c r="HS190" s="112"/>
      <c r="HT190" s="112"/>
      <c r="HU190" s="112"/>
      <c r="HV190" s="112"/>
      <c r="HW190" s="112"/>
      <c r="HX190" s="112"/>
      <c r="HY190" s="112"/>
      <c r="HZ190" s="112"/>
      <c r="IA190" s="112"/>
      <c r="IB190" s="112"/>
      <c r="IC190" s="112"/>
      <c r="ID190" s="112"/>
      <c r="IE190" s="112"/>
      <c r="IF190" s="112"/>
      <c r="IG190" s="112"/>
      <c r="IH190" s="112"/>
      <c r="II190" s="112"/>
      <c r="IJ190" s="112"/>
      <c r="IK190" s="112"/>
      <c r="IL190" s="112"/>
      <c r="IM190" s="112"/>
      <c r="IN190" s="112"/>
      <c r="IO190" s="112"/>
      <c r="IP190" s="112"/>
      <c r="IQ190" s="112"/>
      <c r="IR190" s="112"/>
      <c r="IS190" s="112"/>
      <c r="IT190" s="112"/>
      <c r="IU190" s="112"/>
    </row>
    <row r="191" spans="1:255">
      <c r="A191" s="135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  <c r="CC191" s="112"/>
      <c r="CD191" s="112"/>
      <c r="CE191" s="112"/>
      <c r="CF191" s="112"/>
      <c r="CG191" s="112"/>
      <c r="CH191" s="112"/>
      <c r="CI191" s="112"/>
      <c r="CJ191" s="112"/>
      <c r="CK191" s="112"/>
      <c r="CL191" s="112"/>
      <c r="CM191" s="112"/>
      <c r="CN191" s="112"/>
      <c r="CO191" s="112"/>
      <c r="CP191" s="112"/>
      <c r="CQ191" s="112"/>
      <c r="CR191" s="112"/>
      <c r="CS191" s="112"/>
      <c r="CT191" s="112"/>
      <c r="CU191" s="112"/>
      <c r="CV191" s="112"/>
      <c r="CW191" s="112"/>
      <c r="CX191" s="112"/>
      <c r="CY191" s="112"/>
      <c r="CZ191" s="112"/>
      <c r="DA191" s="112"/>
      <c r="DB191" s="112"/>
      <c r="DC191" s="112"/>
      <c r="DD191" s="112"/>
      <c r="DE191" s="112"/>
      <c r="DF191" s="112"/>
      <c r="DG191" s="112"/>
      <c r="DH191" s="112"/>
      <c r="DI191" s="112"/>
      <c r="DJ191" s="112"/>
      <c r="DK191" s="112"/>
      <c r="DL191" s="112"/>
      <c r="DM191" s="112"/>
      <c r="DN191" s="112"/>
      <c r="DO191" s="112"/>
      <c r="DP191" s="112"/>
      <c r="DQ191" s="112"/>
      <c r="DR191" s="112"/>
      <c r="DS191" s="112"/>
      <c r="DT191" s="112"/>
      <c r="DU191" s="112"/>
      <c r="DV191" s="112"/>
      <c r="DW191" s="112"/>
      <c r="DX191" s="112"/>
      <c r="DY191" s="112"/>
      <c r="DZ191" s="112"/>
      <c r="EA191" s="112"/>
      <c r="EB191" s="112"/>
      <c r="EC191" s="112"/>
      <c r="ED191" s="112"/>
      <c r="EE191" s="112"/>
      <c r="EF191" s="112"/>
      <c r="EG191" s="112"/>
      <c r="EH191" s="112"/>
      <c r="EI191" s="112"/>
      <c r="EJ191" s="112"/>
      <c r="EK191" s="112"/>
      <c r="EL191" s="112"/>
      <c r="EM191" s="112"/>
      <c r="EN191" s="112"/>
      <c r="EO191" s="112"/>
      <c r="EP191" s="112"/>
      <c r="EQ191" s="112"/>
      <c r="ER191" s="112"/>
      <c r="ES191" s="112"/>
      <c r="ET191" s="112"/>
      <c r="EU191" s="112"/>
      <c r="EV191" s="112"/>
      <c r="EW191" s="112"/>
      <c r="EX191" s="112"/>
      <c r="EY191" s="112"/>
      <c r="EZ191" s="112"/>
      <c r="FA191" s="112"/>
      <c r="FB191" s="112"/>
      <c r="FC191" s="112"/>
      <c r="FD191" s="112"/>
      <c r="FE191" s="112"/>
      <c r="FF191" s="112"/>
      <c r="FG191" s="112"/>
      <c r="FH191" s="112"/>
      <c r="FI191" s="112"/>
      <c r="FJ191" s="112"/>
      <c r="FK191" s="112"/>
      <c r="FL191" s="112"/>
      <c r="FM191" s="112"/>
      <c r="FN191" s="112"/>
      <c r="FO191" s="112"/>
      <c r="FP191" s="112"/>
      <c r="FQ191" s="112"/>
      <c r="FR191" s="112"/>
      <c r="FS191" s="112"/>
      <c r="FT191" s="112"/>
      <c r="FU191" s="112"/>
      <c r="FV191" s="112"/>
      <c r="FW191" s="112"/>
      <c r="FX191" s="112"/>
      <c r="FY191" s="112"/>
      <c r="FZ191" s="112"/>
      <c r="GA191" s="112"/>
      <c r="GB191" s="112"/>
      <c r="GC191" s="112"/>
      <c r="GD191" s="112"/>
      <c r="GE191" s="112"/>
      <c r="GF191" s="112"/>
      <c r="GG191" s="112"/>
      <c r="GH191" s="112"/>
      <c r="GI191" s="112"/>
      <c r="GJ191" s="112"/>
      <c r="GK191" s="112"/>
      <c r="GL191" s="112"/>
      <c r="GM191" s="112"/>
      <c r="GN191" s="112"/>
      <c r="GO191" s="112"/>
      <c r="GP191" s="112"/>
      <c r="GQ191" s="112"/>
      <c r="GR191" s="112"/>
      <c r="GS191" s="112"/>
      <c r="GT191" s="112"/>
      <c r="GU191" s="112"/>
      <c r="GV191" s="112"/>
      <c r="GW191" s="112"/>
      <c r="GX191" s="112"/>
      <c r="GY191" s="112"/>
      <c r="GZ191" s="112"/>
      <c r="HA191" s="112"/>
      <c r="HB191" s="112"/>
      <c r="HC191" s="112"/>
      <c r="HD191" s="112"/>
      <c r="HE191" s="112"/>
      <c r="HF191" s="112"/>
      <c r="HG191" s="112"/>
      <c r="HH191" s="112"/>
      <c r="HI191" s="112"/>
      <c r="HJ191" s="112"/>
      <c r="HK191" s="112"/>
      <c r="HL191" s="112"/>
      <c r="HM191" s="112"/>
      <c r="HN191" s="112"/>
      <c r="HO191" s="112"/>
      <c r="HP191" s="112"/>
      <c r="HQ191" s="112"/>
      <c r="HR191" s="112"/>
      <c r="HS191" s="112"/>
      <c r="HT191" s="112"/>
      <c r="HU191" s="112"/>
      <c r="HV191" s="112"/>
      <c r="HW191" s="112"/>
      <c r="HX191" s="112"/>
      <c r="HY191" s="112"/>
      <c r="HZ191" s="112"/>
      <c r="IA191" s="112"/>
      <c r="IB191" s="112"/>
      <c r="IC191" s="112"/>
      <c r="ID191" s="112"/>
      <c r="IE191" s="112"/>
      <c r="IF191" s="112"/>
      <c r="IG191" s="112"/>
      <c r="IH191" s="112"/>
      <c r="II191" s="112"/>
      <c r="IJ191" s="112"/>
      <c r="IK191" s="112"/>
      <c r="IL191" s="112"/>
      <c r="IM191" s="112"/>
      <c r="IN191" s="112"/>
      <c r="IO191" s="112"/>
      <c r="IP191" s="112"/>
      <c r="IQ191" s="112"/>
      <c r="IR191" s="112"/>
      <c r="IS191" s="112"/>
      <c r="IT191" s="112"/>
      <c r="IU191" s="112"/>
    </row>
    <row r="192" spans="1:255">
      <c r="A192" s="135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  <c r="BL192" s="112"/>
      <c r="BM192" s="112"/>
      <c r="BN192" s="112"/>
      <c r="BO192" s="112"/>
      <c r="BP192" s="112"/>
      <c r="BQ192" s="112"/>
      <c r="BR192" s="112"/>
      <c r="BS192" s="112"/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112"/>
      <c r="CF192" s="112"/>
      <c r="CG192" s="112"/>
      <c r="CH192" s="112"/>
      <c r="CI192" s="112"/>
      <c r="CJ192" s="112"/>
      <c r="CK192" s="112"/>
      <c r="CL192" s="112"/>
      <c r="CM192" s="112"/>
      <c r="CN192" s="112"/>
      <c r="CO192" s="112"/>
      <c r="CP192" s="112"/>
      <c r="CQ192" s="112"/>
      <c r="CR192" s="112"/>
      <c r="CS192" s="112"/>
      <c r="CT192" s="112"/>
      <c r="CU192" s="112"/>
      <c r="CV192" s="112"/>
      <c r="CW192" s="112"/>
      <c r="CX192" s="112"/>
      <c r="CY192" s="112"/>
      <c r="CZ192" s="112"/>
      <c r="DA192" s="112"/>
      <c r="DB192" s="112"/>
      <c r="DC192" s="112"/>
      <c r="DD192" s="112"/>
      <c r="DE192" s="112"/>
      <c r="DF192" s="112"/>
      <c r="DG192" s="112"/>
      <c r="DH192" s="112"/>
      <c r="DI192" s="112"/>
      <c r="DJ192" s="112"/>
      <c r="DK192" s="112"/>
      <c r="DL192" s="112"/>
      <c r="DM192" s="112"/>
      <c r="DN192" s="112"/>
      <c r="DO192" s="112"/>
      <c r="DP192" s="112"/>
      <c r="DQ192" s="112"/>
      <c r="DR192" s="112"/>
      <c r="DS192" s="112"/>
      <c r="DT192" s="112"/>
      <c r="DU192" s="112"/>
      <c r="DV192" s="112"/>
      <c r="DW192" s="112"/>
      <c r="DX192" s="112"/>
      <c r="DY192" s="112"/>
      <c r="DZ192" s="112"/>
      <c r="EA192" s="112"/>
      <c r="EB192" s="112"/>
      <c r="EC192" s="112"/>
      <c r="ED192" s="112"/>
      <c r="EE192" s="112"/>
      <c r="EF192" s="112"/>
      <c r="EG192" s="112"/>
      <c r="EH192" s="112"/>
      <c r="EI192" s="112"/>
      <c r="EJ192" s="112"/>
      <c r="EK192" s="112"/>
      <c r="EL192" s="112"/>
      <c r="EM192" s="112"/>
      <c r="EN192" s="112"/>
      <c r="EO192" s="112"/>
      <c r="EP192" s="112"/>
      <c r="EQ192" s="112"/>
      <c r="ER192" s="112"/>
      <c r="ES192" s="112"/>
      <c r="ET192" s="112"/>
      <c r="EU192" s="112"/>
      <c r="EV192" s="112"/>
      <c r="EW192" s="112"/>
      <c r="EX192" s="112"/>
      <c r="EY192" s="112"/>
      <c r="EZ192" s="112"/>
      <c r="FA192" s="112"/>
      <c r="FB192" s="112"/>
      <c r="FC192" s="112"/>
      <c r="FD192" s="112"/>
      <c r="FE192" s="112"/>
      <c r="FF192" s="112"/>
      <c r="FG192" s="112"/>
      <c r="FH192" s="112"/>
      <c r="FI192" s="112"/>
      <c r="FJ192" s="112"/>
      <c r="FK192" s="112"/>
      <c r="FL192" s="112"/>
      <c r="FM192" s="112"/>
      <c r="FN192" s="112"/>
      <c r="FO192" s="112"/>
      <c r="FP192" s="112"/>
      <c r="FQ192" s="112"/>
      <c r="FR192" s="112"/>
      <c r="FS192" s="112"/>
      <c r="FT192" s="112"/>
      <c r="FU192" s="112"/>
      <c r="FV192" s="112"/>
      <c r="FW192" s="112"/>
      <c r="FX192" s="112"/>
      <c r="FY192" s="112"/>
      <c r="FZ192" s="112"/>
      <c r="GA192" s="112"/>
      <c r="GB192" s="112"/>
      <c r="GC192" s="112"/>
      <c r="GD192" s="112"/>
      <c r="GE192" s="112"/>
      <c r="GF192" s="112"/>
      <c r="GG192" s="112"/>
      <c r="GH192" s="112"/>
      <c r="GI192" s="112"/>
      <c r="GJ192" s="112"/>
      <c r="GK192" s="112"/>
      <c r="GL192" s="112"/>
      <c r="GM192" s="112"/>
      <c r="GN192" s="112"/>
      <c r="GO192" s="112"/>
      <c r="GP192" s="112"/>
      <c r="GQ192" s="112"/>
      <c r="GR192" s="112"/>
      <c r="GS192" s="112"/>
      <c r="GT192" s="112"/>
      <c r="GU192" s="112"/>
      <c r="GV192" s="112"/>
      <c r="GW192" s="112"/>
      <c r="GX192" s="112"/>
      <c r="GY192" s="112"/>
      <c r="GZ192" s="112"/>
      <c r="HA192" s="112"/>
      <c r="HB192" s="112"/>
      <c r="HC192" s="112"/>
      <c r="HD192" s="112"/>
      <c r="HE192" s="112"/>
      <c r="HF192" s="112"/>
      <c r="HG192" s="112"/>
      <c r="HH192" s="112"/>
      <c r="HI192" s="112"/>
      <c r="HJ192" s="112"/>
      <c r="HK192" s="112"/>
      <c r="HL192" s="112"/>
      <c r="HM192" s="112"/>
      <c r="HN192" s="112"/>
      <c r="HO192" s="112"/>
      <c r="HP192" s="112"/>
      <c r="HQ192" s="112"/>
      <c r="HR192" s="112"/>
      <c r="HS192" s="112"/>
      <c r="HT192" s="112"/>
      <c r="HU192" s="112"/>
      <c r="HV192" s="112"/>
      <c r="HW192" s="112"/>
      <c r="HX192" s="112"/>
      <c r="HY192" s="112"/>
      <c r="HZ192" s="112"/>
      <c r="IA192" s="112"/>
      <c r="IB192" s="112"/>
      <c r="IC192" s="112"/>
      <c r="ID192" s="112"/>
      <c r="IE192" s="112"/>
      <c r="IF192" s="112"/>
      <c r="IG192" s="112"/>
      <c r="IH192" s="112"/>
      <c r="II192" s="112"/>
      <c r="IJ192" s="112"/>
      <c r="IK192" s="112"/>
      <c r="IL192" s="112"/>
      <c r="IM192" s="112"/>
      <c r="IN192" s="112"/>
      <c r="IO192" s="112"/>
      <c r="IP192" s="112"/>
      <c r="IQ192" s="112"/>
      <c r="IR192" s="112"/>
      <c r="IS192" s="112"/>
      <c r="IT192" s="112"/>
      <c r="IU192" s="112"/>
    </row>
    <row r="193" spans="1:255">
      <c r="A193" s="135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112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112"/>
      <c r="DQ193" s="112"/>
      <c r="DR193" s="112"/>
      <c r="DS193" s="112"/>
      <c r="DT193" s="112"/>
      <c r="DU193" s="112"/>
      <c r="DV193" s="112"/>
      <c r="DW193" s="112"/>
      <c r="DX193" s="112"/>
      <c r="DY193" s="112"/>
      <c r="DZ193" s="112"/>
      <c r="EA193" s="112"/>
      <c r="EB193" s="112"/>
      <c r="EC193" s="112"/>
      <c r="ED193" s="112"/>
      <c r="EE193" s="112"/>
      <c r="EF193" s="112"/>
      <c r="EG193" s="112"/>
      <c r="EH193" s="112"/>
      <c r="EI193" s="112"/>
      <c r="EJ193" s="112"/>
      <c r="EK193" s="112"/>
      <c r="EL193" s="112"/>
      <c r="EM193" s="112"/>
      <c r="EN193" s="112"/>
      <c r="EO193" s="112"/>
      <c r="EP193" s="112"/>
      <c r="EQ193" s="112"/>
      <c r="ER193" s="112"/>
      <c r="ES193" s="112"/>
      <c r="ET193" s="112"/>
      <c r="EU193" s="112"/>
      <c r="EV193" s="112"/>
      <c r="EW193" s="112"/>
      <c r="EX193" s="112"/>
      <c r="EY193" s="112"/>
      <c r="EZ193" s="112"/>
      <c r="FA193" s="112"/>
      <c r="FB193" s="112"/>
      <c r="FC193" s="112"/>
      <c r="FD193" s="112"/>
      <c r="FE193" s="112"/>
      <c r="FF193" s="112"/>
      <c r="FG193" s="112"/>
      <c r="FH193" s="112"/>
      <c r="FI193" s="112"/>
      <c r="FJ193" s="112"/>
      <c r="FK193" s="112"/>
      <c r="FL193" s="112"/>
      <c r="FM193" s="112"/>
      <c r="FN193" s="112"/>
      <c r="FO193" s="112"/>
      <c r="FP193" s="112"/>
      <c r="FQ193" s="112"/>
      <c r="FR193" s="112"/>
      <c r="FS193" s="112"/>
      <c r="FT193" s="112"/>
      <c r="FU193" s="112"/>
      <c r="FV193" s="112"/>
      <c r="FW193" s="112"/>
      <c r="FX193" s="112"/>
      <c r="FY193" s="112"/>
      <c r="FZ193" s="112"/>
      <c r="GA193" s="112"/>
      <c r="GB193" s="112"/>
      <c r="GC193" s="112"/>
      <c r="GD193" s="112"/>
      <c r="GE193" s="112"/>
      <c r="GF193" s="112"/>
      <c r="GG193" s="112"/>
      <c r="GH193" s="112"/>
      <c r="GI193" s="112"/>
      <c r="GJ193" s="112"/>
      <c r="GK193" s="112"/>
      <c r="GL193" s="112"/>
      <c r="GM193" s="112"/>
      <c r="GN193" s="112"/>
      <c r="GO193" s="112"/>
      <c r="GP193" s="112"/>
      <c r="GQ193" s="112"/>
      <c r="GR193" s="112"/>
      <c r="GS193" s="112"/>
      <c r="GT193" s="112"/>
      <c r="GU193" s="112"/>
      <c r="GV193" s="112"/>
      <c r="GW193" s="112"/>
      <c r="GX193" s="112"/>
      <c r="GY193" s="112"/>
      <c r="GZ193" s="112"/>
      <c r="HA193" s="112"/>
      <c r="HB193" s="112"/>
      <c r="HC193" s="112"/>
      <c r="HD193" s="112"/>
      <c r="HE193" s="112"/>
      <c r="HF193" s="112"/>
      <c r="HG193" s="112"/>
      <c r="HH193" s="112"/>
      <c r="HI193" s="112"/>
      <c r="HJ193" s="112"/>
      <c r="HK193" s="112"/>
      <c r="HL193" s="112"/>
      <c r="HM193" s="112"/>
      <c r="HN193" s="112"/>
      <c r="HO193" s="112"/>
      <c r="HP193" s="112"/>
      <c r="HQ193" s="112"/>
      <c r="HR193" s="112"/>
      <c r="HS193" s="112"/>
      <c r="HT193" s="112"/>
      <c r="HU193" s="112"/>
      <c r="HV193" s="112"/>
      <c r="HW193" s="112"/>
      <c r="HX193" s="112"/>
      <c r="HY193" s="112"/>
      <c r="HZ193" s="112"/>
      <c r="IA193" s="112"/>
      <c r="IB193" s="112"/>
      <c r="IC193" s="112"/>
      <c r="ID193" s="112"/>
      <c r="IE193" s="112"/>
      <c r="IF193" s="112"/>
      <c r="IG193" s="112"/>
      <c r="IH193" s="112"/>
      <c r="II193" s="112"/>
      <c r="IJ193" s="112"/>
      <c r="IK193" s="112"/>
      <c r="IL193" s="112"/>
      <c r="IM193" s="112"/>
      <c r="IN193" s="112"/>
      <c r="IO193" s="112"/>
      <c r="IP193" s="112"/>
      <c r="IQ193" s="112"/>
      <c r="IR193" s="112"/>
      <c r="IS193" s="112"/>
      <c r="IT193" s="112"/>
      <c r="IU193" s="112"/>
    </row>
    <row r="194" spans="1:255">
      <c r="A194" s="135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112"/>
      <c r="DB194" s="112"/>
      <c r="DC194" s="112"/>
      <c r="DD194" s="112"/>
      <c r="DE194" s="112"/>
      <c r="DF194" s="112"/>
      <c r="DG194" s="112"/>
      <c r="DH194" s="112"/>
      <c r="DI194" s="112"/>
      <c r="DJ194" s="112"/>
      <c r="DK194" s="112"/>
      <c r="DL194" s="112"/>
      <c r="DM194" s="112"/>
      <c r="DN194" s="112"/>
      <c r="DO194" s="112"/>
      <c r="DP194" s="112"/>
      <c r="DQ194" s="112"/>
      <c r="DR194" s="112"/>
      <c r="DS194" s="112"/>
      <c r="DT194" s="112"/>
      <c r="DU194" s="112"/>
      <c r="DV194" s="112"/>
      <c r="DW194" s="112"/>
      <c r="DX194" s="112"/>
      <c r="DY194" s="112"/>
      <c r="DZ194" s="112"/>
      <c r="EA194" s="112"/>
      <c r="EB194" s="112"/>
      <c r="EC194" s="112"/>
      <c r="ED194" s="112"/>
      <c r="EE194" s="112"/>
      <c r="EF194" s="112"/>
      <c r="EG194" s="112"/>
      <c r="EH194" s="112"/>
      <c r="EI194" s="112"/>
      <c r="EJ194" s="112"/>
      <c r="EK194" s="112"/>
      <c r="EL194" s="112"/>
      <c r="EM194" s="112"/>
      <c r="EN194" s="112"/>
      <c r="EO194" s="112"/>
      <c r="EP194" s="112"/>
      <c r="EQ194" s="112"/>
      <c r="ER194" s="112"/>
      <c r="ES194" s="112"/>
      <c r="ET194" s="112"/>
      <c r="EU194" s="112"/>
      <c r="EV194" s="112"/>
      <c r="EW194" s="112"/>
      <c r="EX194" s="112"/>
      <c r="EY194" s="112"/>
      <c r="EZ194" s="112"/>
      <c r="FA194" s="112"/>
      <c r="FB194" s="112"/>
      <c r="FC194" s="112"/>
      <c r="FD194" s="112"/>
      <c r="FE194" s="112"/>
      <c r="FF194" s="112"/>
      <c r="FG194" s="112"/>
      <c r="FH194" s="112"/>
      <c r="FI194" s="112"/>
      <c r="FJ194" s="112"/>
      <c r="FK194" s="112"/>
      <c r="FL194" s="112"/>
      <c r="FM194" s="112"/>
      <c r="FN194" s="112"/>
      <c r="FO194" s="112"/>
      <c r="FP194" s="112"/>
      <c r="FQ194" s="112"/>
      <c r="FR194" s="112"/>
      <c r="FS194" s="112"/>
      <c r="FT194" s="112"/>
      <c r="FU194" s="112"/>
      <c r="FV194" s="112"/>
      <c r="FW194" s="112"/>
      <c r="FX194" s="112"/>
      <c r="FY194" s="112"/>
      <c r="FZ194" s="112"/>
      <c r="GA194" s="112"/>
      <c r="GB194" s="112"/>
      <c r="GC194" s="112"/>
      <c r="GD194" s="112"/>
      <c r="GE194" s="112"/>
      <c r="GF194" s="112"/>
      <c r="GG194" s="112"/>
      <c r="GH194" s="112"/>
      <c r="GI194" s="112"/>
      <c r="GJ194" s="112"/>
      <c r="GK194" s="112"/>
      <c r="GL194" s="112"/>
      <c r="GM194" s="112"/>
      <c r="GN194" s="112"/>
      <c r="GO194" s="112"/>
      <c r="GP194" s="112"/>
      <c r="GQ194" s="112"/>
      <c r="GR194" s="112"/>
      <c r="GS194" s="112"/>
      <c r="GT194" s="112"/>
      <c r="GU194" s="112"/>
      <c r="GV194" s="112"/>
      <c r="GW194" s="112"/>
      <c r="GX194" s="112"/>
      <c r="GY194" s="112"/>
      <c r="GZ194" s="112"/>
      <c r="HA194" s="112"/>
      <c r="HB194" s="112"/>
      <c r="HC194" s="112"/>
      <c r="HD194" s="112"/>
      <c r="HE194" s="112"/>
      <c r="HF194" s="112"/>
      <c r="HG194" s="112"/>
      <c r="HH194" s="112"/>
      <c r="HI194" s="112"/>
      <c r="HJ194" s="112"/>
      <c r="HK194" s="112"/>
      <c r="HL194" s="112"/>
      <c r="HM194" s="112"/>
      <c r="HN194" s="112"/>
      <c r="HO194" s="112"/>
      <c r="HP194" s="112"/>
      <c r="HQ194" s="112"/>
      <c r="HR194" s="112"/>
      <c r="HS194" s="112"/>
      <c r="HT194" s="112"/>
      <c r="HU194" s="112"/>
      <c r="HV194" s="112"/>
      <c r="HW194" s="112"/>
      <c r="HX194" s="112"/>
      <c r="HY194" s="112"/>
      <c r="HZ194" s="112"/>
      <c r="IA194" s="112"/>
      <c r="IB194" s="112"/>
      <c r="IC194" s="112"/>
      <c r="ID194" s="112"/>
      <c r="IE194" s="112"/>
      <c r="IF194" s="112"/>
      <c r="IG194" s="112"/>
      <c r="IH194" s="112"/>
      <c r="II194" s="112"/>
      <c r="IJ194" s="112"/>
      <c r="IK194" s="112"/>
      <c r="IL194" s="112"/>
      <c r="IM194" s="112"/>
      <c r="IN194" s="112"/>
      <c r="IO194" s="112"/>
      <c r="IP194" s="112"/>
      <c r="IQ194" s="112"/>
      <c r="IR194" s="112"/>
      <c r="IS194" s="112"/>
      <c r="IT194" s="112"/>
      <c r="IU194" s="112"/>
    </row>
    <row r="195" spans="1:255">
      <c r="A195" s="135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  <c r="CX195" s="112"/>
      <c r="CY195" s="112"/>
      <c r="CZ195" s="112"/>
      <c r="DA195" s="112"/>
      <c r="DB195" s="112"/>
      <c r="DC195" s="112"/>
      <c r="DD195" s="112"/>
      <c r="DE195" s="112"/>
      <c r="DF195" s="112"/>
      <c r="DG195" s="112"/>
      <c r="DH195" s="112"/>
      <c r="DI195" s="112"/>
      <c r="DJ195" s="112"/>
      <c r="DK195" s="112"/>
      <c r="DL195" s="112"/>
      <c r="DM195" s="112"/>
      <c r="DN195" s="112"/>
      <c r="DO195" s="112"/>
      <c r="DP195" s="112"/>
      <c r="DQ195" s="112"/>
      <c r="DR195" s="112"/>
      <c r="DS195" s="112"/>
      <c r="DT195" s="112"/>
      <c r="DU195" s="112"/>
      <c r="DV195" s="112"/>
      <c r="DW195" s="112"/>
      <c r="DX195" s="112"/>
      <c r="DY195" s="112"/>
      <c r="DZ195" s="112"/>
      <c r="EA195" s="112"/>
      <c r="EB195" s="112"/>
      <c r="EC195" s="112"/>
      <c r="ED195" s="112"/>
      <c r="EE195" s="112"/>
      <c r="EF195" s="112"/>
      <c r="EG195" s="112"/>
      <c r="EH195" s="112"/>
      <c r="EI195" s="112"/>
      <c r="EJ195" s="112"/>
      <c r="EK195" s="112"/>
      <c r="EL195" s="112"/>
      <c r="EM195" s="112"/>
      <c r="EN195" s="112"/>
      <c r="EO195" s="112"/>
      <c r="EP195" s="112"/>
      <c r="EQ195" s="112"/>
      <c r="ER195" s="112"/>
      <c r="ES195" s="112"/>
      <c r="ET195" s="112"/>
      <c r="EU195" s="112"/>
      <c r="EV195" s="112"/>
      <c r="EW195" s="112"/>
      <c r="EX195" s="112"/>
      <c r="EY195" s="112"/>
      <c r="EZ195" s="112"/>
      <c r="FA195" s="112"/>
      <c r="FB195" s="112"/>
      <c r="FC195" s="112"/>
      <c r="FD195" s="112"/>
      <c r="FE195" s="112"/>
      <c r="FF195" s="112"/>
      <c r="FG195" s="112"/>
      <c r="FH195" s="112"/>
      <c r="FI195" s="112"/>
      <c r="FJ195" s="112"/>
      <c r="FK195" s="112"/>
      <c r="FL195" s="112"/>
      <c r="FM195" s="112"/>
      <c r="FN195" s="112"/>
      <c r="FO195" s="112"/>
      <c r="FP195" s="112"/>
      <c r="FQ195" s="112"/>
      <c r="FR195" s="112"/>
      <c r="FS195" s="112"/>
      <c r="FT195" s="112"/>
      <c r="FU195" s="112"/>
      <c r="FV195" s="112"/>
      <c r="FW195" s="112"/>
      <c r="FX195" s="112"/>
      <c r="FY195" s="112"/>
      <c r="FZ195" s="112"/>
      <c r="GA195" s="112"/>
      <c r="GB195" s="112"/>
      <c r="GC195" s="112"/>
      <c r="GD195" s="112"/>
      <c r="GE195" s="112"/>
      <c r="GF195" s="112"/>
      <c r="GG195" s="112"/>
      <c r="GH195" s="112"/>
      <c r="GI195" s="112"/>
      <c r="GJ195" s="112"/>
      <c r="GK195" s="112"/>
      <c r="GL195" s="112"/>
      <c r="GM195" s="112"/>
      <c r="GN195" s="112"/>
      <c r="GO195" s="112"/>
      <c r="GP195" s="112"/>
      <c r="GQ195" s="112"/>
      <c r="GR195" s="112"/>
      <c r="GS195" s="112"/>
      <c r="GT195" s="112"/>
      <c r="GU195" s="112"/>
      <c r="GV195" s="112"/>
      <c r="GW195" s="112"/>
      <c r="GX195" s="112"/>
      <c r="GY195" s="112"/>
      <c r="GZ195" s="112"/>
      <c r="HA195" s="112"/>
      <c r="HB195" s="112"/>
      <c r="HC195" s="112"/>
      <c r="HD195" s="112"/>
      <c r="HE195" s="112"/>
      <c r="HF195" s="112"/>
      <c r="HG195" s="112"/>
      <c r="HH195" s="112"/>
      <c r="HI195" s="112"/>
      <c r="HJ195" s="112"/>
      <c r="HK195" s="112"/>
      <c r="HL195" s="112"/>
      <c r="HM195" s="112"/>
      <c r="HN195" s="112"/>
      <c r="HO195" s="112"/>
      <c r="HP195" s="112"/>
      <c r="HQ195" s="112"/>
      <c r="HR195" s="112"/>
      <c r="HS195" s="112"/>
      <c r="HT195" s="112"/>
      <c r="HU195" s="112"/>
      <c r="HV195" s="112"/>
      <c r="HW195" s="112"/>
      <c r="HX195" s="112"/>
      <c r="HY195" s="112"/>
      <c r="HZ195" s="112"/>
      <c r="IA195" s="112"/>
      <c r="IB195" s="112"/>
      <c r="IC195" s="112"/>
      <c r="ID195" s="112"/>
      <c r="IE195" s="112"/>
      <c r="IF195" s="112"/>
      <c r="IG195" s="112"/>
      <c r="IH195" s="112"/>
      <c r="II195" s="112"/>
      <c r="IJ195" s="112"/>
      <c r="IK195" s="112"/>
      <c r="IL195" s="112"/>
      <c r="IM195" s="112"/>
      <c r="IN195" s="112"/>
      <c r="IO195" s="112"/>
      <c r="IP195" s="112"/>
      <c r="IQ195" s="112"/>
      <c r="IR195" s="112"/>
      <c r="IS195" s="112"/>
      <c r="IT195" s="112"/>
      <c r="IU195" s="112"/>
    </row>
    <row r="196" spans="1:255">
      <c r="A196" s="135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  <c r="CC196" s="112"/>
      <c r="CD196" s="112"/>
      <c r="CE196" s="112"/>
      <c r="CF196" s="112"/>
      <c r="CG196" s="112"/>
      <c r="CH196" s="112"/>
      <c r="CI196" s="112"/>
      <c r="CJ196" s="112"/>
      <c r="CK196" s="112"/>
      <c r="CL196" s="112"/>
      <c r="CM196" s="112"/>
      <c r="CN196" s="112"/>
      <c r="CO196" s="112"/>
      <c r="CP196" s="112"/>
      <c r="CQ196" s="112"/>
      <c r="CR196" s="112"/>
      <c r="CS196" s="112"/>
      <c r="CT196" s="112"/>
      <c r="CU196" s="112"/>
      <c r="CV196" s="112"/>
      <c r="CW196" s="112"/>
      <c r="CX196" s="112"/>
      <c r="CY196" s="112"/>
      <c r="CZ196" s="112"/>
      <c r="DA196" s="112"/>
      <c r="DB196" s="112"/>
      <c r="DC196" s="112"/>
      <c r="DD196" s="112"/>
      <c r="DE196" s="112"/>
      <c r="DF196" s="112"/>
      <c r="DG196" s="112"/>
      <c r="DH196" s="112"/>
      <c r="DI196" s="112"/>
      <c r="DJ196" s="112"/>
      <c r="DK196" s="112"/>
      <c r="DL196" s="112"/>
      <c r="DM196" s="112"/>
      <c r="DN196" s="112"/>
      <c r="DO196" s="112"/>
      <c r="DP196" s="112"/>
      <c r="DQ196" s="112"/>
      <c r="DR196" s="112"/>
      <c r="DS196" s="112"/>
      <c r="DT196" s="112"/>
      <c r="DU196" s="112"/>
      <c r="DV196" s="112"/>
      <c r="DW196" s="112"/>
      <c r="DX196" s="112"/>
      <c r="DY196" s="112"/>
      <c r="DZ196" s="112"/>
      <c r="EA196" s="112"/>
      <c r="EB196" s="112"/>
      <c r="EC196" s="112"/>
      <c r="ED196" s="112"/>
      <c r="EE196" s="112"/>
      <c r="EF196" s="112"/>
      <c r="EG196" s="112"/>
      <c r="EH196" s="112"/>
      <c r="EI196" s="112"/>
      <c r="EJ196" s="112"/>
      <c r="EK196" s="112"/>
      <c r="EL196" s="112"/>
      <c r="EM196" s="112"/>
      <c r="EN196" s="112"/>
      <c r="EO196" s="112"/>
      <c r="EP196" s="112"/>
      <c r="EQ196" s="112"/>
      <c r="ER196" s="112"/>
      <c r="ES196" s="112"/>
      <c r="ET196" s="112"/>
      <c r="EU196" s="112"/>
      <c r="EV196" s="112"/>
      <c r="EW196" s="112"/>
      <c r="EX196" s="112"/>
      <c r="EY196" s="112"/>
      <c r="EZ196" s="112"/>
      <c r="FA196" s="112"/>
      <c r="FB196" s="112"/>
      <c r="FC196" s="112"/>
      <c r="FD196" s="112"/>
      <c r="FE196" s="112"/>
      <c r="FF196" s="112"/>
      <c r="FG196" s="112"/>
      <c r="FH196" s="112"/>
      <c r="FI196" s="112"/>
      <c r="FJ196" s="112"/>
      <c r="FK196" s="112"/>
      <c r="FL196" s="112"/>
      <c r="FM196" s="112"/>
      <c r="FN196" s="112"/>
      <c r="FO196" s="112"/>
      <c r="FP196" s="112"/>
      <c r="FQ196" s="112"/>
      <c r="FR196" s="112"/>
      <c r="FS196" s="112"/>
      <c r="FT196" s="112"/>
      <c r="FU196" s="112"/>
      <c r="FV196" s="112"/>
      <c r="FW196" s="112"/>
      <c r="FX196" s="112"/>
      <c r="FY196" s="112"/>
      <c r="FZ196" s="112"/>
      <c r="GA196" s="112"/>
      <c r="GB196" s="112"/>
      <c r="GC196" s="112"/>
      <c r="GD196" s="112"/>
      <c r="GE196" s="112"/>
      <c r="GF196" s="112"/>
      <c r="GG196" s="112"/>
      <c r="GH196" s="112"/>
      <c r="GI196" s="112"/>
      <c r="GJ196" s="112"/>
      <c r="GK196" s="112"/>
      <c r="GL196" s="112"/>
      <c r="GM196" s="112"/>
      <c r="GN196" s="112"/>
      <c r="GO196" s="112"/>
      <c r="GP196" s="112"/>
      <c r="GQ196" s="112"/>
      <c r="GR196" s="112"/>
      <c r="GS196" s="112"/>
      <c r="GT196" s="112"/>
      <c r="GU196" s="112"/>
      <c r="GV196" s="112"/>
      <c r="GW196" s="112"/>
      <c r="GX196" s="112"/>
      <c r="GY196" s="112"/>
      <c r="GZ196" s="112"/>
      <c r="HA196" s="112"/>
      <c r="HB196" s="112"/>
      <c r="HC196" s="112"/>
      <c r="HD196" s="112"/>
      <c r="HE196" s="112"/>
      <c r="HF196" s="112"/>
      <c r="HG196" s="112"/>
      <c r="HH196" s="112"/>
      <c r="HI196" s="112"/>
      <c r="HJ196" s="112"/>
      <c r="HK196" s="112"/>
      <c r="HL196" s="112"/>
      <c r="HM196" s="112"/>
      <c r="HN196" s="112"/>
      <c r="HO196" s="112"/>
      <c r="HP196" s="112"/>
      <c r="HQ196" s="112"/>
      <c r="HR196" s="112"/>
      <c r="HS196" s="112"/>
      <c r="HT196" s="112"/>
      <c r="HU196" s="112"/>
      <c r="HV196" s="112"/>
      <c r="HW196" s="112"/>
      <c r="HX196" s="112"/>
      <c r="HY196" s="112"/>
      <c r="HZ196" s="112"/>
      <c r="IA196" s="112"/>
      <c r="IB196" s="112"/>
      <c r="IC196" s="112"/>
      <c r="ID196" s="112"/>
      <c r="IE196" s="112"/>
      <c r="IF196" s="112"/>
      <c r="IG196" s="112"/>
      <c r="IH196" s="112"/>
      <c r="II196" s="112"/>
      <c r="IJ196" s="112"/>
      <c r="IK196" s="112"/>
      <c r="IL196" s="112"/>
      <c r="IM196" s="112"/>
      <c r="IN196" s="112"/>
      <c r="IO196" s="112"/>
      <c r="IP196" s="112"/>
      <c r="IQ196" s="112"/>
      <c r="IR196" s="112"/>
      <c r="IS196" s="112"/>
      <c r="IT196" s="112"/>
      <c r="IU196" s="112"/>
    </row>
    <row r="197" spans="1:255">
      <c r="A197" s="135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  <c r="BL197" s="112"/>
      <c r="BM197" s="112"/>
      <c r="BN197" s="112"/>
      <c r="BO197" s="112"/>
      <c r="BP197" s="112"/>
      <c r="BQ197" s="112"/>
      <c r="BR197" s="112"/>
      <c r="BS197" s="112"/>
      <c r="BT197" s="112"/>
      <c r="BU197" s="112"/>
      <c r="BV197" s="112"/>
      <c r="BW197" s="112"/>
      <c r="BX197" s="112"/>
      <c r="BY197" s="112"/>
      <c r="BZ197" s="112"/>
      <c r="CA197" s="112"/>
      <c r="CB197" s="112"/>
      <c r="CC197" s="112"/>
      <c r="CD197" s="112"/>
      <c r="CE197" s="112"/>
      <c r="CF197" s="112"/>
      <c r="CG197" s="112"/>
      <c r="CH197" s="112"/>
      <c r="CI197" s="112"/>
      <c r="CJ197" s="112"/>
      <c r="CK197" s="112"/>
      <c r="CL197" s="112"/>
      <c r="CM197" s="112"/>
      <c r="CN197" s="112"/>
      <c r="CO197" s="112"/>
      <c r="CP197" s="112"/>
      <c r="CQ197" s="112"/>
      <c r="CR197" s="112"/>
      <c r="CS197" s="112"/>
      <c r="CT197" s="112"/>
      <c r="CU197" s="112"/>
      <c r="CV197" s="112"/>
      <c r="CW197" s="112"/>
      <c r="CX197" s="112"/>
      <c r="CY197" s="112"/>
      <c r="CZ197" s="112"/>
      <c r="DA197" s="112"/>
      <c r="DB197" s="112"/>
      <c r="DC197" s="112"/>
      <c r="DD197" s="112"/>
      <c r="DE197" s="112"/>
      <c r="DF197" s="112"/>
      <c r="DG197" s="112"/>
      <c r="DH197" s="112"/>
      <c r="DI197" s="112"/>
      <c r="DJ197" s="112"/>
      <c r="DK197" s="112"/>
      <c r="DL197" s="112"/>
      <c r="DM197" s="112"/>
      <c r="DN197" s="112"/>
      <c r="DO197" s="112"/>
      <c r="DP197" s="112"/>
      <c r="DQ197" s="112"/>
      <c r="DR197" s="112"/>
      <c r="DS197" s="112"/>
      <c r="DT197" s="112"/>
      <c r="DU197" s="112"/>
      <c r="DV197" s="112"/>
      <c r="DW197" s="112"/>
      <c r="DX197" s="112"/>
      <c r="DY197" s="112"/>
      <c r="DZ197" s="112"/>
      <c r="EA197" s="112"/>
      <c r="EB197" s="112"/>
      <c r="EC197" s="112"/>
      <c r="ED197" s="112"/>
      <c r="EE197" s="112"/>
      <c r="EF197" s="112"/>
      <c r="EG197" s="112"/>
      <c r="EH197" s="112"/>
      <c r="EI197" s="112"/>
      <c r="EJ197" s="112"/>
      <c r="EK197" s="112"/>
      <c r="EL197" s="112"/>
      <c r="EM197" s="112"/>
      <c r="EN197" s="112"/>
      <c r="EO197" s="112"/>
      <c r="EP197" s="112"/>
      <c r="EQ197" s="112"/>
      <c r="ER197" s="112"/>
      <c r="ES197" s="112"/>
      <c r="ET197" s="112"/>
      <c r="EU197" s="112"/>
      <c r="EV197" s="112"/>
      <c r="EW197" s="112"/>
      <c r="EX197" s="112"/>
      <c r="EY197" s="112"/>
      <c r="EZ197" s="112"/>
      <c r="FA197" s="112"/>
      <c r="FB197" s="112"/>
      <c r="FC197" s="112"/>
      <c r="FD197" s="112"/>
      <c r="FE197" s="112"/>
      <c r="FF197" s="112"/>
      <c r="FG197" s="112"/>
      <c r="FH197" s="112"/>
      <c r="FI197" s="112"/>
      <c r="FJ197" s="112"/>
      <c r="FK197" s="112"/>
      <c r="FL197" s="112"/>
      <c r="FM197" s="112"/>
      <c r="FN197" s="112"/>
      <c r="FO197" s="112"/>
      <c r="FP197" s="112"/>
      <c r="FQ197" s="112"/>
      <c r="FR197" s="112"/>
      <c r="FS197" s="112"/>
      <c r="FT197" s="112"/>
      <c r="FU197" s="112"/>
      <c r="FV197" s="112"/>
      <c r="FW197" s="112"/>
      <c r="FX197" s="112"/>
      <c r="FY197" s="112"/>
      <c r="FZ197" s="112"/>
      <c r="GA197" s="112"/>
      <c r="GB197" s="112"/>
      <c r="GC197" s="112"/>
      <c r="GD197" s="112"/>
      <c r="GE197" s="112"/>
      <c r="GF197" s="112"/>
      <c r="GG197" s="112"/>
      <c r="GH197" s="112"/>
      <c r="GI197" s="112"/>
      <c r="GJ197" s="112"/>
      <c r="GK197" s="112"/>
      <c r="GL197" s="112"/>
      <c r="GM197" s="112"/>
      <c r="GN197" s="112"/>
      <c r="GO197" s="112"/>
      <c r="GP197" s="112"/>
      <c r="GQ197" s="112"/>
      <c r="GR197" s="112"/>
      <c r="GS197" s="112"/>
      <c r="GT197" s="112"/>
      <c r="GU197" s="112"/>
      <c r="GV197" s="112"/>
      <c r="GW197" s="112"/>
      <c r="GX197" s="112"/>
      <c r="GY197" s="112"/>
      <c r="GZ197" s="112"/>
      <c r="HA197" s="112"/>
      <c r="HB197" s="112"/>
      <c r="HC197" s="112"/>
      <c r="HD197" s="112"/>
      <c r="HE197" s="112"/>
      <c r="HF197" s="112"/>
      <c r="HG197" s="112"/>
      <c r="HH197" s="112"/>
      <c r="HI197" s="112"/>
      <c r="HJ197" s="112"/>
      <c r="HK197" s="112"/>
      <c r="HL197" s="112"/>
      <c r="HM197" s="112"/>
      <c r="HN197" s="112"/>
      <c r="HO197" s="112"/>
      <c r="HP197" s="112"/>
      <c r="HQ197" s="112"/>
      <c r="HR197" s="112"/>
      <c r="HS197" s="112"/>
      <c r="HT197" s="112"/>
      <c r="HU197" s="112"/>
      <c r="HV197" s="112"/>
      <c r="HW197" s="112"/>
      <c r="HX197" s="112"/>
      <c r="HY197" s="112"/>
      <c r="HZ197" s="112"/>
      <c r="IA197" s="112"/>
      <c r="IB197" s="112"/>
      <c r="IC197" s="112"/>
      <c r="ID197" s="112"/>
      <c r="IE197" s="112"/>
      <c r="IF197" s="112"/>
      <c r="IG197" s="112"/>
      <c r="IH197" s="112"/>
      <c r="II197" s="112"/>
      <c r="IJ197" s="112"/>
      <c r="IK197" s="112"/>
      <c r="IL197" s="112"/>
      <c r="IM197" s="112"/>
      <c r="IN197" s="112"/>
      <c r="IO197" s="112"/>
      <c r="IP197" s="112"/>
      <c r="IQ197" s="112"/>
      <c r="IR197" s="112"/>
      <c r="IS197" s="112"/>
      <c r="IT197" s="112"/>
      <c r="IU197" s="112"/>
    </row>
    <row r="198" spans="1:255">
      <c r="A198" s="135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2"/>
      <c r="BV198" s="112"/>
      <c r="BW198" s="112"/>
      <c r="BX198" s="112"/>
      <c r="BY198" s="112"/>
      <c r="BZ198" s="112"/>
      <c r="CA198" s="112"/>
      <c r="CB198" s="112"/>
      <c r="CC198" s="112"/>
      <c r="CD198" s="112"/>
      <c r="CE198" s="112"/>
      <c r="CF198" s="112"/>
      <c r="CG198" s="112"/>
      <c r="CH198" s="112"/>
      <c r="CI198" s="112"/>
      <c r="CJ198" s="112"/>
      <c r="CK198" s="112"/>
      <c r="CL198" s="112"/>
      <c r="CM198" s="112"/>
      <c r="CN198" s="112"/>
      <c r="CO198" s="112"/>
      <c r="CP198" s="112"/>
      <c r="CQ198" s="112"/>
      <c r="CR198" s="112"/>
      <c r="CS198" s="112"/>
      <c r="CT198" s="112"/>
      <c r="CU198" s="112"/>
      <c r="CV198" s="112"/>
      <c r="CW198" s="112"/>
      <c r="CX198" s="112"/>
      <c r="CY198" s="112"/>
      <c r="CZ198" s="112"/>
      <c r="DA198" s="112"/>
      <c r="DB198" s="112"/>
      <c r="DC198" s="112"/>
      <c r="DD198" s="112"/>
      <c r="DE198" s="112"/>
      <c r="DF198" s="112"/>
      <c r="DG198" s="112"/>
      <c r="DH198" s="112"/>
      <c r="DI198" s="112"/>
      <c r="DJ198" s="112"/>
      <c r="DK198" s="112"/>
      <c r="DL198" s="112"/>
      <c r="DM198" s="112"/>
      <c r="DN198" s="112"/>
      <c r="DO198" s="112"/>
      <c r="DP198" s="112"/>
      <c r="DQ198" s="112"/>
      <c r="DR198" s="112"/>
      <c r="DS198" s="112"/>
      <c r="DT198" s="112"/>
      <c r="DU198" s="112"/>
      <c r="DV198" s="112"/>
      <c r="DW198" s="112"/>
      <c r="DX198" s="112"/>
      <c r="DY198" s="112"/>
      <c r="DZ198" s="112"/>
      <c r="EA198" s="112"/>
      <c r="EB198" s="112"/>
      <c r="EC198" s="112"/>
      <c r="ED198" s="112"/>
      <c r="EE198" s="112"/>
      <c r="EF198" s="112"/>
      <c r="EG198" s="112"/>
      <c r="EH198" s="112"/>
      <c r="EI198" s="112"/>
      <c r="EJ198" s="112"/>
      <c r="EK198" s="112"/>
      <c r="EL198" s="112"/>
      <c r="EM198" s="112"/>
      <c r="EN198" s="112"/>
      <c r="EO198" s="112"/>
      <c r="EP198" s="112"/>
      <c r="EQ198" s="112"/>
      <c r="ER198" s="112"/>
      <c r="ES198" s="112"/>
      <c r="ET198" s="112"/>
      <c r="EU198" s="112"/>
      <c r="EV198" s="112"/>
      <c r="EW198" s="112"/>
      <c r="EX198" s="112"/>
      <c r="EY198" s="112"/>
      <c r="EZ198" s="112"/>
      <c r="FA198" s="112"/>
      <c r="FB198" s="112"/>
      <c r="FC198" s="112"/>
      <c r="FD198" s="112"/>
      <c r="FE198" s="112"/>
      <c r="FF198" s="112"/>
      <c r="FG198" s="112"/>
      <c r="FH198" s="112"/>
      <c r="FI198" s="112"/>
      <c r="FJ198" s="112"/>
      <c r="FK198" s="112"/>
      <c r="FL198" s="112"/>
      <c r="FM198" s="112"/>
      <c r="FN198" s="112"/>
      <c r="FO198" s="112"/>
      <c r="FP198" s="112"/>
      <c r="FQ198" s="112"/>
      <c r="FR198" s="112"/>
      <c r="FS198" s="112"/>
      <c r="FT198" s="112"/>
      <c r="FU198" s="112"/>
      <c r="FV198" s="112"/>
      <c r="FW198" s="112"/>
      <c r="FX198" s="112"/>
      <c r="FY198" s="112"/>
      <c r="FZ198" s="112"/>
      <c r="GA198" s="112"/>
      <c r="GB198" s="112"/>
      <c r="GC198" s="112"/>
      <c r="GD198" s="112"/>
      <c r="GE198" s="112"/>
      <c r="GF198" s="112"/>
      <c r="GG198" s="112"/>
      <c r="GH198" s="112"/>
      <c r="GI198" s="112"/>
      <c r="GJ198" s="112"/>
      <c r="GK198" s="112"/>
      <c r="GL198" s="112"/>
      <c r="GM198" s="112"/>
      <c r="GN198" s="112"/>
      <c r="GO198" s="112"/>
      <c r="GP198" s="112"/>
      <c r="GQ198" s="112"/>
      <c r="GR198" s="112"/>
      <c r="GS198" s="112"/>
      <c r="GT198" s="112"/>
      <c r="GU198" s="112"/>
      <c r="GV198" s="112"/>
      <c r="GW198" s="112"/>
      <c r="GX198" s="112"/>
      <c r="GY198" s="112"/>
      <c r="GZ198" s="112"/>
      <c r="HA198" s="112"/>
      <c r="HB198" s="112"/>
      <c r="HC198" s="112"/>
      <c r="HD198" s="112"/>
      <c r="HE198" s="112"/>
      <c r="HF198" s="112"/>
      <c r="HG198" s="112"/>
      <c r="HH198" s="112"/>
      <c r="HI198" s="112"/>
      <c r="HJ198" s="112"/>
      <c r="HK198" s="112"/>
      <c r="HL198" s="112"/>
      <c r="HM198" s="112"/>
      <c r="HN198" s="112"/>
      <c r="HO198" s="112"/>
      <c r="HP198" s="112"/>
      <c r="HQ198" s="112"/>
      <c r="HR198" s="112"/>
      <c r="HS198" s="112"/>
      <c r="HT198" s="112"/>
      <c r="HU198" s="112"/>
      <c r="HV198" s="112"/>
      <c r="HW198" s="112"/>
      <c r="HX198" s="112"/>
      <c r="HY198" s="112"/>
      <c r="HZ198" s="112"/>
      <c r="IA198" s="112"/>
      <c r="IB198" s="112"/>
      <c r="IC198" s="112"/>
      <c r="ID198" s="112"/>
      <c r="IE198" s="112"/>
      <c r="IF198" s="112"/>
      <c r="IG198" s="112"/>
      <c r="IH198" s="112"/>
      <c r="II198" s="112"/>
      <c r="IJ198" s="112"/>
      <c r="IK198" s="112"/>
      <c r="IL198" s="112"/>
      <c r="IM198" s="112"/>
      <c r="IN198" s="112"/>
      <c r="IO198" s="112"/>
      <c r="IP198" s="112"/>
      <c r="IQ198" s="112"/>
      <c r="IR198" s="112"/>
      <c r="IS198" s="112"/>
      <c r="IT198" s="112"/>
      <c r="IU198" s="112"/>
    </row>
  </sheetData>
  <sheetCalcPr fullCalcOnLoad="1"/>
  <phoneticPr fontId="13" type="noConversion"/>
  <pageMargins left="0.70866141732283472" right="0.70866141732283472" top="0.74803149606299213" bottom="0.74803149606299213" header="0.31496062992125984" footer="0.31496062992125984"/>
  <pageSetup paperSize="9" scale="51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F1"/>
    </sheetView>
  </sheetViews>
  <sheetFormatPr defaultRowHeight="16.5"/>
  <cols>
    <col min="1" max="1" width="5.75" style="113" customWidth="1"/>
    <col min="2" max="2" width="12.125" style="114" bestFit="1" customWidth="1"/>
    <col min="3" max="3" width="14.5" style="114" bestFit="1" customWidth="1"/>
    <col min="4" max="4" width="13.375" style="182" customWidth="1"/>
    <col min="5" max="5" width="10" style="113" customWidth="1"/>
    <col min="6" max="6" width="16.875" style="114" bestFit="1" customWidth="1"/>
    <col min="7" max="7" width="11.125" customWidth="1"/>
  </cols>
  <sheetData>
    <row r="1" spans="1:6" ht="49.5" customHeight="1">
      <c r="A1" s="242" t="s">
        <v>130</v>
      </c>
      <c r="B1" s="243"/>
      <c r="C1" s="243"/>
      <c r="D1" s="243"/>
      <c r="E1" s="243"/>
      <c r="F1" s="243"/>
    </row>
    <row r="2" spans="1:6">
      <c r="D2" s="244" t="str">
        <f>'ETC VSR計算'!A18</f>
        <v>上市/上櫃類別</v>
      </c>
      <c r="E2" s="244"/>
      <c r="F2" s="244"/>
    </row>
    <row r="3" spans="1:6" ht="33">
      <c r="A3" s="115" t="s">
        <v>90</v>
      </c>
      <c r="B3" s="115" t="s">
        <v>90</v>
      </c>
      <c r="C3" s="136" t="s">
        <v>94</v>
      </c>
      <c r="D3" s="181" t="s">
        <v>96</v>
      </c>
      <c r="E3" s="174" t="s">
        <v>127</v>
      </c>
      <c r="F3" s="136" t="s">
        <v>98</v>
      </c>
    </row>
    <row r="4" spans="1:6">
      <c r="A4" s="115">
        <v>1</v>
      </c>
      <c r="B4" s="115">
        <f>INDEX('ETC VSR計算'!$B$10:$IV$18,6,$A4)</f>
        <v>0</v>
      </c>
      <c r="C4" s="116" t="str">
        <f>INDEX('ETC VSR計算'!$B$10:$IV$18,6,$A4)&amp;"選擇權"</f>
        <v>選擇權</v>
      </c>
      <c r="D4" s="186">
        <f>INDEX('ETC VSR計算'!$B$10:$IV$18,7,$A4)</f>
        <v>0</v>
      </c>
      <c r="E4" s="115">
        <f>INDEX('ETC VSR計算'!$B$10:$IV$18,9,$A4)</f>
        <v>0</v>
      </c>
      <c r="F4" s="117" t="str">
        <f>INDEX('ETC VSR計算'!$B$10:$IV$18,1,$A4)</f>
        <v/>
      </c>
    </row>
    <row r="5" spans="1:6">
      <c r="A5" s="115">
        <v>2</v>
      </c>
      <c r="B5" s="115">
        <f>INDEX('ETC VSR計算'!$B$10:$IV$18,6,$A5)</f>
        <v>0</v>
      </c>
      <c r="C5" s="116" t="str">
        <f>INDEX('ETC VSR計算'!$B$10:$IV$18,6,$A5)&amp;"選擇權"</f>
        <v>選擇權</v>
      </c>
      <c r="D5" s="186">
        <f>INDEX('ETC VSR計算'!$B$10:$IV$18,7,$A5)</f>
        <v>0</v>
      </c>
      <c r="E5" s="115">
        <f>INDEX('ETC VSR計算'!$B$10:$IV$18,9,$A5)</f>
        <v>0</v>
      </c>
      <c r="F5" s="117" t="str">
        <f>INDEX('ETC VSR計算'!$B$10:$IV$18,1,$A5)</f>
        <v/>
      </c>
    </row>
    <row r="6" spans="1:6">
      <c r="A6" s="115">
        <v>3</v>
      </c>
      <c r="B6" s="115">
        <f>INDEX('ETC VSR計算'!$B$10:$IV$18,6,$A6)</f>
        <v>0</v>
      </c>
      <c r="C6" s="116" t="str">
        <f>INDEX('ETC VSR計算'!$B$10:$IV$18,6,$A6)&amp;"選擇權"</f>
        <v>選擇權</v>
      </c>
      <c r="D6" s="186">
        <f>INDEX('ETC VSR計算'!$B$10:$IV$18,7,$A6)</f>
        <v>0</v>
      </c>
      <c r="E6" s="115">
        <f>INDEX('ETC VSR計算'!$B$10:$IV$18,9,$A6)</f>
        <v>0</v>
      </c>
      <c r="F6" s="117" t="str">
        <f>INDEX('ETC VSR計算'!$B$10:$IV$18,1,$A6)</f>
        <v/>
      </c>
    </row>
    <row r="7" spans="1:6">
      <c r="A7" s="115">
        <v>4</v>
      </c>
      <c r="B7" s="115">
        <f>INDEX('ETC VSR計算'!$B$10:$IV$18,6,$A7)</f>
        <v>0</v>
      </c>
      <c r="C7" s="116" t="str">
        <f>INDEX('ETC VSR計算'!$B$10:$IV$18,6,$A7)&amp;"選擇權"</f>
        <v>選擇權</v>
      </c>
      <c r="D7" s="186">
        <f>INDEX('ETC VSR計算'!$B$10:$IV$18,7,$A7)</f>
        <v>0</v>
      </c>
      <c r="E7" s="115">
        <f>INDEX('ETC VSR計算'!$B$10:$IV$18,9,$A7)</f>
        <v>0</v>
      </c>
      <c r="F7" s="117" t="str">
        <f>INDEX('ETC VSR計算'!$B$10:$IV$18,1,$A7)</f>
        <v/>
      </c>
    </row>
    <row r="8" spans="1:6">
      <c r="A8" s="115">
        <v>5</v>
      </c>
      <c r="B8" s="115">
        <f>INDEX('ETC VSR計算'!$B$10:$IV$18,6,$A8)</f>
        <v>0</v>
      </c>
      <c r="C8" s="116" t="str">
        <f>INDEX('ETC VSR計算'!$B$10:$IV$18,6,$A8)&amp;"選擇權"</f>
        <v>選擇權</v>
      </c>
      <c r="D8" s="186">
        <f>INDEX('ETC VSR計算'!$B$10:$IV$18,7,$A8)</f>
        <v>0</v>
      </c>
      <c r="E8" s="115">
        <f>INDEX('ETC VSR計算'!$B$10:$IV$18,9,$A8)</f>
        <v>0</v>
      </c>
      <c r="F8" s="117" t="str">
        <f>INDEX('ETC VSR計算'!$B$10:$IV$18,1,$A8)</f>
        <v/>
      </c>
    </row>
    <row r="9" spans="1:6">
      <c r="A9" s="115">
        <v>6</v>
      </c>
      <c r="B9" s="115">
        <f>INDEX('ETC VSR計算'!$B$10:$IV$18,6,$A9)</f>
        <v>0</v>
      </c>
      <c r="C9" s="116" t="str">
        <f>INDEX('ETC VSR計算'!$B$10:$IV$18,6,$A9)&amp;"選擇權"</f>
        <v>選擇權</v>
      </c>
      <c r="D9" s="186">
        <f>INDEX('ETC VSR計算'!$B$10:$IV$18,7,$A9)</f>
        <v>0</v>
      </c>
      <c r="E9" s="115">
        <f>INDEX('ETC VSR計算'!$B$10:$IV$18,9,$A9)</f>
        <v>0</v>
      </c>
      <c r="F9" s="117" t="str">
        <f>INDEX('ETC VSR計算'!$B$10:$IV$18,1,$A9)</f>
        <v/>
      </c>
    </row>
    <row r="10" spans="1:6">
      <c r="A10" s="115">
        <v>7</v>
      </c>
      <c r="B10" s="115">
        <f>INDEX('ETC VSR計算'!$B$10:$IV$18,6,$A10)</f>
        <v>0</v>
      </c>
      <c r="C10" s="116" t="str">
        <f>INDEX('ETC VSR計算'!$B$10:$IV$18,6,$A10)&amp;"選擇權"</f>
        <v>選擇權</v>
      </c>
      <c r="D10" s="186">
        <f>INDEX('ETC VSR計算'!$B$10:$IV$18,7,$A10)</f>
        <v>0</v>
      </c>
      <c r="E10" s="115">
        <f>INDEX('ETC VSR計算'!$B$10:$IV$18,9,$A10)</f>
        <v>0</v>
      </c>
      <c r="F10" s="117" t="str">
        <f>INDEX('ETC VSR計算'!$B$10:$IV$18,1,$A10)</f>
        <v/>
      </c>
    </row>
    <row r="11" spans="1:6">
      <c r="A11" s="115">
        <v>8</v>
      </c>
      <c r="B11" s="115">
        <f>INDEX('ETC VSR計算'!$B$10:$IV$18,6,$A11)</f>
        <v>0</v>
      </c>
      <c r="C11" s="116" t="str">
        <f>INDEX('ETC VSR計算'!$B$10:$IV$18,6,$A11)&amp;"選擇權"</f>
        <v>選擇權</v>
      </c>
      <c r="D11" s="186">
        <f>INDEX('ETC VSR計算'!$B$10:$IV$18,7,$A11)</f>
        <v>0</v>
      </c>
      <c r="E11" s="115">
        <f>INDEX('ETC VSR計算'!$B$10:$IV$18,9,$A11)</f>
        <v>0</v>
      </c>
      <c r="F11" s="117" t="str">
        <f>INDEX('ETC VSR計算'!$B$10:$IV$18,1,$A11)</f>
        <v/>
      </c>
    </row>
    <row r="12" spans="1:6">
      <c r="A12" s="115">
        <v>9</v>
      </c>
      <c r="B12" s="115">
        <f>INDEX('ETC VSR計算'!$B$10:$IV$18,6,$A12)</f>
        <v>0</v>
      </c>
      <c r="C12" s="116" t="str">
        <f>INDEX('ETC VSR計算'!$B$10:$IV$18,6,$A12)&amp;"選擇權"</f>
        <v>選擇權</v>
      </c>
      <c r="D12" s="186">
        <f>INDEX('ETC VSR計算'!$B$10:$IV$18,7,$A12)</f>
        <v>0</v>
      </c>
      <c r="E12" s="115">
        <f>INDEX('ETC VSR計算'!$B$10:$IV$18,9,$A12)</f>
        <v>0</v>
      </c>
      <c r="F12" s="117" t="str">
        <f>INDEX('ETC VSR計算'!$B$10:$IV$18,1,$A12)</f>
        <v/>
      </c>
    </row>
    <row r="13" spans="1:6">
      <c r="A13" s="115">
        <v>10</v>
      </c>
      <c r="B13" s="115">
        <f>INDEX('ETC VSR計算'!$B$10:$IV$18,6,$A13)</f>
        <v>0</v>
      </c>
      <c r="C13" s="116" t="str">
        <f>INDEX('ETC VSR計算'!$B$10:$IV$18,6,$A13)&amp;"選擇權"</f>
        <v>選擇權</v>
      </c>
      <c r="D13" s="186">
        <f>INDEX('ETC VSR計算'!$B$10:$IV$18,7,$A13)</f>
        <v>0</v>
      </c>
      <c r="E13" s="115">
        <f>INDEX('ETC VSR計算'!$B$10:$IV$18,9,$A13)</f>
        <v>0</v>
      </c>
      <c r="F13" s="117" t="str">
        <f>INDEX('ETC VSR計算'!$B$10:$IV$18,1,$A13)</f>
        <v/>
      </c>
    </row>
    <row r="14" spans="1:6">
      <c r="A14" s="115">
        <v>11</v>
      </c>
      <c r="B14" s="115">
        <f>INDEX('ETC VSR計算'!$B$10:$IV$18,6,$A14)</f>
        <v>0</v>
      </c>
      <c r="C14" s="116" t="str">
        <f>INDEX('ETC VSR計算'!$B$10:$IV$18,6,$A14)&amp;"選擇權"</f>
        <v>選擇權</v>
      </c>
      <c r="D14" s="186">
        <f>INDEX('ETC VSR計算'!$B$10:$IV$18,7,$A14)</f>
        <v>0</v>
      </c>
      <c r="E14" s="115">
        <f>INDEX('ETC VSR計算'!$B$10:$IV$18,9,$A14)</f>
        <v>0</v>
      </c>
      <c r="F14" s="117" t="str">
        <f>INDEX('ETC VSR計算'!$B$10:$IV$18,1,$A14)</f>
        <v/>
      </c>
    </row>
    <row r="15" spans="1:6">
      <c r="A15" s="115">
        <v>12</v>
      </c>
      <c r="B15" s="115">
        <f>INDEX('ETC VSR計算'!$B$10:$IV$18,6,$A15)</f>
        <v>0</v>
      </c>
      <c r="C15" s="116" t="str">
        <f>INDEX('ETC VSR計算'!$B$10:$IV$18,6,$A15)&amp;"選擇權"</f>
        <v>選擇權</v>
      </c>
      <c r="D15" s="186">
        <f>INDEX('ETC VSR計算'!$B$10:$IV$18,7,$A15)</f>
        <v>0</v>
      </c>
      <c r="E15" s="115">
        <f>INDEX('ETC VSR計算'!$B$10:$IV$18,9,$A15)</f>
        <v>0</v>
      </c>
      <c r="F15" s="117" t="str">
        <f>INDEX('ETC VSR計算'!$B$10:$IV$18,1,$A15)</f>
        <v/>
      </c>
    </row>
    <row r="16" spans="1:6">
      <c r="A16" s="115">
        <v>13</v>
      </c>
      <c r="B16" s="115">
        <f>INDEX('ETC VSR計算'!$B$10:$IV$18,6,$A16)</f>
        <v>0</v>
      </c>
      <c r="C16" s="116" t="str">
        <f>INDEX('ETC VSR計算'!$B$10:$IV$18,6,$A16)&amp;"選擇權"</f>
        <v>選擇權</v>
      </c>
      <c r="D16" s="186">
        <f>INDEX('ETC VSR計算'!$B$10:$IV$18,7,$A16)</f>
        <v>0</v>
      </c>
      <c r="E16" s="115">
        <f>INDEX('ETC VSR計算'!$B$10:$IV$18,9,$A16)</f>
        <v>0</v>
      </c>
      <c r="F16" s="117" t="str">
        <f>INDEX('ETC VSR計算'!$B$10:$IV$18,1,$A16)</f>
        <v/>
      </c>
    </row>
    <row r="17" spans="1:6">
      <c r="A17" s="115">
        <v>14</v>
      </c>
      <c r="B17" s="115">
        <f>INDEX('ETC VSR計算'!$B$10:$IV$18,6,$A17)</f>
        <v>0</v>
      </c>
      <c r="C17" s="116" t="str">
        <f>INDEX('ETC VSR計算'!$B$10:$IV$18,6,$A17)&amp;"選擇權"</f>
        <v>選擇權</v>
      </c>
      <c r="D17" s="186">
        <f>INDEX('ETC VSR計算'!$B$10:$IV$18,7,$A17)</f>
        <v>0</v>
      </c>
      <c r="E17" s="115">
        <f>INDEX('ETC VSR計算'!$B$10:$IV$18,9,$A17)</f>
        <v>0</v>
      </c>
      <c r="F17" s="117" t="str">
        <f>INDEX('ETC VSR計算'!$B$10:$IV$18,1,$A17)</f>
        <v/>
      </c>
    </row>
    <row r="18" spans="1:6">
      <c r="A18" s="115">
        <v>15</v>
      </c>
      <c r="B18" s="115">
        <f>INDEX('ETC VSR計算'!$B$10:$IV$18,6,$A18)</f>
        <v>0</v>
      </c>
      <c r="C18" s="116" t="str">
        <f>INDEX('ETC VSR計算'!$B$10:$IV$18,6,$A18)&amp;"選擇權"</f>
        <v>選擇權</v>
      </c>
      <c r="D18" s="186">
        <f>INDEX('ETC VSR計算'!$B$10:$IV$18,7,$A18)</f>
        <v>0</v>
      </c>
      <c r="E18" s="115">
        <f>INDEX('ETC VSR計算'!$B$10:$IV$18,9,$A18)</f>
        <v>0</v>
      </c>
      <c r="F18" s="117" t="str">
        <f>INDEX('ETC VSR計算'!$B$10:$IV$18,1,$A18)</f>
        <v/>
      </c>
    </row>
    <row r="19" spans="1:6">
      <c r="A19" s="115">
        <v>16</v>
      </c>
      <c r="B19" s="115">
        <f>INDEX('ETC VSR計算'!$B$10:$IV$18,6,$A19)</f>
        <v>0</v>
      </c>
      <c r="C19" s="116" t="str">
        <f>INDEX('ETC VSR計算'!$B$10:$IV$18,6,$A19)&amp;"選擇權"</f>
        <v>選擇權</v>
      </c>
      <c r="D19" s="186">
        <f>INDEX('ETC VSR計算'!$B$10:$IV$18,7,$A19)</f>
        <v>0</v>
      </c>
      <c r="E19" s="115">
        <f>INDEX('ETC VSR計算'!$B$10:$IV$18,9,$A19)</f>
        <v>0</v>
      </c>
      <c r="F19" s="117" t="str">
        <f>INDEX('ETC VSR計算'!$B$10:$IV$18,1,$A19)</f>
        <v/>
      </c>
    </row>
    <row r="20" spans="1:6">
      <c r="A20" s="115">
        <v>17</v>
      </c>
      <c r="B20" s="115">
        <f>INDEX('ETC VSR計算'!$B$10:$IV$18,6,$A20)</f>
        <v>0</v>
      </c>
      <c r="C20" s="116" t="str">
        <f>INDEX('ETC VSR計算'!$B$10:$IV$18,6,$A20)&amp;"選擇權"</f>
        <v>選擇權</v>
      </c>
      <c r="D20" s="186">
        <f>INDEX('ETC VSR計算'!$B$10:$IV$18,7,$A20)</f>
        <v>0</v>
      </c>
      <c r="E20" s="115">
        <f>INDEX('ETC VSR計算'!$B$10:$IV$18,9,$A20)</f>
        <v>0</v>
      </c>
      <c r="F20" s="117" t="str">
        <f>INDEX('ETC VSR計算'!$B$10:$IV$18,1,$A20)</f>
        <v/>
      </c>
    </row>
    <row r="21" spans="1:6">
      <c r="A21" s="115">
        <v>18</v>
      </c>
      <c r="B21" s="115">
        <f>INDEX('ETC VSR計算'!$B$10:$IV$18,6,$A21)</f>
        <v>0</v>
      </c>
      <c r="C21" s="116" t="str">
        <f>INDEX('ETC VSR計算'!$B$10:$IV$18,6,$A21)&amp;"選擇權"</f>
        <v>選擇權</v>
      </c>
      <c r="D21" s="186">
        <f>INDEX('ETC VSR計算'!$B$10:$IV$18,7,$A21)</f>
        <v>0</v>
      </c>
      <c r="E21" s="115">
        <f>INDEX('ETC VSR計算'!$B$10:$IV$18,9,$A21)</f>
        <v>0</v>
      </c>
      <c r="F21" s="117" t="str">
        <f>INDEX('ETC VSR計算'!$B$10:$IV$18,1,$A21)</f>
        <v/>
      </c>
    </row>
    <row r="22" spans="1:6">
      <c r="A22" s="115">
        <v>19</v>
      </c>
      <c r="B22" s="115">
        <f>INDEX('ETC VSR計算'!$B$10:$IV$18,6,$A22)</f>
        <v>0</v>
      </c>
      <c r="C22" s="116" t="str">
        <f>INDEX('ETC VSR計算'!$B$10:$IV$18,6,$A22)&amp;"選擇權"</f>
        <v>選擇權</v>
      </c>
      <c r="D22" s="186">
        <f>INDEX('ETC VSR計算'!$B$10:$IV$18,7,$A22)</f>
        <v>0</v>
      </c>
      <c r="E22" s="115">
        <f>INDEX('ETC VSR計算'!$B$10:$IV$18,9,$A22)</f>
        <v>0</v>
      </c>
      <c r="F22" s="117" t="str">
        <f>INDEX('ETC VSR計算'!$B$10:$IV$18,1,$A22)</f>
        <v/>
      </c>
    </row>
    <row r="23" spans="1:6">
      <c r="A23" s="115">
        <v>20</v>
      </c>
      <c r="B23" s="115">
        <f>INDEX('ETC VSR計算'!$B$10:$IV$18,6,$A23)</f>
        <v>0</v>
      </c>
      <c r="C23" s="116" t="str">
        <f>INDEX('ETC VSR計算'!$B$10:$IV$18,6,$A23)&amp;"選擇權"</f>
        <v>選擇權</v>
      </c>
      <c r="D23" s="186">
        <f>INDEX('ETC VSR計算'!$B$10:$IV$18,7,$A23)</f>
        <v>0</v>
      </c>
      <c r="E23" s="115">
        <f>INDEX('ETC VSR計算'!$B$10:$IV$18,9,$A23)</f>
        <v>0</v>
      </c>
      <c r="F23" s="117" t="str">
        <f>INDEX('ETC VSR計算'!$B$10:$IV$18,1,$A23)</f>
        <v/>
      </c>
    </row>
    <row r="24" spans="1:6">
      <c r="A24" s="115">
        <v>21</v>
      </c>
      <c r="B24" s="115">
        <f>INDEX('ETC VSR計算'!$B$10:$IV$18,6,$A24)</f>
        <v>0</v>
      </c>
      <c r="C24" s="116" t="str">
        <f>INDEX('ETC VSR計算'!$B$10:$IV$18,6,$A24)&amp;"選擇權"</f>
        <v>選擇權</v>
      </c>
      <c r="D24" s="186">
        <f>INDEX('ETC VSR計算'!$B$10:$IV$18,7,$A24)</f>
        <v>0</v>
      </c>
      <c r="E24" s="115">
        <f>INDEX('ETC VSR計算'!$B$10:$IV$18,9,$A24)</f>
        <v>0</v>
      </c>
      <c r="F24" s="117" t="str">
        <f>INDEX('ETC VSR計算'!$B$10:$IV$18,1,$A24)</f>
        <v/>
      </c>
    </row>
    <row r="25" spans="1:6">
      <c r="A25" s="115">
        <v>22</v>
      </c>
      <c r="B25" s="115">
        <f>INDEX('ETC VSR計算'!$B$10:$IV$18,6,$A25)</f>
        <v>0</v>
      </c>
      <c r="C25" s="116" t="str">
        <f>INDEX('ETC VSR計算'!$B$10:$IV$18,6,$A25)&amp;"選擇權"</f>
        <v>選擇權</v>
      </c>
      <c r="D25" s="186">
        <f>INDEX('ETC VSR計算'!$B$10:$IV$18,7,$A25)</f>
        <v>0</v>
      </c>
      <c r="E25" s="115">
        <f>INDEX('ETC VSR計算'!$B$10:$IV$18,9,$A25)</f>
        <v>0</v>
      </c>
      <c r="F25" s="117" t="str">
        <f>INDEX('ETC VSR計算'!$B$10:$IV$18,1,$A25)</f>
        <v/>
      </c>
    </row>
    <row r="26" spans="1:6">
      <c r="A26" s="115">
        <v>23</v>
      </c>
      <c r="B26" s="115">
        <f>INDEX('ETC VSR計算'!$B$10:$IV$18,6,$A26)</f>
        <v>0</v>
      </c>
      <c r="C26" s="116" t="str">
        <f>INDEX('ETC VSR計算'!$B$10:$IV$18,6,$A26)&amp;"選擇權"</f>
        <v>選擇權</v>
      </c>
      <c r="D26" s="186">
        <f>INDEX('ETC VSR計算'!$B$10:$IV$18,7,$A26)</f>
        <v>0</v>
      </c>
      <c r="E26" s="115">
        <f>INDEX('ETC VSR計算'!$B$10:$IV$18,9,$A26)</f>
        <v>0</v>
      </c>
      <c r="F26" s="117" t="str">
        <f>INDEX('ETC VSR計算'!$B$10:$IV$18,1,$A26)</f>
        <v/>
      </c>
    </row>
    <row r="27" spans="1:6">
      <c r="A27" s="115">
        <v>24</v>
      </c>
      <c r="B27" s="115">
        <f>INDEX('ETC VSR計算'!$B$10:$IV$18,6,$A27)</f>
        <v>0</v>
      </c>
      <c r="C27" s="116" t="str">
        <f>INDEX('ETC VSR計算'!$B$10:$IV$18,6,$A27)&amp;"選擇權"</f>
        <v>選擇權</v>
      </c>
      <c r="D27" s="186">
        <f>INDEX('ETC VSR計算'!$B$10:$IV$18,7,$A27)</f>
        <v>0</v>
      </c>
      <c r="E27" s="115">
        <f>INDEX('ETC VSR計算'!$B$10:$IV$18,9,$A27)</f>
        <v>0</v>
      </c>
      <c r="F27" s="117" t="str">
        <f>INDEX('ETC VSR計算'!$B$10:$IV$18,1,$A27)</f>
        <v/>
      </c>
    </row>
    <row r="28" spans="1:6">
      <c r="A28" s="115">
        <v>25</v>
      </c>
      <c r="B28" s="115">
        <f>INDEX('ETC VSR計算'!$B$10:$IV$18,6,$A28)</f>
        <v>0</v>
      </c>
      <c r="C28" s="116" t="str">
        <f>INDEX('ETC VSR計算'!$B$10:$IV$18,6,$A28)&amp;"選擇權"</f>
        <v>選擇權</v>
      </c>
      <c r="D28" s="186">
        <f>INDEX('ETC VSR計算'!$B$10:$IV$18,7,$A28)</f>
        <v>0</v>
      </c>
      <c r="E28" s="115">
        <f>INDEX('ETC VSR計算'!$B$10:$IV$18,9,$A28)</f>
        <v>0</v>
      </c>
      <c r="F28" s="117" t="str">
        <f>INDEX('ETC VSR計算'!$B$10:$IV$18,1,$A28)</f>
        <v/>
      </c>
    </row>
    <row r="29" spans="1:6">
      <c r="A29" s="115">
        <v>26</v>
      </c>
      <c r="B29" s="115">
        <f>INDEX('ETC VSR計算'!$B$10:$IV$18,6,$A29)</f>
        <v>0</v>
      </c>
      <c r="C29" s="116" t="str">
        <f>INDEX('ETC VSR計算'!$B$10:$IV$18,6,$A29)&amp;"選擇權"</f>
        <v>選擇權</v>
      </c>
      <c r="D29" s="186">
        <f>INDEX('ETC VSR計算'!$B$10:$IV$18,7,$A29)</f>
        <v>0</v>
      </c>
      <c r="E29" s="115">
        <f>INDEX('ETC VSR計算'!$B$10:$IV$18,9,$A29)</f>
        <v>0</v>
      </c>
      <c r="F29" s="117" t="str">
        <f>INDEX('ETC VSR計算'!$B$10:$IV$18,1,$A29)</f>
        <v/>
      </c>
    </row>
    <row r="30" spans="1:6">
      <c r="A30" s="115">
        <v>27</v>
      </c>
      <c r="B30" s="115">
        <f>INDEX('ETC VSR計算'!$B$10:$IV$18,6,$A30)</f>
        <v>0</v>
      </c>
      <c r="C30" s="116" t="str">
        <f>INDEX('ETC VSR計算'!$B$10:$IV$18,6,$A30)&amp;"選擇權"</f>
        <v>選擇權</v>
      </c>
      <c r="D30" s="186">
        <f>INDEX('ETC VSR計算'!$B$10:$IV$18,7,$A30)</f>
        <v>0</v>
      </c>
      <c r="E30" s="115">
        <f>INDEX('ETC VSR計算'!$B$10:$IV$18,9,$A30)</f>
        <v>0</v>
      </c>
      <c r="F30" s="117" t="str">
        <f>INDEX('ETC VSR計算'!$B$10:$IV$18,1,$A30)</f>
        <v/>
      </c>
    </row>
    <row r="31" spans="1:6">
      <c r="A31" s="115">
        <v>28</v>
      </c>
      <c r="B31" s="115">
        <f>INDEX('ETC VSR計算'!$B$10:$IV$18,6,$A31)</f>
        <v>0</v>
      </c>
      <c r="C31" s="116" t="str">
        <f>INDEX('ETC VSR計算'!$B$10:$IV$18,6,$A31)&amp;"選擇權"</f>
        <v>選擇權</v>
      </c>
      <c r="D31" s="186">
        <f>INDEX('ETC VSR計算'!$B$10:$IV$18,7,$A31)</f>
        <v>0</v>
      </c>
      <c r="E31" s="115">
        <f>INDEX('ETC VSR計算'!$B$10:$IV$18,9,$A31)</f>
        <v>0</v>
      </c>
      <c r="F31" s="117" t="str">
        <f>INDEX('ETC VSR計算'!$B$10:$IV$18,1,$A31)</f>
        <v/>
      </c>
    </row>
    <row r="32" spans="1:6">
      <c r="A32" s="115">
        <v>29</v>
      </c>
      <c r="B32" s="115">
        <f>INDEX('ETC VSR計算'!$B$10:$IV$18,6,$A32)</f>
        <v>0</v>
      </c>
      <c r="C32" s="116" t="str">
        <f>INDEX('ETC VSR計算'!$B$10:$IV$18,6,$A32)&amp;"選擇權"</f>
        <v>選擇權</v>
      </c>
      <c r="D32" s="186">
        <f>INDEX('ETC VSR計算'!$B$10:$IV$18,7,$A32)</f>
        <v>0</v>
      </c>
      <c r="E32" s="115">
        <f>INDEX('ETC VSR計算'!$B$10:$IV$18,9,$A32)</f>
        <v>0</v>
      </c>
      <c r="F32" s="117" t="str">
        <f>INDEX('ETC VSR計算'!$B$10:$IV$18,1,$A32)</f>
        <v/>
      </c>
    </row>
    <row r="33" spans="1:6">
      <c r="A33" s="115">
        <v>30</v>
      </c>
      <c r="B33" s="115">
        <f>INDEX('ETC VSR計算'!$B$10:$IV$18,6,$A33)</f>
        <v>0</v>
      </c>
      <c r="C33" s="116" t="str">
        <f>INDEX('ETC VSR計算'!$B$10:$IV$18,6,$A33)&amp;"選擇權"</f>
        <v>選擇權</v>
      </c>
      <c r="D33" s="186">
        <f>INDEX('ETC VSR計算'!$B$10:$IV$18,7,$A33)</f>
        <v>0</v>
      </c>
      <c r="E33" s="115">
        <f>INDEX('ETC VSR計算'!$B$10:$IV$18,9,$A33)</f>
        <v>0</v>
      </c>
      <c r="F33" s="117" t="str">
        <f>INDEX('ETC VSR計算'!$B$10:$IV$18,1,$A33)</f>
        <v/>
      </c>
    </row>
    <row r="34" spans="1:6">
      <c r="A34" s="115">
        <v>31</v>
      </c>
      <c r="B34" s="115">
        <f>INDEX('ETC VSR計算'!$B$10:$IV$18,6,$A34)</f>
        <v>0</v>
      </c>
      <c r="C34" s="116" t="str">
        <f>INDEX('ETC VSR計算'!$B$10:$IV$18,6,$A34)&amp;"選擇權"</f>
        <v>選擇權</v>
      </c>
      <c r="D34" s="186">
        <f>INDEX('ETC VSR計算'!$B$10:$IV$18,7,$A34)</f>
        <v>0</v>
      </c>
      <c r="E34" s="115">
        <f>INDEX('ETC VSR計算'!$B$10:$IV$18,9,$A34)</f>
        <v>0</v>
      </c>
      <c r="F34" s="117" t="str">
        <f>INDEX('ETC VSR計算'!$B$10:$IV$18,1,$A34)</f>
        <v/>
      </c>
    </row>
    <row r="35" spans="1:6">
      <c r="A35" s="115">
        <v>32</v>
      </c>
      <c r="B35" s="115">
        <f>INDEX('ETC VSR計算'!$B$10:$IV$18,6,$A35)</f>
        <v>0</v>
      </c>
      <c r="C35" s="116" t="str">
        <f>INDEX('ETC VSR計算'!$B$10:$IV$18,6,$A35)&amp;"選擇權"</f>
        <v>選擇權</v>
      </c>
      <c r="D35" s="186">
        <f>INDEX('ETC VSR計算'!$B$10:$IV$18,7,$A35)</f>
        <v>0</v>
      </c>
      <c r="E35" s="115">
        <f>INDEX('ETC VSR計算'!$B$10:$IV$18,9,$A35)</f>
        <v>0</v>
      </c>
      <c r="F35" s="117" t="str">
        <f>INDEX('ETC VSR計算'!$B$10:$IV$18,1,$A35)</f>
        <v/>
      </c>
    </row>
    <row r="36" spans="1:6">
      <c r="A36" s="115">
        <v>33</v>
      </c>
      <c r="B36" s="115">
        <f>INDEX('ETC VSR計算'!$B$10:$IV$18,6,$A36)</f>
        <v>0</v>
      </c>
      <c r="C36" s="116" t="str">
        <f>INDEX('ETC VSR計算'!$B$10:$IV$18,6,$A36)&amp;"選擇權"</f>
        <v>選擇權</v>
      </c>
      <c r="D36" s="186">
        <f>INDEX('ETC VSR計算'!$B$10:$IV$18,7,$A36)</f>
        <v>0</v>
      </c>
      <c r="E36" s="115">
        <f>INDEX('ETC VSR計算'!$B$10:$IV$18,9,$A36)</f>
        <v>0</v>
      </c>
      <c r="F36" s="117" t="str">
        <f>INDEX('ETC VSR計算'!$B$10:$IV$18,1,$A36)</f>
        <v/>
      </c>
    </row>
    <row r="37" spans="1:6">
      <c r="A37" s="115">
        <v>34</v>
      </c>
      <c r="B37" s="115">
        <f>INDEX('ETC VSR計算'!$B$10:$IV$18,6,$A37)</f>
        <v>0</v>
      </c>
      <c r="C37" s="116" t="str">
        <f>INDEX('ETC VSR計算'!$B$10:$IV$18,6,$A37)&amp;"選擇權"</f>
        <v>選擇權</v>
      </c>
      <c r="D37" s="186">
        <f>INDEX('ETC VSR計算'!$B$10:$IV$18,7,$A37)</f>
        <v>0</v>
      </c>
      <c r="E37" s="115">
        <f>INDEX('ETC VSR計算'!$B$10:$IV$18,9,$A37)</f>
        <v>0</v>
      </c>
      <c r="F37" s="117" t="str">
        <f>INDEX('ETC VSR計算'!$B$10:$IV$18,1,$A37)</f>
        <v/>
      </c>
    </row>
    <row r="38" spans="1:6">
      <c r="A38" s="115">
        <v>35</v>
      </c>
      <c r="B38" s="115">
        <f>INDEX('ETC VSR計算'!$B$10:$IV$18,6,$A38)</f>
        <v>0</v>
      </c>
      <c r="C38" s="116" t="str">
        <f>INDEX('ETC VSR計算'!$B$10:$IV$18,6,$A38)&amp;"選擇權"</f>
        <v>選擇權</v>
      </c>
      <c r="D38" s="186">
        <f>INDEX('ETC VSR計算'!$B$10:$IV$18,7,$A38)</f>
        <v>0</v>
      </c>
      <c r="E38" s="115">
        <f>INDEX('ETC VSR計算'!$B$10:$IV$18,9,$A38)</f>
        <v>0</v>
      </c>
      <c r="F38" s="117" t="str">
        <f>INDEX('ETC VSR計算'!$B$10:$IV$18,1,$A38)</f>
        <v/>
      </c>
    </row>
    <row r="39" spans="1:6">
      <c r="A39" s="115">
        <v>36</v>
      </c>
      <c r="B39" s="115">
        <f>INDEX('ETC VSR計算'!$B$10:$IV$18,6,$A39)</f>
        <v>0</v>
      </c>
      <c r="C39" s="116" t="str">
        <f>INDEX('ETC VSR計算'!$B$10:$IV$18,6,$A39)&amp;"選擇權"</f>
        <v>選擇權</v>
      </c>
      <c r="D39" s="186">
        <f>INDEX('ETC VSR計算'!$B$10:$IV$18,7,$A39)</f>
        <v>0</v>
      </c>
      <c r="E39" s="115">
        <f>INDEX('ETC VSR計算'!$B$10:$IV$18,9,$A39)</f>
        <v>0</v>
      </c>
      <c r="F39" s="117" t="str">
        <f>INDEX('ETC VSR計算'!$B$10:$IV$18,1,$A39)</f>
        <v/>
      </c>
    </row>
    <row r="40" spans="1:6">
      <c r="A40" s="115">
        <v>37</v>
      </c>
      <c r="B40" s="115">
        <f>INDEX('ETC VSR計算'!$B$10:$IV$18,6,$A40)</f>
        <v>0</v>
      </c>
      <c r="C40" s="116" t="str">
        <f>INDEX('ETC VSR計算'!$B$10:$IV$18,6,$A40)&amp;"選擇權"</f>
        <v>選擇權</v>
      </c>
      <c r="D40" s="186">
        <f>INDEX('ETC VSR計算'!$B$10:$IV$18,7,$A40)</f>
        <v>0</v>
      </c>
      <c r="E40" s="115">
        <f>INDEX('ETC VSR計算'!$B$10:$IV$18,9,$A40)</f>
        <v>0</v>
      </c>
      <c r="F40" s="117" t="str">
        <f>INDEX('ETC VSR計算'!$B$10:$IV$18,1,$A40)</f>
        <v/>
      </c>
    </row>
    <row r="41" spans="1:6">
      <c r="A41" s="115">
        <v>38</v>
      </c>
      <c r="B41" s="115">
        <f>INDEX('ETC VSR計算'!$B$10:$IV$18,6,$A41)</f>
        <v>0</v>
      </c>
      <c r="C41" s="116" t="str">
        <f>INDEX('ETC VSR計算'!$B$10:$IV$18,6,$A41)&amp;"選擇權"</f>
        <v>選擇權</v>
      </c>
      <c r="D41" s="186">
        <f>INDEX('ETC VSR計算'!$B$10:$IV$18,7,$A41)</f>
        <v>0</v>
      </c>
      <c r="E41" s="115">
        <f>INDEX('ETC VSR計算'!$B$10:$IV$18,9,$A41)</f>
        <v>0</v>
      </c>
      <c r="F41" s="117" t="str">
        <f>INDEX('ETC VSR計算'!$B$10:$IV$18,1,$A41)</f>
        <v/>
      </c>
    </row>
    <row r="42" spans="1:6">
      <c r="A42" s="115">
        <v>39</v>
      </c>
      <c r="B42" s="115">
        <f>INDEX('ETC VSR計算'!$B$10:$IV$18,6,$A42)</f>
        <v>0</v>
      </c>
      <c r="C42" s="116" t="str">
        <f>INDEX('ETC VSR計算'!$B$10:$IV$18,6,$A42)&amp;"選擇權"</f>
        <v>選擇權</v>
      </c>
      <c r="D42" s="186">
        <f>INDEX('ETC VSR計算'!$B$10:$IV$18,7,$A42)</f>
        <v>0</v>
      </c>
      <c r="E42" s="115">
        <f>INDEX('ETC VSR計算'!$B$10:$IV$18,9,$A42)</f>
        <v>0</v>
      </c>
      <c r="F42" s="117" t="str">
        <f>INDEX('ETC VSR計算'!$B$10:$IV$18,1,$A42)</f>
        <v/>
      </c>
    </row>
    <row r="43" spans="1:6">
      <c r="A43" s="115">
        <v>40</v>
      </c>
      <c r="B43" s="115">
        <f>INDEX('ETC VSR計算'!$B$10:$IV$18,6,$A43)</f>
        <v>0</v>
      </c>
      <c r="C43" s="116" t="str">
        <f>INDEX('ETC VSR計算'!$B$10:$IV$18,6,$A43)&amp;"選擇權"</f>
        <v>選擇權</v>
      </c>
      <c r="D43" s="186">
        <f>INDEX('ETC VSR計算'!$B$10:$IV$18,7,$A43)</f>
        <v>0</v>
      </c>
      <c r="E43" s="115">
        <f>INDEX('ETC VSR計算'!$B$10:$IV$18,9,$A43)</f>
        <v>0</v>
      </c>
      <c r="F43" s="117" t="str">
        <f>INDEX('ETC VSR計算'!$B$10:$IV$18,1,$A43)</f>
        <v/>
      </c>
    </row>
    <row r="44" spans="1:6">
      <c r="A44" s="115">
        <v>41</v>
      </c>
      <c r="B44" s="115">
        <f>INDEX('ETC VSR計算'!$B$10:$IV$18,6,$A44)</f>
        <v>0</v>
      </c>
      <c r="C44" s="116" t="str">
        <f>INDEX('ETC VSR計算'!$B$10:$IV$18,6,$A44)&amp;"選擇權"</f>
        <v>選擇權</v>
      </c>
      <c r="D44" s="186">
        <f>INDEX('ETC VSR計算'!$B$10:$IV$18,7,$A44)</f>
        <v>0</v>
      </c>
      <c r="E44" s="115">
        <f>INDEX('ETC VSR計算'!$B$10:$IV$18,9,$A44)</f>
        <v>0</v>
      </c>
      <c r="F44" s="117" t="str">
        <f>INDEX('ETC VSR計算'!$B$10:$IV$18,1,$A44)</f>
        <v/>
      </c>
    </row>
    <row r="45" spans="1:6">
      <c r="A45" s="115">
        <v>42</v>
      </c>
      <c r="B45" s="115">
        <f>INDEX('ETC VSR計算'!$B$10:$IV$18,6,$A45)</f>
        <v>0</v>
      </c>
      <c r="C45" s="116" t="str">
        <f>INDEX('ETC VSR計算'!$B$10:$IV$18,6,$A45)&amp;"選擇權"</f>
        <v>選擇權</v>
      </c>
      <c r="D45" s="186">
        <f>INDEX('ETC VSR計算'!$B$10:$IV$18,7,$A45)</f>
        <v>0</v>
      </c>
      <c r="E45" s="115">
        <f>INDEX('ETC VSR計算'!$B$10:$IV$18,9,$A45)</f>
        <v>0</v>
      </c>
      <c r="F45" s="117" t="str">
        <f>INDEX('ETC VSR計算'!$B$10:$IV$18,1,$A45)</f>
        <v/>
      </c>
    </row>
    <row r="46" spans="1:6">
      <c r="A46" s="115">
        <v>43</v>
      </c>
      <c r="B46" s="115">
        <f>INDEX('ETC VSR計算'!$B$10:$IV$18,6,$A46)</f>
        <v>0</v>
      </c>
      <c r="C46" s="116" t="str">
        <f>INDEX('ETC VSR計算'!$B$10:$IV$18,6,$A46)&amp;"選擇權"</f>
        <v>選擇權</v>
      </c>
      <c r="D46" s="186">
        <f>INDEX('ETC VSR計算'!$B$10:$IV$18,7,$A46)</f>
        <v>0</v>
      </c>
      <c r="E46" s="115">
        <f>INDEX('ETC VSR計算'!$B$10:$IV$18,9,$A46)</f>
        <v>0</v>
      </c>
      <c r="F46" s="117" t="str">
        <f>INDEX('ETC VSR計算'!$B$10:$IV$18,1,$A46)</f>
        <v/>
      </c>
    </row>
    <row r="47" spans="1:6">
      <c r="A47" s="115">
        <v>44</v>
      </c>
      <c r="B47" s="115">
        <f>INDEX('ETC VSR計算'!$B$10:$IV$18,6,$A47)</f>
        <v>0</v>
      </c>
      <c r="C47" s="116" t="str">
        <f>INDEX('ETC VSR計算'!$B$10:$IV$18,6,$A47)&amp;"選擇權"</f>
        <v>選擇權</v>
      </c>
      <c r="D47" s="186">
        <f>INDEX('ETC VSR計算'!$B$10:$IV$18,7,$A47)</f>
        <v>0</v>
      </c>
      <c r="E47" s="115">
        <f>INDEX('ETC VSR計算'!$B$10:$IV$18,9,$A47)</f>
        <v>0</v>
      </c>
      <c r="F47" s="117" t="str">
        <f>INDEX('ETC VSR計算'!$B$10:$IV$18,1,$A47)</f>
        <v/>
      </c>
    </row>
    <row r="48" spans="1:6">
      <c r="A48" s="115">
        <v>45</v>
      </c>
      <c r="B48" s="115">
        <f>INDEX('ETC VSR計算'!$B$10:$IV$18,6,$A48)</f>
        <v>0</v>
      </c>
      <c r="C48" s="116" t="str">
        <f>INDEX('ETC VSR計算'!$B$10:$IV$18,6,$A48)&amp;"選擇權"</f>
        <v>選擇權</v>
      </c>
      <c r="D48" s="186">
        <f>INDEX('ETC VSR計算'!$B$10:$IV$18,7,$A48)</f>
        <v>0</v>
      </c>
      <c r="E48" s="115">
        <f>INDEX('ETC VSR計算'!$B$10:$IV$18,9,$A48)</f>
        <v>0</v>
      </c>
      <c r="F48" s="117" t="str">
        <f>INDEX('ETC VSR計算'!$B$10:$IV$18,1,$A48)</f>
        <v/>
      </c>
    </row>
    <row r="49" spans="1:6">
      <c r="A49" s="115">
        <v>46</v>
      </c>
      <c r="B49" s="115">
        <f>INDEX('ETC VSR計算'!$B$10:$IV$18,6,$A49)</f>
        <v>0</v>
      </c>
      <c r="C49" s="116" t="str">
        <f>INDEX('ETC VSR計算'!$B$10:$IV$18,6,$A49)&amp;"選擇權"</f>
        <v>選擇權</v>
      </c>
      <c r="D49" s="186">
        <f>INDEX('ETC VSR計算'!$B$10:$IV$18,7,$A49)</f>
        <v>0</v>
      </c>
      <c r="E49" s="115">
        <f>INDEX('ETC VSR計算'!$B$10:$IV$18,9,$A49)</f>
        <v>0</v>
      </c>
      <c r="F49" s="117" t="str">
        <f>INDEX('ETC VSR計算'!$B$10:$IV$18,1,$A49)</f>
        <v/>
      </c>
    </row>
    <row r="50" spans="1:6">
      <c r="A50" s="115">
        <v>47</v>
      </c>
      <c r="B50" s="115">
        <f>INDEX('ETC VSR計算'!$B$10:$IV$18,6,$A50)</f>
        <v>0</v>
      </c>
      <c r="C50" s="116" t="str">
        <f>INDEX('ETC VSR計算'!$B$10:$IV$18,6,$A50)&amp;"選擇權"</f>
        <v>選擇權</v>
      </c>
      <c r="D50" s="186">
        <f>INDEX('ETC VSR計算'!$B$10:$IV$18,7,$A50)</f>
        <v>0</v>
      </c>
      <c r="E50" s="115">
        <f>INDEX('ETC VSR計算'!$B$10:$IV$18,9,$A50)</f>
        <v>0</v>
      </c>
      <c r="F50" s="117" t="str">
        <f>INDEX('ETC VSR計算'!$B$10:$IV$18,1,$A50)</f>
        <v/>
      </c>
    </row>
    <row r="51" spans="1:6">
      <c r="A51" s="115">
        <v>48</v>
      </c>
      <c r="B51" s="115">
        <f>INDEX('ETC VSR計算'!$B$10:$IV$18,6,$A51)</f>
        <v>0</v>
      </c>
      <c r="C51" s="116" t="str">
        <f>INDEX('ETC VSR計算'!$B$10:$IV$18,6,$A51)&amp;"選擇權"</f>
        <v>選擇權</v>
      </c>
      <c r="D51" s="186">
        <f>INDEX('ETC VSR計算'!$B$10:$IV$18,7,$A51)</f>
        <v>0</v>
      </c>
      <c r="E51" s="115">
        <f>INDEX('ETC VSR計算'!$B$10:$IV$18,9,$A51)</f>
        <v>0</v>
      </c>
      <c r="F51" s="117" t="str">
        <f>INDEX('ETC VSR計算'!$B$10:$IV$18,1,$A51)</f>
        <v/>
      </c>
    </row>
    <row r="52" spans="1:6">
      <c r="A52" s="115">
        <v>49</v>
      </c>
      <c r="B52" s="115">
        <f>INDEX('ETC VSR計算'!$B$10:$IV$18,6,$A52)</f>
        <v>0</v>
      </c>
      <c r="C52" s="116" t="str">
        <f>INDEX('ETC VSR計算'!$B$10:$IV$18,6,$A52)&amp;"選擇權"</f>
        <v>選擇權</v>
      </c>
      <c r="D52" s="186">
        <f>INDEX('ETC VSR計算'!$B$10:$IV$18,7,$A52)</f>
        <v>0</v>
      </c>
      <c r="E52" s="115">
        <f>INDEX('ETC VSR計算'!$B$10:$IV$18,9,$A52)</f>
        <v>0</v>
      </c>
      <c r="F52" s="117" t="str">
        <f>INDEX('ETC VSR計算'!$B$10:$IV$18,1,$A52)</f>
        <v/>
      </c>
    </row>
    <row r="53" spans="1:6">
      <c r="A53" s="115">
        <v>50</v>
      </c>
      <c r="B53" s="115">
        <f>INDEX('ETC VSR計算'!$B$10:$IV$18,6,$A53)</f>
        <v>0</v>
      </c>
      <c r="C53" s="116" t="str">
        <f>INDEX('ETC VSR計算'!$B$10:$IV$18,6,$A53)&amp;"選擇權"</f>
        <v>選擇權</v>
      </c>
      <c r="D53" s="186">
        <f>INDEX('ETC VSR計算'!$B$10:$IV$18,7,$A53)</f>
        <v>0</v>
      </c>
      <c r="E53" s="115">
        <f>INDEX('ETC VSR計算'!$B$10:$IV$18,9,$A53)</f>
        <v>0</v>
      </c>
      <c r="F53" s="117" t="str">
        <f>INDEX('ETC VSR計算'!$B$10:$IV$18,1,$A53)</f>
        <v/>
      </c>
    </row>
    <row r="54" spans="1:6">
      <c r="A54" s="115">
        <v>51</v>
      </c>
      <c r="B54" s="115">
        <f>INDEX('ETC VSR計算'!$B$10:$IV$18,6,$A54)</f>
        <v>0</v>
      </c>
      <c r="C54" s="116" t="str">
        <f>INDEX('ETC VSR計算'!$B$10:$IV$18,6,$A54)&amp;"選擇權"</f>
        <v>選擇權</v>
      </c>
      <c r="D54" s="186">
        <f>INDEX('ETC VSR計算'!$B$10:$IV$18,7,$A54)</f>
        <v>0</v>
      </c>
      <c r="E54" s="115">
        <f>INDEX('ETC VSR計算'!$B$10:$IV$18,9,$A54)</f>
        <v>0</v>
      </c>
      <c r="F54" s="117" t="str">
        <f>INDEX('ETC VSR計算'!$B$10:$IV$18,1,$A54)</f>
        <v/>
      </c>
    </row>
    <row r="55" spans="1:6">
      <c r="A55" s="115">
        <v>52</v>
      </c>
      <c r="B55" s="115">
        <f>INDEX('ETC VSR計算'!$B$10:$IV$18,6,$A55)</f>
        <v>0</v>
      </c>
      <c r="C55" s="116" t="str">
        <f>INDEX('ETC VSR計算'!$B$10:$IV$18,6,$A55)&amp;"選擇權"</f>
        <v>選擇權</v>
      </c>
      <c r="D55" s="186">
        <f>INDEX('ETC VSR計算'!$B$10:$IV$18,7,$A55)</f>
        <v>0</v>
      </c>
      <c r="E55" s="115">
        <f>INDEX('ETC VSR計算'!$B$10:$IV$18,9,$A55)</f>
        <v>0</v>
      </c>
      <c r="F55" s="117" t="str">
        <f>INDEX('ETC VSR計算'!$B$10:$IV$18,1,$A55)</f>
        <v/>
      </c>
    </row>
    <row r="56" spans="1:6">
      <c r="A56" s="115">
        <v>53</v>
      </c>
      <c r="B56" s="115">
        <f>INDEX('ETC VSR計算'!$B$10:$IV$18,6,$A56)</f>
        <v>0</v>
      </c>
      <c r="C56" s="116" t="str">
        <f>INDEX('ETC VSR計算'!$B$10:$IV$18,6,$A56)&amp;"選擇權"</f>
        <v>選擇權</v>
      </c>
      <c r="D56" s="186">
        <f>INDEX('ETC VSR計算'!$B$10:$IV$18,7,$A56)</f>
        <v>0</v>
      </c>
      <c r="E56" s="115">
        <f>INDEX('ETC VSR計算'!$B$10:$IV$18,9,$A56)</f>
        <v>0</v>
      </c>
      <c r="F56" s="117" t="str">
        <f>INDEX('ETC VSR計算'!$B$10:$IV$18,1,$A56)</f>
        <v/>
      </c>
    </row>
    <row r="57" spans="1:6">
      <c r="A57" s="115">
        <v>54</v>
      </c>
      <c r="B57" s="115">
        <f>INDEX('ETC VSR計算'!$B$10:$IV$18,6,$A57)</f>
        <v>0</v>
      </c>
      <c r="C57" s="116" t="str">
        <f>INDEX('ETC VSR計算'!$B$10:$IV$18,6,$A57)&amp;"選擇權"</f>
        <v>選擇權</v>
      </c>
      <c r="D57" s="186">
        <f>INDEX('ETC VSR計算'!$B$10:$IV$18,7,$A57)</f>
        <v>0</v>
      </c>
      <c r="E57" s="115">
        <f>INDEX('ETC VSR計算'!$B$10:$IV$18,9,$A57)</f>
        <v>0</v>
      </c>
      <c r="F57" s="117" t="str">
        <f>INDEX('ETC VSR計算'!$B$10:$IV$18,1,$A57)</f>
        <v/>
      </c>
    </row>
    <row r="58" spans="1:6">
      <c r="A58" s="115">
        <v>55</v>
      </c>
      <c r="B58" s="115">
        <f>INDEX('ETC VSR計算'!$B$10:$IV$18,6,$A58)</f>
        <v>0</v>
      </c>
      <c r="C58" s="116" t="str">
        <f>INDEX('ETC VSR計算'!$B$10:$IV$18,6,$A58)&amp;"選擇權"</f>
        <v>選擇權</v>
      </c>
      <c r="D58" s="186">
        <f>INDEX('ETC VSR計算'!$B$10:$IV$18,7,$A58)</f>
        <v>0</v>
      </c>
      <c r="E58" s="115">
        <f>INDEX('ETC VSR計算'!$B$10:$IV$18,9,$A58)</f>
        <v>0</v>
      </c>
      <c r="F58" s="117" t="str">
        <f>INDEX('ETC VSR計算'!$B$10:$IV$18,1,$A58)</f>
        <v/>
      </c>
    </row>
    <row r="59" spans="1:6">
      <c r="A59" s="115">
        <v>56</v>
      </c>
      <c r="B59" s="115">
        <f>INDEX('ETC VSR計算'!$B$10:$IV$18,6,$A59)</f>
        <v>0</v>
      </c>
      <c r="C59" s="116" t="str">
        <f>INDEX('ETC VSR計算'!$B$10:$IV$18,6,$A59)&amp;"選擇權"</f>
        <v>選擇權</v>
      </c>
      <c r="D59" s="186">
        <f>INDEX('ETC VSR計算'!$B$10:$IV$18,7,$A59)</f>
        <v>0</v>
      </c>
      <c r="E59" s="115">
        <f>INDEX('ETC VSR計算'!$B$10:$IV$18,9,$A59)</f>
        <v>0</v>
      </c>
      <c r="F59" s="117" t="str">
        <f>INDEX('ETC VSR計算'!$B$10:$IV$18,1,$A59)</f>
        <v/>
      </c>
    </row>
    <row r="60" spans="1:6">
      <c r="A60" s="115">
        <v>57</v>
      </c>
      <c r="B60" s="115">
        <f>INDEX('ETC VSR計算'!$B$10:$IV$18,6,$A60)</f>
        <v>0</v>
      </c>
      <c r="C60" s="116" t="str">
        <f>INDEX('ETC VSR計算'!$B$10:$IV$18,6,$A60)&amp;"選擇權"</f>
        <v>選擇權</v>
      </c>
      <c r="D60" s="186">
        <f>INDEX('ETC VSR計算'!$B$10:$IV$18,7,$A60)</f>
        <v>0</v>
      </c>
      <c r="E60" s="115">
        <f>INDEX('ETC VSR計算'!$B$10:$IV$18,9,$A60)</f>
        <v>0</v>
      </c>
      <c r="F60" s="117" t="str">
        <f>INDEX('ETC VSR計算'!$B$10:$IV$18,1,$A60)</f>
        <v/>
      </c>
    </row>
    <row r="61" spans="1:6">
      <c r="A61" s="115">
        <v>58</v>
      </c>
      <c r="B61" s="115">
        <f>INDEX('ETC VSR計算'!$B$10:$IV$18,6,$A61)</f>
        <v>0</v>
      </c>
      <c r="C61" s="116" t="str">
        <f>INDEX('ETC VSR計算'!$B$10:$IV$18,6,$A61)&amp;"選擇權"</f>
        <v>選擇權</v>
      </c>
      <c r="D61" s="186">
        <f>INDEX('ETC VSR計算'!$B$10:$IV$18,7,$A61)</f>
        <v>0</v>
      </c>
      <c r="E61" s="115">
        <f>INDEX('ETC VSR計算'!$B$10:$IV$18,9,$A61)</f>
        <v>0</v>
      </c>
      <c r="F61" s="117" t="str">
        <f>INDEX('ETC VSR計算'!$B$10:$IV$18,1,$A61)</f>
        <v/>
      </c>
    </row>
    <row r="62" spans="1:6">
      <c r="A62" s="115">
        <v>59</v>
      </c>
      <c r="B62" s="115">
        <f>INDEX('ETC VSR計算'!$B$10:$IV$18,6,$A62)</f>
        <v>0</v>
      </c>
      <c r="C62" s="116" t="str">
        <f>INDEX('ETC VSR計算'!$B$10:$IV$18,6,$A62)&amp;"選擇權"</f>
        <v>選擇權</v>
      </c>
      <c r="D62" s="186">
        <f>INDEX('ETC VSR計算'!$B$10:$IV$18,7,$A62)</f>
        <v>0</v>
      </c>
      <c r="E62" s="115">
        <f>INDEX('ETC VSR計算'!$B$10:$IV$18,9,$A62)</f>
        <v>0</v>
      </c>
      <c r="F62" s="117" t="str">
        <f>INDEX('ETC VSR計算'!$B$10:$IV$18,1,$A62)</f>
        <v/>
      </c>
    </row>
    <row r="63" spans="1:6">
      <c r="A63" s="115">
        <v>60</v>
      </c>
      <c r="B63" s="115">
        <f>INDEX('ETC VSR計算'!$B$10:$IV$18,6,$A63)</f>
        <v>0</v>
      </c>
      <c r="C63" s="116" t="str">
        <f>INDEX('ETC VSR計算'!$B$10:$IV$18,6,$A63)&amp;"選擇權"</f>
        <v>選擇權</v>
      </c>
      <c r="D63" s="186">
        <f>INDEX('ETC VSR計算'!$B$10:$IV$18,7,$A63)</f>
        <v>0</v>
      </c>
      <c r="E63" s="115">
        <f>INDEX('ETC VSR計算'!$B$10:$IV$18,9,$A63)</f>
        <v>0</v>
      </c>
      <c r="F63" s="117" t="str">
        <f>INDEX('ETC VSR計算'!$B$10:$IV$18,1,$A63)</f>
        <v/>
      </c>
    </row>
    <row r="64" spans="1:6">
      <c r="A64" s="115">
        <v>61</v>
      </c>
      <c r="B64" s="115">
        <f>INDEX('ETC VSR計算'!$B$10:$IV$18,6,$A64)</f>
        <v>0</v>
      </c>
      <c r="C64" s="116" t="str">
        <f>INDEX('ETC VSR計算'!$B$10:$IV$18,6,$A64)&amp;"選擇權"</f>
        <v>選擇權</v>
      </c>
      <c r="D64" s="186">
        <f>INDEX('ETC VSR計算'!$B$10:$IV$18,7,$A64)</f>
        <v>0</v>
      </c>
      <c r="E64" s="115">
        <f>INDEX('ETC VSR計算'!$B$10:$IV$18,9,$A64)</f>
        <v>0</v>
      </c>
      <c r="F64" s="117" t="str">
        <f>INDEX('ETC VSR計算'!$B$10:$IV$18,1,$A64)</f>
        <v/>
      </c>
    </row>
    <row r="65" spans="1:6">
      <c r="A65" s="115">
        <v>62</v>
      </c>
      <c r="B65" s="115">
        <f>INDEX('ETC VSR計算'!$B$10:$IV$18,6,$A65)</f>
        <v>0</v>
      </c>
      <c r="C65" s="116" t="str">
        <f>INDEX('ETC VSR計算'!$B$10:$IV$18,6,$A65)&amp;"選擇權"</f>
        <v>選擇權</v>
      </c>
      <c r="D65" s="186">
        <f>INDEX('ETC VSR計算'!$B$10:$IV$18,7,$A65)</f>
        <v>0</v>
      </c>
      <c r="E65" s="115">
        <f>INDEX('ETC VSR計算'!$B$10:$IV$18,9,$A65)</f>
        <v>0</v>
      </c>
      <c r="F65" s="117" t="str">
        <f>INDEX('ETC VSR計算'!$B$10:$IV$18,1,$A65)</f>
        <v/>
      </c>
    </row>
    <row r="66" spans="1:6">
      <c r="A66" s="115">
        <v>63</v>
      </c>
      <c r="B66" s="115">
        <f>INDEX('ETC VSR計算'!$B$10:$IV$18,6,$A66)</f>
        <v>0</v>
      </c>
      <c r="C66" s="116" t="str">
        <f>INDEX('ETC VSR計算'!$B$10:$IV$18,6,$A66)&amp;"選擇權"</f>
        <v>選擇權</v>
      </c>
      <c r="D66" s="186">
        <f>INDEX('ETC VSR計算'!$B$10:$IV$18,7,$A66)</f>
        <v>0</v>
      </c>
      <c r="E66" s="115">
        <f>INDEX('ETC VSR計算'!$B$10:$IV$18,9,$A66)</f>
        <v>0</v>
      </c>
      <c r="F66" s="117" t="str">
        <f>INDEX('ETC VSR計算'!$B$10:$IV$18,1,$A66)</f>
        <v/>
      </c>
    </row>
    <row r="67" spans="1:6">
      <c r="A67" s="115">
        <v>64</v>
      </c>
      <c r="B67" s="115">
        <f>INDEX('ETC VSR計算'!$B$10:$IV$18,6,$A67)</f>
        <v>0</v>
      </c>
      <c r="C67" s="116" t="str">
        <f>INDEX('ETC VSR計算'!$B$10:$IV$18,6,$A67)&amp;"選擇權"</f>
        <v>選擇權</v>
      </c>
      <c r="D67" s="186">
        <f>INDEX('ETC VSR計算'!$B$10:$IV$18,7,$A67)</f>
        <v>0</v>
      </c>
      <c r="E67" s="115">
        <f>INDEX('ETC VSR計算'!$B$10:$IV$18,9,$A67)</f>
        <v>0</v>
      </c>
      <c r="F67" s="117" t="str">
        <f>INDEX('ETC VSR計算'!$B$10:$IV$18,1,$A67)</f>
        <v/>
      </c>
    </row>
    <row r="68" spans="1:6">
      <c r="A68" s="115">
        <v>65</v>
      </c>
      <c r="B68" s="115">
        <f>INDEX('ETC VSR計算'!$B$10:$IV$18,6,$A68)</f>
        <v>0</v>
      </c>
      <c r="C68" s="116" t="str">
        <f>INDEX('ETC VSR計算'!$B$10:$IV$18,6,$A68)&amp;"選擇權"</f>
        <v>選擇權</v>
      </c>
      <c r="D68" s="186">
        <f>INDEX('ETC VSR計算'!$B$10:$IV$18,7,$A68)</f>
        <v>0</v>
      </c>
      <c r="E68" s="115">
        <f>INDEX('ETC VSR計算'!$B$10:$IV$18,9,$A68)</f>
        <v>0</v>
      </c>
      <c r="F68" s="117" t="str">
        <f>INDEX('ETC VSR計算'!$B$10:$IV$18,1,$A68)</f>
        <v/>
      </c>
    </row>
    <row r="69" spans="1:6">
      <c r="A69" s="115">
        <v>66</v>
      </c>
      <c r="B69" s="115">
        <f>INDEX('ETC VSR計算'!$B$10:$IV$18,6,$A69)</f>
        <v>0</v>
      </c>
      <c r="C69" s="116" t="str">
        <f>INDEX('ETC VSR計算'!$B$10:$IV$18,6,$A69)&amp;"選擇權"</f>
        <v>選擇權</v>
      </c>
      <c r="D69" s="186">
        <f>INDEX('ETC VSR計算'!$B$10:$IV$18,7,$A69)</f>
        <v>0</v>
      </c>
      <c r="E69" s="115">
        <f>INDEX('ETC VSR計算'!$B$10:$IV$18,9,$A69)</f>
        <v>0</v>
      </c>
      <c r="F69" s="117" t="str">
        <f>INDEX('ETC VSR計算'!$B$10:$IV$18,1,$A69)</f>
        <v/>
      </c>
    </row>
    <row r="70" spans="1:6">
      <c r="A70" s="115">
        <v>67</v>
      </c>
      <c r="B70" s="115">
        <f>INDEX('ETC VSR計算'!$B$10:$IV$18,6,$A70)</f>
        <v>0</v>
      </c>
      <c r="C70" s="116" t="str">
        <f>INDEX('ETC VSR計算'!$B$10:$IV$18,6,$A70)&amp;"選擇權"</f>
        <v>選擇權</v>
      </c>
      <c r="D70" s="186">
        <f>INDEX('ETC VSR計算'!$B$10:$IV$18,7,$A70)</f>
        <v>0</v>
      </c>
      <c r="E70" s="115">
        <f>INDEX('ETC VSR計算'!$B$10:$IV$18,9,$A70)</f>
        <v>0</v>
      </c>
      <c r="F70" s="117" t="str">
        <f>INDEX('ETC VSR計算'!$B$10:$IV$18,1,$A70)</f>
        <v/>
      </c>
    </row>
    <row r="71" spans="1:6">
      <c r="A71" s="115">
        <v>68</v>
      </c>
      <c r="B71" s="115">
        <f>INDEX('ETC VSR計算'!$B$10:$IV$18,6,$A71)</f>
        <v>0</v>
      </c>
      <c r="C71" s="116" t="str">
        <f>INDEX('ETC VSR計算'!$B$10:$IV$18,6,$A71)&amp;"選擇權"</f>
        <v>選擇權</v>
      </c>
      <c r="D71" s="186">
        <f>INDEX('ETC VSR計算'!$B$10:$IV$18,7,$A71)</f>
        <v>0</v>
      </c>
      <c r="E71" s="115">
        <f>INDEX('ETC VSR計算'!$B$10:$IV$18,9,$A71)</f>
        <v>0</v>
      </c>
      <c r="F71" s="117" t="str">
        <f>INDEX('ETC VSR計算'!$B$10:$IV$18,1,$A71)</f>
        <v/>
      </c>
    </row>
    <row r="72" spans="1:6">
      <c r="A72" s="115">
        <v>69</v>
      </c>
      <c r="B72" s="115">
        <f>INDEX('ETC VSR計算'!$B$10:$IV$18,6,$A72)</f>
        <v>0</v>
      </c>
      <c r="C72" s="116" t="str">
        <f>INDEX('ETC VSR計算'!$B$10:$IV$18,6,$A72)&amp;"選擇權"</f>
        <v>選擇權</v>
      </c>
      <c r="D72" s="186">
        <f>INDEX('ETC VSR計算'!$B$10:$IV$18,7,$A72)</f>
        <v>0</v>
      </c>
      <c r="E72" s="115">
        <f>INDEX('ETC VSR計算'!$B$10:$IV$18,9,$A72)</f>
        <v>0</v>
      </c>
      <c r="F72" s="117" t="str">
        <f>INDEX('ETC VSR計算'!$B$10:$IV$18,1,$A72)</f>
        <v/>
      </c>
    </row>
    <row r="73" spans="1:6">
      <c r="A73" s="115">
        <v>70</v>
      </c>
      <c r="B73" s="115">
        <f>INDEX('ETC VSR計算'!$B$10:$IV$18,6,$A73)</f>
        <v>0</v>
      </c>
      <c r="C73" s="116" t="str">
        <f>INDEX('ETC VSR計算'!$B$10:$IV$18,6,$A73)&amp;"選擇權"</f>
        <v>選擇權</v>
      </c>
      <c r="D73" s="186">
        <f>INDEX('ETC VSR計算'!$B$10:$IV$18,7,$A73)</f>
        <v>0</v>
      </c>
      <c r="E73" s="115">
        <f>INDEX('ETC VSR計算'!$B$10:$IV$18,9,$A73)</f>
        <v>0</v>
      </c>
      <c r="F73" s="117" t="str">
        <f>INDEX('ETC VSR計算'!$B$10:$IV$18,1,$A73)</f>
        <v/>
      </c>
    </row>
    <row r="74" spans="1:6">
      <c r="A74" s="115">
        <v>71</v>
      </c>
      <c r="B74" s="115">
        <f>INDEX('ETC VSR計算'!$B$10:$IV$18,6,$A74)</f>
        <v>0</v>
      </c>
      <c r="C74" s="116" t="str">
        <f>INDEX('ETC VSR計算'!$B$10:$IV$18,6,$A74)&amp;"選擇權"</f>
        <v>選擇權</v>
      </c>
      <c r="D74" s="186">
        <f>INDEX('ETC VSR計算'!$B$10:$IV$18,7,$A74)</f>
        <v>0</v>
      </c>
      <c r="E74" s="115">
        <f>INDEX('ETC VSR計算'!$B$10:$IV$18,9,$A74)</f>
        <v>0</v>
      </c>
      <c r="F74" s="117" t="str">
        <f>INDEX('ETC VSR計算'!$B$10:$IV$18,1,$A74)</f>
        <v/>
      </c>
    </row>
    <row r="75" spans="1:6">
      <c r="A75" s="115">
        <v>72</v>
      </c>
      <c r="B75" s="115">
        <f>INDEX('ETC VSR計算'!$B$10:$IV$18,6,$A75)</f>
        <v>0</v>
      </c>
      <c r="C75" s="116" t="str">
        <f>INDEX('ETC VSR計算'!$B$10:$IV$18,6,$A75)&amp;"選擇權"</f>
        <v>選擇權</v>
      </c>
      <c r="D75" s="186">
        <f>INDEX('ETC VSR計算'!$B$10:$IV$18,7,$A75)</f>
        <v>0</v>
      </c>
      <c r="E75" s="115">
        <f>INDEX('ETC VSR計算'!$B$10:$IV$18,9,$A75)</f>
        <v>0</v>
      </c>
      <c r="F75" s="117" t="str">
        <f>INDEX('ETC VSR計算'!$B$10:$IV$18,1,$A75)</f>
        <v/>
      </c>
    </row>
    <row r="76" spans="1:6">
      <c r="A76" s="115">
        <v>73</v>
      </c>
      <c r="B76" s="115">
        <f>INDEX('ETC VSR計算'!$B$10:$IV$18,6,$A76)</f>
        <v>0</v>
      </c>
      <c r="C76" s="116" t="str">
        <f>INDEX('ETC VSR計算'!$B$10:$IV$18,6,$A76)&amp;"選擇權"</f>
        <v>選擇權</v>
      </c>
      <c r="D76" s="186">
        <f>INDEX('ETC VSR計算'!$B$10:$IV$18,7,$A76)</f>
        <v>0</v>
      </c>
      <c r="E76" s="115">
        <f>INDEX('ETC VSR計算'!$B$10:$IV$18,9,$A76)</f>
        <v>0</v>
      </c>
      <c r="F76" s="117" t="str">
        <f>INDEX('ETC VSR計算'!$B$10:$IV$18,1,$A76)</f>
        <v/>
      </c>
    </row>
    <row r="77" spans="1:6">
      <c r="A77" s="115">
        <v>74</v>
      </c>
      <c r="B77" s="115">
        <f>INDEX('ETC VSR計算'!$B$10:$IV$18,6,$A77)</f>
        <v>0</v>
      </c>
      <c r="C77" s="116" t="str">
        <f>INDEX('ETC VSR計算'!$B$10:$IV$18,6,$A77)&amp;"選擇權"</f>
        <v>選擇權</v>
      </c>
      <c r="D77" s="186">
        <f>INDEX('ETC VSR計算'!$B$10:$IV$18,7,$A77)</f>
        <v>0</v>
      </c>
      <c r="E77" s="115">
        <f>INDEX('ETC VSR計算'!$B$10:$IV$18,9,$A77)</f>
        <v>0</v>
      </c>
      <c r="F77" s="117" t="str">
        <f>INDEX('ETC VSR計算'!$B$10:$IV$18,1,$A77)</f>
        <v/>
      </c>
    </row>
    <row r="78" spans="1:6">
      <c r="A78" s="115">
        <v>75</v>
      </c>
      <c r="B78" s="115">
        <f>INDEX('ETC VSR計算'!$B$10:$IV$18,6,$A78)</f>
        <v>0</v>
      </c>
      <c r="C78" s="116" t="str">
        <f>INDEX('ETC VSR計算'!$B$10:$IV$18,6,$A78)&amp;"選擇權"</f>
        <v>選擇權</v>
      </c>
      <c r="D78" s="186">
        <f>INDEX('ETC VSR計算'!$B$10:$IV$18,7,$A78)</f>
        <v>0</v>
      </c>
      <c r="E78" s="115">
        <f>INDEX('ETC VSR計算'!$B$10:$IV$18,9,$A78)</f>
        <v>0</v>
      </c>
      <c r="F78" s="117" t="str">
        <f>INDEX('ETC VSR計算'!$B$10:$IV$18,1,$A78)</f>
        <v/>
      </c>
    </row>
    <row r="79" spans="1:6">
      <c r="A79" s="245" t="e">
        <f>"最大值："&amp;INDEX('ETC VSR計算'!$B$10:$IV$17,6,MATCH(F79,F4:F78,FALSE))&amp;"選擇權"</f>
        <v>#N/A</v>
      </c>
      <c r="B79" s="245"/>
      <c r="C79" s="245"/>
      <c r="D79" s="245"/>
      <c r="E79" s="115"/>
      <c r="F79" s="117">
        <f>MAX(F4:F78)</f>
        <v>0</v>
      </c>
    </row>
    <row r="80" spans="1:6">
      <c r="A80" s="246" t="str">
        <f>"樣本資料日期: "&amp;YEAR('ETC VSR計算'!A198)&amp;"/"&amp;MONTH('ETC VSR計算'!A198)&amp;"/"&amp;DAY('ETC VSR計算'!A198)&amp;"~"&amp;YEAR('ETC VSR計算'!A19)&amp;"/"&amp;MONTH('ETC VSR計算'!A19)&amp;"/"&amp;DAY('ETC VSR計算'!A19)&amp;"共180個交易日。"</f>
        <v>樣本資料日期: 1900/1/0~1900/1/0共180個交易日。</v>
      </c>
      <c r="B80" s="246"/>
      <c r="C80" s="246"/>
      <c r="D80" s="246"/>
      <c r="E80" s="246"/>
      <c r="F80" s="246"/>
    </row>
  </sheetData>
  <mergeCells count="4">
    <mergeCell ref="A1:F1"/>
    <mergeCell ref="D2:F2"/>
    <mergeCell ref="A79:D79"/>
    <mergeCell ref="A80:F80"/>
  </mergeCells>
  <phoneticPr fontId="6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F80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75" sqref="G75"/>
    </sheetView>
  </sheetViews>
  <sheetFormatPr defaultRowHeight="16.5"/>
  <cols>
    <col min="1" max="1" width="5.75" style="113" customWidth="1"/>
    <col min="2" max="2" width="12.125" style="114" bestFit="1" customWidth="1"/>
    <col min="3" max="3" width="14.5" style="114" bestFit="1" customWidth="1"/>
    <col min="4" max="4" width="10" style="113" bestFit="1" customWidth="1"/>
    <col min="5" max="5" width="10" style="113" customWidth="1"/>
    <col min="6" max="6" width="16.875" style="114" bestFit="1" customWidth="1"/>
    <col min="7" max="7" width="11.125" customWidth="1"/>
  </cols>
  <sheetData>
    <row r="1" spans="1:6" ht="49.5" customHeight="1">
      <c r="A1" s="242" t="s">
        <v>129</v>
      </c>
      <c r="B1" s="243"/>
      <c r="C1" s="243"/>
      <c r="D1" s="243"/>
      <c r="E1" s="243"/>
      <c r="F1" s="243"/>
    </row>
    <row r="2" spans="1:6">
      <c r="D2" s="244">
        <f>'STC VSR計算'!A18</f>
        <v>0</v>
      </c>
      <c r="E2" s="244"/>
      <c r="F2" s="244"/>
    </row>
    <row r="3" spans="1:6" ht="33">
      <c r="A3" s="115" t="s">
        <v>90</v>
      </c>
      <c r="B3" s="136" t="s">
        <v>95</v>
      </c>
      <c r="C3" s="136" t="s">
        <v>94</v>
      </c>
      <c r="D3" s="136" t="s">
        <v>96</v>
      </c>
      <c r="E3" s="174" t="s">
        <v>127</v>
      </c>
      <c r="F3" s="136" t="s">
        <v>98</v>
      </c>
    </row>
    <row r="4" spans="1:6">
      <c r="A4" s="115">
        <v>1</v>
      </c>
      <c r="B4" s="115">
        <f>INDEX('STC VSR計算'!$B$10:$IV$18,6,$A4)</f>
        <v>0</v>
      </c>
      <c r="C4" s="116" t="str">
        <f>INDEX('STC VSR計算'!$B$10:$IV$18,6,$A4)&amp;"選擇權"</f>
        <v>選擇權</v>
      </c>
      <c r="D4" s="187">
        <f>INDEX('STC VSR計算'!$B$10:$IV$18,7,$A4)</f>
        <v>0</v>
      </c>
      <c r="E4" s="115">
        <f>INDEX('STC VSR計算'!$B$10:$IV$18,9,$A4)</f>
        <v>0</v>
      </c>
      <c r="F4" s="117">
        <f>INDEX('STC VSR計算'!$B$10:$IV$18,1,$A4)</f>
        <v>0</v>
      </c>
    </row>
    <row r="5" spans="1:6">
      <c r="A5" s="115">
        <v>2</v>
      </c>
      <c r="B5" s="115">
        <f>INDEX('STC VSR計算'!$B$10:$IV$18,6,$A5)</f>
        <v>0</v>
      </c>
      <c r="C5" s="116" t="str">
        <f>INDEX('STC VSR計算'!$B$10:$IV$18,6,$A5)&amp;"選擇權"</f>
        <v>選擇權</v>
      </c>
      <c r="D5" s="187">
        <f>INDEX('STC VSR計算'!$B$10:$IV$18,7,$A5)</f>
        <v>0</v>
      </c>
      <c r="E5" s="115">
        <f>INDEX('STC VSR計算'!$B$10:$IV$18,9,$A5)</f>
        <v>0</v>
      </c>
      <c r="F5" s="117">
        <f>INDEX('STC VSR計算'!$B$10:$IV$18,1,$A5)</f>
        <v>0</v>
      </c>
    </row>
    <row r="6" spans="1:6">
      <c r="A6" s="115">
        <v>3</v>
      </c>
      <c r="B6" s="115">
        <f>INDEX('STC VSR計算'!$B$10:$IV$18,6,$A6)</f>
        <v>0</v>
      </c>
      <c r="C6" s="116" t="str">
        <f>INDEX('STC VSR計算'!$B$10:$IV$18,6,$A6)&amp;"選擇權"</f>
        <v>選擇權</v>
      </c>
      <c r="D6" s="187">
        <f>INDEX('STC VSR計算'!$B$10:$IV$18,7,$A6)</f>
        <v>0</v>
      </c>
      <c r="E6" s="115">
        <f>INDEX('STC VSR計算'!$B$10:$IV$18,9,$A6)</f>
        <v>0</v>
      </c>
      <c r="F6" s="117">
        <f>INDEX('STC VSR計算'!$B$10:$IV$18,1,$A6)</f>
        <v>0</v>
      </c>
    </row>
    <row r="7" spans="1:6">
      <c r="A7" s="115">
        <v>4</v>
      </c>
      <c r="B7" s="115">
        <f>INDEX('STC VSR計算'!$B$10:$IV$18,6,$A7)</f>
        <v>0</v>
      </c>
      <c r="C7" s="116" t="str">
        <f>INDEX('STC VSR計算'!$B$10:$IV$18,6,$A7)&amp;"選擇權"</f>
        <v>選擇權</v>
      </c>
      <c r="D7" s="187">
        <f>INDEX('STC VSR計算'!$B$10:$IV$18,7,$A7)</f>
        <v>0</v>
      </c>
      <c r="E7" s="115">
        <f>INDEX('STC VSR計算'!$B$10:$IV$18,9,$A7)</f>
        <v>0</v>
      </c>
      <c r="F7" s="117">
        <f>INDEX('STC VSR計算'!$B$10:$IV$18,1,$A7)</f>
        <v>0</v>
      </c>
    </row>
    <row r="8" spans="1:6">
      <c r="A8" s="115">
        <v>5</v>
      </c>
      <c r="B8" s="115">
        <f>INDEX('STC VSR計算'!$B$10:$IV$18,6,$A8)</f>
        <v>0</v>
      </c>
      <c r="C8" s="116" t="str">
        <f>INDEX('STC VSR計算'!$B$10:$IV$18,6,$A8)&amp;"選擇權"</f>
        <v>選擇權</v>
      </c>
      <c r="D8" s="187">
        <f>INDEX('STC VSR計算'!$B$10:$IV$18,7,$A8)</f>
        <v>0</v>
      </c>
      <c r="E8" s="115">
        <f>INDEX('STC VSR計算'!$B$10:$IV$18,9,$A8)</f>
        <v>0</v>
      </c>
      <c r="F8" s="117">
        <f>INDEX('STC VSR計算'!$B$10:$IV$18,1,$A8)</f>
        <v>0</v>
      </c>
    </row>
    <row r="9" spans="1:6">
      <c r="A9" s="115">
        <v>6</v>
      </c>
      <c r="B9" s="115">
        <f>INDEX('STC VSR計算'!$B$10:$IV$18,6,$A9)</f>
        <v>0</v>
      </c>
      <c r="C9" s="116" t="str">
        <f>INDEX('STC VSR計算'!$B$10:$IV$18,6,$A9)&amp;"選擇權"</f>
        <v>選擇權</v>
      </c>
      <c r="D9" s="187">
        <f>INDEX('STC VSR計算'!$B$10:$IV$18,7,$A9)</f>
        <v>0</v>
      </c>
      <c r="E9" s="115">
        <f>INDEX('STC VSR計算'!$B$10:$IV$18,9,$A9)</f>
        <v>0</v>
      </c>
      <c r="F9" s="117">
        <f>INDEX('STC VSR計算'!$B$10:$IV$18,1,$A9)</f>
        <v>0</v>
      </c>
    </row>
    <row r="10" spans="1:6">
      <c r="A10" s="115">
        <v>7</v>
      </c>
      <c r="B10" s="115">
        <f>INDEX('STC VSR計算'!$B$10:$IV$18,6,$A10)</f>
        <v>0</v>
      </c>
      <c r="C10" s="116" t="str">
        <f>INDEX('STC VSR計算'!$B$10:$IV$18,6,$A10)&amp;"選擇權"</f>
        <v>選擇權</v>
      </c>
      <c r="D10" s="187">
        <f>INDEX('STC VSR計算'!$B$10:$IV$18,7,$A10)</f>
        <v>0</v>
      </c>
      <c r="E10" s="115">
        <f>INDEX('STC VSR計算'!$B$10:$IV$18,9,$A10)</f>
        <v>0</v>
      </c>
      <c r="F10" s="117">
        <f>INDEX('STC VSR計算'!$B$10:$IV$18,1,$A10)</f>
        <v>0</v>
      </c>
    </row>
    <row r="11" spans="1:6">
      <c r="A11" s="115">
        <v>8</v>
      </c>
      <c r="B11" s="115">
        <f>INDEX('STC VSR計算'!$B$10:$IV$18,6,$A11)</f>
        <v>0</v>
      </c>
      <c r="C11" s="116" t="str">
        <f>INDEX('STC VSR計算'!$B$10:$IV$18,6,$A11)&amp;"選擇權"</f>
        <v>選擇權</v>
      </c>
      <c r="D11" s="187">
        <f>INDEX('STC VSR計算'!$B$10:$IV$18,7,$A11)</f>
        <v>0</v>
      </c>
      <c r="E11" s="115">
        <f>INDEX('STC VSR計算'!$B$10:$IV$18,9,$A11)</f>
        <v>0</v>
      </c>
      <c r="F11" s="117">
        <f>INDEX('STC VSR計算'!$B$10:$IV$18,1,$A11)</f>
        <v>0</v>
      </c>
    </row>
    <row r="12" spans="1:6">
      <c r="A12" s="115">
        <v>9</v>
      </c>
      <c r="B12" s="115">
        <f>INDEX('STC VSR計算'!$B$10:$IV$18,6,$A12)</f>
        <v>0</v>
      </c>
      <c r="C12" s="116" t="str">
        <f>INDEX('STC VSR計算'!$B$10:$IV$18,6,$A12)&amp;"選擇權"</f>
        <v>選擇權</v>
      </c>
      <c r="D12" s="187">
        <f>INDEX('STC VSR計算'!$B$10:$IV$18,7,$A12)</f>
        <v>0</v>
      </c>
      <c r="E12" s="115">
        <f>INDEX('STC VSR計算'!$B$10:$IV$18,9,$A12)</f>
        <v>0</v>
      </c>
      <c r="F12" s="117">
        <f>INDEX('STC VSR計算'!$B$10:$IV$18,1,$A12)</f>
        <v>0</v>
      </c>
    </row>
    <row r="13" spans="1:6">
      <c r="A13" s="115">
        <v>10</v>
      </c>
      <c r="B13" s="115">
        <f>INDEX('STC VSR計算'!$B$10:$IV$18,6,$A13)</f>
        <v>0</v>
      </c>
      <c r="C13" s="116" t="str">
        <f>INDEX('STC VSR計算'!$B$10:$IV$18,6,$A13)&amp;"選擇權"</f>
        <v>選擇權</v>
      </c>
      <c r="D13" s="187">
        <f>INDEX('STC VSR計算'!$B$10:$IV$18,7,$A13)</f>
        <v>0</v>
      </c>
      <c r="E13" s="115">
        <f>INDEX('STC VSR計算'!$B$10:$IV$18,9,$A13)</f>
        <v>0</v>
      </c>
      <c r="F13" s="117">
        <f>INDEX('STC VSR計算'!$B$10:$IV$18,1,$A13)</f>
        <v>0</v>
      </c>
    </row>
    <row r="14" spans="1:6">
      <c r="A14" s="115">
        <v>11</v>
      </c>
      <c r="B14" s="115">
        <f>INDEX('STC VSR計算'!$B$10:$IV$18,6,$A14)</f>
        <v>0</v>
      </c>
      <c r="C14" s="116" t="str">
        <f>INDEX('STC VSR計算'!$B$10:$IV$18,6,$A14)&amp;"選擇權"</f>
        <v>選擇權</v>
      </c>
      <c r="D14" s="187">
        <f>INDEX('STC VSR計算'!$B$10:$IV$18,7,$A14)</f>
        <v>0</v>
      </c>
      <c r="E14" s="115">
        <f>INDEX('STC VSR計算'!$B$10:$IV$18,9,$A14)</f>
        <v>0</v>
      </c>
      <c r="F14" s="117">
        <f>INDEX('STC VSR計算'!$B$10:$IV$18,1,$A14)</f>
        <v>0</v>
      </c>
    </row>
    <row r="15" spans="1:6">
      <c r="A15" s="115">
        <v>12</v>
      </c>
      <c r="B15" s="115">
        <f>INDEX('STC VSR計算'!$B$10:$IV$18,6,$A15)</f>
        <v>0</v>
      </c>
      <c r="C15" s="116" t="str">
        <f>INDEX('STC VSR計算'!$B$10:$IV$18,6,$A15)&amp;"選擇權"</f>
        <v>選擇權</v>
      </c>
      <c r="D15" s="187">
        <f>INDEX('STC VSR計算'!$B$10:$IV$18,7,$A15)</f>
        <v>0</v>
      </c>
      <c r="E15" s="115">
        <f>INDEX('STC VSR計算'!$B$10:$IV$18,9,$A15)</f>
        <v>0</v>
      </c>
      <c r="F15" s="117">
        <f>INDEX('STC VSR計算'!$B$10:$IV$18,1,$A15)</f>
        <v>0</v>
      </c>
    </row>
    <row r="16" spans="1:6">
      <c r="A16" s="115">
        <v>13</v>
      </c>
      <c r="B16" s="115">
        <f>INDEX('STC VSR計算'!$B$10:$IV$18,6,$A16)</f>
        <v>0</v>
      </c>
      <c r="C16" s="116" t="str">
        <f>INDEX('STC VSR計算'!$B$10:$IV$18,6,$A16)&amp;"選擇權"</f>
        <v>選擇權</v>
      </c>
      <c r="D16" s="187">
        <f>INDEX('STC VSR計算'!$B$10:$IV$18,7,$A16)</f>
        <v>0</v>
      </c>
      <c r="E16" s="115">
        <f>INDEX('STC VSR計算'!$B$10:$IV$18,9,$A16)</f>
        <v>0</v>
      </c>
      <c r="F16" s="117">
        <f>INDEX('STC VSR計算'!$B$10:$IV$18,1,$A16)</f>
        <v>0</v>
      </c>
    </row>
    <row r="17" spans="1:6">
      <c r="A17" s="115">
        <v>14</v>
      </c>
      <c r="B17" s="115">
        <f>INDEX('STC VSR計算'!$B$10:$IV$18,6,$A17)</f>
        <v>0</v>
      </c>
      <c r="C17" s="116" t="str">
        <f>INDEX('STC VSR計算'!$B$10:$IV$18,6,$A17)&amp;"選擇權"</f>
        <v>選擇權</v>
      </c>
      <c r="D17" s="187">
        <f>INDEX('STC VSR計算'!$B$10:$IV$18,7,$A17)</f>
        <v>0</v>
      </c>
      <c r="E17" s="115">
        <f>INDEX('STC VSR計算'!$B$10:$IV$18,9,$A17)</f>
        <v>0</v>
      </c>
      <c r="F17" s="117">
        <f>INDEX('STC VSR計算'!$B$10:$IV$18,1,$A17)</f>
        <v>0</v>
      </c>
    </row>
    <row r="18" spans="1:6">
      <c r="A18" s="115">
        <v>15</v>
      </c>
      <c r="B18" s="115">
        <f>INDEX('STC VSR計算'!$B$10:$IV$18,6,$A18)</f>
        <v>0</v>
      </c>
      <c r="C18" s="116" t="str">
        <f>INDEX('STC VSR計算'!$B$10:$IV$18,6,$A18)&amp;"選擇權"</f>
        <v>選擇權</v>
      </c>
      <c r="D18" s="187">
        <f>INDEX('STC VSR計算'!$B$10:$IV$18,7,$A18)</f>
        <v>0</v>
      </c>
      <c r="E18" s="115">
        <f>INDEX('STC VSR計算'!$B$10:$IV$18,9,$A18)</f>
        <v>0</v>
      </c>
      <c r="F18" s="117">
        <f>INDEX('STC VSR計算'!$B$10:$IV$18,1,$A18)</f>
        <v>0</v>
      </c>
    </row>
    <row r="19" spans="1:6">
      <c r="A19" s="115">
        <v>16</v>
      </c>
      <c r="B19" s="115">
        <f>INDEX('STC VSR計算'!$B$10:$IV$18,6,$A19)</f>
        <v>0</v>
      </c>
      <c r="C19" s="116" t="str">
        <f>INDEX('STC VSR計算'!$B$10:$IV$18,6,$A19)&amp;"選擇權"</f>
        <v>選擇權</v>
      </c>
      <c r="D19" s="187">
        <f>INDEX('STC VSR計算'!$B$10:$IV$18,7,$A19)</f>
        <v>0</v>
      </c>
      <c r="E19" s="115">
        <f>INDEX('STC VSR計算'!$B$10:$IV$18,9,$A19)</f>
        <v>0</v>
      </c>
      <c r="F19" s="117">
        <f>INDEX('STC VSR計算'!$B$10:$IV$18,1,$A19)</f>
        <v>0</v>
      </c>
    </row>
    <row r="20" spans="1:6">
      <c r="A20" s="115">
        <v>17</v>
      </c>
      <c r="B20" s="115">
        <f>INDEX('STC VSR計算'!$B$10:$IV$18,6,$A20)</f>
        <v>0</v>
      </c>
      <c r="C20" s="116" t="str">
        <f>INDEX('STC VSR計算'!$B$10:$IV$18,6,$A20)&amp;"選擇權"</f>
        <v>選擇權</v>
      </c>
      <c r="D20" s="187">
        <f>INDEX('STC VSR計算'!$B$10:$IV$18,7,$A20)</f>
        <v>0</v>
      </c>
      <c r="E20" s="115">
        <f>INDEX('STC VSR計算'!$B$10:$IV$18,9,$A20)</f>
        <v>0</v>
      </c>
      <c r="F20" s="117">
        <f>INDEX('STC VSR計算'!$B$10:$IV$18,1,$A20)</f>
        <v>0</v>
      </c>
    </row>
    <row r="21" spans="1:6">
      <c r="A21" s="115">
        <v>18</v>
      </c>
      <c r="B21" s="115">
        <f>INDEX('STC VSR計算'!$B$10:$IV$18,6,$A21)</f>
        <v>0</v>
      </c>
      <c r="C21" s="116" t="str">
        <f>INDEX('STC VSR計算'!$B$10:$IV$18,6,$A21)&amp;"選擇權"</f>
        <v>選擇權</v>
      </c>
      <c r="D21" s="187">
        <f>INDEX('STC VSR計算'!$B$10:$IV$18,7,$A21)</f>
        <v>0</v>
      </c>
      <c r="E21" s="115">
        <f>INDEX('STC VSR計算'!$B$10:$IV$18,9,$A21)</f>
        <v>0</v>
      </c>
      <c r="F21" s="117">
        <f>INDEX('STC VSR計算'!$B$10:$IV$18,1,$A21)</f>
        <v>0</v>
      </c>
    </row>
    <row r="22" spans="1:6">
      <c r="A22" s="115">
        <v>19</v>
      </c>
      <c r="B22" s="115">
        <f>INDEX('STC VSR計算'!$B$10:$IV$18,6,$A22)</f>
        <v>0</v>
      </c>
      <c r="C22" s="116" t="str">
        <f>INDEX('STC VSR計算'!$B$10:$IV$18,6,$A22)&amp;"選擇權"</f>
        <v>選擇權</v>
      </c>
      <c r="D22" s="187">
        <f>INDEX('STC VSR計算'!$B$10:$IV$18,7,$A22)</f>
        <v>0</v>
      </c>
      <c r="E22" s="115">
        <f>INDEX('STC VSR計算'!$B$10:$IV$18,9,$A22)</f>
        <v>0</v>
      </c>
      <c r="F22" s="117">
        <f>INDEX('STC VSR計算'!$B$10:$IV$18,1,$A22)</f>
        <v>0</v>
      </c>
    </row>
    <row r="23" spans="1:6">
      <c r="A23" s="115">
        <v>20</v>
      </c>
      <c r="B23" s="115">
        <f>INDEX('STC VSR計算'!$B$10:$IV$18,6,$A23)</f>
        <v>0</v>
      </c>
      <c r="C23" s="116" t="str">
        <f>INDEX('STC VSR計算'!$B$10:$IV$18,6,$A23)&amp;"選擇權"</f>
        <v>選擇權</v>
      </c>
      <c r="D23" s="187">
        <f>INDEX('STC VSR計算'!$B$10:$IV$18,7,$A23)</f>
        <v>0</v>
      </c>
      <c r="E23" s="115">
        <f>INDEX('STC VSR計算'!$B$10:$IV$18,9,$A23)</f>
        <v>0</v>
      </c>
      <c r="F23" s="117">
        <f>INDEX('STC VSR計算'!$B$10:$IV$18,1,$A23)</f>
        <v>0</v>
      </c>
    </row>
    <row r="24" spans="1:6">
      <c r="A24" s="115">
        <v>21</v>
      </c>
      <c r="B24" s="115">
        <f>INDEX('STC VSR計算'!$B$10:$IV$18,6,$A24)</f>
        <v>0</v>
      </c>
      <c r="C24" s="116" t="str">
        <f>INDEX('STC VSR計算'!$B$10:$IV$18,6,$A24)&amp;"選擇權"</f>
        <v>選擇權</v>
      </c>
      <c r="D24" s="187">
        <f>INDEX('STC VSR計算'!$B$10:$IV$18,7,$A24)</f>
        <v>0</v>
      </c>
      <c r="E24" s="115">
        <f>INDEX('STC VSR計算'!$B$10:$IV$18,9,$A24)</f>
        <v>0</v>
      </c>
      <c r="F24" s="117">
        <f>INDEX('STC VSR計算'!$B$10:$IV$18,1,$A24)</f>
        <v>0</v>
      </c>
    </row>
    <row r="25" spans="1:6">
      <c r="A25" s="115">
        <v>22</v>
      </c>
      <c r="B25" s="115">
        <f>INDEX('STC VSR計算'!$B$10:$IV$18,6,$A25)</f>
        <v>0</v>
      </c>
      <c r="C25" s="116" t="str">
        <f>INDEX('STC VSR計算'!$B$10:$IV$18,6,$A25)&amp;"選擇權"</f>
        <v>選擇權</v>
      </c>
      <c r="D25" s="187">
        <f>INDEX('STC VSR計算'!$B$10:$IV$18,7,$A25)</f>
        <v>0</v>
      </c>
      <c r="E25" s="115">
        <f>INDEX('STC VSR計算'!$B$10:$IV$18,9,$A25)</f>
        <v>0</v>
      </c>
      <c r="F25" s="117">
        <f>INDEX('STC VSR計算'!$B$10:$IV$18,1,$A25)</f>
        <v>0</v>
      </c>
    </row>
    <row r="26" spans="1:6">
      <c r="A26" s="115">
        <v>23</v>
      </c>
      <c r="B26" s="115">
        <f>INDEX('STC VSR計算'!$B$10:$IV$18,6,$A26)</f>
        <v>0</v>
      </c>
      <c r="C26" s="116" t="str">
        <f>INDEX('STC VSR計算'!$B$10:$IV$18,6,$A26)&amp;"選擇權"</f>
        <v>選擇權</v>
      </c>
      <c r="D26" s="187">
        <f>INDEX('STC VSR計算'!$B$10:$IV$18,7,$A26)</f>
        <v>0</v>
      </c>
      <c r="E26" s="115">
        <f>INDEX('STC VSR計算'!$B$10:$IV$18,9,$A26)</f>
        <v>0</v>
      </c>
      <c r="F26" s="117">
        <f>INDEX('STC VSR計算'!$B$10:$IV$18,1,$A26)</f>
        <v>0</v>
      </c>
    </row>
    <row r="27" spans="1:6">
      <c r="A27" s="115">
        <v>24</v>
      </c>
      <c r="B27" s="115">
        <f>INDEX('STC VSR計算'!$B$10:$IV$18,6,$A27)</f>
        <v>0</v>
      </c>
      <c r="C27" s="116" t="str">
        <f>INDEX('STC VSR計算'!$B$10:$IV$18,6,$A27)&amp;"選擇權"</f>
        <v>選擇權</v>
      </c>
      <c r="D27" s="187">
        <f>INDEX('STC VSR計算'!$B$10:$IV$18,7,$A27)</f>
        <v>0</v>
      </c>
      <c r="E27" s="115">
        <f>INDEX('STC VSR計算'!$B$10:$IV$18,9,$A27)</f>
        <v>0</v>
      </c>
      <c r="F27" s="117">
        <f>INDEX('STC VSR計算'!$B$10:$IV$18,1,$A27)</f>
        <v>0</v>
      </c>
    </row>
    <row r="28" spans="1:6">
      <c r="A28" s="115">
        <v>25</v>
      </c>
      <c r="B28" s="115">
        <f>INDEX('STC VSR計算'!$B$10:$IV$18,6,$A28)</f>
        <v>0</v>
      </c>
      <c r="C28" s="116" t="str">
        <f>INDEX('STC VSR計算'!$B$10:$IV$18,6,$A28)&amp;"選擇權"</f>
        <v>選擇權</v>
      </c>
      <c r="D28" s="187">
        <f>INDEX('STC VSR計算'!$B$10:$IV$18,7,$A28)</f>
        <v>0</v>
      </c>
      <c r="E28" s="115">
        <f>INDEX('STC VSR計算'!$B$10:$IV$18,9,$A28)</f>
        <v>0</v>
      </c>
      <c r="F28" s="117">
        <f>INDEX('STC VSR計算'!$B$10:$IV$18,1,$A28)</f>
        <v>0</v>
      </c>
    </row>
    <row r="29" spans="1:6">
      <c r="A29" s="115">
        <v>26</v>
      </c>
      <c r="B29" s="115">
        <f>INDEX('STC VSR計算'!$B$10:$IV$18,6,$A29)</f>
        <v>0</v>
      </c>
      <c r="C29" s="116" t="str">
        <f>INDEX('STC VSR計算'!$B$10:$IV$18,6,$A29)&amp;"選擇權"</f>
        <v>選擇權</v>
      </c>
      <c r="D29" s="187">
        <f>INDEX('STC VSR計算'!$B$10:$IV$18,7,$A29)</f>
        <v>0</v>
      </c>
      <c r="E29" s="115">
        <f>INDEX('STC VSR計算'!$B$10:$IV$18,9,$A29)</f>
        <v>0</v>
      </c>
      <c r="F29" s="117">
        <f>INDEX('STC VSR計算'!$B$10:$IV$18,1,$A29)</f>
        <v>0</v>
      </c>
    </row>
    <row r="30" spans="1:6">
      <c r="A30" s="115">
        <v>27</v>
      </c>
      <c r="B30" s="115">
        <f>INDEX('STC VSR計算'!$B$10:$IV$18,6,$A30)</f>
        <v>0</v>
      </c>
      <c r="C30" s="116" t="str">
        <f>INDEX('STC VSR計算'!$B$10:$IV$18,6,$A30)&amp;"選擇權"</f>
        <v>選擇權</v>
      </c>
      <c r="D30" s="187">
        <f>INDEX('STC VSR計算'!$B$10:$IV$18,7,$A30)</f>
        <v>0</v>
      </c>
      <c r="E30" s="115">
        <f>INDEX('STC VSR計算'!$B$10:$IV$18,9,$A30)</f>
        <v>0</v>
      </c>
      <c r="F30" s="117">
        <f>INDEX('STC VSR計算'!$B$10:$IV$18,1,$A30)</f>
        <v>0</v>
      </c>
    </row>
    <row r="31" spans="1:6">
      <c r="A31" s="115">
        <v>28</v>
      </c>
      <c r="B31" s="115">
        <f>INDEX('STC VSR計算'!$B$10:$IV$18,6,$A31)</f>
        <v>0</v>
      </c>
      <c r="C31" s="116" t="str">
        <f>INDEX('STC VSR計算'!$B$10:$IV$18,6,$A31)&amp;"選擇權"</f>
        <v>選擇權</v>
      </c>
      <c r="D31" s="187">
        <f>INDEX('STC VSR計算'!$B$10:$IV$18,7,$A31)</f>
        <v>0</v>
      </c>
      <c r="E31" s="115">
        <f>INDEX('STC VSR計算'!$B$10:$IV$18,9,$A31)</f>
        <v>0</v>
      </c>
      <c r="F31" s="117">
        <f>INDEX('STC VSR計算'!$B$10:$IV$18,1,$A31)</f>
        <v>0</v>
      </c>
    </row>
    <row r="32" spans="1:6">
      <c r="A32" s="115">
        <v>29</v>
      </c>
      <c r="B32" s="115">
        <f>INDEX('STC VSR計算'!$B$10:$IV$18,6,$A32)</f>
        <v>0</v>
      </c>
      <c r="C32" s="116" t="str">
        <f>INDEX('STC VSR計算'!$B$10:$IV$18,6,$A32)&amp;"選擇權"</f>
        <v>選擇權</v>
      </c>
      <c r="D32" s="187">
        <f>INDEX('STC VSR計算'!$B$10:$IV$18,7,$A32)</f>
        <v>0</v>
      </c>
      <c r="E32" s="115">
        <f>INDEX('STC VSR計算'!$B$10:$IV$18,9,$A32)</f>
        <v>0</v>
      </c>
      <c r="F32" s="117">
        <f>INDEX('STC VSR計算'!$B$10:$IV$18,1,$A32)</f>
        <v>0</v>
      </c>
    </row>
    <row r="33" spans="1:6">
      <c r="A33" s="115">
        <v>30</v>
      </c>
      <c r="B33" s="115">
        <f>INDEX('STC VSR計算'!$B$10:$IV$18,6,$A33)</f>
        <v>0</v>
      </c>
      <c r="C33" s="116" t="str">
        <f>INDEX('STC VSR計算'!$B$10:$IV$18,6,$A33)&amp;"選擇權"</f>
        <v>選擇權</v>
      </c>
      <c r="D33" s="187">
        <f>INDEX('STC VSR計算'!$B$10:$IV$18,7,$A33)</f>
        <v>0</v>
      </c>
      <c r="E33" s="115">
        <f>INDEX('STC VSR計算'!$B$10:$IV$18,9,$A33)</f>
        <v>0</v>
      </c>
      <c r="F33" s="117">
        <f>INDEX('STC VSR計算'!$B$10:$IV$18,1,$A33)</f>
        <v>0</v>
      </c>
    </row>
    <row r="34" spans="1:6">
      <c r="A34" s="115">
        <v>31</v>
      </c>
      <c r="B34" s="115">
        <f>INDEX('STC VSR計算'!$B$10:$IV$18,6,$A34)</f>
        <v>0</v>
      </c>
      <c r="C34" s="116" t="str">
        <f>INDEX('STC VSR計算'!$B$10:$IV$18,6,$A34)&amp;"選擇權"</f>
        <v>選擇權</v>
      </c>
      <c r="D34" s="187">
        <f>INDEX('STC VSR計算'!$B$10:$IV$18,7,$A34)</f>
        <v>0</v>
      </c>
      <c r="E34" s="115">
        <f>INDEX('STC VSR計算'!$B$10:$IV$18,9,$A34)</f>
        <v>0</v>
      </c>
      <c r="F34" s="117">
        <f>INDEX('STC VSR計算'!$B$10:$IV$18,1,$A34)</f>
        <v>0</v>
      </c>
    </row>
    <row r="35" spans="1:6">
      <c r="A35" s="115">
        <v>32</v>
      </c>
      <c r="B35" s="115">
        <f>INDEX('STC VSR計算'!$B$10:$IV$18,6,$A35)</f>
        <v>0</v>
      </c>
      <c r="C35" s="116" t="str">
        <f>INDEX('STC VSR計算'!$B$10:$IV$18,6,$A35)&amp;"選擇權"</f>
        <v>選擇權</v>
      </c>
      <c r="D35" s="187">
        <f>INDEX('STC VSR計算'!$B$10:$IV$18,7,$A35)</f>
        <v>0</v>
      </c>
      <c r="E35" s="115">
        <f>INDEX('STC VSR計算'!$B$10:$IV$18,9,$A35)</f>
        <v>0</v>
      </c>
      <c r="F35" s="117">
        <f>INDEX('STC VSR計算'!$B$10:$IV$18,1,$A35)</f>
        <v>0</v>
      </c>
    </row>
    <row r="36" spans="1:6">
      <c r="A36" s="115">
        <v>33</v>
      </c>
      <c r="B36" s="115">
        <f>INDEX('STC VSR計算'!$B$10:$IV$18,6,$A36)</f>
        <v>0</v>
      </c>
      <c r="C36" s="116" t="str">
        <f>INDEX('STC VSR計算'!$B$10:$IV$18,6,$A36)&amp;"選擇權"</f>
        <v>選擇權</v>
      </c>
      <c r="D36" s="187">
        <f>INDEX('STC VSR計算'!$B$10:$IV$18,7,$A36)</f>
        <v>0</v>
      </c>
      <c r="E36" s="115">
        <f>INDEX('STC VSR計算'!$B$10:$IV$18,9,$A36)</f>
        <v>0</v>
      </c>
      <c r="F36" s="117">
        <f>INDEX('STC VSR計算'!$B$10:$IV$18,1,$A36)</f>
        <v>0</v>
      </c>
    </row>
    <row r="37" spans="1:6">
      <c r="A37" s="115">
        <v>34</v>
      </c>
      <c r="B37" s="115">
        <f>INDEX('STC VSR計算'!$B$10:$IV$18,6,$A37)</f>
        <v>0</v>
      </c>
      <c r="C37" s="116" t="str">
        <f>INDEX('STC VSR計算'!$B$10:$IV$18,6,$A37)&amp;"選擇權"</f>
        <v>選擇權</v>
      </c>
      <c r="D37" s="187">
        <f>INDEX('STC VSR計算'!$B$10:$IV$18,7,$A37)</f>
        <v>0</v>
      </c>
      <c r="E37" s="115">
        <f>INDEX('STC VSR計算'!$B$10:$IV$18,9,$A37)</f>
        <v>0</v>
      </c>
      <c r="F37" s="117">
        <f>INDEX('STC VSR計算'!$B$10:$IV$18,1,$A37)</f>
        <v>0</v>
      </c>
    </row>
    <row r="38" spans="1:6">
      <c r="A38" s="115">
        <v>35</v>
      </c>
      <c r="B38" s="115">
        <f>INDEX('STC VSR計算'!$B$10:$IV$18,6,$A38)</f>
        <v>0</v>
      </c>
      <c r="C38" s="116" t="str">
        <f>INDEX('STC VSR計算'!$B$10:$IV$18,6,$A38)&amp;"選擇權"</f>
        <v>選擇權</v>
      </c>
      <c r="D38" s="187">
        <f>INDEX('STC VSR計算'!$B$10:$IV$18,7,$A38)</f>
        <v>0</v>
      </c>
      <c r="E38" s="115">
        <f>INDEX('STC VSR計算'!$B$10:$IV$18,9,$A38)</f>
        <v>0</v>
      </c>
      <c r="F38" s="117">
        <f>INDEX('STC VSR計算'!$B$10:$IV$18,1,$A38)</f>
        <v>0</v>
      </c>
    </row>
    <row r="39" spans="1:6">
      <c r="A39" s="115">
        <v>36</v>
      </c>
      <c r="B39" s="115">
        <f>INDEX('STC VSR計算'!$B$10:$IV$18,6,$A39)</f>
        <v>0</v>
      </c>
      <c r="C39" s="116" t="str">
        <f>INDEX('STC VSR計算'!$B$10:$IV$18,6,$A39)&amp;"選擇權"</f>
        <v>選擇權</v>
      </c>
      <c r="D39" s="187">
        <f>INDEX('STC VSR計算'!$B$10:$IV$18,7,$A39)</f>
        <v>0</v>
      </c>
      <c r="E39" s="115">
        <f>INDEX('STC VSR計算'!$B$10:$IV$18,9,$A39)</f>
        <v>0</v>
      </c>
      <c r="F39" s="117">
        <f>INDEX('STC VSR計算'!$B$10:$IV$18,1,$A39)</f>
        <v>0</v>
      </c>
    </row>
    <row r="40" spans="1:6">
      <c r="A40" s="115">
        <v>37</v>
      </c>
      <c r="B40" s="115">
        <f>INDEX('STC VSR計算'!$B$10:$IV$18,6,$A40)</f>
        <v>0</v>
      </c>
      <c r="C40" s="116" t="str">
        <f>INDEX('STC VSR計算'!$B$10:$IV$18,6,$A40)&amp;"選擇權"</f>
        <v>選擇權</v>
      </c>
      <c r="D40" s="187">
        <f>INDEX('STC VSR計算'!$B$10:$IV$18,7,$A40)</f>
        <v>0</v>
      </c>
      <c r="E40" s="115">
        <f>INDEX('STC VSR計算'!$B$10:$IV$18,9,$A40)</f>
        <v>0</v>
      </c>
      <c r="F40" s="117">
        <f>INDEX('STC VSR計算'!$B$10:$IV$18,1,$A40)</f>
        <v>0</v>
      </c>
    </row>
    <row r="41" spans="1:6">
      <c r="A41" s="115">
        <v>38</v>
      </c>
      <c r="B41" s="115">
        <f>INDEX('STC VSR計算'!$B$10:$IV$18,6,$A41)</f>
        <v>0</v>
      </c>
      <c r="C41" s="116" t="str">
        <f>INDEX('STC VSR計算'!$B$10:$IV$18,6,$A41)&amp;"選擇權"</f>
        <v>選擇權</v>
      </c>
      <c r="D41" s="187">
        <f>INDEX('STC VSR計算'!$B$10:$IV$18,7,$A41)</f>
        <v>0</v>
      </c>
      <c r="E41" s="115">
        <f>INDEX('STC VSR計算'!$B$10:$IV$18,9,$A41)</f>
        <v>0</v>
      </c>
      <c r="F41" s="117">
        <f>INDEX('STC VSR計算'!$B$10:$IV$18,1,$A41)</f>
        <v>0</v>
      </c>
    </row>
    <row r="42" spans="1:6">
      <c r="A42" s="115">
        <v>39</v>
      </c>
      <c r="B42" s="115">
        <f>INDEX('STC VSR計算'!$B$10:$IV$18,6,$A42)</f>
        <v>0</v>
      </c>
      <c r="C42" s="116" t="str">
        <f>INDEX('STC VSR計算'!$B$10:$IV$18,6,$A42)&amp;"選擇權"</f>
        <v>選擇權</v>
      </c>
      <c r="D42" s="187">
        <f>INDEX('STC VSR計算'!$B$10:$IV$18,7,$A42)</f>
        <v>0</v>
      </c>
      <c r="E42" s="115">
        <f>INDEX('STC VSR計算'!$B$10:$IV$18,9,$A42)</f>
        <v>0</v>
      </c>
      <c r="F42" s="117">
        <f>INDEX('STC VSR計算'!$B$10:$IV$18,1,$A42)</f>
        <v>0</v>
      </c>
    </row>
    <row r="43" spans="1:6">
      <c r="A43" s="115">
        <v>40</v>
      </c>
      <c r="B43" s="115">
        <f>INDEX('STC VSR計算'!$B$10:$IV$18,6,$A43)</f>
        <v>0</v>
      </c>
      <c r="C43" s="116" t="str">
        <f>INDEX('STC VSR計算'!$B$10:$IV$18,6,$A43)&amp;"選擇權"</f>
        <v>選擇權</v>
      </c>
      <c r="D43" s="187">
        <f>INDEX('STC VSR計算'!$B$10:$IV$18,7,$A43)</f>
        <v>0</v>
      </c>
      <c r="E43" s="115">
        <f>INDEX('STC VSR計算'!$B$10:$IV$18,9,$A43)</f>
        <v>0</v>
      </c>
      <c r="F43" s="117">
        <f>INDEX('STC VSR計算'!$B$10:$IV$18,1,$A43)</f>
        <v>0</v>
      </c>
    </row>
    <row r="44" spans="1:6">
      <c r="A44" s="115">
        <v>41</v>
      </c>
      <c r="B44" s="115">
        <f>INDEX('STC VSR計算'!$B$10:$IV$18,6,$A44)</f>
        <v>0</v>
      </c>
      <c r="C44" s="116" t="str">
        <f>INDEX('STC VSR計算'!$B$10:$IV$18,6,$A44)&amp;"選擇權"</f>
        <v>選擇權</v>
      </c>
      <c r="D44" s="187">
        <f>INDEX('STC VSR計算'!$B$10:$IV$18,7,$A44)</f>
        <v>0</v>
      </c>
      <c r="E44" s="115">
        <f>INDEX('STC VSR計算'!$B$10:$IV$18,9,$A44)</f>
        <v>0</v>
      </c>
      <c r="F44" s="117">
        <f>INDEX('STC VSR計算'!$B$10:$IV$18,1,$A44)</f>
        <v>0</v>
      </c>
    </row>
    <row r="45" spans="1:6">
      <c r="A45" s="115">
        <v>42</v>
      </c>
      <c r="B45" s="115">
        <f>INDEX('STC VSR計算'!$B$10:$IV$18,6,$A45)</f>
        <v>0</v>
      </c>
      <c r="C45" s="116" t="str">
        <f>INDEX('STC VSR計算'!$B$10:$IV$18,6,$A45)&amp;"選擇權"</f>
        <v>選擇權</v>
      </c>
      <c r="D45" s="187">
        <f>INDEX('STC VSR計算'!$B$10:$IV$18,7,$A45)</f>
        <v>0</v>
      </c>
      <c r="E45" s="115">
        <f>INDEX('STC VSR計算'!$B$10:$IV$18,9,$A45)</f>
        <v>0</v>
      </c>
      <c r="F45" s="117">
        <f>INDEX('STC VSR計算'!$B$10:$IV$18,1,$A45)</f>
        <v>0</v>
      </c>
    </row>
    <row r="46" spans="1:6">
      <c r="A46" s="115">
        <v>43</v>
      </c>
      <c r="B46" s="115">
        <f>INDEX('STC VSR計算'!$B$10:$IV$18,6,$A46)</f>
        <v>0</v>
      </c>
      <c r="C46" s="116" t="str">
        <f>INDEX('STC VSR計算'!$B$10:$IV$18,6,$A46)&amp;"選擇權"</f>
        <v>選擇權</v>
      </c>
      <c r="D46" s="187">
        <f>INDEX('STC VSR計算'!$B$10:$IV$18,7,$A46)</f>
        <v>0</v>
      </c>
      <c r="E46" s="115">
        <f>INDEX('STC VSR計算'!$B$10:$IV$18,9,$A46)</f>
        <v>0</v>
      </c>
      <c r="F46" s="117">
        <f>INDEX('STC VSR計算'!$B$10:$IV$18,1,$A46)</f>
        <v>0</v>
      </c>
    </row>
    <row r="47" spans="1:6">
      <c r="A47" s="115">
        <v>44</v>
      </c>
      <c r="B47" s="115">
        <f>INDEX('STC VSR計算'!$B$10:$IV$18,6,$A47)</f>
        <v>0</v>
      </c>
      <c r="C47" s="116" t="str">
        <f>INDEX('STC VSR計算'!$B$10:$IV$18,6,$A47)&amp;"選擇權"</f>
        <v>選擇權</v>
      </c>
      <c r="D47" s="187">
        <f>INDEX('STC VSR計算'!$B$10:$IV$18,7,$A47)</f>
        <v>0</v>
      </c>
      <c r="E47" s="115">
        <f>INDEX('STC VSR計算'!$B$10:$IV$18,9,$A47)</f>
        <v>0</v>
      </c>
      <c r="F47" s="117">
        <f>INDEX('STC VSR計算'!$B$10:$IV$18,1,$A47)</f>
        <v>0</v>
      </c>
    </row>
    <row r="48" spans="1:6">
      <c r="A48" s="115">
        <v>45</v>
      </c>
      <c r="B48" s="115">
        <f>INDEX('STC VSR計算'!$B$10:$IV$18,6,$A48)</f>
        <v>0</v>
      </c>
      <c r="C48" s="116" t="str">
        <f>INDEX('STC VSR計算'!$B$10:$IV$18,6,$A48)&amp;"選擇權"</f>
        <v>選擇權</v>
      </c>
      <c r="D48" s="187">
        <f>INDEX('STC VSR計算'!$B$10:$IV$18,7,$A48)</f>
        <v>0</v>
      </c>
      <c r="E48" s="115">
        <f>INDEX('STC VSR計算'!$B$10:$IV$18,9,$A48)</f>
        <v>0</v>
      </c>
      <c r="F48" s="117">
        <f>INDEX('STC VSR計算'!$B$10:$IV$18,1,$A48)</f>
        <v>0</v>
      </c>
    </row>
    <row r="49" spans="1:6">
      <c r="A49" s="115">
        <v>46</v>
      </c>
      <c r="B49" s="115">
        <f>INDEX('STC VSR計算'!$B$10:$IV$18,6,$A49)</f>
        <v>0</v>
      </c>
      <c r="C49" s="116" t="str">
        <f>INDEX('STC VSR計算'!$B$10:$IV$18,6,$A49)&amp;"選擇權"</f>
        <v>選擇權</v>
      </c>
      <c r="D49" s="187">
        <f>INDEX('STC VSR計算'!$B$10:$IV$18,7,$A49)</f>
        <v>0</v>
      </c>
      <c r="E49" s="115">
        <f>INDEX('STC VSR計算'!$B$10:$IV$18,9,$A49)</f>
        <v>0</v>
      </c>
      <c r="F49" s="117">
        <f>INDEX('STC VSR計算'!$B$10:$IV$18,1,$A49)</f>
        <v>0</v>
      </c>
    </row>
    <row r="50" spans="1:6">
      <c r="A50" s="115">
        <v>47</v>
      </c>
      <c r="B50" s="115">
        <f>INDEX('STC VSR計算'!$B$10:$IV$18,6,$A50)</f>
        <v>0</v>
      </c>
      <c r="C50" s="116" t="str">
        <f>INDEX('STC VSR計算'!$B$10:$IV$18,6,$A50)&amp;"選擇權"</f>
        <v>選擇權</v>
      </c>
      <c r="D50" s="187">
        <f>INDEX('STC VSR計算'!$B$10:$IV$18,7,$A50)</f>
        <v>0</v>
      </c>
      <c r="E50" s="115">
        <f>INDEX('STC VSR計算'!$B$10:$IV$18,9,$A50)</f>
        <v>0</v>
      </c>
      <c r="F50" s="117">
        <f>INDEX('STC VSR計算'!$B$10:$IV$18,1,$A50)</f>
        <v>0</v>
      </c>
    </row>
    <row r="51" spans="1:6">
      <c r="A51" s="115">
        <v>48</v>
      </c>
      <c r="B51" s="115">
        <f>INDEX('STC VSR計算'!$B$10:$IV$18,6,$A51)</f>
        <v>0</v>
      </c>
      <c r="C51" s="116" t="str">
        <f>INDEX('STC VSR計算'!$B$10:$IV$18,6,$A51)&amp;"選擇權"</f>
        <v>選擇權</v>
      </c>
      <c r="D51" s="187">
        <f>INDEX('STC VSR計算'!$B$10:$IV$18,7,$A51)</f>
        <v>0</v>
      </c>
      <c r="E51" s="115">
        <f>INDEX('STC VSR計算'!$B$10:$IV$18,9,$A51)</f>
        <v>0</v>
      </c>
      <c r="F51" s="117">
        <f>INDEX('STC VSR計算'!$B$10:$IV$18,1,$A51)</f>
        <v>0</v>
      </c>
    </row>
    <row r="52" spans="1:6">
      <c r="A52" s="115">
        <v>49</v>
      </c>
      <c r="B52" s="115">
        <f>INDEX('STC VSR計算'!$B$10:$IV$18,6,$A52)</f>
        <v>0</v>
      </c>
      <c r="C52" s="116" t="str">
        <f>INDEX('STC VSR計算'!$B$10:$IV$18,6,$A52)&amp;"選擇權"</f>
        <v>選擇權</v>
      </c>
      <c r="D52" s="187">
        <f>INDEX('STC VSR計算'!$B$10:$IV$18,7,$A52)</f>
        <v>0</v>
      </c>
      <c r="E52" s="115">
        <f>INDEX('STC VSR計算'!$B$10:$IV$18,9,$A52)</f>
        <v>0</v>
      </c>
      <c r="F52" s="117">
        <f>INDEX('STC VSR計算'!$B$10:$IV$18,1,$A52)</f>
        <v>0</v>
      </c>
    </row>
    <row r="53" spans="1:6">
      <c r="A53" s="115">
        <v>50</v>
      </c>
      <c r="B53" s="115">
        <f>INDEX('STC VSR計算'!$B$10:$IV$18,6,$A53)</f>
        <v>0</v>
      </c>
      <c r="C53" s="116" t="str">
        <f>INDEX('STC VSR計算'!$B$10:$IV$18,6,$A53)&amp;"選擇權"</f>
        <v>選擇權</v>
      </c>
      <c r="D53" s="187">
        <f>INDEX('STC VSR計算'!$B$10:$IV$18,7,$A53)</f>
        <v>0</v>
      </c>
      <c r="E53" s="115">
        <f>INDEX('STC VSR計算'!$B$10:$IV$18,9,$A53)</f>
        <v>0</v>
      </c>
      <c r="F53" s="117">
        <f>INDEX('STC VSR計算'!$B$10:$IV$18,1,$A53)</f>
        <v>0</v>
      </c>
    </row>
    <row r="54" spans="1:6">
      <c r="A54" s="115">
        <v>51</v>
      </c>
      <c r="B54" s="115">
        <f>INDEX('STC VSR計算'!$B$10:$IV$18,6,$A54)</f>
        <v>0</v>
      </c>
      <c r="C54" s="116" t="str">
        <f>INDEX('STC VSR計算'!$B$10:$IV$18,6,$A54)&amp;"選擇權"</f>
        <v>選擇權</v>
      </c>
      <c r="D54" s="187">
        <f>INDEX('STC VSR計算'!$B$10:$IV$18,7,$A54)</f>
        <v>0</v>
      </c>
      <c r="E54" s="115">
        <f>INDEX('STC VSR計算'!$B$10:$IV$18,9,$A54)</f>
        <v>0</v>
      </c>
      <c r="F54" s="117">
        <f>INDEX('STC VSR計算'!$B$10:$IV$18,1,$A54)</f>
        <v>0</v>
      </c>
    </row>
    <row r="55" spans="1:6">
      <c r="A55" s="115">
        <v>52</v>
      </c>
      <c r="B55" s="115">
        <f>INDEX('STC VSR計算'!$B$10:$IV$18,6,$A55)</f>
        <v>0</v>
      </c>
      <c r="C55" s="116" t="str">
        <f>INDEX('STC VSR計算'!$B$10:$IV$18,6,$A55)&amp;"選擇權"</f>
        <v>選擇權</v>
      </c>
      <c r="D55" s="187">
        <f>INDEX('STC VSR計算'!$B$10:$IV$18,7,$A55)</f>
        <v>0</v>
      </c>
      <c r="E55" s="115">
        <f>INDEX('STC VSR計算'!$B$10:$IV$18,9,$A55)</f>
        <v>0</v>
      </c>
      <c r="F55" s="117">
        <f>INDEX('STC VSR計算'!$B$10:$IV$18,1,$A55)</f>
        <v>0</v>
      </c>
    </row>
    <row r="56" spans="1:6">
      <c r="A56" s="115">
        <v>53</v>
      </c>
      <c r="B56" s="115">
        <f>INDEX('STC VSR計算'!$B$10:$IV$18,6,$A56)</f>
        <v>0</v>
      </c>
      <c r="C56" s="116" t="str">
        <f>INDEX('STC VSR計算'!$B$10:$IV$18,6,$A56)&amp;"選擇權"</f>
        <v>選擇權</v>
      </c>
      <c r="D56" s="187">
        <f>INDEX('STC VSR計算'!$B$10:$IV$18,7,$A56)</f>
        <v>0</v>
      </c>
      <c r="E56" s="115">
        <f>INDEX('STC VSR計算'!$B$10:$IV$18,9,$A56)</f>
        <v>0</v>
      </c>
      <c r="F56" s="117">
        <f>INDEX('STC VSR計算'!$B$10:$IV$18,1,$A56)</f>
        <v>0</v>
      </c>
    </row>
    <row r="57" spans="1:6">
      <c r="A57" s="115">
        <v>54</v>
      </c>
      <c r="B57" s="115">
        <f>INDEX('STC VSR計算'!$B$10:$IV$18,6,$A57)</f>
        <v>0</v>
      </c>
      <c r="C57" s="116" t="str">
        <f>INDEX('STC VSR計算'!$B$10:$IV$18,6,$A57)&amp;"選擇權"</f>
        <v>選擇權</v>
      </c>
      <c r="D57" s="187">
        <f>INDEX('STC VSR計算'!$B$10:$IV$18,7,$A57)</f>
        <v>0</v>
      </c>
      <c r="E57" s="115">
        <f>INDEX('STC VSR計算'!$B$10:$IV$18,9,$A57)</f>
        <v>0</v>
      </c>
      <c r="F57" s="117">
        <f>INDEX('STC VSR計算'!$B$10:$IV$18,1,$A57)</f>
        <v>0</v>
      </c>
    </row>
    <row r="58" spans="1:6">
      <c r="A58" s="115">
        <v>55</v>
      </c>
      <c r="B58" s="115">
        <f>INDEX('STC VSR計算'!$B$10:$IV$18,6,$A58)</f>
        <v>0</v>
      </c>
      <c r="C58" s="116" t="str">
        <f>INDEX('STC VSR計算'!$B$10:$IV$18,6,$A58)&amp;"選擇權"</f>
        <v>選擇權</v>
      </c>
      <c r="D58" s="187">
        <f>INDEX('STC VSR計算'!$B$10:$IV$18,7,$A58)</f>
        <v>0</v>
      </c>
      <c r="E58" s="115">
        <f>INDEX('STC VSR計算'!$B$10:$IV$18,9,$A58)</f>
        <v>0</v>
      </c>
      <c r="F58" s="117">
        <f>INDEX('STC VSR計算'!$B$10:$IV$18,1,$A58)</f>
        <v>0</v>
      </c>
    </row>
    <row r="59" spans="1:6">
      <c r="A59" s="115">
        <v>56</v>
      </c>
      <c r="B59" s="115">
        <f>INDEX('STC VSR計算'!$B$10:$IV$18,6,$A59)</f>
        <v>0</v>
      </c>
      <c r="C59" s="116" t="str">
        <f>INDEX('STC VSR計算'!$B$10:$IV$18,6,$A59)&amp;"選擇權"</f>
        <v>選擇權</v>
      </c>
      <c r="D59" s="187">
        <f>INDEX('STC VSR計算'!$B$10:$IV$18,7,$A59)</f>
        <v>0</v>
      </c>
      <c r="E59" s="115">
        <f>INDEX('STC VSR計算'!$B$10:$IV$18,9,$A59)</f>
        <v>0</v>
      </c>
      <c r="F59" s="117">
        <f>INDEX('STC VSR計算'!$B$10:$IV$18,1,$A59)</f>
        <v>0</v>
      </c>
    </row>
    <row r="60" spans="1:6">
      <c r="A60" s="115">
        <v>57</v>
      </c>
      <c r="B60" s="115">
        <f>INDEX('STC VSR計算'!$B$10:$IV$18,6,$A60)</f>
        <v>0</v>
      </c>
      <c r="C60" s="116" t="str">
        <f>INDEX('STC VSR計算'!$B$10:$IV$18,6,$A60)&amp;"選擇權"</f>
        <v>選擇權</v>
      </c>
      <c r="D60" s="187">
        <f>INDEX('STC VSR計算'!$B$10:$IV$18,7,$A60)</f>
        <v>0</v>
      </c>
      <c r="E60" s="115">
        <f>INDEX('STC VSR計算'!$B$10:$IV$18,9,$A60)</f>
        <v>0</v>
      </c>
      <c r="F60" s="117">
        <f>INDEX('STC VSR計算'!$B$10:$IV$18,1,$A60)</f>
        <v>0</v>
      </c>
    </row>
    <row r="61" spans="1:6">
      <c r="A61" s="115">
        <v>58</v>
      </c>
      <c r="B61" s="115">
        <f>INDEX('STC VSR計算'!$B$10:$IV$18,6,$A61)</f>
        <v>0</v>
      </c>
      <c r="C61" s="116" t="str">
        <f>INDEX('STC VSR計算'!$B$10:$IV$18,6,$A61)&amp;"選擇權"</f>
        <v>選擇權</v>
      </c>
      <c r="D61" s="187">
        <f>INDEX('STC VSR計算'!$B$10:$IV$18,7,$A61)</f>
        <v>0</v>
      </c>
      <c r="E61" s="115">
        <f>INDEX('STC VSR計算'!$B$10:$IV$18,9,$A61)</f>
        <v>0</v>
      </c>
      <c r="F61" s="117">
        <f>INDEX('STC VSR計算'!$B$10:$IV$18,1,$A61)</f>
        <v>0</v>
      </c>
    </row>
    <row r="62" spans="1:6">
      <c r="A62" s="115">
        <v>59</v>
      </c>
      <c r="B62" s="115">
        <f>INDEX('STC VSR計算'!$B$10:$IV$18,6,$A62)</f>
        <v>0</v>
      </c>
      <c r="C62" s="116" t="str">
        <f>INDEX('STC VSR計算'!$B$10:$IV$18,6,$A62)&amp;"選擇權"</f>
        <v>選擇權</v>
      </c>
      <c r="D62" s="187">
        <f>INDEX('STC VSR計算'!$B$10:$IV$18,7,$A62)</f>
        <v>0</v>
      </c>
      <c r="E62" s="115">
        <f>INDEX('STC VSR計算'!$B$10:$IV$18,9,$A62)</f>
        <v>0</v>
      </c>
      <c r="F62" s="117">
        <f>INDEX('STC VSR計算'!$B$10:$IV$18,1,$A62)</f>
        <v>0</v>
      </c>
    </row>
    <row r="63" spans="1:6">
      <c r="A63" s="115">
        <v>60</v>
      </c>
      <c r="B63" s="115">
        <f>INDEX('STC VSR計算'!$B$10:$IV$18,6,$A63)</f>
        <v>0</v>
      </c>
      <c r="C63" s="116" t="str">
        <f>INDEX('STC VSR計算'!$B$10:$IV$18,6,$A63)&amp;"選擇權"</f>
        <v>選擇權</v>
      </c>
      <c r="D63" s="187">
        <f>INDEX('STC VSR計算'!$B$10:$IV$18,7,$A63)</f>
        <v>0</v>
      </c>
      <c r="E63" s="115">
        <f>INDEX('STC VSR計算'!$B$10:$IV$18,9,$A63)</f>
        <v>0</v>
      </c>
      <c r="F63" s="117">
        <f>INDEX('STC VSR計算'!$B$10:$IV$18,1,$A63)</f>
        <v>0</v>
      </c>
    </row>
    <row r="64" spans="1:6">
      <c r="A64" s="115">
        <v>61</v>
      </c>
      <c r="B64" s="115">
        <f>INDEX('STC VSR計算'!$B$10:$IV$18,6,$A64)</f>
        <v>0</v>
      </c>
      <c r="C64" s="116" t="str">
        <f>INDEX('STC VSR計算'!$B$10:$IV$18,6,$A64)&amp;"選擇權"</f>
        <v>選擇權</v>
      </c>
      <c r="D64" s="187">
        <f>INDEX('STC VSR計算'!$B$10:$IV$18,7,$A64)</f>
        <v>0</v>
      </c>
      <c r="E64" s="115">
        <f>INDEX('STC VSR計算'!$B$10:$IV$18,9,$A64)</f>
        <v>0</v>
      </c>
      <c r="F64" s="117">
        <f>INDEX('STC VSR計算'!$B$10:$IV$18,1,$A64)</f>
        <v>0</v>
      </c>
    </row>
    <row r="65" spans="1:6">
      <c r="A65" s="115">
        <v>62</v>
      </c>
      <c r="B65" s="115">
        <f>INDEX('STC VSR計算'!$B$10:$IV$18,6,$A65)</f>
        <v>0</v>
      </c>
      <c r="C65" s="116" t="str">
        <f>INDEX('STC VSR計算'!$B$10:$IV$18,6,$A65)&amp;"選擇權"</f>
        <v>選擇權</v>
      </c>
      <c r="D65" s="187">
        <f>INDEX('STC VSR計算'!$B$10:$IV$18,7,$A65)</f>
        <v>0</v>
      </c>
      <c r="E65" s="115">
        <f>INDEX('STC VSR計算'!$B$10:$IV$18,9,$A65)</f>
        <v>0</v>
      </c>
      <c r="F65" s="117">
        <f>INDEX('STC VSR計算'!$B$10:$IV$18,1,$A65)</f>
        <v>0</v>
      </c>
    </row>
    <row r="66" spans="1:6">
      <c r="A66" s="115">
        <v>63</v>
      </c>
      <c r="B66" s="115">
        <f>INDEX('STC VSR計算'!$B$10:$IV$18,6,$A66)</f>
        <v>0</v>
      </c>
      <c r="C66" s="116" t="str">
        <f>INDEX('STC VSR計算'!$B$10:$IV$18,6,$A66)&amp;"選擇權"</f>
        <v>選擇權</v>
      </c>
      <c r="D66" s="187">
        <f>INDEX('STC VSR計算'!$B$10:$IV$18,7,$A66)</f>
        <v>0</v>
      </c>
      <c r="E66" s="115">
        <f>INDEX('STC VSR計算'!$B$10:$IV$18,9,$A66)</f>
        <v>0</v>
      </c>
      <c r="F66" s="117">
        <f>INDEX('STC VSR計算'!$B$10:$IV$18,1,$A66)</f>
        <v>0</v>
      </c>
    </row>
    <row r="67" spans="1:6">
      <c r="A67" s="115">
        <v>64</v>
      </c>
      <c r="B67" s="115">
        <f>INDEX('STC VSR計算'!$B$10:$IV$18,6,$A67)</f>
        <v>0</v>
      </c>
      <c r="C67" s="116" t="str">
        <f>INDEX('STC VSR計算'!$B$10:$IV$18,6,$A67)&amp;"選擇權"</f>
        <v>選擇權</v>
      </c>
      <c r="D67" s="187">
        <f>INDEX('STC VSR計算'!$B$10:$IV$18,7,$A67)</f>
        <v>0</v>
      </c>
      <c r="E67" s="115">
        <f>INDEX('STC VSR計算'!$B$10:$IV$18,9,$A67)</f>
        <v>0</v>
      </c>
      <c r="F67" s="117">
        <f>INDEX('STC VSR計算'!$B$10:$IV$18,1,$A67)</f>
        <v>0</v>
      </c>
    </row>
    <row r="68" spans="1:6">
      <c r="A68" s="115">
        <v>65</v>
      </c>
      <c r="B68" s="115">
        <f>INDEX('STC VSR計算'!$B$10:$IV$18,6,$A68)</f>
        <v>0</v>
      </c>
      <c r="C68" s="116" t="str">
        <f>INDEX('STC VSR計算'!$B$10:$IV$18,6,$A68)&amp;"選擇權"</f>
        <v>選擇權</v>
      </c>
      <c r="D68" s="187">
        <f>INDEX('STC VSR計算'!$B$10:$IV$18,7,$A68)</f>
        <v>0</v>
      </c>
      <c r="E68" s="115">
        <f>INDEX('STC VSR計算'!$B$10:$IV$18,9,$A68)</f>
        <v>0</v>
      </c>
      <c r="F68" s="117">
        <f>INDEX('STC VSR計算'!$B$10:$IV$18,1,$A68)</f>
        <v>0</v>
      </c>
    </row>
    <row r="69" spans="1:6">
      <c r="A69" s="115">
        <v>66</v>
      </c>
      <c r="B69" s="115">
        <f>INDEX('STC VSR計算'!$B$10:$IV$18,6,$A69)</f>
        <v>0</v>
      </c>
      <c r="C69" s="116" t="str">
        <f>INDEX('STC VSR計算'!$B$10:$IV$18,6,$A69)&amp;"選擇權"</f>
        <v>選擇權</v>
      </c>
      <c r="D69" s="187">
        <f>INDEX('STC VSR計算'!$B$10:$IV$18,7,$A69)</f>
        <v>0</v>
      </c>
      <c r="E69" s="115">
        <f>INDEX('STC VSR計算'!$B$10:$IV$18,9,$A69)</f>
        <v>0</v>
      </c>
      <c r="F69" s="117">
        <f>INDEX('STC VSR計算'!$B$10:$IV$18,1,$A69)</f>
        <v>0</v>
      </c>
    </row>
    <row r="70" spans="1:6">
      <c r="A70" s="115">
        <v>67</v>
      </c>
      <c r="B70" s="115">
        <f>INDEX('STC VSR計算'!$B$10:$IV$18,6,$A70)</f>
        <v>0</v>
      </c>
      <c r="C70" s="116" t="str">
        <f>INDEX('STC VSR計算'!$B$10:$IV$18,6,$A70)&amp;"選擇權"</f>
        <v>選擇權</v>
      </c>
      <c r="D70" s="187">
        <f>INDEX('STC VSR計算'!$B$10:$IV$18,7,$A70)</f>
        <v>0</v>
      </c>
      <c r="E70" s="115">
        <f>INDEX('STC VSR計算'!$B$10:$IV$18,9,$A70)</f>
        <v>0</v>
      </c>
      <c r="F70" s="117">
        <f>INDEX('STC VSR計算'!$B$10:$IV$18,1,$A70)</f>
        <v>0</v>
      </c>
    </row>
    <row r="71" spans="1:6">
      <c r="A71" s="115">
        <v>68</v>
      </c>
      <c r="B71" s="115">
        <f>INDEX('STC VSR計算'!$B$10:$IV$18,6,$A71)</f>
        <v>0</v>
      </c>
      <c r="C71" s="116" t="str">
        <f>INDEX('STC VSR計算'!$B$10:$IV$18,6,$A71)&amp;"選擇權"</f>
        <v>選擇權</v>
      </c>
      <c r="D71" s="187">
        <f>INDEX('STC VSR計算'!$B$10:$IV$18,7,$A71)</f>
        <v>0</v>
      </c>
      <c r="E71" s="115">
        <f>INDEX('STC VSR計算'!$B$10:$IV$18,9,$A71)</f>
        <v>0</v>
      </c>
      <c r="F71" s="117">
        <f>INDEX('STC VSR計算'!$B$10:$IV$18,1,$A71)</f>
        <v>0</v>
      </c>
    </row>
    <row r="72" spans="1:6">
      <c r="A72" s="115">
        <v>69</v>
      </c>
      <c r="B72" s="115">
        <f>INDEX('STC VSR計算'!$B$10:$IV$18,6,$A72)</f>
        <v>0</v>
      </c>
      <c r="C72" s="116" t="str">
        <f>INDEX('STC VSR計算'!$B$10:$IV$18,6,$A72)&amp;"選擇權"</f>
        <v>選擇權</v>
      </c>
      <c r="D72" s="187">
        <f>INDEX('STC VSR計算'!$B$10:$IV$18,7,$A72)</f>
        <v>0</v>
      </c>
      <c r="E72" s="115">
        <f>INDEX('STC VSR計算'!$B$10:$IV$18,9,$A72)</f>
        <v>0</v>
      </c>
      <c r="F72" s="117">
        <f>INDEX('STC VSR計算'!$B$10:$IV$18,1,$A72)</f>
        <v>0</v>
      </c>
    </row>
    <row r="73" spans="1:6">
      <c r="A73" s="115">
        <v>70</v>
      </c>
      <c r="B73" s="115">
        <f>INDEX('STC VSR計算'!$B$10:$IV$18,6,$A73)</f>
        <v>0</v>
      </c>
      <c r="C73" s="116" t="str">
        <f>INDEX('STC VSR計算'!$B$10:$IV$18,6,$A73)&amp;"選擇權"</f>
        <v>選擇權</v>
      </c>
      <c r="D73" s="187">
        <f>INDEX('STC VSR計算'!$B$10:$IV$18,7,$A73)</f>
        <v>0</v>
      </c>
      <c r="E73" s="115">
        <f>INDEX('STC VSR計算'!$B$10:$IV$18,9,$A73)</f>
        <v>0</v>
      </c>
      <c r="F73" s="117">
        <f>INDEX('STC VSR計算'!$B$10:$IV$18,1,$A73)</f>
        <v>0</v>
      </c>
    </row>
    <row r="74" spans="1:6">
      <c r="A74" s="115">
        <v>71</v>
      </c>
      <c r="B74" s="115">
        <f>INDEX('STC VSR計算'!$B$10:$IV$18,6,$A74)</f>
        <v>0</v>
      </c>
      <c r="C74" s="116" t="str">
        <f>INDEX('STC VSR計算'!$B$10:$IV$18,6,$A74)&amp;"選擇權"</f>
        <v>選擇權</v>
      </c>
      <c r="D74" s="187">
        <f>INDEX('STC VSR計算'!$B$10:$IV$18,7,$A74)</f>
        <v>0</v>
      </c>
      <c r="E74" s="115">
        <f>INDEX('STC VSR計算'!$B$10:$IV$18,9,$A74)</f>
        <v>0</v>
      </c>
      <c r="F74" s="117">
        <f>INDEX('STC VSR計算'!$B$10:$IV$18,1,$A74)</f>
        <v>0</v>
      </c>
    </row>
    <row r="75" spans="1:6">
      <c r="A75" s="115">
        <v>72</v>
      </c>
      <c r="B75" s="115">
        <f>INDEX('STC VSR計算'!$B$10:$IV$18,6,$A75)</f>
        <v>0</v>
      </c>
      <c r="C75" s="116" t="str">
        <f>INDEX('STC VSR計算'!$B$10:$IV$18,6,$A75)&amp;"選擇權"</f>
        <v>選擇權</v>
      </c>
      <c r="D75" s="187">
        <f>INDEX('STC VSR計算'!$B$10:$IV$18,7,$A75)</f>
        <v>0</v>
      </c>
      <c r="E75" s="115">
        <f>INDEX('STC VSR計算'!$B$10:$IV$18,9,$A75)</f>
        <v>0</v>
      </c>
      <c r="F75" s="117">
        <f>INDEX('STC VSR計算'!$B$10:$IV$18,1,$A75)</f>
        <v>0</v>
      </c>
    </row>
    <row r="76" spans="1:6">
      <c r="A76" s="115">
        <v>73</v>
      </c>
      <c r="B76" s="115">
        <f>INDEX('STC VSR計算'!$B$10:$IV$18,6,$A76)</f>
        <v>0</v>
      </c>
      <c r="C76" s="116" t="str">
        <f>INDEX('STC VSR計算'!$B$10:$IV$18,6,$A76)&amp;"選擇權"</f>
        <v>選擇權</v>
      </c>
      <c r="D76" s="187">
        <f>INDEX('STC VSR計算'!$B$10:$IV$18,7,$A76)</f>
        <v>0</v>
      </c>
      <c r="E76" s="115">
        <f>INDEX('STC VSR計算'!$B$10:$IV$18,9,$A76)</f>
        <v>0</v>
      </c>
      <c r="F76" s="117">
        <f>INDEX('STC VSR計算'!$B$10:$IV$18,1,$A76)</f>
        <v>0</v>
      </c>
    </row>
    <row r="77" spans="1:6">
      <c r="A77" s="115">
        <v>74</v>
      </c>
      <c r="B77" s="115">
        <f>INDEX('STC VSR計算'!$B$10:$IV$18,6,$A77)</f>
        <v>0</v>
      </c>
      <c r="C77" s="116" t="str">
        <f>INDEX('STC VSR計算'!$B$10:$IV$18,6,$A77)&amp;"選擇權"</f>
        <v>選擇權</v>
      </c>
      <c r="D77" s="187">
        <f>INDEX('STC VSR計算'!$B$10:$IV$18,7,$A77)</f>
        <v>0</v>
      </c>
      <c r="E77" s="115">
        <f>INDEX('STC VSR計算'!$B$10:$IV$18,9,$A77)</f>
        <v>0</v>
      </c>
      <c r="F77" s="117">
        <f>INDEX('STC VSR計算'!$B$10:$IV$18,1,$A77)</f>
        <v>0</v>
      </c>
    </row>
    <row r="78" spans="1:6">
      <c r="A78" s="115">
        <v>75</v>
      </c>
      <c r="B78" s="115">
        <f>INDEX('STC VSR計算'!$B$10:$IV$18,6,$A78)</f>
        <v>0</v>
      </c>
      <c r="C78" s="116" t="str">
        <f>INDEX('STC VSR計算'!$B$10:$IV$18,6,$A78)&amp;"選擇權"</f>
        <v>選擇權</v>
      </c>
      <c r="D78" s="187">
        <f>INDEX('STC VSR計算'!$B$10:$IV$18,7,$A78)</f>
        <v>0</v>
      </c>
      <c r="E78" s="115">
        <f>INDEX('STC VSR計算'!$B$10:$IV$18,9,$A78)</f>
        <v>0</v>
      </c>
      <c r="F78" s="117">
        <f>INDEX('STC VSR計算'!$B$10:$IV$18,1,$A78)</f>
        <v>0</v>
      </c>
    </row>
    <row r="79" spans="1:6">
      <c r="A79" s="245" t="str">
        <f>"最大值："&amp;INDEX('STC VSR計算'!$B$10:$IV$15,6,MATCH(F79,F4:F78,FALSE))&amp;"選擇權"</f>
        <v>最大值：選擇權</v>
      </c>
      <c r="B79" s="245"/>
      <c r="C79" s="245"/>
      <c r="D79" s="245"/>
      <c r="E79" s="115"/>
      <c r="F79" s="117">
        <f>MAX(F4:F78)</f>
        <v>0</v>
      </c>
    </row>
    <row r="80" spans="1:6">
      <c r="A80" s="246" t="str">
        <f>"樣本資料日期: "&amp;YEAR('STC VSR計算'!A198)&amp;"/"&amp;MONTH('STC VSR計算'!A198)&amp;"/"&amp;DAY('STC VSR計算'!A198)&amp;"~"&amp;YEAR('STC VSR計算'!A19)&amp;"/"&amp;MONTH('STC VSR計算'!A19)&amp;"/"&amp;DAY('STC VSR計算'!A19)&amp;"共180個交易日。"</f>
        <v>樣本資料日期: 1900/1/0~1900/1/0共180個交易日。</v>
      </c>
      <c r="B80" s="246"/>
      <c r="C80" s="246"/>
      <c r="D80" s="246"/>
      <c r="E80" s="246"/>
      <c r="F80" s="246"/>
    </row>
  </sheetData>
  <mergeCells count="4">
    <mergeCell ref="A80:F80"/>
    <mergeCell ref="A1:F1"/>
    <mergeCell ref="A79:D79"/>
    <mergeCell ref="D2:F2"/>
  </mergeCells>
  <phoneticPr fontId="3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具名範圍</vt:lpstr>
      </vt:variant>
      <vt:variant>
        <vt:i4>5</vt:i4>
      </vt:variant>
    </vt:vector>
  </HeadingPairs>
  <TitlesOfParts>
    <vt:vector size="23" baseType="lpstr">
      <vt:lpstr>暫存區</vt:lpstr>
      <vt:lpstr>現貨data</vt:lpstr>
      <vt:lpstr>期貨data</vt:lpstr>
      <vt:lpstr>標的現貨開盤參考價</vt:lpstr>
      <vt:lpstr>標的現貨收盤價</vt:lpstr>
      <vt:lpstr>ETC VSR計算</vt:lpstr>
      <vt:lpstr>STC VSR計算</vt:lpstr>
      <vt:lpstr>ETC VSR列表</vt:lpstr>
      <vt:lpstr>STC VSR列表</vt:lpstr>
      <vt:lpstr>期貨契約PSR</vt:lpstr>
      <vt:lpstr>指數選擇權VSR</vt:lpstr>
      <vt:lpstr>跨商品折抵比率</vt:lpstr>
      <vt:lpstr>Delta折耗比率</vt:lpstr>
      <vt:lpstr>Span參數日狀況表(一)</vt:lpstr>
      <vt:lpstr>Span參數日狀況表(二) </vt:lpstr>
      <vt:lpstr>Span參數日狀況表(三) </vt:lpstr>
      <vt:lpstr>各天期VSR</vt:lpstr>
      <vt:lpstr>VSR補充說明1</vt:lpstr>
      <vt:lpstr>'ETC VSR列表'!Print_Area</vt:lpstr>
      <vt:lpstr>'ETC VSR計算'!Print_Area</vt:lpstr>
      <vt:lpstr>'Span參數日狀況表(二) '!Print_Area</vt:lpstr>
      <vt:lpstr>'STC VSR列表'!Print_Area</vt:lpstr>
      <vt:lpstr>'STC VSR計算'!Print_Area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2017-04-18T09:18:30Z</cp:lastPrinted>
  <dcterms:created xsi:type="dcterms:W3CDTF">2007-04-16T08:41:44Z</dcterms:created>
  <dcterms:modified xsi:type="dcterms:W3CDTF">2019-06-11T02:59:28Z</dcterms:modified>
</cp:coreProperties>
</file>