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39D6A3EA-4B61-4E87-93E5-70476DD822BB}" xr6:coauthVersionLast="36" xr6:coauthVersionMax="36" xr10:uidLastSave="{00000000-0000-0000-0000-000000000000}"/>
  <bookViews>
    <workbookView xWindow="240" yWindow="75" windowWidth="11715" windowHeight="8670" tabRatio="788"/>
  </bookViews>
  <sheets>
    <sheet name="60221" sheetId="6" r:id="rId1"/>
  </sheets>
  <definedNames>
    <definedName name="_xlnm.Print_Area" localSheetId="0">'60221'!$A$1:$L$34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7" i="6" l="1"/>
  <c r="L28" i="6"/>
  <c r="L34" i="6"/>
  <c r="L26" i="6"/>
  <c r="J28" i="6"/>
  <c r="J25" i="6"/>
  <c r="J26" i="6"/>
  <c r="J27" i="6"/>
  <c r="J34" i="6"/>
  <c r="L25" i="6"/>
  <c r="L24" i="6"/>
  <c r="L23" i="6"/>
  <c r="L22" i="6"/>
  <c r="L21" i="6"/>
  <c r="L20" i="6"/>
  <c r="L19" i="6"/>
  <c r="D26" i="6"/>
  <c r="D23" i="6"/>
  <c r="D22" i="6"/>
  <c r="D21" i="6"/>
  <c r="D20" i="6"/>
  <c r="D19" i="6"/>
  <c r="J24" i="6"/>
  <c r="J19" i="6"/>
  <c r="J20" i="6"/>
  <c r="J21" i="6"/>
  <c r="J22" i="6"/>
  <c r="J23" i="6"/>
  <c r="L16" i="6"/>
  <c r="J16" i="6"/>
  <c r="E23" i="6"/>
  <c r="E22" i="6"/>
  <c r="E26" i="6"/>
  <c r="L15" i="6"/>
  <c r="J15" i="6"/>
  <c r="E21" i="6"/>
  <c r="E14" i="6"/>
  <c r="E15" i="6"/>
  <c r="E16" i="6"/>
  <c r="E17" i="6"/>
  <c r="E18" i="6"/>
  <c r="E19" i="6"/>
  <c r="E20" i="6"/>
  <c r="E13" i="6"/>
  <c r="E12" i="6"/>
  <c r="E10" i="6"/>
  <c r="E6" i="6"/>
  <c r="E7" i="6"/>
  <c r="E8" i="6"/>
  <c r="E9" i="6"/>
  <c r="E5" i="6"/>
  <c r="E4" i="6"/>
  <c r="D14" i="6"/>
  <c r="D15" i="6"/>
  <c r="D16" i="6"/>
  <c r="D17" i="6"/>
  <c r="D18" i="6"/>
  <c r="D13" i="6"/>
  <c r="D12" i="6"/>
  <c r="D6" i="6"/>
  <c r="D7" i="6"/>
  <c r="D8" i="6"/>
  <c r="D9" i="6"/>
  <c r="D10" i="6"/>
  <c r="D5" i="6"/>
  <c r="D4" i="6"/>
  <c r="L8" i="6"/>
  <c r="L9" i="6"/>
  <c r="L10" i="6"/>
  <c r="L11" i="6"/>
  <c r="L12" i="6"/>
  <c r="L13" i="6"/>
  <c r="L14" i="6"/>
  <c r="L17" i="6"/>
  <c r="L18" i="6"/>
  <c r="L7" i="6"/>
  <c r="L6" i="6"/>
  <c r="J8" i="6"/>
  <c r="J9" i="6"/>
  <c r="J10" i="6"/>
  <c r="J11" i="6"/>
  <c r="J12" i="6"/>
  <c r="J13" i="6"/>
  <c r="J14" i="6"/>
  <c r="J17" i="6"/>
  <c r="J18" i="6"/>
  <c r="J7" i="6"/>
  <c r="J6" i="6"/>
</calcChain>
</file>

<file path=xl/sharedStrings.xml><?xml version="1.0" encoding="utf-8"?>
<sst xmlns="http://schemas.openxmlformats.org/spreadsheetml/2006/main" count="81" uniqueCount="58">
  <si>
    <t>證券市場</t>
    <phoneticPr fontId="1" type="noConversion"/>
  </si>
  <si>
    <t>小型臺指期貨</t>
    <phoneticPr fontId="1" type="noConversion"/>
  </si>
  <si>
    <r>
      <t>MSCI</t>
    </r>
    <r>
      <rPr>
        <sz val="12"/>
        <rFont val="標楷體"/>
        <family val="4"/>
        <charset val="136"/>
      </rPr>
      <t>臺灣股價指數</t>
    </r>
    <phoneticPr fontId="1" type="noConversion"/>
  </si>
  <si>
    <r>
      <t>證交所臺灣</t>
    </r>
    <r>
      <rPr>
        <sz val="12"/>
        <rFont val="Times New Roman"/>
        <family val="1"/>
      </rPr>
      <t>50</t>
    </r>
    <r>
      <rPr>
        <sz val="12"/>
        <rFont val="標楷體"/>
        <family val="4"/>
        <charset val="136"/>
      </rPr>
      <t>指數</t>
    </r>
    <phoneticPr fontId="1" type="noConversion"/>
  </si>
  <si>
    <t>未含金電期貨</t>
    <phoneticPr fontId="1" type="noConversion"/>
  </si>
  <si>
    <t>證交所未含金電指數</t>
    <phoneticPr fontId="1" type="noConversion"/>
  </si>
  <si>
    <t>臺股期貨</t>
    <phoneticPr fontId="1" type="noConversion"/>
  </si>
  <si>
    <t>小型臺指期貨</t>
    <phoneticPr fontId="1" type="noConversion"/>
  </si>
  <si>
    <t>電子期貨</t>
    <phoneticPr fontId="1" type="noConversion"/>
  </si>
  <si>
    <t>金融期貨</t>
    <phoneticPr fontId="1" type="noConversion"/>
  </si>
  <si>
    <t>公債期貨</t>
    <phoneticPr fontId="1" type="noConversion"/>
  </si>
  <si>
    <t>短期利率期貨</t>
    <phoneticPr fontId="1" type="noConversion"/>
  </si>
  <si>
    <t>黃金期貨</t>
    <phoneticPr fontId="1" type="noConversion"/>
  </si>
  <si>
    <t>未含金電期貨</t>
    <phoneticPr fontId="1" type="noConversion"/>
  </si>
  <si>
    <t>商品</t>
    <phoneticPr fontId="1" type="noConversion"/>
  </si>
  <si>
    <t>期貨</t>
    <phoneticPr fontId="1" type="noConversion"/>
  </si>
  <si>
    <t>小計</t>
    <phoneticPr fontId="1" type="noConversion"/>
  </si>
  <si>
    <t>選擇權</t>
    <phoneticPr fontId="1" type="noConversion"/>
  </si>
  <si>
    <t>臺指選擇權</t>
    <phoneticPr fontId="1" type="noConversion"/>
  </si>
  <si>
    <t>電子選擇權</t>
    <phoneticPr fontId="1" type="noConversion"/>
  </si>
  <si>
    <t>金融選擇權</t>
    <phoneticPr fontId="1" type="noConversion"/>
  </si>
  <si>
    <t>股票選擇權</t>
    <phoneticPr fontId="1" type="noConversion"/>
  </si>
  <si>
    <t>全商品總計</t>
    <phoneticPr fontId="1" type="noConversion"/>
  </si>
  <si>
    <t>證交所加權股價指數</t>
    <phoneticPr fontId="1" type="noConversion"/>
  </si>
  <si>
    <t>上櫃指數</t>
    <phoneticPr fontId="1" type="noConversion"/>
  </si>
  <si>
    <t>證交所電子類股指數</t>
    <phoneticPr fontId="1" type="noConversion"/>
  </si>
  <si>
    <t>證交所金融類股指數</t>
    <phoneticPr fontId="1" type="noConversion"/>
  </si>
  <si>
    <r>
      <t>臺灣</t>
    </r>
    <r>
      <rPr>
        <sz val="12"/>
        <rFont val="Times New Roman"/>
        <family val="1"/>
      </rPr>
      <t>50</t>
    </r>
    <r>
      <rPr>
        <sz val="12"/>
        <rFont val="標楷體"/>
        <family val="4"/>
        <charset val="136"/>
      </rPr>
      <t>期貨</t>
    </r>
    <phoneticPr fontId="1" type="noConversion"/>
  </si>
  <si>
    <r>
      <t>MSCI</t>
    </r>
    <r>
      <rPr>
        <sz val="12"/>
        <rFont val="標楷體"/>
        <family val="4"/>
        <charset val="136"/>
      </rPr>
      <t>臺指期貨</t>
    </r>
    <phoneticPr fontId="1" type="noConversion"/>
  </si>
  <si>
    <r>
      <t>OTC</t>
    </r>
    <r>
      <rPr>
        <sz val="12"/>
        <rFont val="標楷體"/>
        <family val="4"/>
        <charset val="136"/>
      </rPr>
      <t>指數期貨</t>
    </r>
    <phoneticPr fontId="1" type="noConversion"/>
  </si>
  <si>
    <t>未含金電選擇權</t>
    <phoneticPr fontId="1" type="noConversion"/>
  </si>
  <si>
    <r>
      <t>MSCI</t>
    </r>
    <r>
      <rPr>
        <sz val="12"/>
        <rFont val="標楷體"/>
        <family val="4"/>
        <charset val="136"/>
      </rPr>
      <t>臺指選擇權</t>
    </r>
    <phoneticPr fontId="1" type="noConversion"/>
  </si>
  <si>
    <r>
      <t>OTC</t>
    </r>
    <r>
      <rPr>
        <sz val="12"/>
        <rFont val="標楷體"/>
        <family val="4"/>
        <charset val="136"/>
      </rPr>
      <t>指數選擇權</t>
    </r>
    <phoneticPr fontId="1" type="noConversion"/>
  </si>
  <si>
    <t>本週漲跌</t>
    <phoneticPr fontId="1" type="noConversion"/>
  </si>
  <si>
    <t>期貨市場</t>
    <phoneticPr fontId="1" type="noConversion"/>
  </si>
  <si>
    <t>臺股期貨</t>
    <phoneticPr fontId="1" type="noConversion"/>
  </si>
  <si>
    <t>本週日均量</t>
    <phoneticPr fontId="1" type="noConversion"/>
  </si>
  <si>
    <t>新加坡期貨市場</t>
    <phoneticPr fontId="1" type="noConversion"/>
  </si>
  <si>
    <t>新加坡摩台期貨</t>
    <phoneticPr fontId="1" type="noConversion"/>
  </si>
  <si>
    <t>新加坡期貨市場</t>
    <phoneticPr fontId="1" type="noConversion"/>
  </si>
  <si>
    <t>新加坡摩台期貨</t>
    <phoneticPr fontId="1" type="noConversion"/>
  </si>
  <si>
    <t>本週收盤價</t>
    <phoneticPr fontId="1" type="noConversion"/>
  </si>
  <si>
    <t>一、證券及期貨市場收盤價週報</t>
    <phoneticPr fontId="1" type="noConversion"/>
  </si>
  <si>
    <t>交易量</t>
    <phoneticPr fontId="1" type="noConversion"/>
  </si>
  <si>
    <t>未平倉量</t>
    <phoneticPr fontId="1" type="noConversion"/>
  </si>
  <si>
    <r>
      <t>*</t>
    </r>
    <r>
      <rPr>
        <sz val="12"/>
        <rFont val="標楷體"/>
        <family val="4"/>
        <charset val="136"/>
      </rPr>
      <t>期貨價格為最近月期貨價</t>
    </r>
    <phoneticPr fontId="1" type="noConversion"/>
  </si>
  <si>
    <r>
      <t>*</t>
    </r>
    <r>
      <rPr>
        <sz val="12"/>
        <rFont val="標楷體"/>
        <family val="4"/>
        <charset val="136"/>
      </rPr>
      <t>適逢轉倉則本週最近月收盤價</t>
    </r>
    <r>
      <rPr>
        <sz val="12"/>
        <rFont val="Times New Roman"/>
        <family val="1"/>
      </rPr>
      <t>-</t>
    </r>
    <r>
      <rPr>
        <sz val="12"/>
        <rFont val="標楷體"/>
        <family val="4"/>
        <charset val="136"/>
      </rPr>
      <t>上週最近月收盤價</t>
    </r>
    <phoneticPr fontId="1" type="noConversion"/>
  </si>
  <si>
    <t>*資料來源：臺灣證券交易所、臺灣期貨交易所、新加坡交易所</t>
    <phoneticPr fontId="1" type="noConversion"/>
  </si>
  <si>
    <t>週報1</t>
    <phoneticPr fontId="1" type="noConversion"/>
  </si>
  <si>
    <t>單位：口數</t>
    <phoneticPr fontId="1" type="noConversion"/>
  </si>
  <si>
    <t>漲跌幅(%)</t>
    <phoneticPr fontId="1" type="noConversion"/>
  </si>
  <si>
    <t>本週日均量與上週日均量增減比例(%)</t>
    <phoneticPr fontId="1" type="noConversion"/>
  </si>
  <si>
    <t>證券及期貨市場交易資訊週報表</t>
    <phoneticPr fontId="1" type="noConversion"/>
  </si>
  <si>
    <t>二、期貨與選擇權交易量、未平倉量週報</t>
    <phoneticPr fontId="1" type="noConversion"/>
  </si>
  <si>
    <t>製表人：</t>
    <phoneticPr fontId="1" type="noConversion"/>
  </si>
  <si>
    <t>台幣黃金期貨</t>
    <phoneticPr fontId="1" type="noConversion"/>
  </si>
  <si>
    <t>台幣黃金期貨</t>
    <phoneticPr fontId="1" type="noConversion"/>
  </si>
  <si>
    <t>黃金選擇權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</si>
</sst>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0" formatCode="#,##0_ "/>
    <numFmt numFmtId="184" formatCode="0.00_ "/>
    <numFmt numFmtId="216" formatCode="0.00_ ;\-0.00_ ;&quot;-&quot;"/>
  </numFmts>
  <fonts count="12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b/>
      <sz val="12"/>
      <name val="標楷體"/>
      <family val="4"/>
      <charset val="136"/>
    </font>
    <font>
      <b/>
      <sz val="12"/>
      <name val="Times New Roman"/>
      <family val="1"/>
    </font>
    <font>
      <sz val="16"/>
      <name val="標楷體"/>
      <family val="4"/>
      <charset val="136"/>
    </font>
    <font>
      <b/>
      <u/>
      <sz val="20"/>
      <name val="標楷體"/>
      <family val="4"/>
      <charset val="136"/>
    </font>
    <font>
      <sz val="20"/>
      <name val="Times New Roman"/>
      <family val="1"/>
    </font>
    <font>
      <sz val="20"/>
      <color indexed="9"/>
      <name val="Times New Roman"/>
      <family val="1"/>
    </font>
    <font>
      <sz val="12"/>
      <color indexed="9"/>
      <name val="Times New Roman"/>
      <family val="1"/>
    </font>
    <font>
      <sz val="12"/>
      <color indexed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80" fontId="3" fillId="0" borderId="0" xfId="0" applyNumberFormat="1" applyFont="1">
      <alignment vertical="center"/>
    </xf>
    <xf numFmtId="180" fontId="8" fillId="0" borderId="0" xfId="0" applyNumberFormat="1" applyFont="1">
      <alignment vertical="center"/>
    </xf>
    <xf numFmtId="180" fontId="3" fillId="0" borderId="3" xfId="0" applyNumberFormat="1" applyFont="1" applyBorder="1" applyAlignment="1">
      <alignment horizontal="center" vertical="center" wrapText="1"/>
    </xf>
    <xf numFmtId="180" fontId="3" fillId="0" borderId="1" xfId="0" applyNumberFormat="1" applyFont="1" applyBorder="1" applyAlignment="1">
      <alignment horizontal="center" vertical="center" wrapText="1"/>
    </xf>
    <xf numFmtId="184" fontId="3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84" fontId="3" fillId="0" borderId="2" xfId="0" applyNumberFormat="1" applyFont="1" applyBorder="1" applyAlignment="1">
      <alignment horizontal="center" vertical="center"/>
    </xf>
    <xf numFmtId="184" fontId="3" fillId="0" borderId="5" xfId="0" applyNumberFormat="1" applyFont="1" applyBorder="1" applyAlignment="1">
      <alignment horizontal="center" vertical="center"/>
    </xf>
    <xf numFmtId="184" fontId="4" fillId="0" borderId="6" xfId="0" applyNumberFormat="1" applyFont="1" applyBorder="1" applyAlignment="1">
      <alignment horizontal="center" vertical="center"/>
    </xf>
    <xf numFmtId="184" fontId="3" fillId="0" borderId="0" xfId="0" applyNumberFormat="1" applyFont="1" applyBorder="1" applyAlignment="1">
      <alignment horizontal="center" vertical="center"/>
    </xf>
    <xf numFmtId="184" fontId="3" fillId="0" borderId="7" xfId="0" applyNumberFormat="1" applyFont="1" applyBorder="1" applyAlignment="1">
      <alignment horizontal="center" vertical="center"/>
    </xf>
    <xf numFmtId="184" fontId="4" fillId="0" borderId="8" xfId="0" applyNumberFormat="1" applyFont="1" applyBorder="1" applyAlignment="1">
      <alignment horizontal="center" vertical="center"/>
    </xf>
    <xf numFmtId="184" fontId="8" fillId="0" borderId="0" xfId="0" applyNumberFormat="1" applyFont="1">
      <alignment vertical="center"/>
    </xf>
    <xf numFmtId="184" fontId="3" fillId="0" borderId="0" xfId="0" applyNumberFormat="1" applyFont="1">
      <alignment vertical="center"/>
    </xf>
    <xf numFmtId="184" fontId="3" fillId="0" borderId="9" xfId="0" applyNumberFormat="1" applyFont="1" applyBorder="1" applyAlignment="1">
      <alignment horizontal="center" vertical="center"/>
    </xf>
    <xf numFmtId="184" fontId="2" fillId="0" borderId="0" xfId="0" applyNumberFormat="1" applyFont="1" applyAlignment="1">
      <alignment horizontal="left" vertical="center"/>
    </xf>
    <xf numFmtId="180" fontId="3" fillId="0" borderId="0" xfId="0" applyNumberFormat="1" applyFont="1" applyAlignment="1">
      <alignment horizontal="right" vertical="center"/>
    </xf>
    <xf numFmtId="0" fontId="8" fillId="0" borderId="0" xfId="0" applyFont="1" applyFill="1">
      <alignment vertical="center"/>
    </xf>
    <xf numFmtId="0" fontId="3" fillId="0" borderId="0" xfId="0" applyFont="1" applyFill="1">
      <alignment vertical="center"/>
    </xf>
    <xf numFmtId="184" fontId="3" fillId="0" borderId="10" xfId="0" applyNumberFormat="1" applyFont="1" applyBorder="1" applyAlignment="1">
      <alignment horizontal="center" vertical="center"/>
    </xf>
    <xf numFmtId="184" fontId="3" fillId="0" borderId="3" xfId="0" applyNumberFormat="1" applyFont="1" applyBorder="1" applyAlignment="1">
      <alignment horizontal="center" vertical="center" wrapText="1"/>
    </xf>
    <xf numFmtId="184" fontId="3" fillId="0" borderId="1" xfId="0" applyNumberFormat="1" applyFont="1" applyBorder="1" applyAlignment="1">
      <alignment horizontal="center" vertical="center" wrapText="1"/>
    </xf>
    <xf numFmtId="184" fontId="2" fillId="0" borderId="0" xfId="0" applyNumberFormat="1" applyFont="1" applyAlignment="1">
      <alignment horizontal="right" vertical="center"/>
    </xf>
    <xf numFmtId="184" fontId="3" fillId="0" borderId="11" xfId="0" applyNumberFormat="1" applyFont="1" applyBorder="1" applyAlignment="1">
      <alignment horizontal="center" vertical="center" wrapText="1"/>
    </xf>
    <xf numFmtId="184" fontId="3" fillId="0" borderId="12" xfId="0" applyNumberFormat="1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10" fillId="0" borderId="0" xfId="0" applyFont="1">
      <alignment vertical="center"/>
    </xf>
    <xf numFmtId="0" fontId="11" fillId="0" borderId="0" xfId="0" applyFont="1" applyFill="1">
      <alignment vertical="center"/>
    </xf>
    <xf numFmtId="0" fontId="10" fillId="0" borderId="0" xfId="0" applyFont="1" applyFill="1">
      <alignment vertical="center"/>
    </xf>
    <xf numFmtId="14" fontId="10" fillId="0" borderId="0" xfId="0" applyNumberFormat="1" applyFont="1" applyFill="1">
      <alignment vertical="center"/>
    </xf>
    <xf numFmtId="0" fontId="10" fillId="0" borderId="0" xfId="0" applyNumberFormat="1" applyFont="1" applyFill="1">
      <alignment vertical="center"/>
    </xf>
    <xf numFmtId="0" fontId="10" fillId="0" borderId="0" xfId="0" applyFont="1" applyFill="1" applyAlignment="1">
      <alignment horizontal="center" vertical="center"/>
    </xf>
    <xf numFmtId="180" fontId="10" fillId="0" borderId="0" xfId="0" applyNumberFormat="1" applyFont="1" applyFill="1">
      <alignment vertical="center"/>
    </xf>
    <xf numFmtId="184" fontId="10" fillId="0" borderId="0" xfId="0" applyNumberFormat="1" applyFont="1">
      <alignment vertical="center"/>
    </xf>
    <xf numFmtId="216" fontId="3" fillId="0" borderId="2" xfId="0" applyNumberFormat="1" applyFont="1" applyBorder="1" applyAlignment="1">
      <alignment horizontal="center" vertical="center"/>
    </xf>
    <xf numFmtId="216" fontId="3" fillId="0" borderId="5" xfId="0" applyNumberFormat="1" applyFont="1" applyBorder="1" applyAlignment="1">
      <alignment horizontal="center" vertical="center"/>
    </xf>
    <xf numFmtId="216" fontId="3" fillId="0" borderId="13" xfId="0" applyNumberFormat="1" applyFont="1" applyBorder="1" applyAlignment="1">
      <alignment horizontal="center" vertical="center"/>
    </xf>
    <xf numFmtId="216" fontId="3" fillId="0" borderId="2" xfId="0" applyNumberFormat="1" applyFont="1" applyFill="1" applyBorder="1" applyAlignment="1">
      <alignment horizontal="center" vertical="center"/>
    </xf>
    <xf numFmtId="184" fontId="3" fillId="0" borderId="2" xfId="0" applyNumberFormat="1" applyFont="1" applyFill="1" applyBorder="1" applyAlignment="1">
      <alignment horizontal="center" vertical="center"/>
    </xf>
    <xf numFmtId="184" fontId="3" fillId="0" borderId="7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80" fontId="3" fillId="0" borderId="1" xfId="0" applyNumberFormat="1" applyFont="1" applyFill="1" applyBorder="1" applyAlignment="1">
      <alignment horizontal="center" vertical="center" wrapText="1"/>
    </xf>
    <xf numFmtId="184" fontId="3" fillId="0" borderId="1" xfId="0" applyNumberFormat="1" applyFont="1" applyFill="1" applyBorder="1" applyAlignment="1">
      <alignment horizontal="center" vertical="center" wrapText="1"/>
    </xf>
    <xf numFmtId="184" fontId="3" fillId="0" borderId="12" xfId="0" applyNumberFormat="1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180" fontId="3" fillId="0" borderId="0" xfId="0" applyNumberFormat="1" applyFont="1" applyFill="1" applyAlignment="1">
      <alignment horizontal="right" vertical="center"/>
    </xf>
    <xf numFmtId="184" fontId="3" fillId="0" borderId="0" xfId="0" applyNumberFormat="1" applyFont="1" applyFill="1">
      <alignment vertical="center"/>
    </xf>
    <xf numFmtId="180" fontId="3" fillId="0" borderId="5" xfId="0" applyNumberFormat="1" applyFont="1" applyFill="1" applyBorder="1" applyAlignment="1">
      <alignment horizontal="center" vertical="center" wrapText="1"/>
    </xf>
    <xf numFmtId="184" fontId="3" fillId="0" borderId="5" xfId="0" applyNumberFormat="1" applyFont="1" applyFill="1" applyBorder="1" applyAlignment="1">
      <alignment horizontal="center" vertical="center" wrapText="1"/>
    </xf>
    <xf numFmtId="180" fontId="3" fillId="0" borderId="0" xfId="0" applyNumberFormat="1" applyFont="1" applyFill="1" applyBorder="1">
      <alignment vertical="center"/>
    </xf>
    <xf numFmtId="184" fontId="3" fillId="0" borderId="0" xfId="0" applyNumberFormat="1" applyFont="1" applyFill="1" applyBorder="1">
      <alignment vertical="center"/>
    </xf>
    <xf numFmtId="180" fontId="3" fillId="0" borderId="0" xfId="0" applyNumberFormat="1" applyFont="1" applyFill="1">
      <alignment vertical="center"/>
    </xf>
    <xf numFmtId="184" fontId="3" fillId="0" borderId="10" xfId="0" applyNumberFormat="1" applyFont="1" applyFill="1" applyBorder="1" applyAlignment="1">
      <alignment horizontal="center" vertical="center" wrapText="1"/>
    </xf>
    <xf numFmtId="180" fontId="3" fillId="0" borderId="0" xfId="0" applyNumberFormat="1" applyFont="1" applyFill="1" applyBorder="1" applyAlignment="1">
      <alignment horizontal="center" vertical="center" wrapText="1"/>
    </xf>
    <xf numFmtId="184" fontId="3" fillId="0" borderId="0" xfId="0" applyNumberFormat="1" applyFont="1" applyFill="1" applyBorder="1" applyAlignment="1">
      <alignment horizontal="center" vertical="center" wrapText="1"/>
    </xf>
    <xf numFmtId="184" fontId="3" fillId="0" borderId="5" xfId="0" applyNumberFormat="1" applyFont="1" applyBorder="1" applyAlignment="1">
      <alignment horizontal="center" vertical="center" wrapText="1"/>
    </xf>
    <xf numFmtId="184" fontId="3" fillId="0" borderId="4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2" fillId="0" borderId="4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2" fillId="0" borderId="2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80" fontId="4" fillId="0" borderId="19" xfId="0" applyNumberFormat="1" applyFont="1" applyFill="1" applyBorder="1" applyAlignment="1">
      <alignment horizontal="center" vertical="center" wrapText="1"/>
    </xf>
    <xf numFmtId="180" fontId="4" fillId="0" borderId="20" xfId="0" applyNumberFormat="1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180" fontId="4" fillId="0" borderId="19" xfId="0" applyNumberFormat="1" applyFont="1" applyBorder="1" applyAlignment="1">
      <alignment horizontal="center" vertical="center" wrapText="1"/>
    </xf>
    <xf numFmtId="180" fontId="4" fillId="0" borderId="20" xfId="0" applyNumberFormat="1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84" fontId="4" fillId="0" borderId="19" xfId="0" applyNumberFormat="1" applyFont="1" applyFill="1" applyBorder="1" applyAlignment="1">
      <alignment horizontal="center" vertical="center" wrapText="1"/>
    </xf>
    <xf numFmtId="184" fontId="4" fillId="0" borderId="20" xfId="0" applyNumberFormat="1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30" xfId="0" applyBorder="1">
      <alignment vertical="center"/>
    </xf>
    <xf numFmtId="0" fontId="3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184" fontId="4" fillId="0" borderId="21" xfId="0" applyNumberFormat="1" applyFont="1" applyBorder="1" applyAlignment="1">
      <alignment horizontal="center" vertical="center" wrapText="1"/>
    </xf>
    <xf numFmtId="184" fontId="4" fillId="0" borderId="22" xfId="0" applyNumberFormat="1" applyFont="1" applyBorder="1" applyAlignment="1">
      <alignment horizontal="center" vertical="center" wrapText="1"/>
    </xf>
    <xf numFmtId="184" fontId="4" fillId="0" borderId="21" xfId="0" applyNumberFormat="1" applyFont="1" applyFill="1" applyBorder="1" applyAlignment="1">
      <alignment horizontal="center" vertical="center" wrapText="1"/>
    </xf>
    <xf numFmtId="184" fontId="4" fillId="0" borderId="22" xfId="0" applyNumberFormat="1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right" vertical="center"/>
    </xf>
    <xf numFmtId="184" fontId="4" fillId="0" borderId="19" xfId="0" applyNumberFormat="1" applyFont="1" applyBorder="1" applyAlignment="1">
      <alignment horizontal="center" vertical="center" wrapText="1"/>
    </xf>
    <xf numFmtId="184" fontId="4" fillId="0" borderId="20" xfId="0" applyNumberFormat="1" applyFont="1" applyBorder="1" applyAlignment="1">
      <alignment horizontal="center" vertical="center" wrapText="1"/>
    </xf>
  </cellXfs>
  <cellStyles count="1">
    <cellStyle name="一般" xfId="0" builtinId="0"/>
  </cellStyles>
  <dxfs count="1"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T37"/>
  <sheetViews>
    <sheetView tabSelected="1" topLeftCell="C11" zoomScale="85" workbookViewId="0">
      <selection activeCell="L28" sqref="L28"/>
    </sheetView>
  </sheetViews>
  <sheetFormatPr defaultRowHeight="15.75" x14ac:dyDescent="0.25"/>
  <cols>
    <col min="1" max="1" width="9.5" style="4" customWidth="1"/>
    <col min="2" max="2" width="11.625" style="4" customWidth="1"/>
    <col min="3" max="3" width="13.125" style="26" customWidth="1"/>
    <col min="4" max="5" width="11.75" style="26" customWidth="1"/>
    <col min="6" max="6" width="4.125" style="41" customWidth="1"/>
    <col min="7" max="7" width="7.375" style="4" customWidth="1"/>
    <col min="8" max="8" width="18" style="4" customWidth="1"/>
    <col min="9" max="9" width="12" style="13" customWidth="1"/>
    <col min="10" max="10" width="22.625" style="26" customWidth="1"/>
    <col min="11" max="11" width="12.375" style="13" customWidth="1"/>
    <col min="12" max="12" width="21.25" style="26" customWidth="1"/>
    <col min="13" max="13" width="2.5" style="41" customWidth="1"/>
    <col min="14" max="14" width="2" style="43" customWidth="1"/>
    <col min="15" max="15" width="1.875" style="43" customWidth="1"/>
    <col min="16" max="20" width="9" style="31"/>
    <col min="21" max="16384" width="9" style="4"/>
  </cols>
  <sheetData>
    <row r="1" spans="1:20" s="6" customFormat="1" ht="45.95" customHeight="1" x14ac:dyDescent="0.25">
      <c r="A1" s="38" t="s">
        <v>52</v>
      </c>
      <c r="C1" s="25"/>
      <c r="D1" s="25"/>
      <c r="E1" s="25"/>
      <c r="F1" s="39"/>
      <c r="I1" s="14"/>
      <c r="J1" s="25"/>
      <c r="K1" s="14"/>
      <c r="L1" s="25"/>
      <c r="M1" s="39"/>
      <c r="N1" s="40"/>
      <c r="O1" s="40"/>
      <c r="P1" s="30"/>
      <c r="Q1" s="30"/>
      <c r="R1" s="30"/>
      <c r="S1" s="30"/>
      <c r="T1" s="30"/>
    </row>
    <row r="2" spans="1:20" ht="21.75" thickBot="1" x14ac:dyDescent="0.3">
      <c r="A2" s="5" t="s">
        <v>42</v>
      </c>
      <c r="G2" s="5" t="s">
        <v>53</v>
      </c>
      <c r="L2" s="35" t="s">
        <v>49</v>
      </c>
      <c r="N2" s="42"/>
    </row>
    <row r="3" spans="1:20" ht="17.25" thickBot="1" x14ac:dyDescent="0.3">
      <c r="A3" s="105" t="s">
        <v>0</v>
      </c>
      <c r="B3" s="111"/>
      <c r="C3" s="21" t="s">
        <v>41</v>
      </c>
      <c r="D3" s="21" t="s">
        <v>33</v>
      </c>
      <c r="E3" s="24" t="s">
        <v>50</v>
      </c>
      <c r="G3" s="95" t="s">
        <v>14</v>
      </c>
      <c r="H3" s="96"/>
      <c r="I3" s="87" t="s">
        <v>43</v>
      </c>
      <c r="J3" s="88"/>
      <c r="K3" s="91" t="s">
        <v>44</v>
      </c>
      <c r="L3" s="92"/>
      <c r="N3" s="42"/>
      <c r="O3" s="42"/>
    </row>
    <row r="4" spans="1:20" ht="17.25" customHeight="1" thickTop="1" x14ac:dyDescent="0.25">
      <c r="A4" s="107" t="s">
        <v>23</v>
      </c>
      <c r="B4" s="112"/>
      <c r="C4" s="49"/>
      <c r="D4" s="19" t="str">
        <f t="shared" ref="D4:D10" si="0" xml:space="preserve"> IF(C4=0, "-", IF(F4=0,"-",C4 - F4))</f>
        <v>-</v>
      </c>
      <c r="E4" s="23" t="str">
        <f t="shared" ref="E4:E10" si="1" xml:space="preserve"> IF(C4=0,"-",IF(F4=0,"-",D4 / (C4-D4) * 100))</f>
        <v>-</v>
      </c>
      <c r="F4" s="48"/>
      <c r="G4" s="97"/>
      <c r="H4" s="98"/>
      <c r="I4" s="93" t="s">
        <v>36</v>
      </c>
      <c r="J4" s="126" t="s">
        <v>51</v>
      </c>
      <c r="K4" s="93" t="s">
        <v>36</v>
      </c>
      <c r="L4" s="119" t="s">
        <v>51</v>
      </c>
      <c r="N4" s="44"/>
      <c r="O4" s="42"/>
    </row>
    <row r="5" spans="1:20" ht="17.25" thickBot="1" x14ac:dyDescent="0.3">
      <c r="A5" s="78" t="s">
        <v>24</v>
      </c>
      <c r="B5" s="79"/>
      <c r="C5" s="49"/>
      <c r="D5" s="19" t="str">
        <f t="shared" si="0"/>
        <v>-</v>
      </c>
      <c r="E5" s="23" t="str">
        <f t="shared" si="1"/>
        <v>-</v>
      </c>
      <c r="G5" s="99"/>
      <c r="H5" s="100"/>
      <c r="I5" s="94"/>
      <c r="J5" s="127"/>
      <c r="K5" s="94"/>
      <c r="L5" s="120"/>
      <c r="N5" s="45"/>
      <c r="O5" s="46"/>
    </row>
    <row r="6" spans="1:20" ht="17.25" thickTop="1" x14ac:dyDescent="0.25">
      <c r="A6" s="78" t="s">
        <v>25</v>
      </c>
      <c r="B6" s="79"/>
      <c r="C6" s="49"/>
      <c r="D6" s="19" t="str">
        <f t="shared" si="0"/>
        <v>-</v>
      </c>
      <c r="E6" s="23" t="str">
        <f t="shared" si="1"/>
        <v>-</v>
      </c>
      <c r="G6" s="114" t="s">
        <v>15</v>
      </c>
      <c r="H6" s="3" t="s">
        <v>6</v>
      </c>
      <c r="I6" s="15"/>
      <c r="J6" s="33" t="str">
        <f xml:space="preserve"> IF(M6=0,"-",(I6 - M6)/M6 * 100)</f>
        <v>-</v>
      </c>
      <c r="K6" s="15"/>
      <c r="L6" s="36" t="str">
        <f xml:space="preserve"> IF(O6=0,"-",(K6 - O6)/O6 * 100)</f>
        <v>-</v>
      </c>
      <c r="N6" s="47"/>
      <c r="O6" s="47"/>
    </row>
    <row r="7" spans="1:20" ht="16.5" x14ac:dyDescent="0.25">
      <c r="A7" s="78" t="s">
        <v>26</v>
      </c>
      <c r="B7" s="79"/>
      <c r="C7" s="49"/>
      <c r="D7" s="19" t="str">
        <f t="shared" si="0"/>
        <v>-</v>
      </c>
      <c r="E7" s="23" t="str">
        <f t="shared" si="1"/>
        <v>-</v>
      </c>
      <c r="G7" s="115"/>
      <c r="H7" s="1" t="s">
        <v>7</v>
      </c>
      <c r="I7" s="16"/>
      <c r="J7" s="34" t="str">
        <f xml:space="preserve"> IF(M7=0,"-",(I7 - M7)/M7 * 100)</f>
        <v>-</v>
      </c>
      <c r="K7" s="16"/>
      <c r="L7" s="37" t="str">
        <f xml:space="preserve"> IF(O7=0,"-",(K7 - O7)/O7 * 100)</f>
        <v>-</v>
      </c>
      <c r="N7" s="47"/>
      <c r="O7" s="47"/>
    </row>
    <row r="8" spans="1:20" ht="16.5" x14ac:dyDescent="0.25">
      <c r="A8" s="78" t="s">
        <v>5</v>
      </c>
      <c r="B8" s="79"/>
      <c r="C8" s="49"/>
      <c r="D8" s="19" t="str">
        <f t="shared" si="0"/>
        <v>-</v>
      </c>
      <c r="E8" s="23" t="str">
        <f t="shared" si="1"/>
        <v>-</v>
      </c>
      <c r="G8" s="115"/>
      <c r="H8" s="1" t="s">
        <v>8</v>
      </c>
      <c r="I8" s="16"/>
      <c r="J8" s="34" t="str">
        <f t="shared" ref="J8:J15" si="2" xml:space="preserve"> IF(M8=0,"-",(I8 - M8)/M8 * 100)</f>
        <v>-</v>
      </c>
      <c r="K8" s="16"/>
      <c r="L8" s="37" t="str">
        <f t="shared" ref="L8:L15" si="3" xml:space="preserve"> IF(O8=0,"-",(K8 - O8)/O8 * 100)</f>
        <v>-</v>
      </c>
      <c r="N8" s="47"/>
      <c r="O8" s="47"/>
    </row>
    <row r="9" spans="1:20" ht="16.5" x14ac:dyDescent="0.25">
      <c r="A9" s="78" t="s">
        <v>3</v>
      </c>
      <c r="B9" s="79"/>
      <c r="C9" s="49"/>
      <c r="D9" s="19" t="str">
        <f t="shared" si="0"/>
        <v>-</v>
      </c>
      <c r="E9" s="23" t="str">
        <f t="shared" si="1"/>
        <v>-</v>
      </c>
      <c r="G9" s="115"/>
      <c r="H9" s="1" t="s">
        <v>9</v>
      </c>
      <c r="I9" s="16"/>
      <c r="J9" s="34" t="str">
        <f t="shared" si="2"/>
        <v>-</v>
      </c>
      <c r="K9" s="16"/>
      <c r="L9" s="37" t="str">
        <f t="shared" si="3"/>
        <v>-</v>
      </c>
      <c r="N9" s="47"/>
      <c r="O9" s="47"/>
    </row>
    <row r="10" spans="1:20" ht="17.25" thickBot="1" x14ac:dyDescent="0.3">
      <c r="A10" s="113" t="s">
        <v>2</v>
      </c>
      <c r="B10" s="82"/>
      <c r="C10" s="49"/>
      <c r="D10" s="19" t="str">
        <f t="shared" si="0"/>
        <v>-</v>
      </c>
      <c r="E10" s="23" t="str">
        <f t="shared" si="1"/>
        <v>-</v>
      </c>
      <c r="G10" s="115"/>
      <c r="H10" s="1" t="s">
        <v>27</v>
      </c>
      <c r="I10" s="16"/>
      <c r="J10" s="34" t="str">
        <f t="shared" si="2"/>
        <v>-</v>
      </c>
      <c r="K10" s="16"/>
      <c r="L10" s="37" t="str">
        <f t="shared" si="3"/>
        <v>-</v>
      </c>
      <c r="N10" s="47"/>
      <c r="O10" s="47"/>
    </row>
    <row r="11" spans="1:20" ht="17.25" thickBot="1" x14ac:dyDescent="0.3">
      <c r="A11" s="105" t="s">
        <v>34</v>
      </c>
      <c r="B11" s="106"/>
      <c r="C11" s="21" t="s">
        <v>41</v>
      </c>
      <c r="D11" s="21" t="s">
        <v>33</v>
      </c>
      <c r="E11" s="24" t="s">
        <v>50</v>
      </c>
      <c r="G11" s="115"/>
      <c r="H11" s="2" t="s">
        <v>28</v>
      </c>
      <c r="I11" s="16"/>
      <c r="J11" s="34" t="str">
        <f t="shared" si="2"/>
        <v>-</v>
      </c>
      <c r="K11" s="16"/>
      <c r="L11" s="37" t="str">
        <f t="shared" si="3"/>
        <v>-</v>
      </c>
      <c r="N11" s="47"/>
      <c r="O11" s="47"/>
    </row>
    <row r="12" spans="1:20" ht="17.25" thickTop="1" x14ac:dyDescent="0.25">
      <c r="A12" s="107" t="s">
        <v>35</v>
      </c>
      <c r="B12" s="108"/>
      <c r="C12" s="49"/>
      <c r="D12" s="19" t="str">
        <f t="shared" ref="D12:D23" si="4" xml:space="preserve"> IF(C12=0, "-", IF(F12=0,"-",C12 - F12))</f>
        <v>-</v>
      </c>
      <c r="E12" s="23" t="str">
        <f>IF(C12=0,"-",IF(F12=0,"-",D12 / (C12-D12) * 100))</f>
        <v>-</v>
      </c>
      <c r="G12" s="115"/>
      <c r="H12" s="1" t="s">
        <v>10</v>
      </c>
      <c r="I12" s="16"/>
      <c r="J12" s="34" t="str">
        <f t="shared" si="2"/>
        <v>-</v>
      </c>
      <c r="K12" s="16"/>
      <c r="L12" s="37" t="str">
        <f t="shared" si="3"/>
        <v>-</v>
      </c>
      <c r="N12" s="47"/>
      <c r="O12" s="47"/>
    </row>
    <row r="13" spans="1:20" ht="16.5" x14ac:dyDescent="0.25">
      <c r="A13" s="78" t="s">
        <v>1</v>
      </c>
      <c r="B13" s="79"/>
      <c r="C13" s="49"/>
      <c r="D13" s="19" t="str">
        <f t="shared" si="4"/>
        <v>-</v>
      </c>
      <c r="E13" s="23" t="str">
        <f>IF(C13=0,"-",IF(F13=0,"-",D13 / (C13-D13) * 100))</f>
        <v>-</v>
      </c>
      <c r="G13" s="115"/>
      <c r="H13" s="1" t="s">
        <v>11</v>
      </c>
      <c r="I13" s="16"/>
      <c r="J13" s="34" t="str">
        <f t="shared" si="2"/>
        <v>-</v>
      </c>
      <c r="K13" s="16"/>
      <c r="L13" s="37" t="str">
        <f t="shared" si="3"/>
        <v>-</v>
      </c>
      <c r="N13" s="47"/>
      <c r="O13" s="47"/>
    </row>
    <row r="14" spans="1:20" ht="16.5" x14ac:dyDescent="0.25">
      <c r="A14" s="78" t="s">
        <v>8</v>
      </c>
      <c r="B14" s="79"/>
      <c r="C14" s="49"/>
      <c r="D14" s="19" t="str">
        <f t="shared" si="4"/>
        <v>-</v>
      </c>
      <c r="E14" s="23" t="str">
        <f t="shared" ref="E14:E21" si="5">IF(C14=0,"-",IF(F14=0,"-",D14 / (C14-D14) * 100))</f>
        <v>-</v>
      </c>
      <c r="G14" s="115"/>
      <c r="H14" s="1" t="s">
        <v>12</v>
      </c>
      <c r="I14" s="16"/>
      <c r="J14" s="34" t="str">
        <f t="shared" si="2"/>
        <v>-</v>
      </c>
      <c r="K14" s="16"/>
      <c r="L14" s="37" t="str">
        <f t="shared" si="3"/>
        <v>-</v>
      </c>
      <c r="N14" s="47"/>
      <c r="O14" s="47"/>
    </row>
    <row r="15" spans="1:20" s="31" customFormat="1" ht="16.5" x14ac:dyDescent="0.25">
      <c r="A15" s="109" t="s">
        <v>9</v>
      </c>
      <c r="B15" s="110"/>
      <c r="C15" s="52"/>
      <c r="D15" s="53" t="str">
        <f t="shared" si="4"/>
        <v>-</v>
      </c>
      <c r="E15" s="54" t="str">
        <f t="shared" si="5"/>
        <v>-</v>
      </c>
      <c r="F15" s="43"/>
      <c r="G15" s="115"/>
      <c r="H15" s="55" t="s">
        <v>56</v>
      </c>
      <c r="I15" s="56"/>
      <c r="J15" s="57" t="str">
        <f t="shared" si="2"/>
        <v>-</v>
      </c>
      <c r="K15" s="56"/>
      <c r="L15" s="58" t="str">
        <f t="shared" si="3"/>
        <v>-</v>
      </c>
      <c r="M15" s="43"/>
      <c r="N15" s="47"/>
      <c r="O15" s="47"/>
    </row>
    <row r="16" spans="1:20" ht="16.5" x14ac:dyDescent="0.25">
      <c r="A16" s="78" t="s">
        <v>27</v>
      </c>
      <c r="B16" s="79"/>
      <c r="C16" s="49"/>
      <c r="D16" s="19" t="str">
        <f t="shared" si="4"/>
        <v>-</v>
      </c>
      <c r="E16" s="23" t="str">
        <f t="shared" si="5"/>
        <v>-</v>
      </c>
      <c r="G16" s="115"/>
      <c r="H16" s="2" t="s">
        <v>29</v>
      </c>
      <c r="I16" s="16"/>
      <c r="J16" s="34" t="str">
        <f t="shared" ref="J16:J23" si="6" xml:space="preserve"> IF(M16=0,"-",(I16 - M16)/M16 * 100)</f>
        <v>-</v>
      </c>
      <c r="K16" s="16"/>
      <c r="L16" s="37" t="str">
        <f t="shared" ref="L16:L26" si="7" xml:space="preserve"> IF(O16=0,"-",(K16 - O16)/O16 * 100)</f>
        <v>-</v>
      </c>
      <c r="M16" s="43"/>
      <c r="N16" s="47"/>
      <c r="O16" s="47"/>
    </row>
    <row r="17" spans="1:15" ht="16.5" x14ac:dyDescent="0.25">
      <c r="A17" s="80" t="s">
        <v>28</v>
      </c>
      <c r="B17" s="79"/>
      <c r="C17" s="49"/>
      <c r="D17" s="19" t="str">
        <f t="shared" si="4"/>
        <v>-</v>
      </c>
      <c r="E17" s="23" t="str">
        <f t="shared" si="5"/>
        <v>-</v>
      </c>
      <c r="G17" s="115"/>
      <c r="H17" s="1" t="s">
        <v>13</v>
      </c>
      <c r="I17" s="16"/>
      <c r="J17" s="34" t="str">
        <f t="shared" si="6"/>
        <v>-</v>
      </c>
      <c r="K17" s="16"/>
      <c r="L17" s="37" t="str">
        <f t="shared" si="7"/>
        <v>-</v>
      </c>
      <c r="N17" s="47"/>
      <c r="O17" s="47"/>
    </row>
    <row r="18" spans="1:15" ht="16.5" x14ac:dyDescent="0.25">
      <c r="A18" s="78" t="s">
        <v>10</v>
      </c>
      <c r="B18" s="79"/>
      <c r="C18" s="49"/>
      <c r="D18" s="19" t="str">
        <f t="shared" si="4"/>
        <v>-</v>
      </c>
      <c r="E18" s="23" t="str">
        <f t="shared" si="5"/>
        <v>-</v>
      </c>
      <c r="G18" s="116"/>
      <c r="H18" s="1" t="s">
        <v>16</v>
      </c>
      <c r="I18" s="16"/>
      <c r="J18" s="34" t="str">
        <f t="shared" si="6"/>
        <v>-</v>
      </c>
      <c r="K18" s="16"/>
      <c r="L18" s="37" t="str">
        <f t="shared" si="7"/>
        <v>-</v>
      </c>
      <c r="N18" s="47"/>
      <c r="O18" s="47"/>
    </row>
    <row r="19" spans="1:15" ht="16.5" x14ac:dyDescent="0.25">
      <c r="A19" s="78" t="s">
        <v>11</v>
      </c>
      <c r="B19" s="79"/>
      <c r="C19" s="49"/>
      <c r="D19" s="19" t="str">
        <f t="shared" si="4"/>
        <v>-</v>
      </c>
      <c r="E19" s="23" t="str">
        <f t="shared" si="5"/>
        <v>-</v>
      </c>
      <c r="G19" s="59" t="s">
        <v>17</v>
      </c>
      <c r="H19" s="1" t="s">
        <v>18</v>
      </c>
      <c r="I19" s="16"/>
      <c r="J19" s="34" t="str">
        <f t="shared" si="6"/>
        <v>-</v>
      </c>
      <c r="K19" s="16"/>
      <c r="L19" s="37" t="str">
        <f t="shared" si="7"/>
        <v>-</v>
      </c>
      <c r="N19" s="47"/>
      <c r="O19" s="47"/>
    </row>
    <row r="20" spans="1:15" ht="16.5" x14ac:dyDescent="0.25">
      <c r="A20" s="78" t="s">
        <v>12</v>
      </c>
      <c r="B20" s="79"/>
      <c r="C20" s="49"/>
      <c r="D20" s="19" t="str">
        <f t="shared" si="4"/>
        <v>-</v>
      </c>
      <c r="E20" s="23" t="str">
        <f t="shared" si="5"/>
        <v>-</v>
      </c>
      <c r="G20" s="60"/>
      <c r="H20" s="1" t="s">
        <v>19</v>
      </c>
      <c r="I20" s="16"/>
      <c r="J20" s="34" t="str">
        <f t="shared" si="6"/>
        <v>-</v>
      </c>
      <c r="K20" s="16"/>
      <c r="L20" s="37" t="str">
        <f t="shared" si="7"/>
        <v>-</v>
      </c>
      <c r="N20" s="47"/>
      <c r="O20" s="47"/>
    </row>
    <row r="21" spans="1:15" ht="16.5" x14ac:dyDescent="0.25">
      <c r="A21" s="109" t="s">
        <v>55</v>
      </c>
      <c r="B21" s="110"/>
      <c r="C21" s="52"/>
      <c r="D21" s="53" t="str">
        <f t="shared" si="4"/>
        <v>-</v>
      </c>
      <c r="E21" s="54" t="str">
        <f t="shared" si="5"/>
        <v>-</v>
      </c>
      <c r="F21" s="43"/>
      <c r="G21" s="60"/>
      <c r="H21" s="55" t="s">
        <v>20</v>
      </c>
      <c r="I21" s="56"/>
      <c r="J21" s="57" t="str">
        <f t="shared" si="6"/>
        <v>-</v>
      </c>
      <c r="K21" s="56"/>
      <c r="L21" s="58" t="str">
        <f t="shared" si="7"/>
        <v>-</v>
      </c>
      <c r="N21" s="47"/>
      <c r="O21" s="47"/>
    </row>
    <row r="22" spans="1:15" ht="16.5" x14ac:dyDescent="0.25">
      <c r="A22" s="80" t="s">
        <v>29</v>
      </c>
      <c r="B22" s="79"/>
      <c r="C22" s="49"/>
      <c r="D22" s="19" t="str">
        <f t="shared" si="4"/>
        <v>-</v>
      </c>
      <c r="E22" s="23" t="str">
        <f>IF(C22=0,"-",IF(F22=0,"-",D22 / (C22-D22) * 100))</f>
        <v>-</v>
      </c>
      <c r="G22" s="60"/>
      <c r="H22" s="2" t="s">
        <v>31</v>
      </c>
      <c r="I22" s="16"/>
      <c r="J22" s="34" t="str">
        <f t="shared" si="6"/>
        <v>-</v>
      </c>
      <c r="K22" s="16"/>
      <c r="L22" s="37" t="str">
        <f t="shared" si="7"/>
        <v>-</v>
      </c>
      <c r="M22" s="43"/>
      <c r="N22" s="47"/>
      <c r="O22" s="47"/>
    </row>
    <row r="23" spans="1:15" ht="17.25" thickBot="1" x14ac:dyDescent="0.3">
      <c r="A23" s="81" t="s">
        <v>4</v>
      </c>
      <c r="B23" s="82"/>
      <c r="C23" s="50"/>
      <c r="D23" s="20" t="str">
        <f t="shared" si="4"/>
        <v>-</v>
      </c>
      <c r="E23" s="17" t="str">
        <f>IF(C23=0,"-",IF(F23=0,"-",D23 / (C23-D23) * 100))</f>
        <v>-</v>
      </c>
      <c r="G23" s="60"/>
      <c r="H23" s="2" t="s">
        <v>32</v>
      </c>
      <c r="I23" s="16"/>
      <c r="J23" s="34" t="str">
        <f t="shared" si="6"/>
        <v>-</v>
      </c>
      <c r="K23" s="16"/>
      <c r="L23" s="37" t="str">
        <f t="shared" si="7"/>
        <v>-</v>
      </c>
      <c r="N23" s="47"/>
      <c r="O23" s="47"/>
    </row>
    <row r="24" spans="1:15" ht="17.25" thickBot="1" x14ac:dyDescent="0.3">
      <c r="A24" s="7"/>
      <c r="B24" s="8"/>
      <c r="C24" s="22"/>
      <c r="D24" s="22"/>
      <c r="E24" s="22"/>
      <c r="G24" s="60"/>
      <c r="H24" s="1" t="s">
        <v>30</v>
      </c>
      <c r="I24" s="16"/>
      <c r="J24" s="34" t="str">
        <f xml:space="preserve"> IF(M24=0,"-",(I24 - M24)/M24 * 100)</f>
        <v>-</v>
      </c>
      <c r="K24" s="16"/>
      <c r="L24" s="37" t="str">
        <f t="shared" si="7"/>
        <v>-</v>
      </c>
      <c r="N24" s="47"/>
      <c r="O24" s="47"/>
    </row>
    <row r="25" spans="1:15" ht="17.25" thickBot="1" x14ac:dyDescent="0.3">
      <c r="A25" s="103" t="s">
        <v>37</v>
      </c>
      <c r="B25" s="104"/>
      <c r="C25" s="21" t="s">
        <v>41</v>
      </c>
      <c r="D25" s="21" t="s">
        <v>33</v>
      </c>
      <c r="E25" s="24" t="s">
        <v>50</v>
      </c>
      <c r="G25" s="60"/>
      <c r="H25" s="1" t="s">
        <v>21</v>
      </c>
      <c r="I25" s="16"/>
      <c r="J25" s="34" t="str">
        <f xml:space="preserve"> IF(M25=0,"-",(I25 - M25)/M25 * 100)</f>
        <v>-</v>
      </c>
      <c r="K25" s="16"/>
      <c r="L25" s="37" t="str">
        <f t="shared" si="7"/>
        <v>-</v>
      </c>
      <c r="N25" s="47"/>
      <c r="O25" s="47"/>
    </row>
    <row r="26" spans="1:15" ht="18" thickTop="1" thickBot="1" x14ac:dyDescent="0.3">
      <c r="A26" s="76" t="s">
        <v>38</v>
      </c>
      <c r="B26" s="77"/>
      <c r="C26" s="51"/>
      <c r="D26" s="27" t="str">
        <f xml:space="preserve"> IF(C26=0, "-", IF(F26=0,"-",TEXT(C26 - F26,"#0.00")))</f>
        <v>-</v>
      </c>
      <c r="E26" s="32" t="str">
        <f>IF(C26=0,"-",IF(F26=0,"-",D26 / (C26-D26) * 100))</f>
        <v>-</v>
      </c>
      <c r="G26" s="60"/>
      <c r="H26" s="55" t="s">
        <v>57</v>
      </c>
      <c r="I26" s="56"/>
      <c r="J26" s="34" t="str">
        <f xml:space="preserve"> IF(M26=0,"-",(I26 - M26)/M26 * 100)</f>
        <v>-</v>
      </c>
      <c r="K26" s="56"/>
      <c r="L26" s="37" t="str">
        <f t="shared" si="7"/>
        <v>-</v>
      </c>
      <c r="N26" s="47"/>
      <c r="O26" s="47"/>
    </row>
    <row r="27" spans="1:15" ht="16.5" x14ac:dyDescent="0.25">
      <c r="A27" s="12" t="s">
        <v>45</v>
      </c>
      <c r="G27" s="61"/>
      <c r="H27" s="1" t="s">
        <v>16</v>
      </c>
      <c r="I27" s="56"/>
      <c r="J27" s="34" t="str">
        <f xml:space="preserve"> IF(M27=0,"-",(I27 - M27)/M27 * 100)</f>
        <v>-</v>
      </c>
      <c r="K27" s="56"/>
      <c r="L27" s="37" t="str">
        <f xml:space="preserve"> IF(O27=0,"-",(K27 - O27)/O27 * 100)</f>
        <v>-</v>
      </c>
      <c r="N27" s="47"/>
      <c r="O27" s="47"/>
    </row>
    <row r="28" spans="1:15" ht="17.25" customHeight="1" thickBot="1" x14ac:dyDescent="0.3">
      <c r="A28" s="4" t="s">
        <v>46</v>
      </c>
      <c r="G28" s="89" t="s">
        <v>22</v>
      </c>
      <c r="H28" s="90"/>
      <c r="I28" s="65"/>
      <c r="J28" s="73" t="str">
        <f xml:space="preserve"> IF(M28=0,"-",(I28 - M28)/M28 * 100)</f>
        <v>-</v>
      </c>
      <c r="K28" s="65"/>
      <c r="L28" s="74" t="str">
        <f xml:space="preserve"> IF(O28=0,"-",(K28 - O28)/O28 * 100)</f>
        <v>-</v>
      </c>
      <c r="N28" s="47"/>
      <c r="O28" s="47"/>
    </row>
    <row r="29" spans="1:15" ht="17.25" customHeight="1" x14ac:dyDescent="0.25">
      <c r="A29" s="11" t="s">
        <v>47</v>
      </c>
      <c r="G29" s="9"/>
      <c r="H29" s="9"/>
      <c r="I29" s="71"/>
      <c r="J29" s="72"/>
      <c r="K29" s="71"/>
      <c r="L29" s="72"/>
    </row>
    <row r="30" spans="1:15" ht="6.75" customHeight="1" thickBot="1" x14ac:dyDescent="0.3">
      <c r="G30" s="9"/>
      <c r="H30" s="10"/>
      <c r="I30" s="67"/>
      <c r="J30" s="68"/>
      <c r="K30" s="69"/>
      <c r="L30" s="64"/>
      <c r="N30" s="42"/>
      <c r="O30" s="42"/>
    </row>
    <row r="31" spans="1:15" ht="16.5" customHeight="1" x14ac:dyDescent="0.25">
      <c r="G31" s="95" t="s">
        <v>39</v>
      </c>
      <c r="H31" s="96"/>
      <c r="I31" s="117" t="s">
        <v>43</v>
      </c>
      <c r="J31" s="118"/>
      <c r="K31" s="123" t="s">
        <v>44</v>
      </c>
      <c r="L31" s="124"/>
      <c r="N31" s="44"/>
      <c r="O31" s="42"/>
    </row>
    <row r="32" spans="1:15" x14ac:dyDescent="0.25">
      <c r="G32" s="97"/>
      <c r="H32" s="98"/>
      <c r="I32" s="85" t="s">
        <v>36</v>
      </c>
      <c r="J32" s="101" t="s">
        <v>51</v>
      </c>
      <c r="K32" s="85" t="s">
        <v>36</v>
      </c>
      <c r="L32" s="121" t="s">
        <v>51</v>
      </c>
      <c r="N32" s="45"/>
    </row>
    <row r="33" spans="4:15" ht="16.5" thickBot="1" x14ac:dyDescent="0.3">
      <c r="G33" s="99"/>
      <c r="H33" s="100"/>
      <c r="I33" s="86"/>
      <c r="J33" s="102"/>
      <c r="K33" s="86"/>
      <c r="L33" s="122"/>
      <c r="N33" s="47"/>
      <c r="O33" s="47"/>
    </row>
    <row r="34" spans="4:15" ht="18" thickTop="1" thickBot="1" x14ac:dyDescent="0.3">
      <c r="D34" s="28"/>
      <c r="E34" s="35"/>
      <c r="G34" s="83" t="s">
        <v>40</v>
      </c>
      <c r="H34" s="84"/>
      <c r="I34" s="65"/>
      <c r="J34" s="66" t="str">
        <f xml:space="preserve"> IF(M34=0,"-",(I34 - M34)/M34 * 100)</f>
        <v>-</v>
      </c>
      <c r="K34" s="65"/>
      <c r="L34" s="70" t="str">
        <f xml:space="preserve"> IF(O34=0,"-",(K34 - O34)/O34 * 100)</f>
        <v>-</v>
      </c>
    </row>
    <row r="35" spans="4:15" ht="16.5" x14ac:dyDescent="0.25">
      <c r="D35" s="28"/>
      <c r="E35" s="35"/>
      <c r="H35" s="62" t="s">
        <v>48</v>
      </c>
      <c r="I35" s="63"/>
      <c r="J35" s="64"/>
      <c r="K35" s="125" t="s">
        <v>54</v>
      </c>
      <c r="L35" s="125"/>
    </row>
    <row r="36" spans="4:15" ht="16.5" x14ac:dyDescent="0.25">
      <c r="H36" s="18"/>
      <c r="I36" s="29"/>
      <c r="K36" s="75"/>
      <c r="L36" s="75"/>
    </row>
    <row r="37" spans="4:15" ht="16.5" x14ac:dyDescent="0.25">
      <c r="H37" s="18"/>
      <c r="I37" s="29"/>
      <c r="K37" s="75"/>
      <c r="L37" s="75"/>
    </row>
  </sheetData>
  <mergeCells count="43">
    <mergeCell ref="K35:L35"/>
    <mergeCell ref="J4:J5"/>
    <mergeCell ref="A10:B10"/>
    <mergeCell ref="G6:G18"/>
    <mergeCell ref="A15:B15"/>
    <mergeCell ref="A7:B7"/>
    <mergeCell ref="I31:J31"/>
    <mergeCell ref="K4:K5"/>
    <mergeCell ref="K31:L31"/>
    <mergeCell ref="A3:B3"/>
    <mergeCell ref="A4:B4"/>
    <mergeCell ref="A5:B5"/>
    <mergeCell ref="A6:B6"/>
    <mergeCell ref="A8:B8"/>
    <mergeCell ref="A9:B9"/>
    <mergeCell ref="A14:B14"/>
    <mergeCell ref="A11:B11"/>
    <mergeCell ref="A12:B12"/>
    <mergeCell ref="A13:B13"/>
    <mergeCell ref="A16:B16"/>
    <mergeCell ref="A19:B19"/>
    <mergeCell ref="A17:B17"/>
    <mergeCell ref="A18:B18"/>
    <mergeCell ref="I3:J3"/>
    <mergeCell ref="G28:H28"/>
    <mergeCell ref="K3:L3"/>
    <mergeCell ref="I4:I5"/>
    <mergeCell ref="G3:H5"/>
    <mergeCell ref="G31:H33"/>
    <mergeCell ref="I32:I33"/>
    <mergeCell ref="J32:J33"/>
    <mergeCell ref="L4:L5"/>
    <mergeCell ref="L32:L33"/>
    <mergeCell ref="K37:L37"/>
    <mergeCell ref="A26:B26"/>
    <mergeCell ref="A20:B20"/>
    <mergeCell ref="A22:B22"/>
    <mergeCell ref="A23:B23"/>
    <mergeCell ref="G34:H34"/>
    <mergeCell ref="K32:K33"/>
    <mergeCell ref="A25:B25"/>
    <mergeCell ref="A21:B21"/>
    <mergeCell ref="K36:L36"/>
  </mergeCells>
  <phoneticPr fontId="1" type="noConversion"/>
  <conditionalFormatting sqref="B2">
    <cfRule type="cellIs" dxfId="0" priority="1" stopIfTrue="1" operator="equal">
      <formula>"ERR!"</formula>
    </cfRule>
  </conditionalFormatting>
  <pageMargins left="0.39370078740157483" right="0.39370078740157483" top="0.39370078740157483" bottom="0.39370078740157483" header="0.39370078740157483" footer="0.39370078740157483"/>
  <pageSetup paperSize="9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60221</vt:lpstr>
      <vt:lpstr>'60221'!Print_Area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ascsc</dc:creator>
  <cp:lastModifiedBy>KJSOFT</cp:lastModifiedBy>
  <cp:lastPrinted>2009-02-02T02:49:48Z</cp:lastPrinted>
  <dcterms:created xsi:type="dcterms:W3CDTF">2007-08-01T03:55:15Z</dcterms:created>
  <dcterms:modified xsi:type="dcterms:W3CDTF">2019-06-11T03:16:03Z</dcterms:modified>
</cp:coreProperties>
</file>