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C:\Users\KJSOFT\Desktop\update_template\"/>
    </mc:Choice>
  </mc:AlternateContent>
  <xr:revisionPtr revIDLastSave="0" documentId="8_{4E506BAD-F607-4243-AA70-361B17B0DF41}" xr6:coauthVersionLast="36" xr6:coauthVersionMax="36" xr10:uidLastSave="{00000000-0000-0000-0000-000000000000}"/>
  <bookViews>
    <workbookView xWindow="32760" yWindow="32760" windowWidth="15255" windowHeight="8595" tabRatio="599"/>
  </bookViews>
  <sheets>
    <sheet name="30320" sheetId="3" r:id="rId1"/>
    <sheet name="Data_30322ab" sheetId="2" r:id="rId2"/>
    <sheet name="30320a" sheetId="1" r:id="rId3"/>
    <sheet name="30320b" sheetId="10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S3" i="3" l="1"/>
  <c r="Q36" i="2"/>
  <c r="Q24" i="2" s="1"/>
  <c r="O36" i="2"/>
  <c r="O20" i="2" s="1"/>
  <c r="Q22" i="2"/>
  <c r="Q23" i="2"/>
  <c r="Q25" i="2"/>
  <c r="Q26" i="2"/>
  <c r="Q30" i="2"/>
  <c r="Q31" i="2"/>
  <c r="Q33" i="2"/>
  <c r="Q34" i="2"/>
  <c r="Q6" i="2"/>
  <c r="Q7" i="2"/>
  <c r="Q9" i="2"/>
  <c r="Q10" i="2"/>
  <c r="Q13" i="2"/>
  <c r="Q14" i="2"/>
  <c r="Q15" i="2"/>
  <c r="Q17" i="2"/>
  <c r="Q18" i="2"/>
  <c r="O21" i="2"/>
  <c r="O25" i="2"/>
  <c r="O29" i="2"/>
  <c r="O33" i="2"/>
  <c r="O5" i="2"/>
  <c r="O7" i="2"/>
  <c r="O13" i="2"/>
  <c r="O15" i="2"/>
  <c r="O17" i="2"/>
  <c r="O19" i="2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4" i="3"/>
  <c r="R25" i="3"/>
  <c r="R26" i="3"/>
  <c r="R27" i="3"/>
  <c r="R28" i="3"/>
  <c r="R29" i="3"/>
  <c r="R30" i="3"/>
  <c r="R31" i="3"/>
  <c r="R32" i="3"/>
  <c r="R33" i="3"/>
  <c r="R34" i="3"/>
  <c r="R35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4" i="3"/>
  <c r="N36" i="3"/>
  <c r="L36" i="3"/>
  <c r="R3" i="3"/>
  <c r="B36" i="3"/>
  <c r="D36" i="3"/>
  <c r="R36" i="3" s="1"/>
  <c r="F36" i="3"/>
  <c r="H36" i="3"/>
  <c r="J36" i="3"/>
  <c r="P36" i="3"/>
  <c r="C36" i="2"/>
  <c r="C13" i="2" s="1"/>
  <c r="E36" i="2"/>
  <c r="E30" i="2" s="1"/>
  <c r="E3" i="2"/>
  <c r="G36" i="2"/>
  <c r="G16" i="2" s="1"/>
  <c r="I36" i="2"/>
  <c r="I19" i="2" s="1"/>
  <c r="I3" i="2"/>
  <c r="K36" i="2"/>
  <c r="K11" i="2" s="1"/>
  <c r="M36" i="2"/>
  <c r="M24" i="2" s="1"/>
  <c r="M3" i="2"/>
  <c r="O34" i="2"/>
  <c r="O30" i="2"/>
  <c r="O26" i="2"/>
  <c r="O22" i="2"/>
  <c r="K33" i="2"/>
  <c r="C27" i="2"/>
  <c r="K25" i="2"/>
  <c r="K22" i="2"/>
  <c r="C21" i="2"/>
  <c r="C19" i="2"/>
  <c r="G12" i="2"/>
  <c r="K10" i="2"/>
  <c r="C10" i="2"/>
  <c r="C8" i="2"/>
  <c r="K6" i="2"/>
  <c r="C6" i="2"/>
  <c r="K4" i="2"/>
  <c r="C4" i="2"/>
  <c r="G32" i="2"/>
  <c r="K29" i="2"/>
  <c r="K28" i="2"/>
  <c r="K26" i="2"/>
  <c r="C24" i="2"/>
  <c r="C23" i="2"/>
  <c r="K21" i="2"/>
  <c r="K20" i="2"/>
  <c r="K19" i="2"/>
  <c r="K18" i="2"/>
  <c r="K17" i="2"/>
  <c r="K16" i="2"/>
  <c r="C15" i="2"/>
  <c r="C14" i="2"/>
  <c r="E34" i="2"/>
  <c r="E32" i="2"/>
  <c r="I31" i="2"/>
  <c r="M30" i="2"/>
  <c r="I29" i="2"/>
  <c r="M28" i="2"/>
  <c r="M26" i="2"/>
  <c r="E26" i="2"/>
  <c r="I25" i="2"/>
  <c r="E24" i="2"/>
  <c r="I23" i="2"/>
  <c r="I21" i="2"/>
  <c r="M20" i="2"/>
  <c r="E20" i="2"/>
  <c r="M18" i="2"/>
  <c r="E18" i="2"/>
  <c r="E16" i="2"/>
  <c r="I15" i="2"/>
  <c r="M14" i="2"/>
  <c r="I13" i="2"/>
  <c r="M12" i="2"/>
  <c r="M10" i="2"/>
  <c r="E10" i="2"/>
  <c r="I9" i="2"/>
  <c r="E8" i="2"/>
  <c r="I7" i="2"/>
  <c r="I5" i="2"/>
  <c r="M4" i="2"/>
  <c r="I4" i="2"/>
  <c r="E5" i="2"/>
  <c r="I6" i="2"/>
  <c r="E7" i="2"/>
  <c r="M7" i="2"/>
  <c r="I8" i="2"/>
  <c r="M9" i="2"/>
  <c r="I10" i="2"/>
  <c r="E11" i="2"/>
  <c r="I12" i="2"/>
  <c r="E13" i="2"/>
  <c r="M13" i="2"/>
  <c r="E15" i="2"/>
  <c r="M15" i="2"/>
  <c r="I16" i="2"/>
  <c r="E17" i="2"/>
  <c r="M17" i="2"/>
  <c r="I18" i="2"/>
  <c r="E19" i="2"/>
  <c r="I20" i="2"/>
  <c r="E21" i="2"/>
  <c r="M21" i="2"/>
  <c r="I22" i="2"/>
  <c r="E23" i="2"/>
  <c r="M23" i="2"/>
  <c r="I24" i="2"/>
  <c r="M25" i="2"/>
  <c r="I26" i="2"/>
  <c r="E27" i="2"/>
  <c r="M27" i="2"/>
  <c r="I28" i="2"/>
  <c r="E29" i="2"/>
  <c r="M29" i="2"/>
  <c r="I30" i="2"/>
  <c r="E31" i="2"/>
  <c r="M31" i="2"/>
  <c r="I32" i="2"/>
  <c r="E33" i="2"/>
  <c r="M33" i="2"/>
  <c r="I34" i="2"/>
  <c r="K13" i="2"/>
  <c r="K14" i="2"/>
  <c r="K15" i="2"/>
  <c r="G18" i="2"/>
  <c r="K24" i="2"/>
  <c r="C26" i="2"/>
  <c r="G27" i="2"/>
  <c r="C29" i="2"/>
  <c r="C30" i="2"/>
  <c r="C31" i="2"/>
  <c r="C32" i="2"/>
  <c r="C33" i="2"/>
  <c r="C34" i="2"/>
  <c r="C3" i="2"/>
  <c r="K3" i="2"/>
  <c r="C5" i="2"/>
  <c r="K5" i="2"/>
  <c r="C7" i="2"/>
  <c r="K7" i="2"/>
  <c r="G8" i="2"/>
  <c r="C9" i="2"/>
  <c r="K9" i="2"/>
  <c r="C11" i="2"/>
  <c r="C12" i="2"/>
  <c r="K12" i="2"/>
  <c r="C16" i="2"/>
  <c r="C18" i="2"/>
  <c r="C20" i="2"/>
  <c r="C22" i="2"/>
  <c r="K23" i="2"/>
  <c r="C25" i="2"/>
  <c r="C28" i="2"/>
  <c r="K30" i="2"/>
  <c r="K32" i="2"/>
  <c r="K34" i="2"/>
  <c r="O24" i="2"/>
  <c r="O28" i="2"/>
  <c r="O32" i="2"/>
  <c r="O3" i="2"/>
  <c r="O18" i="2"/>
  <c r="O16" i="2"/>
  <c r="O14" i="2"/>
  <c r="O12" i="2"/>
  <c r="O10" i="2"/>
  <c r="O8" i="2"/>
  <c r="O6" i="2"/>
  <c r="O4" i="2"/>
  <c r="O31" i="2"/>
  <c r="O27" i="2"/>
  <c r="O23" i="2"/>
  <c r="J37" i="3" l="1"/>
  <c r="N37" i="3"/>
  <c r="H37" i="3"/>
  <c r="L37" i="3"/>
  <c r="P37" i="3"/>
  <c r="B37" i="3"/>
  <c r="F37" i="3"/>
  <c r="G17" i="2"/>
  <c r="G33" i="2"/>
  <c r="G34" i="2"/>
  <c r="G15" i="2"/>
  <c r="G29" i="2"/>
  <c r="Q29" i="2"/>
  <c r="Q21" i="2"/>
  <c r="G14" i="2"/>
  <c r="G13" i="2"/>
  <c r="G26" i="2"/>
  <c r="G6" i="2"/>
  <c r="G23" i="2"/>
  <c r="E25" i="2"/>
  <c r="M19" i="2"/>
  <c r="I14" i="2"/>
  <c r="E9" i="2"/>
  <c r="M38" i="2"/>
  <c r="E6" i="2"/>
  <c r="I11" i="2"/>
  <c r="I39" i="2" s="1"/>
  <c r="M16" i="2"/>
  <c r="E22" i="2"/>
  <c r="I27" i="2"/>
  <c r="M32" i="2"/>
  <c r="K27" i="2"/>
  <c r="G3" i="2"/>
  <c r="K8" i="2"/>
  <c r="K38" i="2" s="1"/>
  <c r="C17" i="2"/>
  <c r="C38" i="2" s="1"/>
  <c r="K31" i="2"/>
  <c r="O11" i="2"/>
  <c r="Q3" i="2"/>
  <c r="Q12" i="2"/>
  <c r="Q5" i="2"/>
  <c r="Q28" i="2"/>
  <c r="Q20" i="2"/>
  <c r="M5" i="2"/>
  <c r="M39" i="2" s="1"/>
  <c r="M6" i="2"/>
  <c r="E12" i="2"/>
  <c r="I17" i="2"/>
  <c r="I38" i="2" s="1"/>
  <c r="M22" i="2"/>
  <c r="E28" i="2"/>
  <c r="I33" i="2"/>
  <c r="G9" i="2"/>
  <c r="O9" i="2"/>
  <c r="O39" i="2" s="1"/>
  <c r="Q19" i="2"/>
  <c r="Q11" i="2"/>
  <c r="Q4" i="2"/>
  <c r="Q27" i="2"/>
  <c r="G25" i="2"/>
  <c r="G22" i="2"/>
  <c r="G10" i="2"/>
  <c r="G20" i="2"/>
  <c r="M34" i="2"/>
  <c r="G30" i="2"/>
  <c r="G5" i="2"/>
  <c r="G7" i="2"/>
  <c r="G21" i="2"/>
  <c r="G4" i="2"/>
  <c r="G28" i="2"/>
  <c r="G19" i="2"/>
  <c r="M11" i="2"/>
  <c r="E4" i="2"/>
  <c r="E38" i="2" s="1"/>
  <c r="M8" i="2"/>
  <c r="E14" i="2"/>
  <c r="G31" i="2"/>
  <c r="G11" i="2"/>
  <c r="G24" i="2"/>
  <c r="Q16" i="2"/>
  <c r="Q8" i="2"/>
  <c r="Q32" i="2"/>
  <c r="Q38" i="2" l="1"/>
  <c r="Q39" i="2"/>
  <c r="O38" i="2"/>
  <c r="E39" i="2"/>
  <c r="C39" i="2"/>
  <c r="G39" i="2"/>
  <c r="G38" i="2"/>
  <c r="C40" i="2" s="1"/>
  <c r="K39" i="2"/>
  <c r="D37" i="3"/>
  <c r="R37" i="3" s="1"/>
  <c r="C41" i="2" l="1"/>
</calcChain>
</file>

<file path=xl/sharedStrings.xml><?xml version="1.0" encoding="utf-8"?>
<sst xmlns="http://schemas.openxmlformats.org/spreadsheetml/2006/main" count="58" uniqueCount="28">
  <si>
    <t>日期</t>
  </si>
  <si>
    <t>調整</t>
  </si>
  <si>
    <t>收盤價</t>
  </si>
  <si>
    <r>
      <t>TE</t>
    </r>
    <r>
      <rPr>
        <sz val="10"/>
        <color indexed="8"/>
        <rFont val="標楷體"/>
        <family val="4"/>
        <charset val="136"/>
      </rPr>
      <t>電子期貨</t>
    </r>
    <phoneticPr fontId="1" type="noConversion"/>
  </si>
  <si>
    <r>
      <t>TF</t>
    </r>
    <r>
      <rPr>
        <sz val="10"/>
        <color indexed="8"/>
        <rFont val="標楷體"/>
        <family val="4"/>
        <charset val="136"/>
      </rPr>
      <t>金融期貨</t>
    </r>
    <phoneticPr fontId="1" type="noConversion"/>
  </si>
  <si>
    <r>
      <t>MTX</t>
    </r>
    <r>
      <rPr>
        <sz val="10"/>
        <color indexed="8"/>
        <rFont val="標楷體"/>
        <family val="4"/>
        <charset val="136"/>
      </rPr>
      <t>小型台指期貨</t>
    </r>
    <phoneticPr fontId="1" type="noConversion"/>
  </si>
  <si>
    <r>
      <t>T5F</t>
    </r>
    <r>
      <rPr>
        <sz val="10"/>
        <color indexed="8"/>
        <rFont val="標楷體"/>
        <family val="4"/>
        <charset val="136"/>
      </rPr>
      <t>臺灣</t>
    </r>
    <r>
      <rPr>
        <sz val="10"/>
        <color indexed="8"/>
        <rFont val="Times New Roman"/>
        <family val="1"/>
      </rPr>
      <t>50</t>
    </r>
    <r>
      <rPr>
        <sz val="10"/>
        <color indexed="8"/>
        <rFont val="標楷體"/>
        <family val="4"/>
        <charset val="136"/>
      </rPr>
      <t>期貨</t>
    </r>
    <phoneticPr fontId="1" type="noConversion"/>
  </si>
  <si>
    <r>
      <t>TX</t>
    </r>
    <r>
      <rPr>
        <sz val="10"/>
        <color indexed="8"/>
        <rFont val="標楷體"/>
        <family val="4"/>
        <charset val="136"/>
      </rPr>
      <t>台股指數期貨</t>
    </r>
    <phoneticPr fontId="1" type="noConversion"/>
  </si>
  <si>
    <t>收盤價</t>
    <phoneticPr fontId="1" type="noConversion"/>
  </si>
  <si>
    <r>
      <t>TE</t>
    </r>
    <r>
      <rPr>
        <sz val="9"/>
        <color indexed="8"/>
        <rFont val="標楷體"/>
        <family val="4"/>
        <charset val="136"/>
      </rPr>
      <t>電子期貨</t>
    </r>
    <phoneticPr fontId="1" type="noConversion"/>
  </si>
  <si>
    <r>
      <t>TF</t>
    </r>
    <r>
      <rPr>
        <sz val="9"/>
        <color indexed="8"/>
        <rFont val="標楷體"/>
        <family val="4"/>
        <charset val="136"/>
      </rPr>
      <t>金融期貨</t>
    </r>
    <phoneticPr fontId="1" type="noConversion"/>
  </si>
  <si>
    <r>
      <t>MTX</t>
    </r>
    <r>
      <rPr>
        <sz val="7"/>
        <color indexed="8"/>
        <rFont val="標楷體"/>
        <family val="4"/>
        <charset val="136"/>
      </rPr>
      <t>小型臺指期貨</t>
    </r>
    <phoneticPr fontId="1" type="noConversion"/>
  </si>
  <si>
    <t>合計</t>
  </si>
  <si>
    <t>成交量</t>
    <phoneticPr fontId="1" type="noConversion"/>
  </si>
  <si>
    <t>未平倉</t>
    <phoneticPr fontId="1" type="noConversion"/>
  </si>
  <si>
    <t>成交量</t>
  </si>
  <si>
    <t>調整係數</t>
    <phoneticPr fontId="1" type="noConversion"/>
  </si>
  <si>
    <r>
      <t>MSF</t>
    </r>
    <r>
      <rPr>
        <sz val="10"/>
        <color indexed="8"/>
        <rFont val="標楷體"/>
        <family val="4"/>
        <charset val="136"/>
      </rPr>
      <t>摩臺期貨</t>
    </r>
    <phoneticPr fontId="1" type="noConversion"/>
  </si>
  <si>
    <r>
      <t>Y</t>
    </r>
    <r>
      <rPr>
        <sz val="12"/>
        <color indexed="16"/>
        <rFont val="細明體"/>
        <family val="3"/>
        <charset val="136"/>
      </rPr>
      <t>軸</t>
    </r>
    <r>
      <rPr>
        <sz val="12"/>
        <color indexed="16"/>
        <rFont val="Times New Roman"/>
        <family val="1"/>
      </rPr>
      <t xml:space="preserve"> - min</t>
    </r>
    <phoneticPr fontId="1" type="noConversion"/>
  </si>
  <si>
    <r>
      <t>Y</t>
    </r>
    <r>
      <rPr>
        <sz val="12"/>
        <color indexed="16"/>
        <rFont val="細明體"/>
        <family val="3"/>
        <charset val="136"/>
      </rPr>
      <t>軸</t>
    </r>
    <r>
      <rPr>
        <sz val="12"/>
        <color indexed="16"/>
        <rFont val="Times New Roman"/>
        <family val="1"/>
      </rPr>
      <t xml:space="preserve"> - max</t>
    </r>
    <phoneticPr fontId="1" type="noConversion"/>
  </si>
  <si>
    <r>
      <t>T5F</t>
    </r>
    <r>
      <rPr>
        <sz val="9"/>
        <color indexed="8"/>
        <rFont val="標楷體"/>
        <family val="4"/>
        <charset val="136"/>
      </rPr>
      <t>臺灣</t>
    </r>
    <r>
      <rPr>
        <sz val="9"/>
        <color indexed="8"/>
        <rFont val="Times New Roman"/>
        <family val="1"/>
      </rPr>
      <t>50</t>
    </r>
    <r>
      <rPr>
        <sz val="9"/>
        <color indexed="8"/>
        <rFont val="標楷體"/>
        <family val="4"/>
        <charset val="136"/>
      </rPr>
      <t>期貨</t>
    </r>
    <phoneticPr fontId="1" type="noConversion"/>
  </si>
  <si>
    <r>
      <t>TX</t>
    </r>
    <r>
      <rPr>
        <sz val="7"/>
        <color indexed="8"/>
        <rFont val="標楷體"/>
        <family val="4"/>
        <charset val="136"/>
      </rPr>
      <t>臺股指數期貨</t>
    </r>
    <phoneticPr fontId="1" type="noConversion"/>
  </si>
  <si>
    <r>
      <t>MSF</t>
    </r>
    <r>
      <rPr>
        <sz val="7"/>
        <color indexed="8"/>
        <rFont val="細明體"/>
        <family val="3"/>
        <charset val="136"/>
      </rPr>
      <t>臺指期貨</t>
    </r>
    <phoneticPr fontId="1" type="noConversion"/>
  </si>
  <si>
    <r>
      <t>百分比</t>
    </r>
    <r>
      <rPr>
        <sz val="9"/>
        <color indexed="8"/>
        <rFont val="Times New Roman"/>
        <family val="1"/>
      </rPr>
      <t>(%)</t>
    </r>
    <phoneticPr fontId="1" type="noConversion"/>
  </si>
  <si>
    <t>XIF非金電期貨</t>
    <phoneticPr fontId="1" type="noConversion"/>
  </si>
  <si>
    <t>GTF櫃買指數期貨</t>
    <phoneticPr fontId="1" type="noConversion"/>
  </si>
  <si>
    <t>未平倉</t>
    <phoneticPr fontId="1" type="noConversion"/>
  </si>
  <si>
    <t>合計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</si>
</sst>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177" formatCode="#,##0_ "/>
    <numFmt numFmtId="178" formatCode="0_ "/>
    <numFmt numFmtId="179" formatCode="0.0"/>
    <numFmt numFmtId="181" formatCode="0.00_);[Red]\(0.00\)"/>
    <numFmt numFmtId="182" formatCode="#,##0_);[Red]\(#,##0\)"/>
    <numFmt numFmtId="183" formatCode="0.000_ "/>
    <numFmt numFmtId="185" formatCode="0.000%"/>
    <numFmt numFmtId="187" formatCode="0.0_ ;[Red]\-0.0\ "/>
    <numFmt numFmtId="188" formatCode="0.00_ ;[Red]\-0.00\ "/>
    <numFmt numFmtId="189" formatCode="#,##0_ ;[Red]\-#,##0\ "/>
  </numFmts>
  <fonts count="36"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0"/>
      <color indexed="8"/>
      <name val="標楷體"/>
      <family val="4"/>
      <charset val="136"/>
    </font>
    <font>
      <sz val="10"/>
      <color indexed="8"/>
      <name val="Times New Roman"/>
      <family val="1"/>
    </font>
    <font>
      <sz val="10"/>
      <color indexed="8"/>
      <name val="新細明體"/>
      <family val="1"/>
      <charset val="136"/>
    </font>
    <font>
      <sz val="12"/>
      <color indexed="8"/>
      <name val="新細明體"/>
      <family val="1"/>
      <charset val="136"/>
    </font>
    <font>
      <sz val="13"/>
      <color indexed="12"/>
      <name val="Times New Roman"/>
      <family val="1"/>
    </font>
    <font>
      <sz val="10"/>
      <name val="新細明體"/>
      <family val="1"/>
      <charset val="136"/>
    </font>
    <font>
      <sz val="10"/>
      <name val="Times New Roman"/>
      <family val="1"/>
    </font>
    <font>
      <sz val="11"/>
      <name val="Times New Roman"/>
      <family val="1"/>
    </font>
    <font>
      <sz val="13"/>
      <color indexed="8"/>
      <name val="Times New Roman"/>
      <family val="1"/>
    </font>
    <font>
      <sz val="9"/>
      <color indexed="8"/>
      <name val="標楷體"/>
      <family val="4"/>
      <charset val="136"/>
    </font>
    <font>
      <sz val="9"/>
      <color indexed="8"/>
      <name val="Times New Roman"/>
      <family val="1"/>
    </font>
    <font>
      <sz val="7"/>
      <color indexed="8"/>
      <name val="Times New Roman"/>
      <family val="1"/>
    </font>
    <font>
      <sz val="7"/>
      <color indexed="8"/>
      <name val="標楷體"/>
      <family val="4"/>
      <charset val="136"/>
    </font>
    <font>
      <sz val="8"/>
      <color indexed="8"/>
      <name val="標楷體"/>
      <family val="4"/>
      <charset val="136"/>
    </font>
    <font>
      <sz val="11"/>
      <color indexed="12"/>
      <name val="Times New Roman"/>
      <family val="1"/>
    </font>
    <font>
      <b/>
      <sz val="9"/>
      <color indexed="8"/>
      <name val="Times New Roman"/>
      <family val="1"/>
    </font>
    <font>
      <sz val="10"/>
      <color indexed="60"/>
      <name val="細明體"/>
      <family val="3"/>
      <charset val="136"/>
    </font>
    <font>
      <sz val="12"/>
      <color indexed="60"/>
      <name val="新細明體"/>
      <family val="1"/>
      <charset val="136"/>
    </font>
    <font>
      <sz val="10"/>
      <color indexed="60"/>
      <name val="Times New (W1)"/>
      <family val="1"/>
    </font>
    <font>
      <sz val="11"/>
      <name val="新細明體"/>
      <family val="1"/>
      <charset val="136"/>
    </font>
    <font>
      <sz val="7"/>
      <color indexed="8"/>
      <name val="細明體"/>
      <family val="3"/>
      <charset val="136"/>
    </font>
    <font>
      <sz val="12"/>
      <color indexed="9"/>
      <name val="新細明體"/>
      <family val="1"/>
      <charset val="136"/>
    </font>
    <font>
      <sz val="10"/>
      <color indexed="9"/>
      <name val="新細明體"/>
      <family val="1"/>
      <charset val="136"/>
    </font>
    <font>
      <sz val="12"/>
      <color indexed="16"/>
      <name val="Times New Roman"/>
      <family val="1"/>
    </font>
    <font>
      <sz val="10"/>
      <color indexed="16"/>
      <name val="新細明體"/>
      <family val="1"/>
      <charset val="136"/>
    </font>
    <font>
      <sz val="12"/>
      <color indexed="16"/>
      <name val="細明體"/>
      <family val="3"/>
      <charset val="136"/>
    </font>
    <font>
      <sz val="10"/>
      <name val="標楷體"/>
      <family val="4"/>
      <charset val="136"/>
    </font>
    <font>
      <sz val="7"/>
      <name val="細明體"/>
      <family val="3"/>
      <charset val="136"/>
    </font>
    <font>
      <sz val="7"/>
      <name val="Times New Roman"/>
      <family val="1"/>
    </font>
    <font>
      <sz val="9"/>
      <name val="標楷體"/>
      <family val="4"/>
      <charset val="136"/>
    </font>
    <font>
      <sz val="12"/>
      <color theme="1"/>
      <name val="Times New Roman"/>
      <family val="1"/>
    </font>
    <font>
      <sz val="12"/>
      <color theme="1"/>
      <name val="標楷體"/>
      <family val="4"/>
      <charset val="136"/>
    </font>
    <font>
      <b/>
      <sz val="12"/>
      <color theme="1"/>
      <name val="Times New Roman"/>
      <family val="1"/>
    </font>
    <font>
      <sz val="13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2" fillId="0" borderId="1" xfId="0" applyFont="1" applyBorder="1" applyAlignment="1" applyProtection="1">
      <alignment horizontal="center" vertical="center" wrapText="1"/>
      <protection locked="0"/>
    </xf>
    <xf numFmtId="0" fontId="5" fillId="0" borderId="0" xfId="0" applyFont="1"/>
    <xf numFmtId="0" fontId="2" fillId="0" borderId="2" xfId="0" applyFont="1" applyBorder="1" applyAlignment="1" applyProtection="1">
      <alignment horizontal="center" vertical="center" wrapText="1"/>
      <protection locked="0"/>
    </xf>
    <xf numFmtId="0" fontId="2" fillId="0" borderId="3" xfId="0" applyFont="1" applyBorder="1" applyAlignment="1" applyProtection="1">
      <alignment horizontal="center" vertical="center" wrapText="1"/>
      <protection locked="0"/>
    </xf>
    <xf numFmtId="181" fontId="9" fillId="0" borderId="0" xfId="0" quotePrefix="1" applyNumberFormat="1" applyFont="1" applyBorder="1" applyAlignment="1" applyProtection="1">
      <alignment horizontal="center" vertical="center" wrapText="1"/>
      <protection locked="0"/>
    </xf>
    <xf numFmtId="10" fontId="9" fillId="0" borderId="0" xfId="0" applyNumberFormat="1" applyFont="1" applyBorder="1" applyAlignment="1" applyProtection="1">
      <alignment horizontal="center" vertical="center"/>
      <protection locked="0"/>
    </xf>
    <xf numFmtId="178" fontId="0" fillId="0" borderId="0" xfId="0" applyNumberFormat="1"/>
    <xf numFmtId="0" fontId="11" fillId="0" borderId="1" xfId="0" applyFont="1" applyBorder="1" applyAlignment="1" applyProtection="1">
      <alignment horizontal="center" vertical="center" wrapText="1"/>
      <protection locked="0"/>
    </xf>
    <xf numFmtId="49" fontId="12" fillId="0" borderId="4" xfId="0" quotePrefix="1" applyNumberFormat="1" applyFont="1" applyBorder="1" applyAlignment="1" applyProtection="1">
      <alignment horizontal="center" vertical="center" wrapText="1"/>
      <protection locked="0"/>
    </xf>
    <xf numFmtId="0" fontId="11" fillId="0" borderId="5" xfId="0" applyFont="1" applyBorder="1" applyAlignment="1" applyProtection="1">
      <alignment horizontal="center" vertical="center" wrapText="1"/>
      <protection locked="0"/>
    </xf>
    <xf numFmtId="0" fontId="15" fillId="0" borderId="5" xfId="0" applyFont="1" applyBorder="1" applyAlignment="1" applyProtection="1">
      <alignment horizontal="center" vertical="center" wrapText="1"/>
      <protection locked="0"/>
    </xf>
    <xf numFmtId="0" fontId="14" fillId="0" borderId="5" xfId="0" applyFont="1" applyBorder="1" applyAlignment="1" applyProtection="1">
      <alignment horizontal="center" vertical="center" wrapText="1"/>
      <protection locked="0"/>
    </xf>
    <xf numFmtId="177" fontId="16" fillId="0" borderId="3" xfId="0" applyNumberFormat="1" applyFont="1" applyBorder="1" applyAlignment="1" applyProtection="1">
      <alignment horizontal="center" vertical="center"/>
      <protection hidden="1"/>
    </xf>
    <xf numFmtId="177" fontId="16" fillId="0" borderId="6" xfId="0" applyNumberFormat="1" applyFont="1" applyBorder="1" applyAlignment="1" applyProtection="1">
      <alignment horizontal="center" vertical="center"/>
      <protection hidden="1"/>
    </xf>
    <xf numFmtId="185" fontId="11" fillId="0" borderId="4" xfId="0" applyNumberFormat="1" applyFont="1" applyBorder="1" applyAlignment="1" applyProtection="1">
      <alignment horizontal="center" vertical="center"/>
      <protection locked="0"/>
    </xf>
    <xf numFmtId="185" fontId="17" fillId="0" borderId="7" xfId="0" applyNumberFormat="1" applyFont="1" applyBorder="1" applyAlignment="1" applyProtection="1">
      <alignment horizontal="center" vertical="center"/>
      <protection locked="0"/>
    </xf>
    <xf numFmtId="185" fontId="0" fillId="0" borderId="0" xfId="0" applyNumberFormat="1"/>
    <xf numFmtId="0" fontId="0" fillId="0" borderId="0" xfId="0" applyAlignment="1">
      <alignment horizontal="center" vertical="center"/>
    </xf>
    <xf numFmtId="0" fontId="18" fillId="0" borderId="0" xfId="0" applyFont="1" applyAlignment="1" applyProtection="1">
      <alignment horizontal="center" wrapText="1"/>
      <protection locked="0"/>
    </xf>
    <xf numFmtId="0" fontId="19" fillId="0" borderId="0" xfId="0" applyFont="1"/>
    <xf numFmtId="183" fontId="20" fillId="0" borderId="0" xfId="0" applyNumberFormat="1" applyFont="1" applyAlignment="1" applyProtection="1">
      <alignment horizontal="center" wrapText="1"/>
      <protection locked="0"/>
    </xf>
    <xf numFmtId="49" fontId="6" fillId="0" borderId="2" xfId="0" quotePrefix="1" applyNumberFormat="1" applyFont="1" applyBorder="1" applyAlignment="1" applyProtection="1">
      <alignment horizontal="center" vertical="center"/>
      <protection locked="0"/>
    </xf>
    <xf numFmtId="49" fontId="10" fillId="0" borderId="2" xfId="0" quotePrefix="1" applyNumberFormat="1" applyFont="1" applyBorder="1" applyAlignment="1" applyProtection="1">
      <alignment horizontal="center" vertical="center"/>
      <protection locked="0"/>
    </xf>
    <xf numFmtId="49" fontId="21" fillId="0" borderId="1" xfId="0" applyNumberFormat="1" applyFont="1" applyBorder="1" applyAlignment="1">
      <alignment horizontal="center"/>
    </xf>
    <xf numFmtId="3" fontId="21" fillId="0" borderId="8" xfId="0" applyNumberFormat="1" applyFont="1" applyBorder="1" applyAlignment="1">
      <alignment horizontal="center"/>
    </xf>
    <xf numFmtId="0" fontId="2" fillId="0" borderId="9" xfId="0" applyFont="1" applyBorder="1" applyAlignment="1" applyProtection="1">
      <alignment horizontal="center" vertical="center" wrapText="1"/>
      <protection locked="0"/>
    </xf>
    <xf numFmtId="0" fontId="7" fillId="0" borderId="0" xfId="0" applyFont="1" applyAlignment="1">
      <alignment horizontal="center"/>
    </xf>
    <xf numFmtId="0" fontId="23" fillId="0" borderId="0" xfId="0" applyFont="1"/>
    <xf numFmtId="178" fontId="24" fillId="0" borderId="0" xfId="0" applyNumberFormat="1" applyFont="1" applyAlignment="1">
      <alignment horizontal="center"/>
    </xf>
    <xf numFmtId="0" fontId="25" fillId="0" borderId="0" xfId="0" applyFont="1" applyFill="1"/>
    <xf numFmtId="178" fontId="26" fillId="0" borderId="0" xfId="0" applyNumberFormat="1" applyFont="1" applyFill="1" applyAlignment="1">
      <alignment horizontal="center"/>
    </xf>
    <xf numFmtId="183" fontId="17" fillId="0" borderId="5" xfId="0" applyNumberFormat="1" applyFont="1" applyBorder="1" applyAlignment="1" applyProtection="1">
      <alignment horizontal="center" vertical="center"/>
      <protection locked="0"/>
    </xf>
    <xf numFmtId="0" fontId="2" fillId="0" borderId="10" xfId="0" applyFont="1" applyBorder="1" applyAlignment="1" applyProtection="1">
      <alignment horizontal="center" vertical="center" wrapText="1"/>
      <protection locked="0"/>
    </xf>
    <xf numFmtId="0" fontId="28" fillId="0" borderId="3" xfId="0" applyFont="1" applyBorder="1" applyAlignment="1" applyProtection="1">
      <alignment horizontal="center" vertical="center" wrapText="1"/>
      <protection locked="0"/>
    </xf>
    <xf numFmtId="0" fontId="28" fillId="0" borderId="9" xfId="0" applyFont="1" applyBorder="1" applyAlignment="1" applyProtection="1">
      <alignment horizontal="center" vertical="center" wrapText="1"/>
      <protection locked="0"/>
    </xf>
    <xf numFmtId="0" fontId="28" fillId="0" borderId="6" xfId="0" applyFont="1" applyBorder="1" applyAlignment="1" applyProtection="1">
      <alignment horizontal="center" vertical="center" wrapText="1"/>
      <protection locked="0"/>
    </xf>
    <xf numFmtId="0" fontId="31" fillId="0" borderId="5" xfId="0" applyFont="1" applyBorder="1" applyAlignment="1" applyProtection="1">
      <alignment horizontal="center" vertical="center" wrapText="1"/>
      <protection locked="0"/>
    </xf>
    <xf numFmtId="0" fontId="31" fillId="0" borderId="11" xfId="0" applyFont="1" applyBorder="1" applyAlignment="1" applyProtection="1">
      <alignment horizontal="center" vertical="center" wrapText="1"/>
      <protection locked="0"/>
    </xf>
    <xf numFmtId="189" fontId="32" fillId="0" borderId="2" xfId="0" applyNumberFormat="1" applyFont="1" applyBorder="1" applyAlignment="1" applyProtection="1">
      <alignment horizontal="center" vertical="center"/>
      <protection locked="0"/>
    </xf>
    <xf numFmtId="189" fontId="32" fillId="0" borderId="3" xfId="0" applyNumberFormat="1" applyFont="1" applyBorder="1" applyAlignment="1" applyProtection="1">
      <alignment horizontal="center" vertical="center"/>
      <protection locked="0"/>
    </xf>
    <xf numFmtId="189" fontId="32" fillId="0" borderId="3" xfId="0" applyNumberFormat="1" applyFont="1" applyBorder="1" applyAlignment="1" applyProtection="1">
      <alignment horizontal="center" vertical="center"/>
      <protection hidden="1"/>
    </xf>
    <xf numFmtId="189" fontId="32" fillId="0" borderId="6" xfId="0" applyNumberFormat="1" applyFont="1" applyBorder="1" applyAlignment="1" applyProtection="1">
      <alignment horizontal="center" vertical="center"/>
      <protection hidden="1"/>
    </xf>
    <xf numFmtId="189" fontId="32" fillId="0" borderId="2" xfId="0" quotePrefix="1" applyNumberFormat="1" applyFont="1" applyBorder="1" applyAlignment="1" applyProtection="1">
      <alignment horizontal="center" vertical="center"/>
      <protection locked="0"/>
    </xf>
    <xf numFmtId="189" fontId="32" fillId="0" borderId="2" xfId="0" applyNumberFormat="1" applyFont="1" applyBorder="1" applyAlignment="1">
      <alignment horizontal="center" vertical="center"/>
    </xf>
    <xf numFmtId="189" fontId="32" fillId="0" borderId="15" xfId="0" applyNumberFormat="1" applyFont="1" applyBorder="1" applyAlignment="1" applyProtection="1">
      <alignment horizontal="center" vertical="center"/>
      <protection locked="0"/>
    </xf>
    <xf numFmtId="189" fontId="32" fillId="0" borderId="3" xfId="0" applyNumberFormat="1" applyFont="1" applyBorder="1" applyAlignment="1">
      <alignment horizontal="center" vertical="center"/>
    </xf>
    <xf numFmtId="189" fontId="33" fillId="0" borderId="16" xfId="0" applyNumberFormat="1" applyFont="1" applyBorder="1" applyAlignment="1" applyProtection="1">
      <alignment horizontal="center" vertical="center"/>
      <protection locked="0"/>
    </xf>
    <xf numFmtId="189" fontId="34" fillId="0" borderId="17" xfId="0" applyNumberFormat="1" applyFont="1" applyBorder="1" applyAlignment="1" applyProtection="1">
      <alignment horizontal="center" vertical="center"/>
      <protection locked="0"/>
    </xf>
    <xf numFmtId="189" fontId="32" fillId="0" borderId="11" xfId="0" applyNumberFormat="1" applyFont="1" applyBorder="1" applyAlignment="1" applyProtection="1">
      <alignment horizontal="center" vertical="center"/>
      <protection hidden="1"/>
    </xf>
    <xf numFmtId="2" fontId="32" fillId="0" borderId="3" xfId="0" quotePrefix="1" applyNumberFormat="1" applyFont="1" applyBorder="1" applyAlignment="1" applyProtection="1">
      <alignment horizontal="center" vertical="center" wrapText="1"/>
      <protection locked="0"/>
    </xf>
    <xf numFmtId="178" fontId="32" fillId="0" borderId="3" xfId="0" applyNumberFormat="1" applyFont="1" applyBorder="1" applyAlignment="1" applyProtection="1">
      <alignment horizontal="center" vertical="center"/>
      <protection locked="0"/>
    </xf>
    <xf numFmtId="179" fontId="32" fillId="0" borderId="3" xfId="0" applyNumberFormat="1" applyFont="1" applyFill="1" applyBorder="1" applyAlignment="1" applyProtection="1">
      <alignment horizontal="center" vertical="center" wrapText="1"/>
      <protection locked="0"/>
    </xf>
    <xf numFmtId="177" fontId="35" fillId="0" borderId="3" xfId="0" applyNumberFormat="1" applyFont="1" applyFill="1" applyBorder="1" applyAlignment="1" applyProtection="1">
      <alignment horizontal="center" vertical="center"/>
      <protection locked="0"/>
    </xf>
    <xf numFmtId="187" fontId="35" fillId="0" borderId="9" xfId="0" applyNumberFormat="1" applyFont="1" applyFill="1" applyBorder="1" applyAlignment="1" applyProtection="1">
      <alignment horizontal="center" vertical="center"/>
      <protection locked="0"/>
    </xf>
    <xf numFmtId="178" fontId="32" fillId="0" borderId="10" xfId="0" applyNumberFormat="1" applyFont="1" applyBorder="1" applyAlignment="1" applyProtection="1">
      <alignment horizontal="center" vertical="center"/>
      <protection locked="0"/>
    </xf>
    <xf numFmtId="188" fontId="35" fillId="0" borderId="9" xfId="0" applyNumberFormat="1" applyFont="1" applyFill="1" applyBorder="1" applyAlignment="1" applyProtection="1">
      <alignment horizontal="center" vertical="center"/>
      <protection locked="0"/>
    </xf>
    <xf numFmtId="178" fontId="32" fillId="0" borderId="6" xfId="0" applyNumberFormat="1" applyFont="1" applyBorder="1" applyAlignment="1" applyProtection="1">
      <alignment horizontal="center" vertical="center"/>
      <protection locked="0"/>
    </xf>
    <xf numFmtId="179" fontId="32" fillId="0" borderId="3" xfId="0" quotePrefix="1" applyNumberFormat="1" applyFont="1" applyBorder="1" applyAlignment="1" applyProtection="1">
      <alignment horizontal="center" vertical="center" wrapText="1"/>
      <protection locked="0"/>
    </xf>
    <xf numFmtId="182" fontId="35" fillId="0" borderId="3" xfId="0" applyNumberFormat="1" applyFont="1" applyBorder="1" applyAlignment="1">
      <alignment horizontal="center" vertical="center"/>
    </xf>
    <xf numFmtId="187" fontId="35" fillId="0" borderId="9" xfId="0" applyNumberFormat="1" applyFont="1" applyBorder="1" applyAlignment="1">
      <alignment horizontal="center" vertical="center"/>
    </xf>
    <xf numFmtId="188" fontId="35" fillId="0" borderId="9" xfId="0" applyNumberFormat="1" applyFont="1" applyBorder="1" applyAlignment="1">
      <alignment horizontal="center" vertical="center"/>
    </xf>
    <xf numFmtId="182" fontId="35" fillId="0" borderId="3" xfId="0" quotePrefix="1" applyNumberFormat="1" applyFont="1" applyBorder="1" applyAlignment="1">
      <alignment horizontal="center" vertical="center"/>
    </xf>
    <xf numFmtId="187" fontId="35" fillId="0" borderId="9" xfId="0" quotePrefix="1" applyNumberFormat="1" applyFont="1" applyBorder="1" applyAlignment="1">
      <alignment horizontal="center" vertical="center"/>
    </xf>
    <xf numFmtId="188" fontId="35" fillId="0" borderId="9" xfId="0" quotePrefix="1" applyNumberFormat="1" applyFont="1" applyBorder="1" applyAlignment="1">
      <alignment horizontal="center" vertical="center"/>
    </xf>
    <xf numFmtId="2" fontId="32" fillId="0" borderId="3" xfId="0" applyNumberFormat="1" applyFont="1" applyBorder="1" applyAlignment="1" applyProtection="1">
      <alignment horizontal="center" vertical="center" wrapText="1"/>
      <protection locked="0"/>
    </xf>
    <xf numFmtId="2" fontId="32" fillId="0" borderId="3" xfId="0" applyNumberFormat="1" applyFont="1" applyFill="1" applyBorder="1" applyAlignment="1" applyProtection="1">
      <alignment horizontal="center" vertical="center" wrapText="1"/>
      <protection locked="0"/>
    </xf>
    <xf numFmtId="0" fontId="13" fillId="2" borderId="8" xfId="0" applyFont="1" applyFill="1" applyBorder="1" applyAlignment="1" applyProtection="1">
      <alignment horizontal="center" vertical="center" wrapText="1"/>
      <protection locked="0"/>
    </xf>
    <xf numFmtId="0" fontId="11" fillId="0" borderId="8" xfId="0" applyFont="1" applyBorder="1" applyAlignment="1" applyProtection="1">
      <alignment horizontal="center" vertical="center" wrapText="1"/>
      <protection locked="0"/>
    </xf>
    <xf numFmtId="0" fontId="11" fillId="0" borderId="12" xfId="0" applyFont="1" applyBorder="1" applyAlignment="1" applyProtection="1">
      <alignment horizontal="center" vertical="center" wrapText="1"/>
      <protection locked="0"/>
    </xf>
    <xf numFmtId="0" fontId="12" fillId="2" borderId="8" xfId="0" applyFont="1" applyFill="1" applyBorder="1" applyAlignment="1" applyProtection="1">
      <alignment horizontal="center" vertical="center" wrapText="1"/>
      <protection locked="0"/>
    </xf>
    <xf numFmtId="0" fontId="11" fillId="2" borderId="8" xfId="0" applyFont="1" applyFill="1" applyBorder="1" applyAlignment="1" applyProtection="1">
      <alignment horizontal="center" vertical="center" wrapText="1"/>
      <protection locked="0"/>
    </xf>
    <xf numFmtId="0" fontId="14" fillId="2" borderId="8" xfId="0" applyFont="1" applyFill="1" applyBorder="1" applyAlignment="1" applyProtection="1">
      <alignment horizontal="center" vertical="center" wrapText="1"/>
      <protection locked="0"/>
    </xf>
    <xf numFmtId="0" fontId="12" fillId="0" borderId="8" xfId="0" applyFont="1" applyBorder="1" applyAlignment="1" applyProtection="1">
      <alignment horizontal="center" vertical="center" wrapText="1"/>
      <protection locked="0"/>
    </xf>
    <xf numFmtId="0" fontId="29" fillId="0" borderId="8" xfId="0" applyFont="1" applyBorder="1" applyAlignment="1" applyProtection="1">
      <alignment horizontal="center" vertical="center" wrapText="1"/>
      <protection locked="0"/>
    </xf>
    <xf numFmtId="0" fontId="30" fillId="0" borderId="8" xfId="0" applyFont="1" applyBorder="1" applyAlignment="1" applyProtection="1">
      <alignment horizontal="center" vertical="center" wrapText="1"/>
      <protection locked="0"/>
    </xf>
    <xf numFmtId="0" fontId="13" fillId="0" borderId="8" xfId="0" applyFont="1" applyBorder="1" applyAlignment="1" applyProtection="1">
      <alignment horizontal="center" vertical="center" wrapText="1"/>
      <protection locked="0"/>
    </xf>
    <xf numFmtId="0" fontId="28" fillId="0" borderId="8" xfId="0" applyFont="1" applyBorder="1" applyAlignment="1" applyProtection="1">
      <alignment horizontal="center" vertical="center" wrapText="1"/>
      <protection locked="0"/>
    </xf>
    <xf numFmtId="0" fontId="8" fillId="0" borderId="8" xfId="0" applyFont="1" applyBorder="1" applyAlignment="1">
      <alignment horizontal="center" vertical="center" wrapText="1"/>
    </xf>
    <xf numFmtId="0" fontId="28" fillId="0" borderId="13" xfId="0" applyFont="1" applyBorder="1" applyAlignment="1" applyProtection="1">
      <alignment horizontal="center" vertical="center" wrapText="1"/>
      <protection locked="0"/>
    </xf>
    <xf numFmtId="0" fontId="8" fillId="0" borderId="12" xfId="0" applyFont="1" applyBorder="1" applyAlignment="1">
      <alignment horizontal="center" vertical="center" wrapText="1"/>
    </xf>
    <xf numFmtId="0" fontId="3" fillId="0" borderId="13" xfId="0" applyFont="1" applyBorder="1" applyAlignment="1" applyProtection="1">
      <alignment horizontal="center" vertical="center" wrapText="1"/>
      <protection locked="0"/>
    </xf>
    <xf numFmtId="0" fontId="3" fillId="0" borderId="14" xfId="0" applyFont="1" applyBorder="1" applyAlignment="1">
      <alignment horizontal="center" vertical="center" wrapText="1"/>
    </xf>
    <xf numFmtId="0" fontId="3" fillId="0" borderId="8" xfId="0" applyFont="1" applyBorder="1" applyAlignment="1" applyProtection="1">
      <alignment horizontal="center" vertical="center" wrapText="1"/>
      <protection locked="0"/>
    </xf>
    <xf numFmtId="0" fontId="2" fillId="0" borderId="8" xfId="0" applyFont="1" applyBorder="1" applyAlignment="1" applyProtection="1">
      <alignment horizontal="center" vertical="center" wrapText="1"/>
      <protection locked="0"/>
    </xf>
    <xf numFmtId="0" fontId="4" fillId="0" borderId="8" xfId="0" applyFont="1" applyBorder="1" applyAlignment="1">
      <alignment horizontal="center" vertical="center" wrapText="1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168562564632885"/>
          <c:y val="4.7457627118644069E-2"/>
          <c:w val="0.8821096173733195"/>
          <c:h val="0.8915254237288136"/>
        </c:manualLayout>
      </c:layout>
      <c:lineChart>
        <c:grouping val="standard"/>
        <c:varyColors val="0"/>
        <c:ser>
          <c:idx val="1"/>
          <c:order val="0"/>
          <c:tx>
            <c:strRef>
              <c:f>Data_30322ab!$J$1</c:f>
              <c:strCache>
                <c:ptCount val="1"/>
                <c:pt idx="0">
                  <c:v>TX台股指數期貨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800080"/>
              </a:solidFill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Data_30322ab!$A$3:$A$34</c:f>
              <c:numCache>
                <c:formatCode>@</c:formatCode>
                <c:ptCount val="32"/>
              </c:numCache>
            </c:numRef>
          </c:cat>
          <c:val>
            <c:numRef>
              <c:f>Data_30322ab!$K$3:$K$34</c:f>
              <c:numCache>
                <c:formatCode>0_ 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5B-41D6-837B-27E2E3B4AD5E}"/>
            </c:ext>
          </c:extLst>
        </c:ser>
        <c:ser>
          <c:idx val="0"/>
          <c:order val="1"/>
          <c:tx>
            <c:strRef>
              <c:f>Data_30322ab!$B$1</c:f>
              <c:strCache>
                <c:ptCount val="1"/>
                <c:pt idx="0">
                  <c:v>TE電子期貨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Data_30322ab!$A$3:$A$34</c:f>
              <c:numCache>
                <c:formatCode>@</c:formatCode>
                <c:ptCount val="32"/>
              </c:numCache>
            </c:numRef>
          </c:cat>
          <c:val>
            <c:numRef>
              <c:f>Data_30322ab!$C$3:$C$34</c:f>
              <c:numCache>
                <c:formatCode>0_ 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5B-41D6-837B-27E2E3B4AD5E}"/>
            </c:ext>
          </c:extLst>
        </c:ser>
        <c:ser>
          <c:idx val="2"/>
          <c:order val="2"/>
          <c:tx>
            <c:strRef>
              <c:f>Data_30322ab!$D$1</c:f>
              <c:strCache>
                <c:ptCount val="1"/>
                <c:pt idx="0">
                  <c:v>TF金融期貨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6600"/>
              </a:solidFill>
              <a:ln>
                <a:solidFill>
                  <a:srgbClr val="FF6600"/>
                </a:solidFill>
                <a:prstDash val="solid"/>
              </a:ln>
            </c:spPr>
          </c:marker>
          <c:cat>
            <c:numRef>
              <c:f>Data_30322ab!$A$3:$A$34</c:f>
              <c:numCache>
                <c:formatCode>@</c:formatCode>
                <c:ptCount val="32"/>
              </c:numCache>
            </c:numRef>
          </c:cat>
          <c:val>
            <c:numRef>
              <c:f>Data_30322ab!$E$3:$E$34</c:f>
              <c:numCache>
                <c:formatCode>0_ 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A5B-41D6-837B-27E2E3B4AD5E}"/>
            </c:ext>
          </c:extLst>
        </c:ser>
        <c:ser>
          <c:idx val="3"/>
          <c:order val="3"/>
          <c:tx>
            <c:strRef>
              <c:f>Data_30322ab!$F$1</c:f>
              <c:strCache>
                <c:ptCount val="1"/>
                <c:pt idx="0">
                  <c:v>MTX小型台指期貨</c:v>
                </c:pt>
              </c:strCache>
            </c:strRef>
          </c:tx>
          <c:spPr>
            <a:ln w="12700">
              <a:solidFill>
                <a:srgbClr val="FF6600"/>
              </a:solidFill>
              <a:prstDash val="solid"/>
            </a:ln>
          </c:spPr>
          <c:marker>
            <c:symbol val="diamond"/>
            <c:size val="5"/>
            <c:spPr>
              <a:noFill/>
              <a:ln>
                <a:solidFill>
                  <a:srgbClr val="FFCC99"/>
                </a:solidFill>
                <a:prstDash val="solid"/>
              </a:ln>
            </c:spPr>
          </c:marker>
          <c:cat>
            <c:numRef>
              <c:f>Data_30322ab!$A$3:$A$34</c:f>
              <c:numCache>
                <c:formatCode>@</c:formatCode>
                <c:ptCount val="32"/>
              </c:numCache>
            </c:numRef>
          </c:cat>
          <c:val>
            <c:numRef>
              <c:f>Data_30322ab!$G$3:$G$34</c:f>
              <c:numCache>
                <c:formatCode>0_ 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A5B-41D6-837B-27E2E3B4AD5E}"/>
            </c:ext>
          </c:extLst>
        </c:ser>
        <c:ser>
          <c:idx val="4"/>
          <c:order val="4"/>
          <c:tx>
            <c:strRef>
              <c:f>Data_30322ab!$H$1</c:f>
              <c:strCache>
                <c:ptCount val="1"/>
                <c:pt idx="0">
                  <c:v>T5F臺灣50期貨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Data_30322ab!$A$3:$A$34</c:f>
              <c:numCache>
                <c:formatCode>@</c:formatCode>
                <c:ptCount val="32"/>
              </c:numCache>
            </c:numRef>
          </c:cat>
          <c:val>
            <c:numRef>
              <c:f>Data_30322ab!$I$3:$I$34</c:f>
              <c:numCache>
                <c:formatCode>0_ 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A5B-41D6-837B-27E2E3B4AD5E}"/>
            </c:ext>
          </c:extLst>
        </c:ser>
        <c:ser>
          <c:idx val="5"/>
          <c:order val="5"/>
          <c:tx>
            <c:strRef>
              <c:f>Data_30322ab!$L$1</c:f>
              <c:strCache>
                <c:ptCount val="1"/>
                <c:pt idx="0">
                  <c:v>MSF摩臺期貨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val>
            <c:numRef>
              <c:f>Data_30322ab!$M$3:$M$34</c:f>
              <c:numCache>
                <c:formatCode>0_ 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A5B-41D6-837B-27E2E3B4AD5E}"/>
            </c:ext>
          </c:extLst>
        </c:ser>
        <c:ser>
          <c:idx val="6"/>
          <c:order val="6"/>
          <c:tx>
            <c:strRef>
              <c:f>Data_30322ab!$N$1</c:f>
              <c:strCache>
                <c:ptCount val="1"/>
                <c:pt idx="0">
                  <c:v>XIF非金電期貨</c:v>
                </c:pt>
              </c:strCache>
            </c:strRef>
          </c:tx>
          <c:val>
            <c:numRef>
              <c:f>Data_30322ab!$O$3:$O$34</c:f>
              <c:numCache>
                <c:formatCode>0_ 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A5B-41D6-837B-27E2E3B4AD5E}"/>
            </c:ext>
          </c:extLst>
        </c:ser>
        <c:ser>
          <c:idx val="7"/>
          <c:order val="7"/>
          <c:tx>
            <c:strRef>
              <c:f>Data_30322ab!$P$1</c:f>
              <c:strCache>
                <c:ptCount val="1"/>
                <c:pt idx="0">
                  <c:v>GTF櫃買指數期貨</c:v>
                </c:pt>
              </c:strCache>
            </c:strRef>
          </c:tx>
          <c:val>
            <c:numRef>
              <c:f>Data_30322ab!$Q$3:$Q$34</c:f>
              <c:numCache>
                <c:formatCode>0_ 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A5B-41D6-837B-27E2E3B4AD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2910744"/>
        <c:axId val="1"/>
      </c:lineChart>
      <c:catAx>
        <c:axId val="392910744"/>
        <c:scaling>
          <c:orientation val="minMax"/>
        </c:scaling>
        <c:delete val="0"/>
        <c:axPos val="b"/>
        <c:numFmt formatCode="@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42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TW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 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42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TW"/>
          </a:p>
        </c:txPr>
        <c:crossAx val="392910744"/>
        <c:crosses val="autoZero"/>
        <c:crossBetween val="between"/>
        <c:majorUnit val="100"/>
        <c:minorUnit val="50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29222797927461142"/>
          <c:y val="7.6530612244897961E-2"/>
          <c:w val="0.42901554404145081"/>
          <c:h val="0.3503401360544217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標楷體"/>
              <a:ea typeface="標楷體"/>
              <a:cs typeface="標楷體"/>
            </a:defRPr>
          </a:pPr>
          <a:endParaRPr lang="zh-TW"/>
        </a:p>
      </c:txPr>
    </c:legend>
    <c:plotVisOnly val="0"/>
    <c:dispBlanksAs val="gap"/>
    <c:showDLblsOverMax val="0"/>
  </c:chart>
  <c:spPr>
    <a:noFill/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新細明體"/>
          <a:ea typeface="新細明體"/>
          <a:cs typeface="新細明體"/>
        </a:defRPr>
      </a:pPr>
      <a:endParaRPr lang="zh-TW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新細明體"/>
                <a:ea typeface="新細明體"/>
                <a:cs typeface="新細明體"/>
              </a:defRPr>
            </a:pPr>
            <a:r>
              <a:rPr lang="zh-TW" altLang="en-US"/>
              <a:t> </a:t>
            </a:r>
          </a:p>
        </c:rich>
      </c:tx>
      <c:layout>
        <c:manualLayout>
          <c:xMode val="edge"/>
          <c:yMode val="edge"/>
          <c:x val="0.49687500000000001"/>
          <c:y val="3.092783505154639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7239616141732281"/>
          <c:y val="0.24329896907216494"/>
          <c:w val="0.44843784213092203"/>
          <c:h val="0.59175257731958764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A327-45C4-892B-48A8704D344F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A327-45C4-892B-48A8704D344F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A327-45C4-892B-48A8704D344F}"/>
              </c:ext>
            </c:extLst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A327-45C4-892B-48A8704D344F}"/>
              </c:ext>
            </c:extLst>
          </c:dPt>
          <c:dPt>
            <c:idx val="4"/>
            <c:bubble3D val="0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A327-45C4-892B-48A8704D344F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A327-45C4-892B-48A8704D344F}"/>
              </c:ext>
            </c:extLst>
          </c:dPt>
          <c:dPt>
            <c:idx val="6"/>
            <c:bubble3D val="0"/>
            <c:extLst>
              <c:ext xmlns:c16="http://schemas.microsoft.com/office/drawing/2014/chart" uri="{C3380CC4-5D6E-409C-BE32-E72D297353CC}">
                <c16:uniqueId val="{00000006-A327-45C4-892B-48A8704D344F}"/>
              </c:ext>
            </c:extLst>
          </c:dPt>
          <c:dPt>
            <c:idx val="7"/>
            <c:bubble3D val="0"/>
            <c:extLst>
              <c:ext xmlns:c16="http://schemas.microsoft.com/office/drawing/2014/chart" uri="{C3380CC4-5D6E-409C-BE32-E72D297353CC}">
                <c16:uniqueId val="{00000007-A327-45C4-892B-48A8704D344F}"/>
              </c:ext>
            </c:extLst>
          </c:dPt>
          <c:dLbls>
            <c:dLbl>
              <c:idx val="0"/>
              <c:layout>
                <c:manualLayout>
                  <c:x val="8.3863845144356949E-2"/>
                  <c:y val="-8.3422572178477691E-2"/>
                </c:manualLayout>
              </c:layout>
              <c:numFmt formatCode="0.0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50" b="0" i="0" u="none" strike="noStrike" baseline="0">
                      <a:solidFill>
                        <a:srgbClr val="000000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327-45C4-892B-48A8704D344F}"/>
                </c:ext>
              </c:extLst>
            </c:dLbl>
            <c:dLbl>
              <c:idx val="1"/>
              <c:layout>
                <c:manualLayout>
                  <c:x val="1.413467847769029E-2"/>
                  <c:y val="-7.3800579051329918E-2"/>
                </c:manualLayout>
              </c:layout>
              <c:numFmt formatCode="0.0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50" b="0" i="0" u="none" strike="noStrike" baseline="0">
                      <a:solidFill>
                        <a:srgbClr val="000000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327-45C4-892B-48A8704D344F}"/>
                </c:ext>
              </c:extLst>
            </c:dLbl>
            <c:dLbl>
              <c:idx val="2"/>
              <c:layout>
                <c:manualLayout>
                  <c:x val="8.3837926509186353E-2"/>
                  <c:y val="-2.5690613415591094E-2"/>
                </c:manualLayout>
              </c:layout>
              <c:numFmt formatCode="0.0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50" b="0" i="0" u="none" strike="noStrike" baseline="0">
                      <a:solidFill>
                        <a:srgbClr val="000000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327-45C4-892B-48A8704D344F}"/>
                </c:ext>
              </c:extLst>
            </c:dLbl>
            <c:dLbl>
              <c:idx val="3"/>
              <c:layout>
                <c:manualLayout>
                  <c:x val="9.9014927821522311E-2"/>
                  <c:y val="-7.3113293827962222E-2"/>
                </c:manualLayout>
              </c:layout>
              <c:numFmt formatCode="0.0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50" b="0" i="0" u="none" strike="noStrike" baseline="0">
                      <a:solidFill>
                        <a:srgbClr val="000000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327-45C4-892B-48A8704D344F}"/>
                </c:ext>
              </c:extLst>
            </c:dLbl>
            <c:dLbl>
              <c:idx val="4"/>
              <c:layout>
                <c:manualLayout>
                  <c:x val="-8.1886318897637797E-2"/>
                  <c:y val="-0.14665281272830588"/>
                </c:manualLayout>
              </c:layout>
              <c:numFmt formatCode="0.0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50" b="0" i="0" u="none" strike="noStrike" baseline="0">
                      <a:solidFill>
                        <a:srgbClr val="000000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327-45C4-892B-48A8704D344F}"/>
                </c:ext>
              </c:extLst>
            </c:dLbl>
            <c:dLbl>
              <c:idx val="5"/>
              <c:layout>
                <c:manualLayout>
                  <c:x val="0.17630134514435697"/>
                  <c:y val="-0.13221982303758423"/>
                </c:manualLayout>
              </c:layout>
              <c:numFmt formatCode="0.0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50" b="0" i="0" u="none" strike="noStrike" baseline="0">
                      <a:solidFill>
                        <a:srgbClr val="000000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327-45C4-892B-48A8704D344F}"/>
                </c:ext>
              </c:extLst>
            </c:dLbl>
            <c:dLbl>
              <c:idx val="6"/>
              <c:layout>
                <c:manualLayout>
                  <c:x val="-7.4740649606299212E-2"/>
                  <c:y val="-4.1498173553048134E-2"/>
                </c:manualLayout>
              </c:layout>
              <c:numFmt formatCode="0.0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50" b="0" i="0" u="none" strike="noStrike" baseline="0">
                      <a:solidFill>
                        <a:srgbClr val="000000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327-45C4-892B-48A8704D344F}"/>
                </c:ext>
              </c:extLst>
            </c:dLbl>
            <c:dLbl>
              <c:idx val="7"/>
              <c:layout>
                <c:manualLayout>
                  <c:x val="-0.11796981627296588"/>
                  <c:y val="2.7230348783721624E-2"/>
                </c:manualLayout>
              </c:layout>
              <c:numFmt formatCode="0.0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50" b="0" i="0" u="none" strike="noStrike" baseline="0">
                      <a:solidFill>
                        <a:srgbClr val="000000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327-45C4-892B-48A8704D344F}"/>
                </c:ext>
              </c:extLst>
            </c:dLbl>
            <c:numFmt formatCode="0.00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50" b="0" i="0" u="none" strike="noStrike" baseline="0">
                    <a:solidFill>
                      <a:srgbClr val="000000"/>
                    </a:solidFill>
                    <a:latin typeface="新細明體"/>
                    <a:ea typeface="新細明體"/>
                    <a:cs typeface="新細明體"/>
                  </a:defRPr>
                </a:pPr>
                <a:endParaRPr lang="zh-TW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('30320'!$B$1,'30320'!$D$1,'30320'!$F$1,'30320'!$H$1,'30320'!$J$1,'30320'!$L$1,'30320'!$N$1,'30320'!$P$1)</c:f>
              <c:strCache>
                <c:ptCount val="8"/>
                <c:pt idx="0">
                  <c:v>TE電子期貨</c:v>
                </c:pt>
                <c:pt idx="1">
                  <c:v>TF金融期貨</c:v>
                </c:pt>
                <c:pt idx="2">
                  <c:v>MTX小型臺指期貨</c:v>
                </c:pt>
                <c:pt idx="3">
                  <c:v>T5F臺灣50期貨</c:v>
                </c:pt>
                <c:pt idx="4">
                  <c:v>TX臺股指數期貨</c:v>
                </c:pt>
                <c:pt idx="5">
                  <c:v>MSF臺指期貨</c:v>
                </c:pt>
                <c:pt idx="6">
                  <c:v>XIF非金電期貨</c:v>
                </c:pt>
                <c:pt idx="7">
                  <c:v>GTF櫃買指數期貨</c:v>
                </c:pt>
              </c:strCache>
            </c:strRef>
          </c:cat>
          <c:val>
            <c:numRef>
              <c:f>('30320'!$B$36,'30320'!$D$36,'30320'!$F$36,'30320'!$H$36,'30320'!$J$36,'30320'!$L$36,'30320'!$N$36,'30320'!$P$36)</c:f>
              <c:numCache>
                <c:formatCode>#,##0_ ;[Red]\-#,##0\ 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327-45C4-892B-48A8704D34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新細明體"/>
          <a:ea typeface="新細明體"/>
          <a:cs typeface="新細明體"/>
        </a:defRPr>
      </a:pPr>
      <a:endParaRPr lang="zh-TW"/>
    </a:p>
  </c:txPr>
  <c:printSettings>
    <c:headerFooter alignWithMargins="0"/>
    <c:pageMargins b="1" l="0.75" r="0.75" t="1" header="0.5" footer="0.5"/>
    <c:pageSetup paperSize="9" orientation="landscape" copies="0"/>
  </c:printSettings>
  <c:userShapes r:id="rId1"/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1" workbookViewId="0"/>
  </sheetViews>
  <pageMargins left="0.75" right="0.75" top="1" bottom="1" header="0.5" footer="0.5"/>
  <pageSetup paperSize="9"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191625" cy="56007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EE06080-98B2-432E-8F30-F54074A4A91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0</xdr:row>
      <xdr:rowOff>114300</xdr:rowOff>
    </xdr:from>
    <xdr:to>
      <xdr:col>8</xdr:col>
      <xdr:colOff>676275</xdr:colOff>
      <xdr:row>22</xdr:row>
      <xdr:rowOff>123825</xdr:rowOff>
    </xdr:to>
    <xdr:graphicFrame macro="">
      <xdr:nvGraphicFramePr>
        <xdr:cNvPr id="71704" name="Chart 1">
          <a:extLst>
            <a:ext uri="{FF2B5EF4-FFF2-40B4-BE49-F238E27FC236}">
              <a16:creationId xmlns:a16="http://schemas.microsoft.com/office/drawing/2014/main" id="{15FFEECB-07E1-476A-98EB-DE12997F23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0.69639</cdr:x>
      <cdr:y>0.28869</cdr:y>
    </cdr:from>
    <cdr:to>
      <cdr:x>0.71042</cdr:x>
      <cdr:y>0.34623</cdr:y>
    </cdr:to>
    <cdr:sp macro="" textlink="">
      <cdr:nvSpPr>
        <cdr:cNvPr id="72705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254987" y="1339561"/>
          <a:ext cx="85647" cy="26636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</c:userShape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40"/>
  <sheetViews>
    <sheetView tabSelected="1" zoomScale="85" zoomScaleNormal="85" workbookViewId="0">
      <selection activeCell="V14" sqref="V14"/>
    </sheetView>
  </sheetViews>
  <sheetFormatPr defaultRowHeight="16.5"/>
  <cols>
    <col min="2" max="2" width="11.75" bestFit="1" customWidth="1"/>
    <col min="3" max="4" width="9.125" bestFit="1" customWidth="1"/>
    <col min="5" max="5" width="9.5" bestFit="1" customWidth="1"/>
    <col min="6" max="6" width="9.125" bestFit="1" customWidth="1"/>
    <col min="7" max="9" width="9.5" bestFit="1" customWidth="1"/>
    <col min="10" max="17" width="9.125" bestFit="1" customWidth="1"/>
  </cols>
  <sheetData>
    <row r="1" spans="1:19">
      <c r="A1" s="8" t="s">
        <v>0</v>
      </c>
      <c r="B1" s="70" t="s">
        <v>9</v>
      </c>
      <c r="C1" s="71"/>
      <c r="D1" s="70" t="s">
        <v>10</v>
      </c>
      <c r="E1" s="70"/>
      <c r="F1" s="67" t="s">
        <v>11</v>
      </c>
      <c r="G1" s="72"/>
      <c r="H1" s="73" t="s">
        <v>20</v>
      </c>
      <c r="I1" s="73"/>
      <c r="J1" s="67" t="s">
        <v>21</v>
      </c>
      <c r="K1" s="67"/>
      <c r="L1" s="76" t="s">
        <v>22</v>
      </c>
      <c r="M1" s="76"/>
      <c r="N1" s="74" t="s">
        <v>24</v>
      </c>
      <c r="O1" s="75"/>
      <c r="P1" s="74" t="s">
        <v>25</v>
      </c>
      <c r="Q1" s="75"/>
      <c r="R1" s="68" t="s">
        <v>12</v>
      </c>
      <c r="S1" s="69"/>
    </row>
    <row r="2" spans="1:19" ht="17.25" thickBot="1">
      <c r="A2" s="9"/>
      <c r="B2" s="10" t="s">
        <v>13</v>
      </c>
      <c r="C2" s="10" t="s">
        <v>14</v>
      </c>
      <c r="D2" s="10" t="s">
        <v>15</v>
      </c>
      <c r="E2" s="10" t="s">
        <v>14</v>
      </c>
      <c r="F2" s="10" t="s">
        <v>15</v>
      </c>
      <c r="G2" s="10" t="s">
        <v>14</v>
      </c>
      <c r="H2" s="10" t="s">
        <v>15</v>
      </c>
      <c r="I2" s="10" t="s">
        <v>14</v>
      </c>
      <c r="J2" s="11" t="s">
        <v>15</v>
      </c>
      <c r="K2" s="12" t="s">
        <v>14</v>
      </c>
      <c r="L2" s="11" t="s">
        <v>15</v>
      </c>
      <c r="M2" s="12" t="s">
        <v>14</v>
      </c>
      <c r="N2" s="11" t="s">
        <v>15</v>
      </c>
      <c r="O2" s="12" t="s">
        <v>14</v>
      </c>
      <c r="P2" s="11" t="s">
        <v>15</v>
      </c>
      <c r="Q2" s="12" t="s">
        <v>14</v>
      </c>
      <c r="R2" s="37" t="s">
        <v>15</v>
      </c>
      <c r="S2" s="38" t="s">
        <v>26</v>
      </c>
    </row>
    <row r="3" spans="1:19" hidden="1">
      <c r="A3" s="24"/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13">
        <f>SUM(B3,D3,F3,H3,J3)</f>
        <v>0</v>
      </c>
      <c r="S3" s="14">
        <f>SUM(C3,E3,G3,I3,K3,M3,O3,Q3)</f>
        <v>0</v>
      </c>
    </row>
    <row r="4" spans="1:19" s="18" customFormat="1" ht="15.2" customHeight="1">
      <c r="A4" s="39"/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1">
        <f>SUM(B4,D4,F4,H4,J4,L4,N4,P4)</f>
        <v>0</v>
      </c>
      <c r="S4" s="42">
        <f>SUM(C4,E4,G4,I4,K4,M4,O4,Q4)</f>
        <v>0</v>
      </c>
    </row>
    <row r="5" spans="1:19" s="18" customFormat="1" ht="15.2" customHeight="1">
      <c r="A5" s="43"/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1">
        <f t="shared" ref="R5:R35" si="0">SUM(B5,D5,F5,H5,J5,L5,N5,P5)</f>
        <v>0</v>
      </c>
      <c r="S5" s="42">
        <f t="shared" ref="S5:S35" si="1">SUM(C5,E5,G5,I5,K5,M5,O5,Q5)</f>
        <v>0</v>
      </c>
    </row>
    <row r="6" spans="1:19" s="18" customFormat="1" ht="15.2" customHeight="1">
      <c r="A6" s="43"/>
      <c r="B6" s="40"/>
      <c r="C6" s="40"/>
      <c r="D6" s="40"/>
      <c r="E6" s="40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1">
        <f t="shared" si="0"/>
        <v>0</v>
      </c>
      <c r="S6" s="42">
        <f t="shared" si="1"/>
        <v>0</v>
      </c>
    </row>
    <row r="7" spans="1:19" s="18" customFormat="1" ht="15.2" customHeight="1">
      <c r="A7" s="43"/>
      <c r="B7" s="40"/>
      <c r="C7" s="40"/>
      <c r="D7" s="40"/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1">
        <f t="shared" si="0"/>
        <v>0</v>
      </c>
      <c r="S7" s="42">
        <f t="shared" si="1"/>
        <v>0</v>
      </c>
    </row>
    <row r="8" spans="1:19" s="18" customFormat="1" ht="15.2" customHeight="1">
      <c r="A8" s="43"/>
      <c r="B8" s="40"/>
      <c r="C8" s="40"/>
      <c r="D8" s="40"/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1">
        <f t="shared" si="0"/>
        <v>0</v>
      </c>
      <c r="S8" s="42">
        <f t="shared" si="1"/>
        <v>0</v>
      </c>
    </row>
    <row r="9" spans="1:19" s="18" customFormat="1" ht="15.2" customHeight="1">
      <c r="A9" s="43"/>
      <c r="B9" s="40"/>
      <c r="C9" s="40"/>
      <c r="D9" s="40"/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1">
        <f t="shared" si="0"/>
        <v>0</v>
      </c>
      <c r="S9" s="42">
        <f t="shared" si="1"/>
        <v>0</v>
      </c>
    </row>
    <row r="10" spans="1:19" s="18" customFormat="1" ht="15.2" customHeight="1">
      <c r="A10" s="43"/>
      <c r="B10" s="40"/>
      <c r="C10" s="40"/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1">
        <f t="shared" si="0"/>
        <v>0</v>
      </c>
      <c r="S10" s="42">
        <f t="shared" si="1"/>
        <v>0</v>
      </c>
    </row>
    <row r="11" spans="1:19" s="18" customFormat="1" ht="15.2" customHeight="1">
      <c r="A11" s="43"/>
      <c r="B11" s="40"/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1">
        <f t="shared" si="0"/>
        <v>0</v>
      </c>
      <c r="S11" s="42">
        <f t="shared" si="1"/>
        <v>0</v>
      </c>
    </row>
    <row r="12" spans="1:19" s="18" customFormat="1" ht="15.2" customHeight="1">
      <c r="A12" s="43"/>
      <c r="B12" s="40"/>
      <c r="C12" s="40"/>
      <c r="D12" s="40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1">
        <f t="shared" si="0"/>
        <v>0</v>
      </c>
      <c r="S12" s="42">
        <f t="shared" si="1"/>
        <v>0</v>
      </c>
    </row>
    <row r="13" spans="1:19" s="18" customFormat="1" ht="15.2" customHeight="1">
      <c r="A13" s="43"/>
      <c r="B13" s="40"/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1">
        <f t="shared" si="0"/>
        <v>0</v>
      </c>
      <c r="S13" s="42">
        <f t="shared" si="1"/>
        <v>0</v>
      </c>
    </row>
    <row r="14" spans="1:19">
      <c r="A14" s="44"/>
      <c r="B14" s="40"/>
      <c r="C14" s="40"/>
      <c r="D14" s="40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1">
        <f t="shared" si="0"/>
        <v>0</v>
      </c>
      <c r="S14" s="42">
        <f t="shared" si="1"/>
        <v>0</v>
      </c>
    </row>
    <row r="15" spans="1:19">
      <c r="A15" s="44"/>
      <c r="B15" s="40"/>
      <c r="C15" s="40"/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1">
        <f t="shared" si="0"/>
        <v>0</v>
      </c>
      <c r="S15" s="42">
        <f t="shared" si="1"/>
        <v>0</v>
      </c>
    </row>
    <row r="16" spans="1:19">
      <c r="A16" s="44"/>
      <c r="B16" s="45"/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1">
        <f t="shared" si="0"/>
        <v>0</v>
      </c>
      <c r="S16" s="42">
        <f t="shared" si="1"/>
        <v>0</v>
      </c>
    </row>
    <row r="17" spans="1:19">
      <c r="A17" s="44"/>
      <c r="B17" s="40"/>
      <c r="C17" s="40"/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1">
        <f t="shared" si="0"/>
        <v>0</v>
      </c>
      <c r="S17" s="42">
        <f t="shared" si="1"/>
        <v>0</v>
      </c>
    </row>
    <row r="18" spans="1:19">
      <c r="A18" s="44"/>
      <c r="B18" s="40"/>
      <c r="C18" s="40"/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1">
        <f t="shared" si="0"/>
        <v>0</v>
      </c>
      <c r="S18" s="42">
        <f t="shared" si="1"/>
        <v>0</v>
      </c>
    </row>
    <row r="19" spans="1:19">
      <c r="A19" s="44"/>
      <c r="B19" s="40"/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1">
        <f t="shared" si="0"/>
        <v>0</v>
      </c>
      <c r="S19" s="42">
        <f t="shared" si="1"/>
        <v>0</v>
      </c>
    </row>
    <row r="20" spans="1:19">
      <c r="A20" s="44"/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1">
        <f t="shared" si="0"/>
        <v>0</v>
      </c>
      <c r="S20" s="42">
        <f t="shared" si="1"/>
        <v>0</v>
      </c>
    </row>
    <row r="21" spans="1:19">
      <c r="A21" s="44"/>
      <c r="B21" s="40"/>
      <c r="C21" s="40"/>
      <c r="D21" s="40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1">
        <f t="shared" si="0"/>
        <v>0</v>
      </c>
      <c r="S21" s="42">
        <f t="shared" si="1"/>
        <v>0</v>
      </c>
    </row>
    <row r="22" spans="1:19">
      <c r="A22" s="44"/>
      <c r="B22" s="40"/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1">
        <f t="shared" si="0"/>
        <v>0</v>
      </c>
      <c r="S22" s="42">
        <f>SUM(C22,E22,G22,I22,K22,M22,O22,Q22)</f>
        <v>0</v>
      </c>
    </row>
    <row r="23" spans="1:19">
      <c r="A23" s="44"/>
      <c r="B23" s="40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1">
        <f t="shared" si="0"/>
        <v>0</v>
      </c>
      <c r="S23" s="42">
        <f t="shared" si="1"/>
        <v>0</v>
      </c>
    </row>
    <row r="24" spans="1:19">
      <c r="A24" s="44"/>
      <c r="B24" s="40"/>
      <c r="C24" s="40"/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1">
        <f t="shared" si="0"/>
        <v>0</v>
      </c>
      <c r="S24" s="42">
        <f t="shared" si="1"/>
        <v>0</v>
      </c>
    </row>
    <row r="25" spans="1:19">
      <c r="A25" s="44"/>
      <c r="B25" s="40"/>
      <c r="C25" s="40"/>
      <c r="D25" s="40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1">
        <f>SUM(B25,D25,F25,H25,J25,L25,N25,P25)</f>
        <v>0</v>
      </c>
      <c r="S25" s="42">
        <f t="shared" si="1"/>
        <v>0</v>
      </c>
    </row>
    <row r="26" spans="1:19">
      <c r="A26" s="44"/>
      <c r="B26" s="40"/>
      <c r="C26" s="40"/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1">
        <f t="shared" si="0"/>
        <v>0</v>
      </c>
      <c r="S26" s="42">
        <f t="shared" si="1"/>
        <v>0</v>
      </c>
    </row>
    <row r="27" spans="1:19">
      <c r="A27" s="44"/>
      <c r="B27" s="40"/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1">
        <f t="shared" si="0"/>
        <v>0</v>
      </c>
      <c r="S27" s="42">
        <f t="shared" si="1"/>
        <v>0</v>
      </c>
    </row>
    <row r="28" spans="1:19">
      <c r="A28" s="44"/>
      <c r="B28" s="40"/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1">
        <f t="shared" si="0"/>
        <v>0</v>
      </c>
      <c r="S28" s="42">
        <f t="shared" si="1"/>
        <v>0</v>
      </c>
    </row>
    <row r="29" spans="1:19">
      <c r="A29" s="44"/>
      <c r="B29" s="40"/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1">
        <f t="shared" si="0"/>
        <v>0</v>
      </c>
      <c r="S29" s="42">
        <f t="shared" si="1"/>
        <v>0</v>
      </c>
    </row>
    <row r="30" spans="1:19">
      <c r="A30" s="44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1">
        <f t="shared" si="0"/>
        <v>0</v>
      </c>
      <c r="S30" s="42">
        <f t="shared" si="1"/>
        <v>0</v>
      </c>
    </row>
    <row r="31" spans="1:19">
      <c r="A31" s="44"/>
      <c r="B31" s="40"/>
      <c r="C31" s="40"/>
      <c r="D31" s="46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1">
        <f t="shared" si="0"/>
        <v>0</v>
      </c>
      <c r="S31" s="42">
        <f t="shared" si="1"/>
        <v>0</v>
      </c>
    </row>
    <row r="32" spans="1:19">
      <c r="A32" s="44"/>
      <c r="B32" s="46"/>
      <c r="C32" s="46"/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1">
        <f t="shared" si="0"/>
        <v>0</v>
      </c>
      <c r="S32" s="42">
        <f t="shared" si="1"/>
        <v>0</v>
      </c>
    </row>
    <row r="33" spans="1:19">
      <c r="A33" s="44"/>
      <c r="B33" s="46"/>
      <c r="C33" s="46"/>
      <c r="D33" s="46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1">
        <f t="shared" si="0"/>
        <v>0</v>
      </c>
      <c r="S33" s="42">
        <f t="shared" si="1"/>
        <v>0</v>
      </c>
    </row>
    <row r="34" spans="1:19">
      <c r="A34" s="44"/>
      <c r="B34" s="46"/>
      <c r="C34" s="46"/>
      <c r="D34" s="46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1">
        <f t="shared" si="0"/>
        <v>0</v>
      </c>
      <c r="S34" s="42">
        <f t="shared" si="1"/>
        <v>0</v>
      </c>
    </row>
    <row r="35" spans="1:19">
      <c r="A35" s="44"/>
      <c r="B35" s="46"/>
      <c r="C35" s="46"/>
      <c r="D35" s="46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1">
        <f t="shared" si="0"/>
        <v>0</v>
      </c>
      <c r="S35" s="42">
        <f t="shared" si="1"/>
        <v>0</v>
      </c>
    </row>
    <row r="36" spans="1:19" ht="17.25" thickBot="1">
      <c r="A36" s="47" t="s">
        <v>27</v>
      </c>
      <c r="B36" s="48">
        <f>SUM(B4:B35)</f>
        <v>0</v>
      </c>
      <c r="C36" s="48"/>
      <c r="D36" s="48">
        <f>SUM(D4:D35)</f>
        <v>0</v>
      </c>
      <c r="E36" s="48"/>
      <c r="F36" s="48">
        <f>SUM(F4:F35)</f>
        <v>0</v>
      </c>
      <c r="G36" s="48"/>
      <c r="H36" s="48">
        <f>SUM(H4:H35)</f>
        <v>0</v>
      </c>
      <c r="I36" s="48"/>
      <c r="J36" s="48">
        <f>SUM(J4:J35)</f>
        <v>0</v>
      </c>
      <c r="K36" s="48"/>
      <c r="L36" s="48">
        <f>SUM(L4:L35)</f>
        <v>0</v>
      </c>
      <c r="M36" s="48"/>
      <c r="N36" s="48">
        <f>SUM(N4:N35)</f>
        <v>0</v>
      </c>
      <c r="O36" s="48"/>
      <c r="P36" s="48">
        <f>SUM(P4:P35)</f>
        <v>0</v>
      </c>
      <c r="Q36" s="48"/>
      <c r="R36" s="48">
        <f>B36+D36+F36+H36+J36+P36+L36+N36</f>
        <v>0</v>
      </c>
      <c r="S36" s="49"/>
    </row>
    <row r="37" spans="1:19" ht="17.25" thickBot="1">
      <c r="A37" s="15" t="s">
        <v>23</v>
      </c>
      <c r="B37" s="32">
        <f>IF(R36=0,0,ROUND(B36/R36,5))* 100</f>
        <v>0</v>
      </c>
      <c r="C37" s="32"/>
      <c r="D37" s="32">
        <f xml:space="preserve"> 100 - B37 - F37 - H37 - J37 - L37- N37 - P37</f>
        <v>100</v>
      </c>
      <c r="E37" s="32"/>
      <c r="F37" s="32">
        <f>IF(R36=0,0,ROUND(F36/R36,5))* 100</f>
        <v>0</v>
      </c>
      <c r="G37" s="32"/>
      <c r="H37" s="32">
        <f>IF(R36=0,0,ROUND(H36/R36,5))* 100</f>
        <v>0</v>
      </c>
      <c r="I37" s="32"/>
      <c r="J37" s="32">
        <f>IF(R36=0,0,ROUND(J36/R36,5))* 100</f>
        <v>0</v>
      </c>
      <c r="K37" s="32"/>
      <c r="L37" s="32">
        <f>IF(R36=0,0,ROUND(L36/R36,5))* 100</f>
        <v>0</v>
      </c>
      <c r="M37" s="32"/>
      <c r="N37" s="32">
        <f>IF(R36=0,0,ROUND(N36/R36,5))* 100</f>
        <v>0</v>
      </c>
      <c r="O37" s="32"/>
      <c r="P37" s="32">
        <f>IF(R36=0,0,ROUND(P36/R36,5))* 100</f>
        <v>0</v>
      </c>
      <c r="Q37" s="32"/>
      <c r="R37" s="32">
        <f>SUM(J37,H37,F37,D37,B37,P37,L37,N37)</f>
        <v>100</v>
      </c>
      <c r="S37" s="16"/>
    </row>
    <row r="40" spans="1:19">
      <c r="H40" s="17"/>
    </row>
  </sheetData>
  <mergeCells count="9">
    <mergeCell ref="J1:K1"/>
    <mergeCell ref="R1:S1"/>
    <mergeCell ref="B1:C1"/>
    <mergeCell ref="D1:E1"/>
    <mergeCell ref="F1:G1"/>
    <mergeCell ref="H1:I1"/>
    <mergeCell ref="P1:Q1"/>
    <mergeCell ref="L1:M1"/>
    <mergeCell ref="N1:O1"/>
  </mergeCells>
  <phoneticPr fontId="1" type="noConversion"/>
  <pageMargins left="0.55118110236220474" right="0.15748031496062992" top="0.98425196850393704" bottom="0.98425196850393704" header="0.51181102362204722" footer="0.51181102362204722"/>
  <pageSetup scale="74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8"/>
  <sheetViews>
    <sheetView topLeftCell="B1" zoomScale="80" workbookViewId="0">
      <selection activeCell="E42" sqref="E42"/>
    </sheetView>
  </sheetViews>
  <sheetFormatPr defaultRowHeight="16.5"/>
  <cols>
    <col min="1" max="1" width="9" style="2"/>
    <col min="2" max="2" width="9.875" style="2" bestFit="1" customWidth="1"/>
    <col min="3" max="5" width="9" style="2"/>
    <col min="6" max="6" width="9.75" style="2" bestFit="1" customWidth="1"/>
    <col min="7" max="7" width="9" style="2"/>
    <col min="8" max="8" width="9.625" style="2" bestFit="1" customWidth="1"/>
    <col min="9" max="9" width="9" style="2"/>
    <col min="10" max="10" width="9.625" style="2" bestFit="1" customWidth="1"/>
    <col min="11" max="11" width="9" style="2"/>
    <col min="12" max="12" width="9.625" style="2" bestFit="1" customWidth="1"/>
    <col min="13" max="13" width="9" style="2"/>
    <col min="14" max="14" width="9.625" style="2" bestFit="1" customWidth="1"/>
    <col min="15" max="15" width="9" style="2"/>
    <col min="16" max="16" width="9.625" style="2" bestFit="1" customWidth="1"/>
    <col min="17" max="16384" width="9" style="2"/>
  </cols>
  <sheetData>
    <row r="1" spans="1:19">
      <c r="A1" s="1"/>
      <c r="B1" s="83" t="s">
        <v>3</v>
      </c>
      <c r="C1" s="84"/>
      <c r="D1" s="83" t="s">
        <v>4</v>
      </c>
      <c r="E1" s="84"/>
      <c r="F1" s="83" t="s">
        <v>5</v>
      </c>
      <c r="G1" s="84"/>
      <c r="H1" s="83" t="s">
        <v>6</v>
      </c>
      <c r="I1" s="83"/>
      <c r="J1" s="83" t="s">
        <v>7</v>
      </c>
      <c r="K1" s="85"/>
      <c r="L1" s="81" t="s">
        <v>17</v>
      </c>
      <c r="M1" s="82"/>
      <c r="N1" s="77" t="s">
        <v>24</v>
      </c>
      <c r="O1" s="78"/>
      <c r="P1" s="79" t="s">
        <v>25</v>
      </c>
      <c r="Q1" s="80"/>
    </row>
    <row r="2" spans="1:19">
      <c r="A2" s="3" t="s">
        <v>0</v>
      </c>
      <c r="B2" s="4" t="s">
        <v>8</v>
      </c>
      <c r="C2" s="4" t="s">
        <v>1</v>
      </c>
      <c r="D2" s="4" t="s">
        <v>2</v>
      </c>
      <c r="E2" s="4" t="s">
        <v>1</v>
      </c>
      <c r="F2" s="4" t="s">
        <v>2</v>
      </c>
      <c r="G2" s="4" t="s">
        <v>1</v>
      </c>
      <c r="H2" s="4" t="s">
        <v>2</v>
      </c>
      <c r="I2" s="4" t="s">
        <v>1</v>
      </c>
      <c r="J2" s="4" t="s">
        <v>2</v>
      </c>
      <c r="K2" s="4" t="s">
        <v>1</v>
      </c>
      <c r="L2" s="26" t="s">
        <v>2</v>
      </c>
      <c r="M2" s="33" t="s">
        <v>1</v>
      </c>
      <c r="N2" s="34" t="s">
        <v>2</v>
      </c>
      <c r="O2" s="34" t="s">
        <v>1</v>
      </c>
      <c r="P2" s="35" t="s">
        <v>2</v>
      </c>
      <c r="Q2" s="36" t="s">
        <v>1</v>
      </c>
    </row>
    <row r="3" spans="1:19">
      <c r="A3" s="22"/>
      <c r="B3" s="50"/>
      <c r="C3" s="51">
        <f t="shared" ref="C3:C16" si="0">B3*$C$36</f>
        <v>0</v>
      </c>
      <c r="D3" s="52"/>
      <c r="E3" s="51">
        <f t="shared" ref="E3:E34" si="1">D3*$E$36</f>
        <v>0</v>
      </c>
      <c r="F3" s="53"/>
      <c r="G3" s="51">
        <f t="shared" ref="G3:G15" si="2">F3*$G$36</f>
        <v>0</v>
      </c>
      <c r="H3" s="53"/>
      <c r="I3" s="51">
        <f t="shared" ref="I3:I34" si="3">H3*$I$36</f>
        <v>0</v>
      </c>
      <c r="J3" s="53"/>
      <c r="K3" s="51">
        <f t="shared" ref="K3:K34" si="4">J3*$K$36</f>
        <v>0</v>
      </c>
      <c r="L3" s="54"/>
      <c r="M3" s="55">
        <f>L3*$M$36</f>
        <v>0</v>
      </c>
      <c r="N3" s="53"/>
      <c r="O3" s="51">
        <f>N3*$O$36</f>
        <v>0</v>
      </c>
      <c r="P3" s="56"/>
      <c r="Q3" s="57">
        <f>P3*$Q$36</f>
        <v>0</v>
      </c>
      <c r="R3"/>
      <c r="S3"/>
    </row>
    <row r="4" spans="1:19">
      <c r="A4" s="22"/>
      <c r="B4" s="50"/>
      <c r="C4" s="51">
        <f t="shared" si="0"/>
        <v>0</v>
      </c>
      <c r="D4" s="58"/>
      <c r="E4" s="51">
        <f t="shared" si="1"/>
        <v>0</v>
      </c>
      <c r="F4" s="59"/>
      <c r="G4" s="51">
        <f t="shared" si="2"/>
        <v>0</v>
      </c>
      <c r="H4" s="59"/>
      <c r="I4" s="51">
        <f t="shared" si="3"/>
        <v>0</v>
      </c>
      <c r="J4" s="59"/>
      <c r="K4" s="51">
        <f t="shared" si="4"/>
        <v>0</v>
      </c>
      <c r="L4" s="60"/>
      <c r="M4" s="55">
        <f t="shared" ref="M4:M34" si="5">L4*$M$36</f>
        <v>0</v>
      </c>
      <c r="N4" s="59"/>
      <c r="O4" s="51">
        <f t="shared" ref="O4:O34" si="6">N4*$O$36</f>
        <v>0</v>
      </c>
      <c r="P4" s="61"/>
      <c r="Q4" s="57">
        <f t="shared" ref="Q4:Q34" si="7">P4*$Q$36</f>
        <v>0</v>
      </c>
      <c r="R4"/>
      <c r="S4"/>
    </row>
    <row r="5" spans="1:19">
      <c r="A5" s="22"/>
      <c r="B5" s="50"/>
      <c r="C5" s="51">
        <f t="shared" si="0"/>
        <v>0</v>
      </c>
      <c r="D5" s="58"/>
      <c r="E5" s="51">
        <f t="shared" si="1"/>
        <v>0</v>
      </c>
      <c r="F5" s="62"/>
      <c r="G5" s="51">
        <f t="shared" si="2"/>
        <v>0</v>
      </c>
      <c r="H5" s="62"/>
      <c r="I5" s="51">
        <f t="shared" si="3"/>
        <v>0</v>
      </c>
      <c r="J5" s="62"/>
      <c r="K5" s="51">
        <f t="shared" si="4"/>
        <v>0</v>
      </c>
      <c r="L5" s="63"/>
      <c r="M5" s="55">
        <f t="shared" si="5"/>
        <v>0</v>
      </c>
      <c r="N5" s="62"/>
      <c r="O5" s="51">
        <f t="shared" si="6"/>
        <v>0</v>
      </c>
      <c r="P5" s="64"/>
      <c r="Q5" s="57">
        <f t="shared" si="7"/>
        <v>0</v>
      </c>
      <c r="R5"/>
      <c r="S5"/>
    </row>
    <row r="6" spans="1:19">
      <c r="A6" s="22"/>
      <c r="B6" s="50"/>
      <c r="C6" s="51">
        <f t="shared" si="0"/>
        <v>0</v>
      </c>
      <c r="D6" s="58"/>
      <c r="E6" s="51">
        <f t="shared" si="1"/>
        <v>0</v>
      </c>
      <c r="F6" s="62"/>
      <c r="G6" s="51">
        <f t="shared" si="2"/>
        <v>0</v>
      </c>
      <c r="H6" s="62"/>
      <c r="I6" s="51">
        <f t="shared" si="3"/>
        <v>0</v>
      </c>
      <c r="J6" s="62"/>
      <c r="K6" s="51">
        <f t="shared" si="4"/>
        <v>0</v>
      </c>
      <c r="L6" s="63"/>
      <c r="M6" s="55">
        <f t="shared" si="5"/>
        <v>0</v>
      </c>
      <c r="N6" s="62"/>
      <c r="O6" s="51">
        <f t="shared" si="6"/>
        <v>0</v>
      </c>
      <c r="P6" s="64"/>
      <c r="Q6" s="57">
        <f t="shared" si="7"/>
        <v>0</v>
      </c>
      <c r="R6"/>
      <c r="S6"/>
    </row>
    <row r="7" spans="1:19">
      <c r="A7" s="22"/>
      <c r="B7" s="65"/>
      <c r="C7" s="51">
        <f t="shared" si="0"/>
        <v>0</v>
      </c>
      <c r="D7" s="58"/>
      <c r="E7" s="51">
        <f t="shared" si="1"/>
        <v>0</v>
      </c>
      <c r="F7" s="62"/>
      <c r="G7" s="51">
        <f t="shared" si="2"/>
        <v>0</v>
      </c>
      <c r="H7" s="62"/>
      <c r="I7" s="51">
        <f t="shared" si="3"/>
        <v>0</v>
      </c>
      <c r="J7" s="62"/>
      <c r="K7" s="51">
        <f t="shared" si="4"/>
        <v>0</v>
      </c>
      <c r="L7" s="63"/>
      <c r="M7" s="55">
        <f t="shared" si="5"/>
        <v>0</v>
      </c>
      <c r="N7" s="62"/>
      <c r="O7" s="51">
        <f t="shared" si="6"/>
        <v>0</v>
      </c>
      <c r="P7" s="64"/>
      <c r="Q7" s="57">
        <f t="shared" si="7"/>
        <v>0</v>
      </c>
      <c r="R7"/>
      <c r="S7"/>
    </row>
    <row r="8" spans="1:19">
      <c r="A8" s="22"/>
      <c r="B8" s="50"/>
      <c r="C8" s="51">
        <f t="shared" si="0"/>
        <v>0</v>
      </c>
      <c r="D8" s="58"/>
      <c r="E8" s="51">
        <f t="shared" si="1"/>
        <v>0</v>
      </c>
      <c r="F8" s="62"/>
      <c r="G8" s="51">
        <f t="shared" si="2"/>
        <v>0</v>
      </c>
      <c r="H8" s="62"/>
      <c r="I8" s="51">
        <f t="shared" si="3"/>
        <v>0</v>
      </c>
      <c r="J8" s="62"/>
      <c r="K8" s="51">
        <f t="shared" si="4"/>
        <v>0</v>
      </c>
      <c r="L8" s="63"/>
      <c r="M8" s="55">
        <f t="shared" si="5"/>
        <v>0</v>
      </c>
      <c r="N8" s="62"/>
      <c r="O8" s="51">
        <f t="shared" si="6"/>
        <v>0</v>
      </c>
      <c r="P8" s="64"/>
      <c r="Q8" s="57">
        <f t="shared" si="7"/>
        <v>0</v>
      </c>
      <c r="R8"/>
      <c r="S8"/>
    </row>
    <row r="9" spans="1:19">
      <c r="A9" s="22"/>
      <c r="B9" s="50"/>
      <c r="C9" s="51">
        <f t="shared" si="0"/>
        <v>0</v>
      </c>
      <c r="D9" s="58"/>
      <c r="E9" s="51">
        <f t="shared" si="1"/>
        <v>0</v>
      </c>
      <c r="F9" s="62"/>
      <c r="G9" s="51">
        <f t="shared" si="2"/>
        <v>0</v>
      </c>
      <c r="H9" s="62"/>
      <c r="I9" s="51">
        <f t="shared" si="3"/>
        <v>0</v>
      </c>
      <c r="J9" s="62"/>
      <c r="K9" s="51">
        <f t="shared" si="4"/>
        <v>0</v>
      </c>
      <c r="L9" s="63"/>
      <c r="M9" s="55">
        <f t="shared" si="5"/>
        <v>0</v>
      </c>
      <c r="N9" s="62"/>
      <c r="O9" s="51">
        <f t="shared" si="6"/>
        <v>0</v>
      </c>
      <c r="P9" s="64"/>
      <c r="Q9" s="57">
        <f t="shared" si="7"/>
        <v>0</v>
      </c>
      <c r="R9"/>
      <c r="S9"/>
    </row>
    <row r="10" spans="1:19">
      <c r="A10" s="22"/>
      <c r="B10" s="50"/>
      <c r="C10" s="51">
        <f t="shared" si="0"/>
        <v>0</v>
      </c>
      <c r="D10" s="58"/>
      <c r="E10" s="51">
        <f t="shared" si="1"/>
        <v>0</v>
      </c>
      <c r="F10" s="62"/>
      <c r="G10" s="51">
        <f t="shared" si="2"/>
        <v>0</v>
      </c>
      <c r="H10" s="62"/>
      <c r="I10" s="51">
        <f t="shared" si="3"/>
        <v>0</v>
      </c>
      <c r="J10" s="62"/>
      <c r="K10" s="51">
        <f t="shared" si="4"/>
        <v>0</v>
      </c>
      <c r="L10" s="63"/>
      <c r="M10" s="55">
        <f t="shared" si="5"/>
        <v>0</v>
      </c>
      <c r="N10" s="62"/>
      <c r="O10" s="51">
        <f t="shared" si="6"/>
        <v>0</v>
      </c>
      <c r="P10" s="64"/>
      <c r="Q10" s="57">
        <f t="shared" si="7"/>
        <v>0</v>
      </c>
      <c r="R10"/>
      <c r="S10"/>
    </row>
    <row r="11" spans="1:19">
      <c r="A11" s="22"/>
      <c r="B11" s="50"/>
      <c r="C11" s="51">
        <f t="shared" si="0"/>
        <v>0</v>
      </c>
      <c r="D11" s="58"/>
      <c r="E11" s="51">
        <f t="shared" si="1"/>
        <v>0</v>
      </c>
      <c r="F11" s="62"/>
      <c r="G11" s="51">
        <f t="shared" si="2"/>
        <v>0</v>
      </c>
      <c r="H11" s="62"/>
      <c r="I11" s="51">
        <f t="shared" si="3"/>
        <v>0</v>
      </c>
      <c r="J11" s="62"/>
      <c r="K11" s="51">
        <f t="shared" si="4"/>
        <v>0</v>
      </c>
      <c r="L11" s="63"/>
      <c r="M11" s="55">
        <f t="shared" si="5"/>
        <v>0</v>
      </c>
      <c r="N11" s="62"/>
      <c r="O11" s="51">
        <f t="shared" si="6"/>
        <v>0</v>
      </c>
      <c r="P11" s="64"/>
      <c r="Q11" s="57">
        <f t="shared" si="7"/>
        <v>0</v>
      </c>
      <c r="R11"/>
      <c r="S11"/>
    </row>
    <row r="12" spans="1:19">
      <c r="A12" s="22"/>
      <c r="B12" s="50"/>
      <c r="C12" s="51">
        <f t="shared" si="0"/>
        <v>0</v>
      </c>
      <c r="D12" s="58"/>
      <c r="E12" s="51">
        <f t="shared" si="1"/>
        <v>0</v>
      </c>
      <c r="F12" s="62"/>
      <c r="G12" s="51">
        <f t="shared" si="2"/>
        <v>0</v>
      </c>
      <c r="H12" s="62"/>
      <c r="I12" s="51">
        <f t="shared" si="3"/>
        <v>0</v>
      </c>
      <c r="J12" s="62"/>
      <c r="K12" s="51">
        <f t="shared" si="4"/>
        <v>0</v>
      </c>
      <c r="L12" s="63"/>
      <c r="M12" s="55">
        <f t="shared" si="5"/>
        <v>0</v>
      </c>
      <c r="N12" s="62"/>
      <c r="O12" s="51">
        <f t="shared" si="6"/>
        <v>0</v>
      </c>
      <c r="P12" s="64"/>
      <c r="Q12" s="57">
        <f t="shared" si="7"/>
        <v>0</v>
      </c>
      <c r="R12"/>
      <c r="S12"/>
    </row>
    <row r="13" spans="1:19">
      <c r="A13" s="22"/>
      <c r="B13" s="50"/>
      <c r="C13" s="51">
        <f t="shared" si="0"/>
        <v>0</v>
      </c>
      <c r="D13" s="58"/>
      <c r="E13" s="51">
        <f t="shared" si="1"/>
        <v>0</v>
      </c>
      <c r="F13" s="62"/>
      <c r="G13" s="51">
        <f t="shared" si="2"/>
        <v>0</v>
      </c>
      <c r="H13" s="62"/>
      <c r="I13" s="51">
        <f t="shared" si="3"/>
        <v>0</v>
      </c>
      <c r="J13" s="62"/>
      <c r="K13" s="51">
        <f t="shared" si="4"/>
        <v>0</v>
      </c>
      <c r="L13" s="63"/>
      <c r="M13" s="55">
        <f t="shared" si="5"/>
        <v>0</v>
      </c>
      <c r="N13" s="62"/>
      <c r="O13" s="51">
        <f t="shared" si="6"/>
        <v>0</v>
      </c>
      <c r="P13" s="64"/>
      <c r="Q13" s="57">
        <f t="shared" si="7"/>
        <v>0</v>
      </c>
      <c r="R13"/>
      <c r="S13"/>
    </row>
    <row r="14" spans="1:19" ht="16.5" customHeight="1">
      <c r="A14" s="22"/>
      <c r="B14" s="66"/>
      <c r="C14" s="51">
        <f t="shared" si="0"/>
        <v>0</v>
      </c>
      <c r="D14" s="52"/>
      <c r="E14" s="51">
        <f t="shared" si="1"/>
        <v>0</v>
      </c>
      <c r="F14" s="59"/>
      <c r="G14" s="51">
        <f t="shared" si="2"/>
        <v>0</v>
      </c>
      <c r="H14" s="59"/>
      <c r="I14" s="51">
        <f t="shared" si="3"/>
        <v>0</v>
      </c>
      <c r="J14" s="59"/>
      <c r="K14" s="51">
        <f t="shared" si="4"/>
        <v>0</v>
      </c>
      <c r="L14" s="60"/>
      <c r="M14" s="55">
        <f t="shared" si="5"/>
        <v>0</v>
      </c>
      <c r="N14" s="59"/>
      <c r="O14" s="51">
        <f t="shared" si="6"/>
        <v>0</v>
      </c>
      <c r="P14" s="61"/>
      <c r="Q14" s="57">
        <f t="shared" si="7"/>
        <v>0</v>
      </c>
      <c r="R14"/>
      <c r="S14"/>
    </row>
    <row r="15" spans="1:19">
      <c r="A15" s="22"/>
      <c r="B15" s="66"/>
      <c r="C15" s="51">
        <f t="shared" si="0"/>
        <v>0</v>
      </c>
      <c r="D15" s="52"/>
      <c r="E15" s="51">
        <f t="shared" si="1"/>
        <v>0</v>
      </c>
      <c r="F15" s="59"/>
      <c r="G15" s="51">
        <f t="shared" si="2"/>
        <v>0</v>
      </c>
      <c r="H15" s="62"/>
      <c r="I15" s="51">
        <f t="shared" si="3"/>
        <v>0</v>
      </c>
      <c r="J15" s="59"/>
      <c r="K15" s="51">
        <f t="shared" si="4"/>
        <v>0</v>
      </c>
      <c r="L15" s="60"/>
      <c r="M15" s="55">
        <f t="shared" si="5"/>
        <v>0</v>
      </c>
      <c r="N15" s="59"/>
      <c r="O15" s="51">
        <f t="shared" si="6"/>
        <v>0</v>
      </c>
      <c r="P15" s="61"/>
      <c r="Q15" s="57">
        <f t="shared" si="7"/>
        <v>0</v>
      </c>
      <c r="R15"/>
      <c r="S15"/>
    </row>
    <row r="16" spans="1:19">
      <c r="A16" s="22"/>
      <c r="B16" s="66"/>
      <c r="C16" s="51">
        <f t="shared" si="0"/>
        <v>0</v>
      </c>
      <c r="D16" s="52"/>
      <c r="E16" s="51">
        <f t="shared" si="1"/>
        <v>0</v>
      </c>
      <c r="F16" s="59"/>
      <c r="G16" s="51">
        <f>F16*$G$36</f>
        <v>0</v>
      </c>
      <c r="H16" s="62"/>
      <c r="I16" s="51">
        <f t="shared" si="3"/>
        <v>0</v>
      </c>
      <c r="J16" s="59"/>
      <c r="K16" s="51">
        <f t="shared" si="4"/>
        <v>0</v>
      </c>
      <c r="L16" s="60"/>
      <c r="M16" s="55">
        <f t="shared" si="5"/>
        <v>0</v>
      </c>
      <c r="N16" s="59"/>
      <c r="O16" s="51">
        <f t="shared" si="6"/>
        <v>0</v>
      </c>
      <c r="P16" s="61"/>
      <c r="Q16" s="57">
        <f t="shared" si="7"/>
        <v>0</v>
      </c>
      <c r="R16"/>
      <c r="S16"/>
    </row>
    <row r="17" spans="1:19">
      <c r="A17" s="22"/>
      <c r="B17" s="66"/>
      <c r="C17" s="51">
        <f t="shared" ref="C17:C34" si="8">B17*$C$36</f>
        <v>0</v>
      </c>
      <c r="D17" s="52"/>
      <c r="E17" s="51">
        <f t="shared" si="1"/>
        <v>0</v>
      </c>
      <c r="F17" s="59"/>
      <c r="G17" s="51">
        <f t="shared" ref="G17:G34" si="9">F17*$G$36</f>
        <v>0</v>
      </c>
      <c r="H17" s="62"/>
      <c r="I17" s="51">
        <f t="shared" si="3"/>
        <v>0</v>
      </c>
      <c r="J17" s="59"/>
      <c r="K17" s="51">
        <f t="shared" si="4"/>
        <v>0</v>
      </c>
      <c r="L17" s="60"/>
      <c r="M17" s="55">
        <f t="shared" si="5"/>
        <v>0</v>
      </c>
      <c r="N17" s="59"/>
      <c r="O17" s="51">
        <f t="shared" si="6"/>
        <v>0</v>
      </c>
      <c r="P17" s="61"/>
      <c r="Q17" s="57">
        <f t="shared" si="7"/>
        <v>0</v>
      </c>
      <c r="R17"/>
      <c r="S17"/>
    </row>
    <row r="18" spans="1:19">
      <c r="A18" s="22"/>
      <c r="B18" s="66"/>
      <c r="C18" s="51">
        <f t="shared" si="8"/>
        <v>0</v>
      </c>
      <c r="D18" s="52"/>
      <c r="E18" s="51">
        <f t="shared" si="1"/>
        <v>0</v>
      </c>
      <c r="F18" s="59"/>
      <c r="G18" s="51">
        <f t="shared" si="9"/>
        <v>0</v>
      </c>
      <c r="H18" s="62"/>
      <c r="I18" s="51">
        <f t="shared" si="3"/>
        <v>0</v>
      </c>
      <c r="J18" s="59"/>
      <c r="K18" s="51">
        <f t="shared" si="4"/>
        <v>0</v>
      </c>
      <c r="L18" s="60"/>
      <c r="M18" s="55">
        <f t="shared" si="5"/>
        <v>0</v>
      </c>
      <c r="N18" s="59"/>
      <c r="O18" s="51">
        <f t="shared" si="6"/>
        <v>0</v>
      </c>
      <c r="P18" s="61"/>
      <c r="Q18" s="57">
        <f t="shared" si="7"/>
        <v>0</v>
      </c>
      <c r="R18"/>
      <c r="S18"/>
    </row>
    <row r="19" spans="1:19">
      <c r="A19" s="22"/>
      <c r="B19" s="66"/>
      <c r="C19" s="51">
        <f t="shared" si="8"/>
        <v>0</v>
      </c>
      <c r="D19" s="52"/>
      <c r="E19" s="51">
        <f t="shared" si="1"/>
        <v>0</v>
      </c>
      <c r="F19" s="59"/>
      <c r="G19" s="51">
        <f t="shared" si="9"/>
        <v>0</v>
      </c>
      <c r="H19" s="62"/>
      <c r="I19" s="51">
        <f t="shared" si="3"/>
        <v>0</v>
      </c>
      <c r="J19" s="59"/>
      <c r="K19" s="51">
        <f t="shared" si="4"/>
        <v>0</v>
      </c>
      <c r="L19" s="60"/>
      <c r="M19" s="55">
        <f t="shared" si="5"/>
        <v>0</v>
      </c>
      <c r="N19" s="59"/>
      <c r="O19" s="51">
        <f t="shared" si="6"/>
        <v>0</v>
      </c>
      <c r="P19" s="61"/>
      <c r="Q19" s="57">
        <f t="shared" si="7"/>
        <v>0</v>
      </c>
      <c r="R19"/>
      <c r="S19"/>
    </row>
    <row r="20" spans="1:19">
      <c r="A20" s="22"/>
      <c r="B20" s="66"/>
      <c r="C20" s="51">
        <f t="shared" si="8"/>
        <v>0</v>
      </c>
      <c r="D20" s="52"/>
      <c r="E20" s="51">
        <f t="shared" si="1"/>
        <v>0</v>
      </c>
      <c r="F20" s="59"/>
      <c r="G20" s="51">
        <f t="shared" si="9"/>
        <v>0</v>
      </c>
      <c r="H20" s="62"/>
      <c r="I20" s="51">
        <f t="shared" si="3"/>
        <v>0</v>
      </c>
      <c r="J20" s="59"/>
      <c r="K20" s="51">
        <f t="shared" si="4"/>
        <v>0</v>
      </c>
      <c r="L20" s="60"/>
      <c r="M20" s="55">
        <f t="shared" si="5"/>
        <v>0</v>
      </c>
      <c r="N20" s="59"/>
      <c r="O20" s="51">
        <f>N20*$O$36</f>
        <v>0</v>
      </c>
      <c r="P20" s="61"/>
      <c r="Q20" s="57">
        <f>P20*$Q$36</f>
        <v>0</v>
      </c>
      <c r="R20"/>
      <c r="S20"/>
    </row>
    <row r="21" spans="1:19">
      <c r="A21" s="22"/>
      <c r="B21" s="66"/>
      <c r="C21" s="51">
        <f t="shared" si="8"/>
        <v>0</v>
      </c>
      <c r="D21" s="52"/>
      <c r="E21" s="51">
        <f t="shared" si="1"/>
        <v>0</v>
      </c>
      <c r="F21" s="59"/>
      <c r="G21" s="51">
        <f t="shared" si="9"/>
        <v>0</v>
      </c>
      <c r="H21" s="62"/>
      <c r="I21" s="51">
        <f t="shared" si="3"/>
        <v>0</v>
      </c>
      <c r="J21" s="59"/>
      <c r="K21" s="51">
        <f t="shared" si="4"/>
        <v>0</v>
      </c>
      <c r="L21" s="60"/>
      <c r="M21" s="55">
        <f t="shared" si="5"/>
        <v>0</v>
      </c>
      <c r="N21" s="59"/>
      <c r="O21" s="51">
        <f t="shared" si="6"/>
        <v>0</v>
      </c>
      <c r="P21" s="61"/>
      <c r="Q21" s="57">
        <f t="shared" si="7"/>
        <v>0</v>
      </c>
      <c r="R21"/>
      <c r="S21"/>
    </row>
    <row r="22" spans="1:19">
      <c r="A22" s="22"/>
      <c r="B22" s="66"/>
      <c r="C22" s="51">
        <f t="shared" si="8"/>
        <v>0</v>
      </c>
      <c r="D22" s="52"/>
      <c r="E22" s="51">
        <f t="shared" si="1"/>
        <v>0</v>
      </c>
      <c r="F22" s="59"/>
      <c r="G22" s="51">
        <f t="shared" si="9"/>
        <v>0</v>
      </c>
      <c r="H22" s="62"/>
      <c r="I22" s="51">
        <f t="shared" si="3"/>
        <v>0</v>
      </c>
      <c r="J22" s="59"/>
      <c r="K22" s="51">
        <f t="shared" si="4"/>
        <v>0</v>
      </c>
      <c r="L22" s="60"/>
      <c r="M22" s="55">
        <f t="shared" si="5"/>
        <v>0</v>
      </c>
      <c r="N22" s="59"/>
      <c r="O22" s="51">
        <f t="shared" si="6"/>
        <v>0</v>
      </c>
      <c r="P22" s="61"/>
      <c r="Q22" s="57">
        <f t="shared" si="7"/>
        <v>0</v>
      </c>
      <c r="R22"/>
      <c r="S22"/>
    </row>
    <row r="23" spans="1:19">
      <c r="A23" s="22"/>
      <c r="B23" s="66"/>
      <c r="C23" s="51">
        <f t="shared" si="8"/>
        <v>0</v>
      </c>
      <c r="D23" s="52"/>
      <c r="E23" s="51">
        <f t="shared" si="1"/>
        <v>0</v>
      </c>
      <c r="F23" s="59"/>
      <c r="G23" s="51">
        <f t="shared" si="9"/>
        <v>0</v>
      </c>
      <c r="H23" s="62"/>
      <c r="I23" s="51">
        <f t="shared" si="3"/>
        <v>0</v>
      </c>
      <c r="J23" s="59"/>
      <c r="K23" s="51">
        <f t="shared" si="4"/>
        <v>0</v>
      </c>
      <c r="L23" s="60"/>
      <c r="M23" s="55">
        <f t="shared" si="5"/>
        <v>0</v>
      </c>
      <c r="N23" s="59"/>
      <c r="O23" s="51">
        <f t="shared" si="6"/>
        <v>0</v>
      </c>
      <c r="P23" s="61"/>
      <c r="Q23" s="57">
        <f t="shared" si="7"/>
        <v>0</v>
      </c>
      <c r="R23"/>
      <c r="S23"/>
    </row>
    <row r="24" spans="1:19">
      <c r="A24" s="22"/>
      <c r="B24" s="66"/>
      <c r="C24" s="51">
        <f t="shared" si="8"/>
        <v>0</v>
      </c>
      <c r="D24" s="52"/>
      <c r="E24" s="51">
        <f t="shared" si="1"/>
        <v>0</v>
      </c>
      <c r="F24" s="59"/>
      <c r="G24" s="51">
        <f t="shared" si="9"/>
        <v>0</v>
      </c>
      <c r="H24" s="62"/>
      <c r="I24" s="51">
        <f t="shared" si="3"/>
        <v>0</v>
      </c>
      <c r="J24" s="59"/>
      <c r="K24" s="51">
        <f t="shared" si="4"/>
        <v>0</v>
      </c>
      <c r="L24" s="60"/>
      <c r="M24" s="55">
        <f t="shared" si="5"/>
        <v>0</v>
      </c>
      <c r="N24" s="59"/>
      <c r="O24" s="51">
        <f t="shared" si="6"/>
        <v>0</v>
      </c>
      <c r="P24" s="61"/>
      <c r="Q24" s="57">
        <f t="shared" si="7"/>
        <v>0</v>
      </c>
      <c r="R24"/>
      <c r="S24"/>
    </row>
    <row r="25" spans="1:19">
      <c r="A25" s="22"/>
      <c r="B25" s="66"/>
      <c r="C25" s="51">
        <f t="shared" si="8"/>
        <v>0</v>
      </c>
      <c r="D25" s="52"/>
      <c r="E25" s="51">
        <f t="shared" si="1"/>
        <v>0</v>
      </c>
      <c r="F25" s="59"/>
      <c r="G25" s="51">
        <f t="shared" si="9"/>
        <v>0</v>
      </c>
      <c r="H25" s="62"/>
      <c r="I25" s="51">
        <f t="shared" si="3"/>
        <v>0</v>
      </c>
      <c r="J25" s="59"/>
      <c r="K25" s="51">
        <f t="shared" si="4"/>
        <v>0</v>
      </c>
      <c r="L25" s="60"/>
      <c r="M25" s="55">
        <f>L25*$M$36</f>
        <v>0</v>
      </c>
      <c r="N25" s="59"/>
      <c r="O25" s="51">
        <f t="shared" si="6"/>
        <v>0</v>
      </c>
      <c r="P25" s="61"/>
      <c r="Q25" s="57">
        <f t="shared" si="7"/>
        <v>0</v>
      </c>
      <c r="R25"/>
      <c r="S25"/>
    </row>
    <row r="26" spans="1:19">
      <c r="A26" s="22"/>
      <c r="B26" s="66"/>
      <c r="C26" s="51">
        <f t="shared" si="8"/>
        <v>0</v>
      </c>
      <c r="D26" s="52"/>
      <c r="E26" s="51">
        <f t="shared" si="1"/>
        <v>0</v>
      </c>
      <c r="F26" s="59"/>
      <c r="G26" s="51">
        <f t="shared" si="9"/>
        <v>0</v>
      </c>
      <c r="H26" s="62"/>
      <c r="I26" s="51">
        <f t="shared" si="3"/>
        <v>0</v>
      </c>
      <c r="J26" s="59"/>
      <c r="K26" s="51">
        <f t="shared" si="4"/>
        <v>0</v>
      </c>
      <c r="L26" s="60"/>
      <c r="M26" s="55">
        <f t="shared" si="5"/>
        <v>0</v>
      </c>
      <c r="N26" s="59"/>
      <c r="O26" s="51">
        <f t="shared" si="6"/>
        <v>0</v>
      </c>
      <c r="P26" s="61"/>
      <c r="Q26" s="57">
        <f t="shared" si="7"/>
        <v>0</v>
      </c>
      <c r="R26"/>
      <c r="S26"/>
    </row>
    <row r="27" spans="1:19">
      <c r="A27" s="23"/>
      <c r="B27" s="66"/>
      <c r="C27" s="51">
        <f t="shared" si="8"/>
        <v>0</v>
      </c>
      <c r="D27" s="52"/>
      <c r="E27" s="51">
        <f t="shared" si="1"/>
        <v>0</v>
      </c>
      <c r="F27" s="59"/>
      <c r="G27" s="51">
        <f t="shared" si="9"/>
        <v>0</v>
      </c>
      <c r="H27" s="62"/>
      <c r="I27" s="51">
        <f t="shared" si="3"/>
        <v>0</v>
      </c>
      <c r="J27" s="59"/>
      <c r="K27" s="51">
        <f t="shared" si="4"/>
        <v>0</v>
      </c>
      <c r="L27" s="60"/>
      <c r="M27" s="55">
        <f t="shared" si="5"/>
        <v>0</v>
      </c>
      <c r="N27" s="59"/>
      <c r="O27" s="51">
        <f t="shared" si="6"/>
        <v>0</v>
      </c>
      <c r="P27" s="61"/>
      <c r="Q27" s="57">
        <f t="shared" si="7"/>
        <v>0</v>
      </c>
      <c r="R27"/>
      <c r="S27"/>
    </row>
    <row r="28" spans="1:19">
      <c r="A28" s="23"/>
      <c r="B28" s="66"/>
      <c r="C28" s="51">
        <f t="shared" si="8"/>
        <v>0</v>
      </c>
      <c r="D28" s="52"/>
      <c r="E28" s="51">
        <f t="shared" si="1"/>
        <v>0</v>
      </c>
      <c r="F28" s="59"/>
      <c r="G28" s="51">
        <f t="shared" si="9"/>
        <v>0</v>
      </c>
      <c r="H28" s="62"/>
      <c r="I28" s="51">
        <f t="shared" si="3"/>
        <v>0</v>
      </c>
      <c r="J28" s="59"/>
      <c r="K28" s="51">
        <f t="shared" si="4"/>
        <v>0</v>
      </c>
      <c r="L28" s="60"/>
      <c r="M28" s="55">
        <f t="shared" si="5"/>
        <v>0</v>
      </c>
      <c r="N28" s="59"/>
      <c r="O28" s="51">
        <f t="shared" si="6"/>
        <v>0</v>
      </c>
      <c r="P28" s="61"/>
      <c r="Q28" s="57">
        <f t="shared" si="7"/>
        <v>0</v>
      </c>
      <c r="R28"/>
      <c r="S28"/>
    </row>
    <row r="29" spans="1:19">
      <c r="A29" s="23"/>
      <c r="B29" s="66"/>
      <c r="C29" s="51">
        <f t="shared" si="8"/>
        <v>0</v>
      </c>
      <c r="D29" s="52"/>
      <c r="E29" s="51">
        <f t="shared" si="1"/>
        <v>0</v>
      </c>
      <c r="F29" s="59"/>
      <c r="G29" s="51">
        <f t="shared" si="9"/>
        <v>0</v>
      </c>
      <c r="H29" s="59"/>
      <c r="I29" s="51">
        <f t="shared" si="3"/>
        <v>0</v>
      </c>
      <c r="J29" s="59"/>
      <c r="K29" s="51">
        <f t="shared" si="4"/>
        <v>0</v>
      </c>
      <c r="L29" s="60"/>
      <c r="M29" s="55">
        <f t="shared" si="5"/>
        <v>0</v>
      </c>
      <c r="N29" s="59"/>
      <c r="O29" s="51">
        <f t="shared" si="6"/>
        <v>0</v>
      </c>
      <c r="P29" s="61"/>
      <c r="Q29" s="57">
        <f t="shared" si="7"/>
        <v>0</v>
      </c>
      <c r="R29"/>
      <c r="S29"/>
    </row>
    <row r="30" spans="1:19">
      <c r="A30" s="23"/>
      <c r="B30" s="66"/>
      <c r="C30" s="51">
        <f t="shared" si="8"/>
        <v>0</v>
      </c>
      <c r="D30" s="52"/>
      <c r="E30" s="51">
        <f t="shared" si="1"/>
        <v>0</v>
      </c>
      <c r="F30" s="59"/>
      <c r="G30" s="51">
        <f t="shared" si="9"/>
        <v>0</v>
      </c>
      <c r="H30" s="62"/>
      <c r="I30" s="51">
        <f t="shared" si="3"/>
        <v>0</v>
      </c>
      <c r="J30" s="59"/>
      <c r="K30" s="51">
        <f t="shared" si="4"/>
        <v>0</v>
      </c>
      <c r="L30" s="60"/>
      <c r="M30" s="55">
        <f t="shared" si="5"/>
        <v>0</v>
      </c>
      <c r="N30" s="59"/>
      <c r="O30" s="51">
        <f t="shared" si="6"/>
        <v>0</v>
      </c>
      <c r="P30" s="61"/>
      <c r="Q30" s="57">
        <f t="shared" si="7"/>
        <v>0</v>
      </c>
      <c r="R30"/>
      <c r="S30"/>
    </row>
    <row r="31" spans="1:19">
      <c r="A31" s="23"/>
      <c r="B31" s="66"/>
      <c r="C31" s="51">
        <f t="shared" si="8"/>
        <v>0</v>
      </c>
      <c r="D31" s="52"/>
      <c r="E31" s="51">
        <f t="shared" si="1"/>
        <v>0</v>
      </c>
      <c r="F31" s="59"/>
      <c r="G31" s="51">
        <f t="shared" si="9"/>
        <v>0</v>
      </c>
      <c r="H31" s="62"/>
      <c r="I31" s="51">
        <f t="shared" si="3"/>
        <v>0</v>
      </c>
      <c r="J31" s="59"/>
      <c r="K31" s="51">
        <f t="shared" si="4"/>
        <v>0</v>
      </c>
      <c r="L31" s="60"/>
      <c r="M31" s="55">
        <f t="shared" si="5"/>
        <v>0</v>
      </c>
      <c r="N31" s="59"/>
      <c r="O31" s="51">
        <f t="shared" si="6"/>
        <v>0</v>
      </c>
      <c r="P31" s="61"/>
      <c r="Q31" s="57">
        <f t="shared" si="7"/>
        <v>0</v>
      </c>
      <c r="R31"/>
      <c r="S31"/>
    </row>
    <row r="32" spans="1:19">
      <c r="A32" s="23"/>
      <c r="B32" s="66"/>
      <c r="C32" s="51">
        <f t="shared" si="8"/>
        <v>0</v>
      </c>
      <c r="D32" s="52"/>
      <c r="E32" s="51">
        <f t="shared" si="1"/>
        <v>0</v>
      </c>
      <c r="F32" s="59"/>
      <c r="G32" s="51">
        <f t="shared" si="9"/>
        <v>0</v>
      </c>
      <c r="H32" s="62"/>
      <c r="I32" s="51">
        <f t="shared" si="3"/>
        <v>0</v>
      </c>
      <c r="J32" s="59"/>
      <c r="K32" s="51">
        <f t="shared" si="4"/>
        <v>0</v>
      </c>
      <c r="L32" s="60"/>
      <c r="M32" s="55">
        <f t="shared" si="5"/>
        <v>0</v>
      </c>
      <c r="N32" s="59"/>
      <c r="O32" s="51">
        <f t="shared" si="6"/>
        <v>0</v>
      </c>
      <c r="P32" s="61"/>
      <c r="Q32" s="57">
        <f t="shared" si="7"/>
        <v>0</v>
      </c>
      <c r="R32"/>
      <c r="S32"/>
    </row>
    <row r="33" spans="1:19">
      <c r="A33" s="23"/>
      <c r="B33" s="66"/>
      <c r="C33" s="51">
        <f t="shared" si="8"/>
        <v>0</v>
      </c>
      <c r="D33" s="52"/>
      <c r="E33" s="51">
        <f t="shared" si="1"/>
        <v>0</v>
      </c>
      <c r="F33" s="59"/>
      <c r="G33" s="51">
        <f t="shared" si="9"/>
        <v>0</v>
      </c>
      <c r="H33" s="59"/>
      <c r="I33" s="51">
        <f t="shared" si="3"/>
        <v>0</v>
      </c>
      <c r="J33" s="59"/>
      <c r="K33" s="51">
        <f t="shared" si="4"/>
        <v>0</v>
      </c>
      <c r="L33" s="60"/>
      <c r="M33" s="55">
        <f t="shared" si="5"/>
        <v>0</v>
      </c>
      <c r="N33" s="59"/>
      <c r="O33" s="51">
        <f t="shared" si="6"/>
        <v>0</v>
      </c>
      <c r="P33" s="61"/>
      <c r="Q33" s="57">
        <f t="shared" si="7"/>
        <v>0</v>
      </c>
      <c r="R33"/>
      <c r="S33"/>
    </row>
    <row r="34" spans="1:19">
      <c r="A34" s="22"/>
      <c r="B34" s="66"/>
      <c r="C34" s="51">
        <f t="shared" si="8"/>
        <v>0</v>
      </c>
      <c r="D34" s="52"/>
      <c r="E34" s="51">
        <f t="shared" si="1"/>
        <v>0</v>
      </c>
      <c r="F34" s="59"/>
      <c r="G34" s="51">
        <f t="shared" si="9"/>
        <v>0</v>
      </c>
      <c r="H34" s="59"/>
      <c r="I34" s="51">
        <f t="shared" si="3"/>
        <v>0</v>
      </c>
      <c r="J34" s="59"/>
      <c r="K34" s="51">
        <f t="shared" si="4"/>
        <v>0</v>
      </c>
      <c r="L34" s="60"/>
      <c r="M34" s="55">
        <f t="shared" si="5"/>
        <v>0</v>
      </c>
      <c r="N34" s="59"/>
      <c r="O34" s="51">
        <f t="shared" si="6"/>
        <v>0</v>
      </c>
      <c r="P34" s="61"/>
      <c r="Q34" s="57">
        <f t="shared" si="7"/>
        <v>0</v>
      </c>
      <c r="R34"/>
      <c r="S34"/>
    </row>
    <row r="35" spans="1:19">
      <c r="A35"/>
      <c r="B35" s="5"/>
      <c r="C35" s="6"/>
      <c r="D35" s="5"/>
      <c r="E35" s="6"/>
      <c r="F35" s="5"/>
      <c r="G35" s="6"/>
      <c r="H35" s="5"/>
      <c r="I35" s="6"/>
      <c r="J35" s="5"/>
      <c r="K35" s="6"/>
      <c r="L35" s="5"/>
      <c r="M35" s="6"/>
      <c r="N35" s="5"/>
      <c r="O35" s="6"/>
      <c r="P35" s="5"/>
      <c r="Q35" s="6"/>
      <c r="R35"/>
      <c r="S35"/>
    </row>
    <row r="36" spans="1:19" s="20" customFormat="1">
      <c r="A36" s="19" t="s">
        <v>16</v>
      </c>
      <c r="C36" s="21">
        <f xml:space="preserve"> IF(B3=0,0,J3 / B3)</f>
        <v>0</v>
      </c>
      <c r="E36" s="21">
        <f xml:space="preserve"> IF(D3=0,0,J3 / D3)</f>
        <v>0</v>
      </c>
      <c r="G36" s="21">
        <f xml:space="preserve"> IF(J3 =0,0,J3 / F3)</f>
        <v>0</v>
      </c>
      <c r="I36" s="21">
        <f xml:space="preserve"> IF(H3=0,0,J3 / H3)</f>
        <v>0</v>
      </c>
      <c r="K36" s="20">
        <f xml:space="preserve"> IF(J3=0,0,J3 / J3)</f>
        <v>0</v>
      </c>
      <c r="M36" s="20">
        <f xml:space="preserve"> IF(L3=0,0,J3 / L3)</f>
        <v>0</v>
      </c>
      <c r="O36" s="20">
        <f xml:space="preserve"> IF(N3=0,0,J3 / N3)</f>
        <v>0</v>
      </c>
      <c r="Q36" s="20">
        <f xml:space="preserve"> IF(P3=0,0,J3 / P3)</f>
        <v>0</v>
      </c>
    </row>
    <row r="37" spans="1:19">
      <c r="A37"/>
      <c r="B37"/>
      <c r="C37" s="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</row>
    <row r="38" spans="1:19" s="28" customFormat="1">
      <c r="C38" s="29">
        <f xml:space="preserve"> MIN(C3:C34)</f>
        <v>0</v>
      </c>
      <c r="D38" s="29"/>
      <c r="E38" s="29">
        <f t="shared" ref="E38:M38" si="10" xml:space="preserve"> MIN(E3:E34)</f>
        <v>0</v>
      </c>
      <c r="F38" s="29"/>
      <c r="G38" s="29">
        <f t="shared" si="10"/>
        <v>0</v>
      </c>
      <c r="H38" s="29"/>
      <c r="I38" s="29">
        <f t="shared" si="10"/>
        <v>0</v>
      </c>
      <c r="J38" s="29"/>
      <c r="K38" s="29">
        <f t="shared" si="10"/>
        <v>0</v>
      </c>
      <c r="L38" s="29"/>
      <c r="M38" s="29">
        <f t="shared" si="10"/>
        <v>0</v>
      </c>
      <c r="N38" s="29"/>
      <c r="O38" s="29">
        <f xml:space="preserve"> MIN(O3:O34)</f>
        <v>0</v>
      </c>
      <c r="P38" s="29"/>
      <c r="Q38" s="29">
        <f xml:space="preserve"> MIN(Q3:Q34)</f>
        <v>0</v>
      </c>
    </row>
    <row r="39" spans="1:19" s="28" customFormat="1">
      <c r="C39" s="29">
        <f xml:space="preserve"> MAX(C3:C34)</f>
        <v>0</v>
      </c>
      <c r="D39" s="29"/>
      <c r="E39" s="29">
        <f xml:space="preserve"> MAX(E3:E34)</f>
        <v>0</v>
      </c>
      <c r="F39" s="29"/>
      <c r="G39" s="29">
        <f xml:space="preserve"> MAX(G3:G34)</f>
        <v>0</v>
      </c>
      <c r="H39" s="29"/>
      <c r="I39" s="29">
        <f xml:space="preserve"> MAX(I3:I34)</f>
        <v>0</v>
      </c>
      <c r="J39" s="29"/>
      <c r="K39" s="29">
        <f xml:space="preserve"> MAX(K3:K34)</f>
        <v>0</v>
      </c>
      <c r="L39" s="29"/>
      <c r="M39" s="29">
        <f xml:space="preserve"> MAX(M3:M34)</f>
        <v>0</v>
      </c>
      <c r="N39" s="29"/>
      <c r="O39" s="29">
        <f xml:space="preserve"> MAX(O3:O34)</f>
        <v>0</v>
      </c>
      <c r="P39" s="29"/>
      <c r="Q39" s="29">
        <f xml:space="preserve"> MAX(Q3:Q34)</f>
        <v>0</v>
      </c>
    </row>
    <row r="40" spans="1:19">
      <c r="A40" s="30" t="s">
        <v>18</v>
      </c>
      <c r="B40"/>
      <c r="C40" s="31">
        <f xml:space="preserve"> MIN(C38,E38,G38,I38,K38,M38,O38,Q38)</f>
        <v>0</v>
      </c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/>
    </row>
    <row r="41" spans="1:19">
      <c r="A41" s="30" t="s">
        <v>19</v>
      </c>
      <c r="B41"/>
      <c r="C41" s="31">
        <f xml:space="preserve"> MAX(C39,E39,G39,I39,K39,M39,O39,Q39)</f>
        <v>0</v>
      </c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/>
    </row>
    <row r="42" spans="1:19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</row>
    <row r="43" spans="1:19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</row>
    <row r="44" spans="1:19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</row>
    <row r="45" spans="1:19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</row>
    <row r="46" spans="1:19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</row>
    <row r="47" spans="1:19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</row>
    <row r="48" spans="1:19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</row>
  </sheetData>
  <mergeCells count="8">
    <mergeCell ref="N1:O1"/>
    <mergeCell ref="P1:Q1"/>
    <mergeCell ref="L1:M1"/>
    <mergeCell ref="B1:C1"/>
    <mergeCell ref="D1:E1"/>
    <mergeCell ref="F1:G1"/>
    <mergeCell ref="J1:K1"/>
    <mergeCell ref="H1:I1"/>
  </mergeCells>
  <phoneticPr fontId="1" type="noConversion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11" sqref="K11"/>
    </sheetView>
  </sheetViews>
  <sheetFormatPr defaultRowHeight="16.5"/>
  <sheetData/>
  <phoneticPr fontId="1" type="noConversion"/>
  <pageMargins left="0.75" right="0.75" top="1" bottom="1" header="0.5" footer="0.5"/>
  <pageSetup paperSize="9" orientation="portrait" copies="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圖表</vt:lpstr>
      </vt:variant>
      <vt:variant>
        <vt:i4>1</vt:i4>
      </vt:variant>
    </vt:vector>
  </HeadingPairs>
  <TitlesOfParts>
    <vt:vector size="4" baseType="lpstr">
      <vt:lpstr>30320</vt:lpstr>
      <vt:lpstr>Data_30322ab</vt:lpstr>
      <vt:lpstr>30320b</vt:lpstr>
      <vt:lpstr>30320a</vt:lpstr>
    </vt:vector>
  </TitlesOfParts>
  <Company>TAIFEX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</dc:creator>
  <cp:lastModifiedBy>KJSOFT</cp:lastModifiedBy>
  <cp:lastPrinted>2007-09-28T09:21:31Z</cp:lastPrinted>
  <dcterms:created xsi:type="dcterms:W3CDTF">2003-04-02T01:58:37Z</dcterms:created>
  <dcterms:modified xsi:type="dcterms:W3CDTF">2019-06-10T12:22:22Z</dcterms:modified>
</cp:coreProperties>
</file>