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KJSOFT\Desktop\update_template\"/>
    </mc:Choice>
  </mc:AlternateContent>
  <xr:revisionPtr revIDLastSave="0" documentId="8_{DB7B25FD-FB89-46FA-9E30-4AFDEBE5B3EE}" xr6:coauthVersionLast="36" xr6:coauthVersionMax="36" xr10:uidLastSave="{00000000-0000-0000-0000-000000000000}"/>
  <bookViews>
    <workbookView xWindow="390" yWindow="60" windowWidth="11400" windowHeight="7200" activeTab="2"/>
  </bookViews>
  <sheets>
    <sheet name="Opt" sheetId="8" r:id="rId1"/>
    <sheet name="Opt_Detail" sheetId="7" r:id="rId2"/>
    <sheet name="Fut" sheetId="10" r:id="rId3"/>
    <sheet name="Fut_Detail" sheetId="1" r:id="rId4"/>
  </sheets>
  <definedNames>
    <definedName name="_xlnm.Print_Area" localSheetId="2">Fut!$A$1:$I$27</definedName>
    <definedName name="_xlnm.Print_Area" localSheetId="3">Fut_Detail!$A$1:$G$427</definedName>
    <definedName name="_xlnm.Print_Area" localSheetId="0">Opt!$A$1:$I$25</definedName>
    <definedName name="_xlnm.Print_Titles" localSheetId="3">Fut_Detail!$2:$2</definedName>
    <definedName name="_xlnm.Print_Titles" localSheetId="1">Opt_Detail!$2:$2</definedName>
  </definedNames>
  <calcPr calcId="191029" fullCalcOnLoad="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0" l="1"/>
  <c r="B18" i="10" s="1"/>
  <c r="D6" i="10"/>
  <c r="D23" i="10"/>
  <c r="A21" i="10"/>
  <c r="E18" i="10"/>
  <c r="C18" i="10"/>
  <c r="H18" i="10" s="1"/>
  <c r="F13" i="10"/>
  <c r="B10" i="10"/>
  <c r="B1" i="10"/>
  <c r="I423" i="1"/>
  <c r="I422" i="1"/>
  <c r="I421" i="1"/>
  <c r="F256" i="1"/>
  <c r="F262" i="1"/>
  <c r="F264" i="1"/>
  <c r="F270" i="1"/>
  <c r="F272" i="1"/>
  <c r="F278" i="1"/>
  <c r="F280" i="1"/>
  <c r="F286" i="1"/>
  <c r="F288" i="1"/>
  <c r="F293" i="1"/>
  <c r="F294" i="1"/>
  <c r="F296" i="1"/>
  <c r="F302" i="1"/>
  <c r="F304" i="1"/>
  <c r="F310" i="1"/>
  <c r="F312" i="1"/>
  <c r="F318" i="1"/>
  <c r="F320" i="1"/>
  <c r="F326" i="1"/>
  <c r="F328" i="1"/>
  <c r="F334" i="1"/>
  <c r="F336" i="1"/>
  <c r="F342" i="1"/>
  <c r="F344" i="1"/>
  <c r="F350" i="1"/>
  <c r="F352" i="1"/>
  <c r="F357" i="1"/>
  <c r="F358" i="1"/>
  <c r="F360" i="1"/>
  <c r="F366" i="1"/>
  <c r="F368" i="1"/>
  <c r="F374" i="1"/>
  <c r="F376" i="1"/>
  <c r="F382" i="1"/>
  <c r="F384" i="1"/>
  <c r="F390" i="1"/>
  <c r="F392" i="1"/>
  <c r="F398" i="1"/>
  <c r="F400" i="1"/>
  <c r="F406" i="1"/>
  <c r="F408" i="1"/>
  <c r="F414" i="1"/>
  <c r="F416" i="1"/>
  <c r="F242" i="1"/>
  <c r="I215" i="1"/>
  <c r="I214" i="1"/>
  <c r="I213" i="1"/>
  <c r="F182" i="1"/>
  <c r="I107" i="1"/>
  <c r="I106" i="1"/>
  <c r="I105" i="1"/>
  <c r="F72" i="1"/>
  <c r="F89" i="1"/>
  <c r="H46" i="1"/>
  <c r="F46" i="1" s="1"/>
  <c r="H49" i="1"/>
  <c r="H54" i="1"/>
  <c r="F54" i="1" s="1"/>
  <c r="H57" i="1"/>
  <c r="H62" i="1"/>
  <c r="F62" i="1" s="1"/>
  <c r="H65" i="1"/>
  <c r="H70" i="1"/>
  <c r="H73" i="1"/>
  <c r="F73" i="1" s="1"/>
  <c r="H78" i="1"/>
  <c r="H81" i="1"/>
  <c r="F81" i="1" s="1"/>
  <c r="H86" i="1"/>
  <c r="H89" i="1"/>
  <c r="H94" i="1"/>
  <c r="H95" i="1"/>
  <c r="H97" i="1"/>
  <c r="F97" i="1" s="1"/>
  <c r="H102" i="1"/>
  <c r="H123" i="1"/>
  <c r="H128" i="1"/>
  <c r="H131" i="1"/>
  <c r="H136" i="1"/>
  <c r="H139" i="1"/>
  <c r="H144" i="1"/>
  <c r="H147" i="1"/>
  <c r="H152" i="1"/>
  <c r="H155" i="1"/>
  <c r="H160" i="1"/>
  <c r="H163" i="1"/>
  <c r="H168" i="1"/>
  <c r="H171" i="1"/>
  <c r="H177" i="1"/>
  <c r="H179" i="1"/>
  <c r="H187" i="1"/>
  <c r="H195" i="1"/>
  <c r="H200" i="1"/>
  <c r="H203" i="1"/>
  <c r="H211" i="1"/>
  <c r="H240" i="1"/>
  <c r="F240" i="1" s="1"/>
  <c r="H241" i="1"/>
  <c r="F241" i="1" s="1"/>
  <c r="H242" i="1"/>
  <c r="H243" i="1"/>
  <c r="H244" i="1"/>
  <c r="F244" i="1" s="1"/>
  <c r="H245" i="1"/>
  <c r="F245" i="1" s="1"/>
  <c r="H246" i="1"/>
  <c r="F246" i="1" s="1"/>
  <c r="H247" i="1"/>
  <c r="F247" i="1" s="1"/>
  <c r="H248" i="1"/>
  <c r="F248" i="1" s="1"/>
  <c r="H249" i="1"/>
  <c r="F249" i="1" s="1"/>
  <c r="H250" i="1"/>
  <c r="H251" i="1"/>
  <c r="H252" i="1"/>
  <c r="F252" i="1" s="1"/>
  <c r="H253" i="1"/>
  <c r="F253" i="1" s="1"/>
  <c r="H254" i="1"/>
  <c r="F254" i="1" s="1"/>
  <c r="H255" i="1"/>
  <c r="F255" i="1" s="1"/>
  <c r="H256" i="1"/>
  <c r="H257" i="1"/>
  <c r="F257" i="1" s="1"/>
  <c r="H258" i="1"/>
  <c r="F258" i="1" s="1"/>
  <c r="H259" i="1"/>
  <c r="H260" i="1"/>
  <c r="F260" i="1" s="1"/>
  <c r="H261" i="1"/>
  <c r="F261" i="1" s="1"/>
  <c r="H262" i="1"/>
  <c r="H263" i="1"/>
  <c r="F263" i="1" s="1"/>
  <c r="H264" i="1"/>
  <c r="H265" i="1"/>
  <c r="F265" i="1" s="1"/>
  <c r="H266" i="1"/>
  <c r="F266" i="1" s="1"/>
  <c r="H267" i="1"/>
  <c r="H268" i="1"/>
  <c r="F268" i="1" s="1"/>
  <c r="H269" i="1"/>
  <c r="F269" i="1" s="1"/>
  <c r="H270" i="1"/>
  <c r="H271" i="1"/>
  <c r="F271" i="1" s="1"/>
  <c r="H272" i="1"/>
  <c r="H273" i="1"/>
  <c r="F273" i="1" s="1"/>
  <c r="H274" i="1"/>
  <c r="F274" i="1" s="1"/>
  <c r="H275" i="1"/>
  <c r="H276" i="1"/>
  <c r="F276" i="1" s="1"/>
  <c r="H277" i="1"/>
  <c r="F277" i="1" s="1"/>
  <c r="H278" i="1"/>
  <c r="H279" i="1"/>
  <c r="F279" i="1" s="1"/>
  <c r="H280" i="1"/>
  <c r="H281" i="1"/>
  <c r="F281" i="1" s="1"/>
  <c r="H282" i="1"/>
  <c r="F282" i="1" s="1"/>
  <c r="H283" i="1"/>
  <c r="H284" i="1"/>
  <c r="F284" i="1" s="1"/>
  <c r="H285" i="1"/>
  <c r="F285" i="1" s="1"/>
  <c r="H286" i="1"/>
  <c r="H287" i="1"/>
  <c r="F287" i="1" s="1"/>
  <c r="H288" i="1"/>
  <c r="H289" i="1"/>
  <c r="F289" i="1" s="1"/>
  <c r="H290" i="1"/>
  <c r="F290" i="1" s="1"/>
  <c r="H291" i="1"/>
  <c r="H292" i="1"/>
  <c r="F292" i="1" s="1"/>
  <c r="H293" i="1"/>
  <c r="H294" i="1"/>
  <c r="H295" i="1"/>
  <c r="F295" i="1" s="1"/>
  <c r="H296" i="1"/>
  <c r="H297" i="1"/>
  <c r="F297" i="1" s="1"/>
  <c r="H298" i="1"/>
  <c r="F298" i="1" s="1"/>
  <c r="H299" i="1"/>
  <c r="H300" i="1"/>
  <c r="F300" i="1" s="1"/>
  <c r="H301" i="1"/>
  <c r="F301" i="1" s="1"/>
  <c r="H302" i="1"/>
  <c r="H303" i="1"/>
  <c r="F303" i="1" s="1"/>
  <c r="H304" i="1"/>
  <c r="H305" i="1"/>
  <c r="F305" i="1" s="1"/>
  <c r="H306" i="1"/>
  <c r="F306" i="1" s="1"/>
  <c r="H307" i="1"/>
  <c r="H308" i="1"/>
  <c r="F308" i="1" s="1"/>
  <c r="H309" i="1"/>
  <c r="F309" i="1" s="1"/>
  <c r="H310" i="1"/>
  <c r="H311" i="1"/>
  <c r="F311" i="1" s="1"/>
  <c r="H312" i="1"/>
  <c r="H313" i="1"/>
  <c r="F313" i="1" s="1"/>
  <c r="H314" i="1"/>
  <c r="F314" i="1" s="1"/>
  <c r="H315" i="1"/>
  <c r="H316" i="1"/>
  <c r="F316" i="1" s="1"/>
  <c r="H317" i="1"/>
  <c r="F317" i="1" s="1"/>
  <c r="H318" i="1"/>
  <c r="H319" i="1"/>
  <c r="F319" i="1" s="1"/>
  <c r="H320" i="1"/>
  <c r="H321" i="1"/>
  <c r="F321" i="1" s="1"/>
  <c r="H322" i="1"/>
  <c r="F322" i="1" s="1"/>
  <c r="H323" i="1"/>
  <c r="H324" i="1"/>
  <c r="F324" i="1" s="1"/>
  <c r="H325" i="1"/>
  <c r="F325" i="1" s="1"/>
  <c r="H326" i="1"/>
  <c r="H327" i="1"/>
  <c r="F327" i="1" s="1"/>
  <c r="H328" i="1"/>
  <c r="H329" i="1"/>
  <c r="F329" i="1" s="1"/>
  <c r="H330" i="1"/>
  <c r="F330" i="1" s="1"/>
  <c r="H331" i="1"/>
  <c r="H332" i="1"/>
  <c r="F332" i="1" s="1"/>
  <c r="H333" i="1"/>
  <c r="F333" i="1" s="1"/>
  <c r="H334" i="1"/>
  <c r="H335" i="1"/>
  <c r="F335" i="1" s="1"/>
  <c r="H336" i="1"/>
  <c r="H337" i="1"/>
  <c r="F337" i="1" s="1"/>
  <c r="H338" i="1"/>
  <c r="F338" i="1" s="1"/>
  <c r="H339" i="1"/>
  <c r="H340" i="1"/>
  <c r="F340" i="1" s="1"/>
  <c r="H341" i="1"/>
  <c r="F341" i="1" s="1"/>
  <c r="H342" i="1"/>
  <c r="H343" i="1"/>
  <c r="F343" i="1" s="1"/>
  <c r="H344" i="1"/>
  <c r="H345" i="1"/>
  <c r="F345" i="1" s="1"/>
  <c r="H346" i="1"/>
  <c r="F346" i="1" s="1"/>
  <c r="H347" i="1"/>
  <c r="H348" i="1"/>
  <c r="F348" i="1" s="1"/>
  <c r="H349" i="1"/>
  <c r="F349" i="1" s="1"/>
  <c r="H350" i="1"/>
  <c r="H351" i="1"/>
  <c r="F351" i="1" s="1"/>
  <c r="H352" i="1"/>
  <c r="H353" i="1"/>
  <c r="F353" i="1" s="1"/>
  <c r="H354" i="1"/>
  <c r="F354" i="1" s="1"/>
  <c r="H355" i="1"/>
  <c r="H356" i="1"/>
  <c r="F356" i="1" s="1"/>
  <c r="H357" i="1"/>
  <c r="H358" i="1"/>
  <c r="H359" i="1"/>
  <c r="F359" i="1" s="1"/>
  <c r="H360" i="1"/>
  <c r="H361" i="1"/>
  <c r="F361" i="1" s="1"/>
  <c r="H362" i="1"/>
  <c r="F362" i="1" s="1"/>
  <c r="H363" i="1"/>
  <c r="H364" i="1"/>
  <c r="F364" i="1" s="1"/>
  <c r="H365" i="1"/>
  <c r="F365" i="1" s="1"/>
  <c r="H366" i="1"/>
  <c r="H367" i="1"/>
  <c r="F367" i="1" s="1"/>
  <c r="H368" i="1"/>
  <c r="H369" i="1"/>
  <c r="F369" i="1" s="1"/>
  <c r="H370" i="1"/>
  <c r="F370" i="1" s="1"/>
  <c r="H371" i="1"/>
  <c r="H372" i="1"/>
  <c r="F372" i="1" s="1"/>
  <c r="H373" i="1"/>
  <c r="F373" i="1" s="1"/>
  <c r="H374" i="1"/>
  <c r="H375" i="1"/>
  <c r="F375" i="1" s="1"/>
  <c r="H376" i="1"/>
  <c r="H377" i="1"/>
  <c r="F377" i="1" s="1"/>
  <c r="H378" i="1"/>
  <c r="F378" i="1" s="1"/>
  <c r="H379" i="1"/>
  <c r="H380" i="1"/>
  <c r="F380" i="1" s="1"/>
  <c r="H381" i="1"/>
  <c r="F381" i="1" s="1"/>
  <c r="H382" i="1"/>
  <c r="H383" i="1"/>
  <c r="F383" i="1" s="1"/>
  <c r="H384" i="1"/>
  <c r="H385" i="1"/>
  <c r="F385" i="1" s="1"/>
  <c r="H386" i="1"/>
  <c r="F386" i="1" s="1"/>
  <c r="H387" i="1"/>
  <c r="H388" i="1"/>
  <c r="F388" i="1" s="1"/>
  <c r="H389" i="1"/>
  <c r="F389" i="1" s="1"/>
  <c r="H390" i="1"/>
  <c r="H391" i="1"/>
  <c r="F391" i="1" s="1"/>
  <c r="H392" i="1"/>
  <c r="H393" i="1"/>
  <c r="F393" i="1" s="1"/>
  <c r="H394" i="1"/>
  <c r="F394" i="1" s="1"/>
  <c r="H395" i="1"/>
  <c r="H396" i="1"/>
  <c r="F396" i="1" s="1"/>
  <c r="H397" i="1"/>
  <c r="F397" i="1" s="1"/>
  <c r="H398" i="1"/>
  <c r="H399" i="1"/>
  <c r="F399" i="1" s="1"/>
  <c r="H400" i="1"/>
  <c r="H401" i="1"/>
  <c r="F401" i="1" s="1"/>
  <c r="H402" i="1"/>
  <c r="F402" i="1" s="1"/>
  <c r="H403" i="1"/>
  <c r="H404" i="1"/>
  <c r="F404" i="1" s="1"/>
  <c r="H405" i="1"/>
  <c r="F405" i="1" s="1"/>
  <c r="H406" i="1"/>
  <c r="H407" i="1"/>
  <c r="F407" i="1" s="1"/>
  <c r="H408" i="1"/>
  <c r="H409" i="1"/>
  <c r="F409" i="1" s="1"/>
  <c r="H410" i="1"/>
  <c r="F410" i="1" s="1"/>
  <c r="H411" i="1"/>
  <c r="H412" i="1"/>
  <c r="F412" i="1" s="1"/>
  <c r="H413" i="1"/>
  <c r="F413" i="1" s="1"/>
  <c r="H414" i="1"/>
  <c r="H415" i="1"/>
  <c r="F415" i="1" s="1"/>
  <c r="H416" i="1"/>
  <c r="H417" i="1"/>
  <c r="F417" i="1" s="1"/>
  <c r="H418" i="1"/>
  <c r="F418" i="1" s="1"/>
  <c r="H419" i="1"/>
  <c r="F419" i="1" s="1"/>
  <c r="H44" i="1"/>
  <c r="H8" i="1"/>
  <c r="H13" i="1"/>
  <c r="H16" i="1"/>
  <c r="H21" i="1"/>
  <c r="F21" i="1" s="1"/>
  <c r="H24" i="1"/>
  <c r="H29" i="1"/>
  <c r="H32" i="1"/>
  <c r="I37" i="1"/>
  <c r="I38" i="1"/>
  <c r="I36" i="1"/>
  <c r="I419" i="1"/>
  <c r="I6" i="1"/>
  <c r="I7" i="1"/>
  <c r="I8" i="1"/>
  <c r="I9" i="1"/>
  <c r="I10" i="1"/>
  <c r="I11" i="1"/>
  <c r="F11" i="1" s="1"/>
  <c r="I12" i="1"/>
  <c r="I13" i="1"/>
  <c r="I14" i="1"/>
  <c r="I15" i="1"/>
  <c r="I16" i="1"/>
  <c r="I17" i="1"/>
  <c r="I18" i="1"/>
  <c r="I19" i="1"/>
  <c r="I20" i="1"/>
  <c r="I21" i="1"/>
  <c r="I22" i="1"/>
  <c r="I23" i="1"/>
  <c r="I24" i="1"/>
  <c r="I25" i="1"/>
  <c r="I26" i="1"/>
  <c r="I27" i="1"/>
  <c r="I28" i="1"/>
  <c r="I29" i="1"/>
  <c r="I30" i="1"/>
  <c r="I31" i="1"/>
  <c r="I32" i="1"/>
  <c r="I33" i="1"/>
  <c r="I34"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40" i="1"/>
  <c r="I241" i="1"/>
  <c r="I242" i="1"/>
  <c r="I243" i="1"/>
  <c r="F243" i="1" s="1"/>
  <c r="I244" i="1"/>
  <c r="I245" i="1"/>
  <c r="I246" i="1"/>
  <c r="I247" i="1"/>
  <c r="I248" i="1"/>
  <c r="I249" i="1"/>
  <c r="I250" i="1"/>
  <c r="F250" i="1" s="1"/>
  <c r="I251" i="1"/>
  <c r="F251" i="1" s="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5" i="1"/>
  <c r="F5" i="1" s="1"/>
  <c r="F13" i="1"/>
  <c r="F19" i="1"/>
  <c r="F29" i="1"/>
  <c r="A2" i="1"/>
  <c r="C5" i="1"/>
  <c r="D3" i="10" s="1"/>
  <c r="D5" i="1"/>
  <c r="E5" i="1"/>
  <c r="H5" i="1" s="1"/>
  <c r="C6" i="1"/>
  <c r="D6" i="1"/>
  <c r="E6" i="1"/>
  <c r="H6" i="1" s="1"/>
  <c r="C7" i="1"/>
  <c r="D7" i="1"/>
  <c r="E7" i="1"/>
  <c r="H7" i="1" s="1"/>
  <c r="C8" i="1"/>
  <c r="D8" i="1"/>
  <c r="F8" i="1" s="1"/>
  <c r="E8" i="1"/>
  <c r="C9" i="1"/>
  <c r="D9" i="1"/>
  <c r="F9" i="1" s="1"/>
  <c r="E9" i="1"/>
  <c r="H9" i="1" s="1"/>
  <c r="C10" i="1"/>
  <c r="D10" i="1"/>
  <c r="E10" i="1"/>
  <c r="H10" i="1" s="1"/>
  <c r="F10" i="1" s="1"/>
  <c r="C11" i="1"/>
  <c r="D11" i="1"/>
  <c r="E11" i="1"/>
  <c r="H11" i="1" s="1"/>
  <c r="C12" i="1"/>
  <c r="D12" i="1"/>
  <c r="F12" i="1" s="1"/>
  <c r="E12" i="1"/>
  <c r="H12" i="1" s="1"/>
  <c r="C13" i="1"/>
  <c r="D13" i="1"/>
  <c r="E13" i="1"/>
  <c r="C14" i="1"/>
  <c r="D14" i="1"/>
  <c r="E14" i="1"/>
  <c r="H14" i="1" s="1"/>
  <c r="C15" i="1"/>
  <c r="D15" i="1"/>
  <c r="E15" i="1"/>
  <c r="H15" i="1" s="1"/>
  <c r="C16" i="1"/>
  <c r="D16" i="1"/>
  <c r="E16" i="1"/>
  <c r="C17" i="1"/>
  <c r="D17" i="1"/>
  <c r="F17" i="1" s="1"/>
  <c r="E17" i="1"/>
  <c r="H17" i="1" s="1"/>
  <c r="C18" i="1"/>
  <c r="D18" i="1"/>
  <c r="F18" i="1" s="1"/>
  <c r="E18" i="1"/>
  <c r="H18" i="1" s="1"/>
  <c r="C19" i="1"/>
  <c r="D19" i="1"/>
  <c r="E19" i="1"/>
  <c r="H19" i="1" s="1"/>
  <c r="C20" i="1"/>
  <c r="D20" i="1"/>
  <c r="F20" i="1" s="1"/>
  <c r="E20" i="1"/>
  <c r="H20" i="1" s="1"/>
  <c r="C21" i="1"/>
  <c r="D21" i="1"/>
  <c r="E21" i="1"/>
  <c r="C22" i="1"/>
  <c r="D22" i="1"/>
  <c r="E22" i="1"/>
  <c r="H22" i="1" s="1"/>
  <c r="C23" i="1"/>
  <c r="D23" i="1"/>
  <c r="E23" i="1"/>
  <c r="H23" i="1" s="1"/>
  <c r="C24" i="1"/>
  <c r="D24" i="1"/>
  <c r="E24" i="1"/>
  <c r="C25" i="1"/>
  <c r="D25" i="1"/>
  <c r="F25" i="1" s="1"/>
  <c r="E25" i="1"/>
  <c r="H25" i="1" s="1"/>
  <c r="C26" i="1"/>
  <c r="D26" i="1"/>
  <c r="E26" i="1"/>
  <c r="H26" i="1" s="1"/>
  <c r="F26" i="1" s="1"/>
  <c r="C27" i="1"/>
  <c r="D27" i="1"/>
  <c r="E27" i="1"/>
  <c r="H27" i="1" s="1"/>
  <c r="C28" i="1"/>
  <c r="D28" i="1"/>
  <c r="F28" i="1" s="1"/>
  <c r="E28" i="1"/>
  <c r="H28" i="1" s="1"/>
  <c r="C29" i="1"/>
  <c r="D29" i="1"/>
  <c r="E29" i="1"/>
  <c r="C30" i="1"/>
  <c r="D30" i="1"/>
  <c r="E30" i="1"/>
  <c r="H30" i="1" s="1"/>
  <c r="C31" i="1"/>
  <c r="D31" i="1"/>
  <c r="E31" i="1"/>
  <c r="H31" i="1" s="1"/>
  <c r="C32" i="1"/>
  <c r="D32" i="1"/>
  <c r="E32" i="1"/>
  <c r="C33" i="1"/>
  <c r="D33" i="1"/>
  <c r="F33" i="1" s="1"/>
  <c r="E33" i="1"/>
  <c r="H33" i="1" s="1"/>
  <c r="C34" i="1"/>
  <c r="E3" i="10" s="1"/>
  <c r="E4" i="10" s="1"/>
  <c r="E5" i="10" s="1"/>
  <c r="E6" i="10" s="1"/>
  <c r="D34" i="1"/>
  <c r="F34" i="1" s="1"/>
  <c r="E34" i="1"/>
  <c r="H34" i="1" s="1"/>
  <c r="C44" i="1"/>
  <c r="D4" i="10" s="1"/>
  <c r="D44" i="1"/>
  <c r="E44" i="1"/>
  <c r="C45" i="1"/>
  <c r="D45" i="1"/>
  <c r="F45" i="1" s="1"/>
  <c r="E45" i="1"/>
  <c r="H45" i="1" s="1"/>
  <c r="C46" i="1"/>
  <c r="D46" i="1"/>
  <c r="E46" i="1"/>
  <c r="C47" i="1"/>
  <c r="D47" i="1"/>
  <c r="E47" i="1"/>
  <c r="H47" i="1" s="1"/>
  <c r="C48" i="1"/>
  <c r="D48" i="1"/>
  <c r="F48" i="1" s="1"/>
  <c r="E48" i="1"/>
  <c r="H48" i="1" s="1"/>
  <c r="C49" i="1"/>
  <c r="D49" i="1"/>
  <c r="F49" i="1" s="1"/>
  <c r="E49" i="1"/>
  <c r="C50" i="1"/>
  <c r="D50" i="1"/>
  <c r="E50" i="1"/>
  <c r="H50" i="1" s="1"/>
  <c r="C51" i="1"/>
  <c r="D51" i="1"/>
  <c r="E51" i="1"/>
  <c r="H51" i="1" s="1"/>
  <c r="C52" i="1"/>
  <c r="D52" i="1"/>
  <c r="E52" i="1"/>
  <c r="H52" i="1" s="1"/>
  <c r="C53" i="1"/>
  <c r="D53" i="1"/>
  <c r="F53" i="1" s="1"/>
  <c r="E53" i="1"/>
  <c r="H53" i="1" s="1"/>
  <c r="C54" i="1"/>
  <c r="D54" i="1"/>
  <c r="E54" i="1"/>
  <c r="C55" i="1"/>
  <c r="D55" i="1"/>
  <c r="E55" i="1"/>
  <c r="H55" i="1" s="1"/>
  <c r="C56" i="1"/>
  <c r="D56" i="1"/>
  <c r="F56" i="1" s="1"/>
  <c r="E56" i="1"/>
  <c r="H56" i="1" s="1"/>
  <c r="C57" i="1"/>
  <c r="D57" i="1"/>
  <c r="F57" i="1" s="1"/>
  <c r="E57" i="1"/>
  <c r="C58" i="1"/>
  <c r="D58" i="1"/>
  <c r="E58" i="1"/>
  <c r="H58" i="1" s="1"/>
  <c r="C59" i="1"/>
  <c r="D59" i="1"/>
  <c r="E59" i="1"/>
  <c r="H59" i="1" s="1"/>
  <c r="C60" i="1"/>
  <c r="D60" i="1"/>
  <c r="E60" i="1"/>
  <c r="H60" i="1" s="1"/>
  <c r="C61" i="1"/>
  <c r="D61" i="1"/>
  <c r="F61" i="1" s="1"/>
  <c r="E61" i="1"/>
  <c r="H61" i="1" s="1"/>
  <c r="C62" i="1"/>
  <c r="D62" i="1"/>
  <c r="E62" i="1"/>
  <c r="C63" i="1"/>
  <c r="D63" i="1"/>
  <c r="E63" i="1"/>
  <c r="H63" i="1" s="1"/>
  <c r="C64" i="1"/>
  <c r="D64" i="1"/>
  <c r="F64" i="1" s="1"/>
  <c r="E64" i="1"/>
  <c r="H64" i="1" s="1"/>
  <c r="C65" i="1"/>
  <c r="D65" i="1"/>
  <c r="F65" i="1" s="1"/>
  <c r="E65" i="1"/>
  <c r="C66" i="1"/>
  <c r="D66" i="1"/>
  <c r="E66" i="1"/>
  <c r="H66" i="1" s="1"/>
  <c r="C67" i="1"/>
  <c r="D67" i="1"/>
  <c r="E67" i="1"/>
  <c r="H67" i="1" s="1"/>
  <c r="C68" i="1"/>
  <c r="D68" i="1"/>
  <c r="E68" i="1"/>
  <c r="H68" i="1" s="1"/>
  <c r="C69" i="1"/>
  <c r="D69" i="1"/>
  <c r="F69" i="1" s="1"/>
  <c r="E69" i="1"/>
  <c r="H69" i="1" s="1"/>
  <c r="C70" i="1"/>
  <c r="D70" i="1"/>
  <c r="F70" i="1" s="1"/>
  <c r="E70" i="1"/>
  <c r="C71" i="1"/>
  <c r="D71" i="1"/>
  <c r="E71" i="1"/>
  <c r="H71" i="1" s="1"/>
  <c r="C72" i="1"/>
  <c r="D72" i="1"/>
  <c r="E72" i="1"/>
  <c r="H72" i="1" s="1"/>
  <c r="C73" i="1"/>
  <c r="D73" i="1"/>
  <c r="E73" i="1"/>
  <c r="C74" i="1"/>
  <c r="D74" i="1"/>
  <c r="E74" i="1"/>
  <c r="H74" i="1" s="1"/>
  <c r="C75" i="1"/>
  <c r="D75" i="1"/>
  <c r="F75" i="1" s="1"/>
  <c r="E75" i="1"/>
  <c r="H75" i="1" s="1"/>
  <c r="C76" i="1"/>
  <c r="D76" i="1"/>
  <c r="E76" i="1"/>
  <c r="H76" i="1" s="1"/>
  <c r="C77" i="1"/>
  <c r="D77" i="1"/>
  <c r="F77" i="1" s="1"/>
  <c r="E77" i="1"/>
  <c r="H77" i="1" s="1"/>
  <c r="C78" i="1"/>
  <c r="D78" i="1"/>
  <c r="F78" i="1" s="1"/>
  <c r="E78" i="1"/>
  <c r="C79" i="1"/>
  <c r="D79" i="1"/>
  <c r="E79" i="1"/>
  <c r="H79" i="1" s="1"/>
  <c r="C80" i="1"/>
  <c r="D80" i="1"/>
  <c r="F80" i="1" s="1"/>
  <c r="E80" i="1"/>
  <c r="H80" i="1" s="1"/>
  <c r="C81" i="1"/>
  <c r="D81" i="1"/>
  <c r="E81" i="1"/>
  <c r="C82" i="1"/>
  <c r="D82" i="1"/>
  <c r="E82" i="1"/>
  <c r="H82" i="1" s="1"/>
  <c r="C83" i="1"/>
  <c r="D83" i="1"/>
  <c r="F83" i="1" s="1"/>
  <c r="E83" i="1"/>
  <c r="H83" i="1" s="1"/>
  <c r="C84" i="1"/>
  <c r="D84" i="1"/>
  <c r="E84" i="1"/>
  <c r="H84" i="1" s="1"/>
  <c r="C85" i="1"/>
  <c r="D85" i="1"/>
  <c r="F85" i="1" s="1"/>
  <c r="E85" i="1"/>
  <c r="H85" i="1" s="1"/>
  <c r="C86" i="1"/>
  <c r="D86" i="1"/>
  <c r="F86" i="1" s="1"/>
  <c r="E86" i="1"/>
  <c r="C87" i="1"/>
  <c r="D87" i="1"/>
  <c r="E87" i="1"/>
  <c r="H87" i="1" s="1"/>
  <c r="C88" i="1"/>
  <c r="D88" i="1"/>
  <c r="F88" i="1" s="1"/>
  <c r="E88" i="1"/>
  <c r="H88" i="1" s="1"/>
  <c r="C89" i="1"/>
  <c r="D89" i="1"/>
  <c r="E89" i="1"/>
  <c r="C90" i="1"/>
  <c r="D90" i="1"/>
  <c r="E90" i="1"/>
  <c r="H90" i="1" s="1"/>
  <c r="C91" i="1"/>
  <c r="D91" i="1"/>
  <c r="E91" i="1"/>
  <c r="H91" i="1" s="1"/>
  <c r="F91" i="1" s="1"/>
  <c r="C92" i="1"/>
  <c r="D92" i="1"/>
  <c r="E92" i="1"/>
  <c r="H92" i="1" s="1"/>
  <c r="C93" i="1"/>
  <c r="D93" i="1"/>
  <c r="F93" i="1" s="1"/>
  <c r="E93" i="1"/>
  <c r="H93" i="1" s="1"/>
  <c r="C94" i="1"/>
  <c r="D94" i="1"/>
  <c r="F94" i="1" s="1"/>
  <c r="E94" i="1"/>
  <c r="C95" i="1"/>
  <c r="D95" i="1"/>
  <c r="E95" i="1"/>
  <c r="C96" i="1"/>
  <c r="D96" i="1"/>
  <c r="F96" i="1" s="1"/>
  <c r="E96" i="1"/>
  <c r="H96" i="1" s="1"/>
  <c r="C97" i="1"/>
  <c r="D97" i="1"/>
  <c r="E97" i="1"/>
  <c r="C98" i="1"/>
  <c r="D98" i="1"/>
  <c r="E98" i="1"/>
  <c r="H98" i="1" s="1"/>
  <c r="C99" i="1"/>
  <c r="D99" i="1"/>
  <c r="F99" i="1" s="1"/>
  <c r="E99" i="1"/>
  <c r="H99" i="1" s="1"/>
  <c r="C100" i="1"/>
  <c r="D100" i="1"/>
  <c r="E100" i="1"/>
  <c r="H100" i="1" s="1"/>
  <c r="C101" i="1"/>
  <c r="D101" i="1"/>
  <c r="F101" i="1" s="1"/>
  <c r="E101" i="1"/>
  <c r="H101" i="1" s="1"/>
  <c r="C102" i="1"/>
  <c r="D102" i="1"/>
  <c r="F102" i="1" s="1"/>
  <c r="E102" i="1"/>
  <c r="C103" i="1"/>
  <c r="D103" i="1"/>
  <c r="E103" i="1"/>
  <c r="H103" i="1" s="1"/>
  <c r="C122" i="1"/>
  <c r="D5" i="10" s="1"/>
  <c r="D122" i="1"/>
  <c r="E122" i="1"/>
  <c r="H122" i="1" s="1"/>
  <c r="C123" i="1"/>
  <c r="D123" i="1"/>
  <c r="F123" i="1" s="1"/>
  <c r="E123" i="1"/>
  <c r="C124" i="1"/>
  <c r="D124" i="1"/>
  <c r="E124" i="1"/>
  <c r="H124" i="1" s="1"/>
  <c r="C125" i="1"/>
  <c r="D125" i="1"/>
  <c r="E125" i="1"/>
  <c r="H125" i="1" s="1"/>
  <c r="C126" i="1"/>
  <c r="D126" i="1"/>
  <c r="E126" i="1"/>
  <c r="H126" i="1" s="1"/>
  <c r="C127" i="1"/>
  <c r="D127" i="1"/>
  <c r="F127" i="1" s="1"/>
  <c r="E127" i="1"/>
  <c r="H127" i="1" s="1"/>
  <c r="C128" i="1"/>
  <c r="D128" i="1"/>
  <c r="F128" i="1" s="1"/>
  <c r="E128" i="1"/>
  <c r="C129" i="1"/>
  <c r="D129" i="1"/>
  <c r="E129" i="1"/>
  <c r="H129" i="1" s="1"/>
  <c r="C130" i="1"/>
  <c r="D130" i="1"/>
  <c r="E130" i="1"/>
  <c r="H130" i="1" s="1"/>
  <c r="C131" i="1"/>
  <c r="D131" i="1"/>
  <c r="F131" i="1" s="1"/>
  <c r="E131" i="1"/>
  <c r="C132" i="1"/>
  <c r="D132" i="1"/>
  <c r="E132" i="1"/>
  <c r="H132" i="1" s="1"/>
  <c r="C133" i="1"/>
  <c r="D133" i="1"/>
  <c r="E133" i="1"/>
  <c r="H133" i="1" s="1"/>
  <c r="C134" i="1"/>
  <c r="D134" i="1"/>
  <c r="E134" i="1"/>
  <c r="H134" i="1" s="1"/>
  <c r="C135" i="1"/>
  <c r="D135" i="1"/>
  <c r="F135" i="1" s="1"/>
  <c r="E135" i="1"/>
  <c r="H135" i="1" s="1"/>
  <c r="C136" i="1"/>
  <c r="D136" i="1"/>
  <c r="F136" i="1" s="1"/>
  <c r="E136" i="1"/>
  <c r="C137" i="1"/>
  <c r="D137" i="1"/>
  <c r="E137" i="1"/>
  <c r="H137" i="1" s="1"/>
  <c r="F137" i="1" s="1"/>
  <c r="C138" i="1"/>
  <c r="D138" i="1"/>
  <c r="E138" i="1"/>
  <c r="H138" i="1" s="1"/>
  <c r="C139" i="1"/>
  <c r="D139" i="1"/>
  <c r="F139" i="1" s="1"/>
  <c r="E139" i="1"/>
  <c r="C140" i="1"/>
  <c r="D140" i="1"/>
  <c r="E140" i="1"/>
  <c r="H140" i="1" s="1"/>
  <c r="C141" i="1"/>
  <c r="D141" i="1"/>
  <c r="E141" i="1"/>
  <c r="H141" i="1" s="1"/>
  <c r="C142" i="1"/>
  <c r="D142" i="1"/>
  <c r="E142" i="1"/>
  <c r="H142" i="1" s="1"/>
  <c r="C143" i="1"/>
  <c r="D143" i="1"/>
  <c r="F143" i="1" s="1"/>
  <c r="E143" i="1"/>
  <c r="H143" i="1" s="1"/>
  <c r="C144" i="1"/>
  <c r="D144" i="1"/>
  <c r="F144" i="1" s="1"/>
  <c r="E144" i="1"/>
  <c r="C145" i="1"/>
  <c r="D145" i="1"/>
  <c r="E145" i="1"/>
  <c r="H145" i="1" s="1"/>
  <c r="C146" i="1"/>
  <c r="D146" i="1"/>
  <c r="E146" i="1"/>
  <c r="H146" i="1" s="1"/>
  <c r="C147" i="1"/>
  <c r="D147" i="1"/>
  <c r="F147" i="1" s="1"/>
  <c r="E147" i="1"/>
  <c r="C148" i="1"/>
  <c r="D148" i="1"/>
  <c r="E148" i="1"/>
  <c r="H148" i="1" s="1"/>
  <c r="C149" i="1"/>
  <c r="D149" i="1"/>
  <c r="E149" i="1"/>
  <c r="H149" i="1" s="1"/>
  <c r="C150" i="1"/>
  <c r="D150" i="1"/>
  <c r="E150" i="1"/>
  <c r="H150" i="1" s="1"/>
  <c r="C151" i="1"/>
  <c r="D151" i="1"/>
  <c r="F151" i="1" s="1"/>
  <c r="E151" i="1"/>
  <c r="H151" i="1" s="1"/>
  <c r="C152" i="1"/>
  <c r="D152" i="1"/>
  <c r="F152" i="1" s="1"/>
  <c r="E152" i="1"/>
  <c r="C153" i="1"/>
  <c r="D153" i="1"/>
  <c r="E153" i="1"/>
  <c r="H153" i="1" s="1"/>
  <c r="C154" i="1"/>
  <c r="D154" i="1"/>
  <c r="E154" i="1"/>
  <c r="H154" i="1" s="1"/>
  <c r="C155" i="1"/>
  <c r="D155" i="1"/>
  <c r="E155" i="1"/>
  <c r="C156" i="1"/>
  <c r="D156" i="1"/>
  <c r="E156" i="1"/>
  <c r="H156" i="1" s="1"/>
  <c r="C157" i="1"/>
  <c r="D157" i="1"/>
  <c r="E157" i="1"/>
  <c r="H157" i="1" s="1"/>
  <c r="C158" i="1"/>
  <c r="D158" i="1"/>
  <c r="E158" i="1"/>
  <c r="H158" i="1" s="1"/>
  <c r="C159" i="1"/>
  <c r="D159" i="1"/>
  <c r="F159" i="1" s="1"/>
  <c r="E159" i="1"/>
  <c r="H159" i="1" s="1"/>
  <c r="C160" i="1"/>
  <c r="D160" i="1"/>
  <c r="F160" i="1" s="1"/>
  <c r="E160" i="1"/>
  <c r="C161" i="1"/>
  <c r="D161" i="1"/>
  <c r="E161" i="1"/>
  <c r="H161" i="1" s="1"/>
  <c r="C162" i="1"/>
  <c r="D162" i="1"/>
  <c r="E162" i="1"/>
  <c r="H162" i="1" s="1"/>
  <c r="C163" i="1"/>
  <c r="D163" i="1"/>
  <c r="F163" i="1" s="1"/>
  <c r="E163" i="1"/>
  <c r="C164" i="1"/>
  <c r="D164" i="1"/>
  <c r="E164" i="1"/>
  <c r="H164" i="1" s="1"/>
  <c r="C165" i="1"/>
  <c r="D165" i="1"/>
  <c r="E165" i="1"/>
  <c r="H165" i="1" s="1"/>
  <c r="C166" i="1"/>
  <c r="D166" i="1"/>
  <c r="E166" i="1"/>
  <c r="H166" i="1" s="1"/>
  <c r="C167" i="1"/>
  <c r="D167" i="1"/>
  <c r="F167" i="1" s="1"/>
  <c r="E167" i="1"/>
  <c r="H167" i="1" s="1"/>
  <c r="C168" i="1"/>
  <c r="D168" i="1"/>
  <c r="F168" i="1" s="1"/>
  <c r="E168" i="1"/>
  <c r="C169" i="1"/>
  <c r="D169" i="1"/>
  <c r="E169" i="1"/>
  <c r="H169" i="1" s="1"/>
  <c r="C170" i="1"/>
  <c r="D170" i="1"/>
  <c r="E170" i="1"/>
  <c r="H170" i="1" s="1"/>
  <c r="C171" i="1"/>
  <c r="D171" i="1"/>
  <c r="F171" i="1" s="1"/>
  <c r="E171" i="1"/>
  <c r="C172" i="1"/>
  <c r="D172" i="1"/>
  <c r="E172" i="1"/>
  <c r="H172" i="1" s="1"/>
  <c r="C173" i="1"/>
  <c r="D173" i="1"/>
  <c r="E173" i="1"/>
  <c r="H173" i="1" s="1"/>
  <c r="C174" i="1"/>
  <c r="D174" i="1"/>
  <c r="E174" i="1"/>
  <c r="H174" i="1" s="1"/>
  <c r="C175" i="1"/>
  <c r="D175" i="1"/>
  <c r="F175" i="1" s="1"/>
  <c r="E175" i="1"/>
  <c r="H175" i="1" s="1"/>
  <c r="C176" i="1"/>
  <c r="D176" i="1"/>
  <c r="E176" i="1"/>
  <c r="H176" i="1" s="1"/>
  <c r="C177" i="1"/>
  <c r="D177" i="1"/>
  <c r="F177" i="1" s="1"/>
  <c r="E177" i="1"/>
  <c r="C178" i="1"/>
  <c r="D178" i="1"/>
  <c r="E178" i="1"/>
  <c r="H178" i="1" s="1"/>
  <c r="C179" i="1"/>
  <c r="D179" i="1"/>
  <c r="F179" i="1" s="1"/>
  <c r="E179" i="1"/>
  <c r="C180" i="1"/>
  <c r="D180" i="1"/>
  <c r="E180" i="1"/>
  <c r="H180" i="1" s="1"/>
  <c r="C181" i="1"/>
  <c r="D181" i="1"/>
  <c r="E181" i="1"/>
  <c r="H181" i="1" s="1"/>
  <c r="C182" i="1"/>
  <c r="D182" i="1"/>
  <c r="E182" i="1"/>
  <c r="H182" i="1" s="1"/>
  <c r="C183" i="1"/>
  <c r="D183" i="1"/>
  <c r="F183" i="1" s="1"/>
  <c r="E183" i="1"/>
  <c r="H183" i="1" s="1"/>
  <c r="C184" i="1"/>
  <c r="D184" i="1"/>
  <c r="E184" i="1"/>
  <c r="H184" i="1" s="1"/>
  <c r="C185" i="1"/>
  <c r="D185" i="1"/>
  <c r="E185" i="1"/>
  <c r="H185" i="1" s="1"/>
  <c r="C186" i="1"/>
  <c r="D186" i="1"/>
  <c r="E186" i="1"/>
  <c r="H186" i="1" s="1"/>
  <c r="C187" i="1"/>
  <c r="D187" i="1"/>
  <c r="F187" i="1" s="1"/>
  <c r="E187" i="1"/>
  <c r="C188" i="1"/>
  <c r="D188" i="1"/>
  <c r="E188" i="1"/>
  <c r="H188" i="1" s="1"/>
  <c r="C189" i="1"/>
  <c r="D189" i="1"/>
  <c r="E189" i="1"/>
  <c r="H189" i="1" s="1"/>
  <c r="C190" i="1"/>
  <c r="D190" i="1"/>
  <c r="E190" i="1"/>
  <c r="H190" i="1" s="1"/>
  <c r="C191" i="1"/>
  <c r="D191" i="1"/>
  <c r="F191" i="1" s="1"/>
  <c r="E191" i="1"/>
  <c r="H191" i="1" s="1"/>
  <c r="C192" i="1"/>
  <c r="D192" i="1"/>
  <c r="E192" i="1"/>
  <c r="H192" i="1" s="1"/>
  <c r="C193" i="1"/>
  <c r="D193" i="1"/>
  <c r="E193" i="1"/>
  <c r="H193" i="1" s="1"/>
  <c r="C194" i="1"/>
  <c r="D194" i="1"/>
  <c r="E194" i="1"/>
  <c r="H194" i="1" s="1"/>
  <c r="C195" i="1"/>
  <c r="D195" i="1"/>
  <c r="F195" i="1" s="1"/>
  <c r="E195" i="1"/>
  <c r="C196" i="1"/>
  <c r="D196" i="1"/>
  <c r="E196" i="1"/>
  <c r="H196" i="1" s="1"/>
  <c r="C197" i="1"/>
  <c r="D197" i="1"/>
  <c r="E197" i="1"/>
  <c r="H197" i="1" s="1"/>
  <c r="C198" i="1"/>
  <c r="D198" i="1"/>
  <c r="E198" i="1"/>
  <c r="H198" i="1" s="1"/>
  <c r="C199" i="1"/>
  <c r="D199" i="1"/>
  <c r="F199" i="1" s="1"/>
  <c r="E199" i="1"/>
  <c r="H199" i="1" s="1"/>
  <c r="C200" i="1"/>
  <c r="D200" i="1"/>
  <c r="F200" i="1" s="1"/>
  <c r="E200" i="1"/>
  <c r="C201" i="1"/>
  <c r="D201" i="1"/>
  <c r="E201" i="1"/>
  <c r="H201" i="1" s="1"/>
  <c r="F201" i="1" s="1"/>
  <c r="C202" i="1"/>
  <c r="D202" i="1"/>
  <c r="E202" i="1"/>
  <c r="H202" i="1" s="1"/>
  <c r="C203" i="1"/>
  <c r="D203" i="1"/>
  <c r="F203" i="1" s="1"/>
  <c r="E203" i="1"/>
  <c r="C204" i="1"/>
  <c r="D204" i="1"/>
  <c r="E204" i="1"/>
  <c r="H204" i="1" s="1"/>
  <c r="C205" i="1"/>
  <c r="D205" i="1"/>
  <c r="E205" i="1"/>
  <c r="H205" i="1" s="1"/>
  <c r="C206" i="1"/>
  <c r="D206" i="1"/>
  <c r="E206" i="1"/>
  <c r="H206" i="1" s="1"/>
  <c r="C207" i="1"/>
  <c r="D207" i="1"/>
  <c r="F207" i="1" s="1"/>
  <c r="E207" i="1"/>
  <c r="H207" i="1" s="1"/>
  <c r="C208" i="1"/>
  <c r="D208" i="1"/>
  <c r="E208" i="1"/>
  <c r="H208" i="1" s="1"/>
  <c r="C209" i="1"/>
  <c r="D209" i="1"/>
  <c r="E209" i="1"/>
  <c r="H209" i="1" s="1"/>
  <c r="C210" i="1"/>
  <c r="D210" i="1"/>
  <c r="E210" i="1"/>
  <c r="H210" i="1" s="1"/>
  <c r="C211" i="1"/>
  <c r="D211" i="1"/>
  <c r="F211" i="1" s="1"/>
  <c r="E211" i="1"/>
  <c r="A2" i="7"/>
  <c r="C5" i="7"/>
  <c r="D5" i="7"/>
  <c r="F5" i="7" s="1"/>
  <c r="E5" i="7"/>
  <c r="C6" i="7"/>
  <c r="D6" i="7"/>
  <c r="E6" i="7"/>
  <c r="F6" i="7"/>
  <c r="C7" i="7"/>
  <c r="D7" i="7"/>
  <c r="F7" i="7" s="1"/>
  <c r="E7" i="7"/>
  <c r="C8" i="7"/>
  <c r="D8" i="7"/>
  <c r="E8" i="7"/>
  <c r="F8" i="7"/>
  <c r="C9" i="7"/>
  <c r="D9" i="7"/>
  <c r="F9" i="7" s="1"/>
  <c r="E9" i="7"/>
  <c r="C10" i="7"/>
  <c r="D10" i="7"/>
  <c r="E10" i="7"/>
  <c r="F10" i="7"/>
  <c r="C11" i="7"/>
  <c r="D11" i="7"/>
  <c r="F11" i="7" s="1"/>
  <c r="E11" i="7"/>
  <c r="C12" i="7"/>
  <c r="D12" i="7"/>
  <c r="E12" i="7"/>
  <c r="F12" i="7"/>
  <c r="C13" i="7"/>
  <c r="D13" i="7"/>
  <c r="F13" i="7" s="1"/>
  <c r="E13" i="7"/>
  <c r="C14" i="7"/>
  <c r="D14" i="7"/>
  <c r="E14" i="7"/>
  <c r="F14" i="7"/>
  <c r="C15" i="7"/>
  <c r="D15" i="7"/>
  <c r="F15" i="7" s="1"/>
  <c r="E15" i="7"/>
  <c r="C16" i="7"/>
  <c r="D16" i="7"/>
  <c r="E16" i="7"/>
  <c r="F16" i="7"/>
  <c r="C17" i="7"/>
  <c r="D17" i="7"/>
  <c r="F17" i="7" s="1"/>
  <c r="E17" i="7"/>
  <c r="C18" i="7"/>
  <c r="D18" i="7"/>
  <c r="E18" i="7"/>
  <c r="F18" i="7"/>
  <c r="C19" i="7"/>
  <c r="D19" i="7"/>
  <c r="F19" i="7" s="1"/>
  <c r="E19" i="7"/>
  <c r="C20" i="7"/>
  <c r="D20" i="7"/>
  <c r="E20" i="7"/>
  <c r="F20" i="7"/>
  <c r="C21" i="7"/>
  <c r="D21" i="7"/>
  <c r="F21" i="7" s="1"/>
  <c r="E21" i="7"/>
  <c r="C22" i="7"/>
  <c r="D22" i="7"/>
  <c r="E22" i="7"/>
  <c r="F22" i="7"/>
  <c r="C23" i="7"/>
  <c r="D23" i="7"/>
  <c r="F23" i="7" s="1"/>
  <c r="E23" i="7"/>
  <c r="C24" i="7"/>
  <c r="D24" i="7"/>
  <c r="E24" i="7"/>
  <c r="F24" i="7"/>
  <c r="C25" i="7"/>
  <c r="D25" i="7"/>
  <c r="F25" i="7" s="1"/>
  <c r="E25" i="7"/>
  <c r="C26" i="7"/>
  <c r="D26" i="7"/>
  <c r="E26" i="7"/>
  <c r="F26" i="7"/>
  <c r="C27" i="7"/>
  <c r="D27" i="7"/>
  <c r="F27" i="7" s="1"/>
  <c r="E27" i="7"/>
  <c r="C28" i="7"/>
  <c r="D28" i="7"/>
  <c r="E28" i="7"/>
  <c r="F28" i="7"/>
  <c r="C29" i="7"/>
  <c r="D29" i="7"/>
  <c r="F29" i="7" s="1"/>
  <c r="E29" i="7"/>
  <c r="C30" i="7"/>
  <c r="D30" i="7"/>
  <c r="E30" i="7"/>
  <c r="F30" i="7"/>
  <c r="C31" i="7"/>
  <c r="D31" i="7"/>
  <c r="F31" i="7" s="1"/>
  <c r="E31" i="7"/>
  <c r="C32" i="7"/>
  <c r="D32" i="7"/>
  <c r="E32" i="7"/>
  <c r="F32" i="7"/>
  <c r="C33" i="7"/>
  <c r="D33" i="7"/>
  <c r="F33" i="7" s="1"/>
  <c r="E33" i="7"/>
  <c r="C34" i="7"/>
  <c r="E3" i="8" s="1"/>
  <c r="E4" i="8" s="1"/>
  <c r="E5" i="8" s="1"/>
  <c r="E6" i="8" s="1"/>
  <c r="D34" i="7"/>
  <c r="E34" i="7"/>
  <c r="F34" i="7"/>
  <c r="C44" i="7"/>
  <c r="D44" i="7"/>
  <c r="F44" i="7" s="1"/>
  <c r="F105" i="7" s="1"/>
  <c r="F4" i="8" s="1"/>
  <c r="E44" i="7"/>
  <c r="C45" i="7"/>
  <c r="D45" i="7"/>
  <c r="E45" i="7"/>
  <c r="F45" i="7"/>
  <c r="C46" i="7"/>
  <c r="D46" i="7"/>
  <c r="E46" i="7"/>
  <c r="C47" i="7"/>
  <c r="D47" i="7"/>
  <c r="E47" i="7"/>
  <c r="F47" i="7" s="1"/>
  <c r="C48" i="7"/>
  <c r="D48" i="7"/>
  <c r="E48" i="7"/>
  <c r="C49" i="7"/>
  <c r="D49" i="7"/>
  <c r="E49" i="7"/>
  <c r="F49" i="7"/>
  <c r="C50" i="7"/>
  <c r="D50" i="7"/>
  <c r="F50" i="7" s="1"/>
  <c r="E50" i="7"/>
  <c r="C51" i="7"/>
  <c r="D51" i="7"/>
  <c r="F51" i="7" s="1"/>
  <c r="E51" i="7"/>
  <c r="C52" i="7"/>
  <c r="D52" i="7"/>
  <c r="E52" i="7"/>
  <c r="C53" i="7"/>
  <c r="D53" i="7"/>
  <c r="F53" i="7" s="1"/>
  <c r="E53" i="7"/>
  <c r="C54" i="7"/>
  <c r="D54" i="7"/>
  <c r="F54" i="7" s="1"/>
  <c r="E54" i="7"/>
  <c r="C55" i="7"/>
  <c r="D55" i="7"/>
  <c r="E55" i="7"/>
  <c r="F55" i="7"/>
  <c r="C56" i="7"/>
  <c r="D56" i="7"/>
  <c r="E56" i="7"/>
  <c r="C57" i="7"/>
  <c r="D57" i="7"/>
  <c r="F57" i="7" s="1"/>
  <c r="E57" i="7"/>
  <c r="C58" i="7"/>
  <c r="D58" i="7"/>
  <c r="F58" i="7" s="1"/>
  <c r="E58" i="7"/>
  <c r="C59" i="7"/>
  <c r="D59" i="7"/>
  <c r="F59" i="7" s="1"/>
  <c r="E59" i="7"/>
  <c r="C60" i="7"/>
  <c r="D60" i="7"/>
  <c r="F60" i="7" s="1"/>
  <c r="E60" i="7"/>
  <c r="C61" i="7"/>
  <c r="D61" i="7"/>
  <c r="E61" i="7"/>
  <c r="F61" i="7"/>
  <c r="C62" i="7"/>
  <c r="D62" i="7"/>
  <c r="E62" i="7"/>
  <c r="C63" i="7"/>
  <c r="D63" i="7"/>
  <c r="E63" i="7"/>
  <c r="F63" i="7" s="1"/>
  <c r="C64" i="7"/>
  <c r="D64" i="7"/>
  <c r="E64" i="7"/>
  <c r="C65" i="7"/>
  <c r="D65" i="7"/>
  <c r="E65" i="7"/>
  <c r="F65" i="7"/>
  <c r="C66" i="7"/>
  <c r="D66" i="7"/>
  <c r="F66" i="7" s="1"/>
  <c r="E66" i="7"/>
  <c r="C67" i="7"/>
  <c r="D67" i="7"/>
  <c r="F67" i="7" s="1"/>
  <c r="E67" i="7"/>
  <c r="C68" i="7"/>
  <c r="D68" i="7"/>
  <c r="F68" i="7" s="1"/>
  <c r="E68" i="7"/>
  <c r="C69" i="7"/>
  <c r="D69" i="7"/>
  <c r="F69" i="7" s="1"/>
  <c r="E69" i="7"/>
  <c r="C70" i="7"/>
  <c r="D70" i="7"/>
  <c r="F70" i="7" s="1"/>
  <c r="E70" i="7"/>
  <c r="C71" i="7"/>
  <c r="D71" i="7"/>
  <c r="F71" i="7" s="1"/>
  <c r="E71" i="7"/>
  <c r="C72" i="7"/>
  <c r="D72" i="7"/>
  <c r="F72" i="7" s="1"/>
  <c r="E72" i="7"/>
  <c r="C73" i="7"/>
  <c r="D73" i="7"/>
  <c r="F73" i="7" s="1"/>
  <c r="E73" i="7"/>
  <c r="C74" i="7"/>
  <c r="D74" i="7"/>
  <c r="F74" i="7" s="1"/>
  <c r="E74" i="7"/>
  <c r="C75" i="7"/>
  <c r="D75" i="7"/>
  <c r="F75" i="7" s="1"/>
  <c r="E75" i="7"/>
  <c r="C76" i="7"/>
  <c r="D76" i="7"/>
  <c r="F76" i="7" s="1"/>
  <c r="E76" i="7"/>
  <c r="C77" i="7"/>
  <c r="D77" i="7"/>
  <c r="F77" i="7" s="1"/>
  <c r="E77" i="7"/>
  <c r="C78" i="7"/>
  <c r="D78" i="7"/>
  <c r="F78" i="7" s="1"/>
  <c r="E78" i="7"/>
  <c r="C79" i="7"/>
  <c r="D79" i="7"/>
  <c r="F79" i="7" s="1"/>
  <c r="E79" i="7"/>
  <c r="C80" i="7"/>
  <c r="D80" i="7"/>
  <c r="F80" i="7" s="1"/>
  <c r="E80" i="7"/>
  <c r="C81" i="7"/>
  <c r="D81" i="7"/>
  <c r="F81" i="7" s="1"/>
  <c r="E81" i="7"/>
  <c r="C82" i="7"/>
  <c r="D82" i="7"/>
  <c r="F82" i="7" s="1"/>
  <c r="E82" i="7"/>
  <c r="C83" i="7"/>
  <c r="D83" i="7"/>
  <c r="F83" i="7" s="1"/>
  <c r="E83" i="7"/>
  <c r="C84" i="7"/>
  <c r="D84" i="7"/>
  <c r="F84" i="7" s="1"/>
  <c r="E84" i="7"/>
  <c r="C85" i="7"/>
  <c r="D85" i="7"/>
  <c r="F85" i="7" s="1"/>
  <c r="E85" i="7"/>
  <c r="C86" i="7"/>
  <c r="D86" i="7"/>
  <c r="F86" i="7" s="1"/>
  <c r="E86" i="7"/>
  <c r="C87" i="7"/>
  <c r="D87" i="7"/>
  <c r="F87" i="7" s="1"/>
  <c r="E87" i="7"/>
  <c r="C88" i="7"/>
  <c r="D88" i="7"/>
  <c r="F88" i="7" s="1"/>
  <c r="E88" i="7"/>
  <c r="C89" i="7"/>
  <c r="D89" i="7"/>
  <c r="F89" i="7" s="1"/>
  <c r="E89" i="7"/>
  <c r="C90" i="7"/>
  <c r="D90" i="7"/>
  <c r="F90" i="7" s="1"/>
  <c r="E90" i="7"/>
  <c r="C91" i="7"/>
  <c r="D91" i="7"/>
  <c r="F91" i="7" s="1"/>
  <c r="E91" i="7"/>
  <c r="C92" i="7"/>
  <c r="D92" i="7"/>
  <c r="F92" i="7" s="1"/>
  <c r="E92" i="7"/>
  <c r="C93" i="7"/>
  <c r="D93" i="7"/>
  <c r="F93" i="7" s="1"/>
  <c r="E93" i="7"/>
  <c r="C94" i="7"/>
  <c r="D94" i="7"/>
  <c r="F94" i="7" s="1"/>
  <c r="E94" i="7"/>
  <c r="C95" i="7"/>
  <c r="D95" i="7"/>
  <c r="F95" i="7" s="1"/>
  <c r="E95" i="7"/>
  <c r="C96" i="7"/>
  <c r="D96" i="7"/>
  <c r="F96" i="7" s="1"/>
  <c r="E96" i="7"/>
  <c r="C97" i="7"/>
  <c r="D97" i="7"/>
  <c r="F97" i="7" s="1"/>
  <c r="E97" i="7"/>
  <c r="C98" i="7"/>
  <c r="D98" i="7"/>
  <c r="F98" i="7" s="1"/>
  <c r="E98" i="7"/>
  <c r="C99" i="7"/>
  <c r="D99" i="7"/>
  <c r="F99" i="7" s="1"/>
  <c r="E99" i="7"/>
  <c r="C100" i="7"/>
  <c r="D100" i="7"/>
  <c r="F100" i="7" s="1"/>
  <c r="E100" i="7"/>
  <c r="C101" i="7"/>
  <c r="D101" i="7"/>
  <c r="F101" i="7" s="1"/>
  <c r="E101" i="7"/>
  <c r="C102" i="7"/>
  <c r="D102" i="7"/>
  <c r="F102" i="7" s="1"/>
  <c r="E102" i="7"/>
  <c r="C103" i="7"/>
  <c r="D103" i="7"/>
  <c r="F103" i="7" s="1"/>
  <c r="E103" i="7"/>
  <c r="C122" i="7"/>
  <c r="D122" i="7"/>
  <c r="F122" i="7" s="1"/>
  <c r="E122" i="7"/>
  <c r="C123" i="7"/>
  <c r="D123" i="7"/>
  <c r="E123" i="7"/>
  <c r="F123" i="7"/>
  <c r="C124" i="7"/>
  <c r="D124" i="7"/>
  <c r="F124" i="7" s="1"/>
  <c r="E124" i="7"/>
  <c r="C125" i="7"/>
  <c r="D125" i="7"/>
  <c r="E125" i="7"/>
  <c r="F125" i="7"/>
  <c r="C126" i="7"/>
  <c r="D126" i="7"/>
  <c r="F126" i="7" s="1"/>
  <c r="E126" i="7"/>
  <c r="C127" i="7"/>
  <c r="D127" i="7"/>
  <c r="E127" i="7"/>
  <c r="F127" i="7"/>
  <c r="C128" i="7"/>
  <c r="D128" i="7"/>
  <c r="F128" i="7" s="1"/>
  <c r="E128" i="7"/>
  <c r="C129" i="7"/>
  <c r="D129" i="7"/>
  <c r="E129" i="7"/>
  <c r="F129" i="7"/>
  <c r="C130" i="7"/>
  <c r="D130" i="7"/>
  <c r="F130" i="7" s="1"/>
  <c r="E130" i="7"/>
  <c r="C131" i="7"/>
  <c r="D131" i="7"/>
  <c r="E131" i="7"/>
  <c r="F131" i="7"/>
  <c r="C132" i="7"/>
  <c r="D132" i="7"/>
  <c r="F132" i="7" s="1"/>
  <c r="E132" i="7"/>
  <c r="C133" i="7"/>
  <c r="D133" i="7"/>
  <c r="E133" i="7"/>
  <c r="F133" i="7"/>
  <c r="C134" i="7"/>
  <c r="D134" i="7"/>
  <c r="F134" i="7" s="1"/>
  <c r="E134" i="7"/>
  <c r="C135" i="7"/>
  <c r="D135" i="7"/>
  <c r="E135" i="7"/>
  <c r="F135" i="7"/>
  <c r="C136" i="7"/>
  <c r="D136" i="7"/>
  <c r="F136" i="7" s="1"/>
  <c r="E136" i="7"/>
  <c r="C137" i="7"/>
  <c r="D137" i="7"/>
  <c r="E137" i="7"/>
  <c r="F137" i="7"/>
  <c r="C138" i="7"/>
  <c r="D138" i="7"/>
  <c r="F138" i="7" s="1"/>
  <c r="E138" i="7"/>
  <c r="C139" i="7"/>
  <c r="D139" i="7"/>
  <c r="E139" i="7"/>
  <c r="F139" i="7"/>
  <c r="C140" i="7"/>
  <c r="D140" i="7"/>
  <c r="F140" i="7" s="1"/>
  <c r="E140" i="7"/>
  <c r="C141" i="7"/>
  <c r="D141" i="7"/>
  <c r="E141" i="7"/>
  <c r="F141" i="7"/>
  <c r="C142" i="7"/>
  <c r="D142" i="7"/>
  <c r="F142" i="7" s="1"/>
  <c r="E142" i="7"/>
  <c r="C143" i="7"/>
  <c r="D143" i="7"/>
  <c r="E143" i="7"/>
  <c r="F143" i="7"/>
  <c r="C144" i="7"/>
  <c r="D144" i="7"/>
  <c r="F144" i="7" s="1"/>
  <c r="E144" i="7"/>
  <c r="C145" i="7"/>
  <c r="D145" i="7"/>
  <c r="E145" i="7"/>
  <c r="F145" i="7"/>
  <c r="C146" i="7"/>
  <c r="D146" i="7"/>
  <c r="F146" i="7" s="1"/>
  <c r="E146" i="7"/>
  <c r="C147" i="7"/>
  <c r="D147" i="7"/>
  <c r="E147" i="7"/>
  <c r="F147" i="7"/>
  <c r="C148" i="7"/>
  <c r="D148" i="7"/>
  <c r="F148" i="7" s="1"/>
  <c r="E148" i="7"/>
  <c r="C149" i="7"/>
  <c r="D149" i="7"/>
  <c r="E149" i="7"/>
  <c r="F149" i="7"/>
  <c r="C150" i="7"/>
  <c r="D150" i="7"/>
  <c r="F150" i="7" s="1"/>
  <c r="E150" i="7"/>
  <c r="C151" i="7"/>
  <c r="D151" i="7"/>
  <c r="E151" i="7"/>
  <c r="F151" i="7"/>
  <c r="C152" i="7"/>
  <c r="D152" i="7"/>
  <c r="F152" i="7" s="1"/>
  <c r="E152" i="7"/>
  <c r="C153" i="7"/>
  <c r="D153" i="7"/>
  <c r="E153" i="7"/>
  <c r="F153" i="7"/>
  <c r="C154" i="7"/>
  <c r="D154" i="7"/>
  <c r="F154" i="7" s="1"/>
  <c r="E154" i="7"/>
  <c r="C155" i="7"/>
  <c r="D155" i="7"/>
  <c r="E155" i="7"/>
  <c r="F155" i="7"/>
  <c r="C156" i="7"/>
  <c r="D156" i="7"/>
  <c r="F156" i="7" s="1"/>
  <c r="E156" i="7"/>
  <c r="C157" i="7"/>
  <c r="D157" i="7"/>
  <c r="E157" i="7"/>
  <c r="F157" i="7"/>
  <c r="C158" i="7"/>
  <c r="D158" i="7"/>
  <c r="F158" i="7" s="1"/>
  <c r="E158" i="7"/>
  <c r="C159" i="7"/>
  <c r="D159" i="7"/>
  <c r="E159" i="7"/>
  <c r="F159" i="7"/>
  <c r="C160" i="7"/>
  <c r="D160" i="7"/>
  <c r="F160" i="7" s="1"/>
  <c r="E160" i="7"/>
  <c r="C161" i="7"/>
  <c r="D161" i="7"/>
  <c r="E161" i="7"/>
  <c r="F161" i="7"/>
  <c r="C162" i="7"/>
  <c r="D162" i="7"/>
  <c r="F162" i="7" s="1"/>
  <c r="E162" i="7"/>
  <c r="C163" i="7"/>
  <c r="D163" i="7"/>
  <c r="E163" i="7"/>
  <c r="F163" i="7"/>
  <c r="C164" i="7"/>
  <c r="D164" i="7"/>
  <c r="F164" i="7" s="1"/>
  <c r="E164" i="7"/>
  <c r="C165" i="7"/>
  <c r="D165" i="7"/>
  <c r="E165" i="7"/>
  <c r="F165" i="7"/>
  <c r="C166" i="7"/>
  <c r="D166" i="7"/>
  <c r="F166" i="7" s="1"/>
  <c r="E166" i="7"/>
  <c r="C167" i="7"/>
  <c r="D167" i="7"/>
  <c r="E167" i="7"/>
  <c r="F167" i="7"/>
  <c r="C168" i="7"/>
  <c r="D168" i="7"/>
  <c r="F168" i="7" s="1"/>
  <c r="E168" i="7"/>
  <c r="C169" i="7"/>
  <c r="D169" i="7"/>
  <c r="E169" i="7"/>
  <c r="F169" i="7"/>
  <c r="C170" i="7"/>
  <c r="D170" i="7"/>
  <c r="F170" i="7" s="1"/>
  <c r="E170" i="7"/>
  <c r="C171" i="7"/>
  <c r="D171" i="7"/>
  <c r="E171" i="7"/>
  <c r="F171" i="7"/>
  <c r="C172" i="7"/>
  <c r="D172" i="7"/>
  <c r="F172" i="7" s="1"/>
  <c r="E172" i="7"/>
  <c r="C173" i="7"/>
  <c r="D173" i="7"/>
  <c r="E173" i="7"/>
  <c r="F173" i="7"/>
  <c r="C174" i="7"/>
  <c r="D174" i="7"/>
  <c r="F174" i="7" s="1"/>
  <c r="E174" i="7"/>
  <c r="C175" i="7"/>
  <c r="D175" i="7"/>
  <c r="E175" i="7"/>
  <c r="F175" i="7"/>
  <c r="C176" i="7"/>
  <c r="D176" i="7"/>
  <c r="F176" i="7" s="1"/>
  <c r="E176" i="7"/>
  <c r="C177" i="7"/>
  <c r="D177" i="7"/>
  <c r="E177" i="7"/>
  <c r="F177" i="7"/>
  <c r="C178" i="7"/>
  <c r="D178" i="7"/>
  <c r="F178" i="7" s="1"/>
  <c r="E178" i="7"/>
  <c r="C179" i="7"/>
  <c r="D179" i="7"/>
  <c r="E179" i="7"/>
  <c r="F179" i="7"/>
  <c r="C180" i="7"/>
  <c r="D180" i="7"/>
  <c r="F180" i="7" s="1"/>
  <c r="E180" i="7"/>
  <c r="C181" i="7"/>
  <c r="D181" i="7"/>
  <c r="E181" i="7"/>
  <c r="F181" i="7"/>
  <c r="C182" i="7"/>
  <c r="D182" i="7"/>
  <c r="F182" i="7" s="1"/>
  <c r="E182" i="7"/>
  <c r="C183" i="7"/>
  <c r="D183" i="7"/>
  <c r="E183" i="7"/>
  <c r="F183" i="7"/>
  <c r="C184" i="7"/>
  <c r="D184" i="7"/>
  <c r="F184" i="7" s="1"/>
  <c r="E184" i="7"/>
  <c r="C185" i="7"/>
  <c r="D185" i="7"/>
  <c r="E185" i="7"/>
  <c r="F185" i="7"/>
  <c r="C186" i="7"/>
  <c r="D186" i="7"/>
  <c r="F186" i="7" s="1"/>
  <c r="E186" i="7"/>
  <c r="C187" i="7"/>
  <c r="D187" i="7"/>
  <c r="E187" i="7"/>
  <c r="F187" i="7"/>
  <c r="C188" i="7"/>
  <c r="D188" i="7"/>
  <c r="F188" i="7" s="1"/>
  <c r="E188" i="7"/>
  <c r="C189" i="7"/>
  <c r="D189" i="7"/>
  <c r="E189" i="7"/>
  <c r="F189" i="7"/>
  <c r="C190" i="7"/>
  <c r="D190" i="7"/>
  <c r="F190" i="7" s="1"/>
  <c r="E190" i="7"/>
  <c r="C191" i="7"/>
  <c r="D191" i="7"/>
  <c r="E191" i="7"/>
  <c r="F191" i="7"/>
  <c r="C192" i="7"/>
  <c r="D192" i="7"/>
  <c r="F192" i="7" s="1"/>
  <c r="E192" i="7"/>
  <c r="C193" i="7"/>
  <c r="D193" i="7"/>
  <c r="E193" i="7"/>
  <c r="F193" i="7"/>
  <c r="C194" i="7"/>
  <c r="D194" i="7"/>
  <c r="F194" i="7" s="1"/>
  <c r="E194" i="7"/>
  <c r="C195" i="7"/>
  <c r="D195" i="7"/>
  <c r="E195" i="7"/>
  <c r="F195" i="7"/>
  <c r="C196" i="7"/>
  <c r="D196" i="7"/>
  <c r="F196" i="7" s="1"/>
  <c r="E196" i="7"/>
  <c r="C197" i="7"/>
  <c r="D197" i="7"/>
  <c r="E197" i="7"/>
  <c r="F197" i="7"/>
  <c r="C198" i="7"/>
  <c r="D198" i="7"/>
  <c r="F198" i="7" s="1"/>
  <c r="E198" i="7"/>
  <c r="C199" i="7"/>
  <c r="D199" i="7"/>
  <c r="E199" i="7"/>
  <c r="F199" i="7"/>
  <c r="C200" i="7"/>
  <c r="D200" i="7"/>
  <c r="F200" i="7" s="1"/>
  <c r="E200" i="7"/>
  <c r="C201" i="7"/>
  <c r="D201" i="7"/>
  <c r="E201" i="7"/>
  <c r="F201" i="7"/>
  <c r="C202" i="7"/>
  <c r="D202" i="7"/>
  <c r="F202" i="7" s="1"/>
  <c r="E202" i="7"/>
  <c r="C203" i="7"/>
  <c r="D203" i="7"/>
  <c r="E203" i="7"/>
  <c r="F203" i="7"/>
  <c r="C204" i="7"/>
  <c r="D204" i="7"/>
  <c r="F204" i="7" s="1"/>
  <c r="E204" i="7"/>
  <c r="C205" i="7"/>
  <c r="D205" i="7"/>
  <c r="E205" i="7"/>
  <c r="F205" i="7"/>
  <c r="C206" i="7"/>
  <c r="D206" i="7"/>
  <c r="F206" i="7" s="1"/>
  <c r="E206" i="7"/>
  <c r="C207" i="7"/>
  <c r="D207" i="7"/>
  <c r="E207" i="7"/>
  <c r="F207" i="7"/>
  <c r="C208" i="7"/>
  <c r="D208" i="7"/>
  <c r="F208" i="7" s="1"/>
  <c r="E208" i="7"/>
  <c r="C209" i="7"/>
  <c r="D209" i="7"/>
  <c r="E209" i="7"/>
  <c r="F209" i="7"/>
  <c r="C210" i="7"/>
  <c r="D210" i="7"/>
  <c r="F210" i="7" s="1"/>
  <c r="E210" i="7"/>
  <c r="C211" i="7"/>
  <c r="D211" i="7"/>
  <c r="E211" i="7"/>
  <c r="F211"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1" i="7"/>
  <c r="F423" i="7" s="1"/>
  <c r="H6" i="8" s="1"/>
  <c r="F422" i="7"/>
  <c r="B1" i="8"/>
  <c r="B3" i="8"/>
  <c r="D3" i="8"/>
  <c r="D4" i="8"/>
  <c r="D5" i="8"/>
  <c r="D6" i="8"/>
  <c r="G6" i="8"/>
  <c r="B10" i="8"/>
  <c r="B13" i="8"/>
  <c r="B23" i="8" s="1"/>
  <c r="G14" i="8"/>
  <c r="D15" i="8"/>
  <c r="G15" i="8" s="1"/>
  <c r="E15" i="8"/>
  <c r="F15" i="8"/>
  <c r="B18" i="8"/>
  <c r="C20" i="8"/>
  <c r="E20" i="8" s="1"/>
  <c r="C21" i="8"/>
  <c r="E21" i="8"/>
  <c r="H21" i="8"/>
  <c r="A23" i="8"/>
  <c r="F37" i="7" l="1"/>
  <c r="F36" i="7"/>
  <c r="F3" i="8" s="1"/>
  <c r="F209" i="1"/>
  <c r="F193" i="1"/>
  <c r="F185" i="1"/>
  <c r="F169" i="1"/>
  <c r="F161" i="1"/>
  <c r="F153" i="1"/>
  <c r="F145" i="1"/>
  <c r="F129" i="1"/>
  <c r="F37" i="1"/>
  <c r="F36" i="1"/>
  <c r="F3" i="10" s="1"/>
  <c r="F213" i="7"/>
  <c r="F5" i="8" s="1"/>
  <c r="F214" i="7"/>
  <c r="F106" i="7"/>
  <c r="F52" i="7"/>
  <c r="F204" i="1"/>
  <c r="F196" i="1"/>
  <c r="F188" i="1"/>
  <c r="F180" i="1"/>
  <c r="F172" i="1"/>
  <c r="F164" i="1"/>
  <c r="F156" i="1"/>
  <c r="F148" i="1"/>
  <c r="F140" i="1"/>
  <c r="F132" i="1"/>
  <c r="F124" i="1"/>
  <c r="F98" i="1"/>
  <c r="F90" i="1"/>
  <c r="F82" i="1"/>
  <c r="F74" i="1"/>
  <c r="F66" i="1"/>
  <c r="F58" i="1"/>
  <c r="F50" i="1"/>
  <c r="F158" i="1"/>
  <c r="F6" i="8"/>
  <c r="F103" i="1"/>
  <c r="F95" i="1"/>
  <c r="F87" i="1"/>
  <c r="F79" i="1"/>
  <c r="F71" i="1"/>
  <c r="F63" i="1"/>
  <c r="F55" i="1"/>
  <c r="F47" i="1"/>
  <c r="F44" i="1"/>
  <c r="F105" i="1" s="1"/>
  <c r="F4" i="10" s="1"/>
  <c r="F30" i="1"/>
  <c r="F22" i="1"/>
  <c r="F14" i="1"/>
  <c r="F6" i="1"/>
  <c r="F198" i="1"/>
  <c r="F134" i="1"/>
  <c r="H20" i="8"/>
  <c r="F56" i="7"/>
  <c r="F100" i="1"/>
  <c r="F92" i="1"/>
  <c r="F84" i="1"/>
  <c r="F76" i="1"/>
  <c r="F68" i="1"/>
  <c r="F60" i="1"/>
  <c r="F52" i="1"/>
  <c r="F106" i="1"/>
  <c r="F174" i="1"/>
  <c r="F155" i="1"/>
  <c r="F32" i="1"/>
  <c r="F24" i="1"/>
  <c r="F16" i="1"/>
  <c r="F27" i="1"/>
  <c r="F150" i="1"/>
  <c r="F190" i="1"/>
  <c r="F126" i="1"/>
  <c r="F208" i="1"/>
  <c r="F192" i="1"/>
  <c r="F184" i="1"/>
  <c r="F176" i="1"/>
  <c r="F62" i="7"/>
  <c r="F46" i="7"/>
  <c r="F205" i="1"/>
  <c r="F197" i="1"/>
  <c r="F189" i="1"/>
  <c r="F181" i="1"/>
  <c r="F173" i="1"/>
  <c r="F165" i="1"/>
  <c r="F157" i="1"/>
  <c r="F149" i="1"/>
  <c r="F141" i="1"/>
  <c r="F133" i="1"/>
  <c r="F125" i="1"/>
  <c r="F67" i="1"/>
  <c r="F59" i="1"/>
  <c r="F51" i="1"/>
  <c r="F166" i="1"/>
  <c r="F421" i="1"/>
  <c r="F6" i="10" s="1"/>
  <c r="F64" i="7"/>
  <c r="F48" i="7"/>
  <c r="F210" i="1"/>
  <c r="F202" i="1"/>
  <c r="F194" i="1"/>
  <c r="F186" i="1"/>
  <c r="F178" i="1"/>
  <c r="F170" i="1"/>
  <c r="F162" i="1"/>
  <c r="F154" i="1"/>
  <c r="F146" i="1"/>
  <c r="F138" i="1"/>
  <c r="F130" i="1"/>
  <c r="F122" i="1"/>
  <c r="F213" i="1" s="1"/>
  <c r="F5" i="10" s="1"/>
  <c r="F31" i="1"/>
  <c r="F23" i="1"/>
  <c r="F15" i="1"/>
  <c r="F7" i="1"/>
  <c r="F411" i="1"/>
  <c r="F403" i="1"/>
  <c r="F395" i="1"/>
  <c r="F387" i="1"/>
  <c r="F379" i="1"/>
  <c r="F371" i="1"/>
  <c r="F363" i="1"/>
  <c r="F355" i="1"/>
  <c r="F347" i="1"/>
  <c r="F339" i="1"/>
  <c r="F331" i="1"/>
  <c r="F323" i="1"/>
  <c r="F315" i="1"/>
  <c r="F307" i="1"/>
  <c r="F299" i="1"/>
  <c r="F291" i="1"/>
  <c r="F283" i="1"/>
  <c r="F275" i="1"/>
  <c r="F267" i="1"/>
  <c r="F259" i="1"/>
  <c r="F206" i="1"/>
  <c r="F142" i="1"/>
  <c r="F422" i="1"/>
  <c r="B13" i="10"/>
  <c r="B21" i="10" s="1"/>
  <c r="B16" i="8"/>
  <c r="B12" i="8"/>
  <c r="B11" i="8"/>
  <c r="G6" i="10" l="1"/>
  <c r="F423" i="1"/>
  <c r="H6" i="10" s="1"/>
  <c r="F214" i="1"/>
  <c r="G4" i="8"/>
  <c r="F107" i="7"/>
  <c r="H4" i="8" s="1"/>
  <c r="G3" i="10"/>
  <c r="F38" i="1"/>
  <c r="H3" i="10" s="1"/>
  <c r="I3" i="10" s="1"/>
  <c r="F215" i="7"/>
  <c r="H5" i="8" s="1"/>
  <c r="G5" i="8"/>
  <c r="G4" i="10"/>
  <c r="F107" i="1"/>
  <c r="H4" i="10" s="1"/>
  <c r="F38" i="7"/>
  <c r="H3" i="8" s="1"/>
  <c r="I3" i="8" s="1"/>
  <c r="G3" i="8"/>
  <c r="B11" i="10"/>
  <c r="D12" i="10"/>
  <c r="C12" i="10"/>
  <c r="F12" i="10"/>
  <c r="G5" i="10" l="1"/>
  <c r="F215" i="1"/>
  <c r="H5" i="10" s="1"/>
</calcChain>
</file>

<file path=xl/comments1.xml><?xml version="1.0" encoding="utf-8"?>
<comments xmlns="http://schemas.openxmlformats.org/spreadsheetml/2006/main">
  <authors>
    <author>Betty</author>
  </authors>
  <commentList>
    <comment ref="A23" authorId="0" shapeId="0">
      <text>
        <r>
          <rPr>
            <sz val="9"/>
            <color indexed="81"/>
            <rFont val="細明體"/>
            <family val="3"/>
            <charset val="136"/>
          </rPr>
          <t>起始列</t>
        </r>
      </text>
    </comment>
    <comment ref="B23" authorId="0" shapeId="0">
      <text>
        <r>
          <rPr>
            <sz val="9"/>
            <color indexed="81"/>
            <rFont val="細明體"/>
            <family val="3"/>
            <charset val="136"/>
          </rPr>
          <t>找尋第</t>
        </r>
        <r>
          <rPr>
            <sz val="9"/>
            <color indexed="81"/>
            <rFont val="Tahoma"/>
            <family val="2"/>
          </rPr>
          <t>x</t>
        </r>
        <r>
          <rPr>
            <sz val="9"/>
            <color indexed="81"/>
            <rFont val="細明體"/>
            <family val="3"/>
            <charset val="136"/>
          </rPr>
          <t>筆</t>
        </r>
      </text>
    </comment>
  </commentList>
</comments>
</file>

<file path=xl/comments2.xml><?xml version="1.0" encoding="utf-8"?>
<comments xmlns="http://schemas.openxmlformats.org/spreadsheetml/2006/main">
  <authors>
    <author>Betty</author>
  </authors>
  <commentList>
    <comment ref="A21" authorId="0" shapeId="0">
      <text>
        <r>
          <rPr>
            <sz val="9"/>
            <color indexed="81"/>
            <rFont val="細明體"/>
            <family val="3"/>
            <charset val="136"/>
          </rPr>
          <t>起始列</t>
        </r>
      </text>
    </comment>
    <comment ref="B21" authorId="0" shapeId="0">
      <text>
        <r>
          <rPr>
            <sz val="9"/>
            <color indexed="81"/>
            <rFont val="細明體"/>
            <family val="3"/>
            <charset val="136"/>
          </rPr>
          <t>找尋第</t>
        </r>
        <r>
          <rPr>
            <sz val="9"/>
            <color indexed="81"/>
            <rFont val="Tahoma"/>
            <family val="2"/>
          </rPr>
          <t>x</t>
        </r>
        <r>
          <rPr>
            <sz val="9"/>
            <color indexed="81"/>
            <rFont val="細明體"/>
            <family val="3"/>
            <charset val="136"/>
          </rPr>
          <t>筆</t>
        </r>
      </text>
    </comment>
    <comment ref="A22" authorId="0" shapeId="0">
      <text>
        <r>
          <rPr>
            <sz val="9"/>
            <color indexed="81"/>
            <rFont val="細明體"/>
            <family val="3"/>
            <charset val="136"/>
          </rPr>
          <t>商品別</t>
        </r>
        <r>
          <rPr>
            <sz val="9"/>
            <color indexed="81"/>
            <rFont val="Tahoma"/>
            <family val="2"/>
          </rPr>
          <t xml:space="preserve"> 
*</t>
        </r>
        <r>
          <rPr>
            <sz val="9"/>
            <color indexed="81"/>
            <rFont val="細明體"/>
            <family val="3"/>
            <charset val="136"/>
          </rPr>
          <t>代表其它</t>
        </r>
      </text>
    </comment>
    <comment ref="B22" authorId="0" shapeId="0">
      <text>
        <r>
          <rPr>
            <sz val="9"/>
            <color indexed="81"/>
            <rFont val="細明體"/>
            <family val="3"/>
            <charset val="136"/>
          </rPr>
          <t>B11</t>
        </r>
      </text>
    </comment>
    <comment ref="C22" authorId="0" shapeId="0">
      <text>
        <r>
          <rPr>
            <sz val="9"/>
            <color indexed="81"/>
            <rFont val="Tahoma"/>
            <family val="2"/>
          </rPr>
          <t>C12</t>
        </r>
      </text>
    </comment>
    <comment ref="D22" authorId="0" shapeId="0">
      <text>
        <r>
          <rPr>
            <sz val="9"/>
            <color indexed="81"/>
            <rFont val="Tahoma"/>
            <family val="2"/>
          </rPr>
          <t>D12</t>
        </r>
      </text>
    </comment>
    <comment ref="F22" authorId="0" shapeId="0">
      <text>
        <r>
          <rPr>
            <sz val="9"/>
            <color indexed="81"/>
            <rFont val="Tahoma"/>
            <family val="2"/>
          </rPr>
          <t>F12</t>
        </r>
      </text>
    </comment>
  </commentList>
</comments>
</file>

<file path=xl/sharedStrings.xml><?xml version="1.0" encoding="utf-8"?>
<sst xmlns="http://schemas.openxmlformats.org/spreadsheetml/2006/main" count="158" uniqueCount="113">
  <si>
    <r>
      <t xml:space="preserve">     4.</t>
    </r>
    <r>
      <rPr>
        <sz val="16"/>
        <rFont val="標楷體"/>
        <family val="4"/>
        <charset val="136"/>
      </rPr>
      <t>樣本群為</t>
    </r>
    <r>
      <rPr>
        <sz val="16"/>
        <rFont val="Times New Roman"/>
        <family val="1"/>
      </rPr>
      <t>180</t>
    </r>
    <r>
      <rPr>
        <sz val="16"/>
        <rFont val="標楷體"/>
        <family val="4"/>
        <charset val="136"/>
      </rPr>
      <t>天</t>
    </r>
    <phoneticPr fontId="3" type="noConversion"/>
  </si>
  <si>
    <r>
      <t xml:space="preserve">     1.</t>
    </r>
    <r>
      <rPr>
        <sz val="16"/>
        <rFont val="標楷體"/>
        <family val="4"/>
        <charset val="136"/>
      </rPr>
      <t>樣本群為</t>
    </r>
    <r>
      <rPr>
        <sz val="16"/>
        <rFont val="Times New Roman"/>
        <family val="1"/>
      </rPr>
      <t>30</t>
    </r>
    <r>
      <rPr>
        <sz val="16"/>
        <rFont val="標楷體"/>
        <family val="4"/>
        <charset val="136"/>
      </rPr>
      <t>天</t>
    </r>
    <phoneticPr fontId="3" type="noConversion"/>
  </si>
  <si>
    <t>日期</t>
    <phoneticPr fontId="3" type="noConversion"/>
  </si>
  <si>
    <r>
      <t>Pt</t>
    </r>
    <r>
      <rPr>
        <sz val="12"/>
        <rFont val="標楷體"/>
        <family val="4"/>
        <charset val="136"/>
      </rPr>
      <t>結算價</t>
    </r>
    <phoneticPr fontId="3" type="noConversion"/>
  </si>
  <si>
    <r>
      <t>Pt-1</t>
    </r>
    <r>
      <rPr>
        <sz val="12"/>
        <rFont val="標楷體"/>
        <family val="4"/>
        <charset val="136"/>
      </rPr>
      <t>結算價</t>
    </r>
    <phoneticPr fontId="3" type="noConversion"/>
  </si>
  <si>
    <r>
      <t>日變動幅度</t>
    </r>
    <r>
      <rPr>
        <sz val="12"/>
        <rFont val="Times New Roman"/>
        <family val="1"/>
      </rPr>
      <t>Rt</t>
    </r>
    <phoneticPr fontId="3" type="noConversion"/>
  </si>
  <si>
    <r>
      <t>30</t>
    </r>
    <r>
      <rPr>
        <sz val="12"/>
        <rFont val="標楷體"/>
        <family val="4"/>
        <charset val="136"/>
      </rPr>
      <t>天平均值</t>
    </r>
    <r>
      <rPr>
        <sz val="12"/>
        <rFont val="Times New Roman"/>
        <family val="1"/>
      </rPr>
      <t>U=(ΣRi)÷N</t>
    </r>
    <r>
      <rPr>
        <sz val="12"/>
        <rFont val="標楷體"/>
        <family val="4"/>
        <charset val="136"/>
      </rPr>
      <t>＝</t>
    </r>
    <phoneticPr fontId="3" type="noConversion"/>
  </si>
  <si>
    <r>
      <t>30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</si>
  <si>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t>風險值＝</t>
    <phoneticPr fontId="3" type="noConversion"/>
  </si>
  <si>
    <r>
      <t>60</t>
    </r>
    <r>
      <rPr>
        <sz val="12"/>
        <rFont val="標楷體"/>
        <family val="4"/>
        <charset val="136"/>
      </rPr>
      <t>天平均值</t>
    </r>
    <r>
      <rPr>
        <sz val="12"/>
        <rFont val="Times New Roman"/>
        <family val="1"/>
      </rPr>
      <t>U=(ΣRi)÷N</t>
    </r>
    <r>
      <rPr>
        <sz val="12"/>
        <rFont val="標楷體"/>
        <family val="4"/>
        <charset val="136"/>
      </rPr>
      <t>＝</t>
    </r>
    <phoneticPr fontId="3" type="noConversion"/>
  </si>
  <si>
    <r>
      <t>60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</si>
  <si>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90</t>
    </r>
    <r>
      <rPr>
        <sz val="12"/>
        <rFont val="標楷體"/>
        <family val="4"/>
        <charset val="136"/>
      </rPr>
      <t>天平均值</t>
    </r>
    <r>
      <rPr>
        <sz val="12"/>
        <rFont val="Times New Roman"/>
        <family val="1"/>
      </rPr>
      <t>U=(ΣRi)÷N</t>
    </r>
    <r>
      <rPr>
        <sz val="12"/>
        <rFont val="標楷體"/>
        <family val="4"/>
        <charset val="136"/>
      </rPr>
      <t>＝</t>
    </r>
    <phoneticPr fontId="3" type="noConversion"/>
  </si>
  <si>
    <r>
      <t>90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</si>
  <si>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180</t>
    </r>
    <r>
      <rPr>
        <sz val="12"/>
        <rFont val="標楷體"/>
        <family val="4"/>
        <charset val="136"/>
      </rPr>
      <t>天平均值</t>
    </r>
    <r>
      <rPr>
        <sz val="12"/>
        <rFont val="Times New Roman"/>
        <family val="1"/>
      </rPr>
      <t>U=(ΣRi)÷N</t>
    </r>
    <r>
      <rPr>
        <sz val="12"/>
        <rFont val="標楷體"/>
        <family val="4"/>
        <charset val="136"/>
      </rPr>
      <t>＝</t>
    </r>
    <phoneticPr fontId="3" type="noConversion"/>
  </si>
  <si>
    <r>
      <t>180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</si>
  <si>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 xml:space="preserve">     2.</t>
    </r>
    <r>
      <rPr>
        <sz val="16"/>
        <rFont val="標楷體"/>
        <family val="4"/>
        <charset val="136"/>
      </rPr>
      <t>樣本群為</t>
    </r>
    <r>
      <rPr>
        <sz val="16"/>
        <rFont val="Times New Roman"/>
        <family val="1"/>
      </rPr>
      <t>60</t>
    </r>
    <r>
      <rPr>
        <sz val="16"/>
        <rFont val="標楷體"/>
        <family val="4"/>
        <charset val="136"/>
      </rPr>
      <t>天</t>
    </r>
    <phoneticPr fontId="3" type="noConversion"/>
  </si>
  <si>
    <r>
      <t xml:space="preserve">     3.</t>
    </r>
    <r>
      <rPr>
        <sz val="16"/>
        <rFont val="標楷體"/>
        <family val="4"/>
        <charset val="136"/>
      </rPr>
      <t>樣本群為</t>
    </r>
    <r>
      <rPr>
        <sz val="16"/>
        <rFont val="Times New Roman"/>
        <family val="1"/>
      </rPr>
      <t>90</t>
    </r>
    <r>
      <rPr>
        <sz val="16"/>
        <rFont val="標楷體"/>
        <family val="4"/>
        <charset val="136"/>
      </rPr>
      <t>天</t>
    </r>
    <phoneticPr fontId="3" type="noConversion"/>
  </si>
  <si>
    <t>附表一、</t>
    <phoneticPr fontId="3" type="noConversion"/>
  </si>
  <si>
    <t>樣本群</t>
    <phoneticPr fontId="3" type="noConversion"/>
  </si>
  <si>
    <t>商品別</t>
  </si>
  <si>
    <t>採樣起始日</t>
    <phoneticPr fontId="12" type="noConversion"/>
  </si>
  <si>
    <t>採樣終迄日</t>
    <phoneticPr fontId="12" type="noConversion"/>
  </si>
  <si>
    <r>
      <t>平均值</t>
    </r>
    <r>
      <rPr>
        <sz val="12"/>
        <rFont val="Times New Roman"/>
        <family val="1"/>
      </rPr>
      <t xml:space="preserve">  A</t>
    </r>
    <phoneticPr fontId="3" type="noConversion"/>
  </si>
  <si>
    <r>
      <t>標準差</t>
    </r>
    <r>
      <rPr>
        <sz val="12"/>
        <rFont val="Times New Roman"/>
        <family val="1"/>
      </rPr>
      <t xml:space="preserve">  B</t>
    </r>
    <phoneticPr fontId="3" type="noConversion"/>
  </si>
  <si>
    <r>
      <t>30</t>
    </r>
    <r>
      <rPr>
        <sz val="12"/>
        <rFont val="標楷體"/>
        <family val="4"/>
        <charset val="136"/>
      </rPr>
      <t>天</t>
    </r>
    <phoneticPr fontId="3" type="noConversion"/>
  </si>
  <si>
    <r>
      <t>60</t>
    </r>
    <r>
      <rPr>
        <sz val="12"/>
        <rFont val="標楷體"/>
        <family val="4"/>
        <charset val="136"/>
      </rPr>
      <t>天</t>
    </r>
    <phoneticPr fontId="3" type="noConversion"/>
  </si>
  <si>
    <r>
      <t>90</t>
    </r>
    <r>
      <rPr>
        <sz val="12"/>
        <rFont val="標楷體"/>
        <family val="4"/>
        <charset val="136"/>
      </rPr>
      <t>天</t>
    </r>
    <phoneticPr fontId="3" type="noConversion"/>
  </si>
  <si>
    <r>
      <t>180</t>
    </r>
    <r>
      <rPr>
        <sz val="12"/>
        <rFont val="標楷體"/>
        <family val="4"/>
        <charset val="136"/>
      </rPr>
      <t>天</t>
    </r>
    <phoneticPr fontId="3" type="noConversion"/>
  </si>
  <si>
    <t>附表二、</t>
    <phoneticPr fontId="3" type="noConversion"/>
  </si>
  <si>
    <r>
      <t>風險價格係數</t>
    </r>
    <r>
      <rPr>
        <sz val="12"/>
        <rFont val="Times New Roman"/>
        <family val="1"/>
      </rPr>
      <t xml:space="preserve">  V</t>
    </r>
    <phoneticPr fontId="3" type="noConversion"/>
  </si>
  <si>
    <r>
      <t>調整後之結算保證金</t>
    </r>
    <r>
      <rPr>
        <sz val="12"/>
        <rFont val="Times New Roman"/>
        <family val="1"/>
      </rPr>
      <t>D</t>
    </r>
    <phoneticPr fontId="3" type="noConversion"/>
  </si>
  <si>
    <t>附表三、</t>
    <phoneticPr fontId="3" type="noConversion"/>
  </si>
  <si>
    <t>原始保證金與維持保證金之計算結果</t>
    <phoneticPr fontId="3" type="noConversion"/>
  </si>
  <si>
    <r>
      <t>進位後之結算保證金</t>
    </r>
    <r>
      <rPr>
        <sz val="12"/>
        <rFont val="Times New Roman"/>
        <family val="1"/>
      </rPr>
      <t>A</t>
    </r>
    <phoneticPr fontId="3" type="noConversion"/>
  </si>
  <si>
    <r>
      <t>維持保證金成數</t>
    </r>
    <r>
      <rPr>
        <sz val="12"/>
        <rFont val="Times New Roman"/>
        <family val="1"/>
      </rPr>
      <t>B</t>
    </r>
    <phoneticPr fontId="3" type="noConversion"/>
  </si>
  <si>
    <r>
      <t>維持保證金數額</t>
    </r>
    <r>
      <rPr>
        <sz val="12"/>
        <rFont val="Times New Roman"/>
        <family val="1"/>
      </rPr>
      <t>C=A×B</t>
    </r>
    <phoneticPr fontId="3" type="noConversion"/>
  </si>
  <si>
    <t>調整後之維持保證金</t>
    <phoneticPr fontId="3" type="noConversion"/>
  </si>
  <si>
    <r>
      <t>原始保證金成數</t>
    </r>
    <r>
      <rPr>
        <sz val="12"/>
        <rFont val="Times New Roman"/>
        <family val="1"/>
      </rPr>
      <t xml:space="preserve">    D</t>
    </r>
    <phoneticPr fontId="3" type="noConversion"/>
  </si>
  <si>
    <r>
      <t>原始保證金數額</t>
    </r>
    <r>
      <rPr>
        <sz val="12"/>
        <rFont val="Times New Roman"/>
        <family val="1"/>
      </rPr>
      <t>E=A×D</t>
    </r>
    <phoneticPr fontId="3" type="noConversion"/>
  </si>
  <si>
    <t>調整後之原始保證金</t>
    <phoneticPr fontId="3" type="noConversion"/>
  </si>
  <si>
    <r>
      <t>風險值</t>
    </r>
    <r>
      <rPr>
        <sz val="12"/>
        <rFont val="Times New Roman"/>
        <family val="1"/>
      </rPr>
      <t xml:space="preserve">    C=A+(2.575×B)</t>
    </r>
    <phoneticPr fontId="3" type="noConversion"/>
  </si>
  <si>
    <r>
      <t>Pt</t>
    </r>
    <r>
      <rPr>
        <sz val="12"/>
        <rFont val="標楷體"/>
        <family val="4"/>
        <charset val="136"/>
      </rPr>
      <t>結算價</t>
    </r>
    <phoneticPr fontId="3" type="noConversion"/>
  </si>
  <si>
    <r>
      <t>Pt-1</t>
    </r>
    <r>
      <rPr>
        <sz val="12"/>
        <rFont val="標楷體"/>
        <family val="4"/>
        <charset val="136"/>
      </rPr>
      <t>結算價</t>
    </r>
    <phoneticPr fontId="3" type="noConversion"/>
  </si>
  <si>
    <r>
      <t>30</t>
    </r>
    <r>
      <rPr>
        <sz val="12"/>
        <rFont val="標楷體"/>
        <family val="4"/>
        <charset val="136"/>
      </rPr>
      <t>天平均值</t>
    </r>
    <r>
      <rPr>
        <sz val="12"/>
        <rFont val="Times New Roman"/>
        <family val="1"/>
      </rPr>
      <t>U=(ΣRi)÷N</t>
    </r>
    <r>
      <rPr>
        <sz val="12"/>
        <rFont val="標楷體"/>
        <family val="4"/>
        <charset val="136"/>
      </rPr>
      <t>＝</t>
    </r>
    <phoneticPr fontId="3" type="noConversion"/>
  </si>
  <si>
    <r>
      <t>30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</si>
  <si>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60</t>
    </r>
    <r>
      <rPr>
        <sz val="12"/>
        <rFont val="標楷體"/>
        <family val="4"/>
        <charset val="136"/>
      </rPr>
      <t>天平均值</t>
    </r>
    <r>
      <rPr>
        <sz val="12"/>
        <rFont val="Times New Roman"/>
        <family val="1"/>
      </rPr>
      <t>U=(ΣRi)÷N</t>
    </r>
    <r>
      <rPr>
        <sz val="12"/>
        <rFont val="標楷體"/>
        <family val="4"/>
        <charset val="136"/>
      </rPr>
      <t>＝</t>
    </r>
    <phoneticPr fontId="3" type="noConversion"/>
  </si>
  <si>
    <r>
      <t>60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</si>
  <si>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90</t>
    </r>
    <r>
      <rPr>
        <sz val="12"/>
        <rFont val="標楷體"/>
        <family val="4"/>
        <charset val="136"/>
      </rPr>
      <t>天平均值</t>
    </r>
    <r>
      <rPr>
        <sz val="12"/>
        <rFont val="Times New Roman"/>
        <family val="1"/>
      </rPr>
      <t>U=(ΣRi)÷N</t>
    </r>
    <r>
      <rPr>
        <sz val="12"/>
        <rFont val="標楷體"/>
        <family val="4"/>
        <charset val="136"/>
      </rPr>
      <t>＝</t>
    </r>
    <phoneticPr fontId="3" type="noConversion"/>
  </si>
  <si>
    <r>
      <t>90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</si>
  <si>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180</t>
    </r>
    <r>
      <rPr>
        <sz val="12"/>
        <rFont val="標楷體"/>
        <family val="4"/>
        <charset val="136"/>
      </rPr>
      <t>天平均值</t>
    </r>
    <r>
      <rPr>
        <sz val="12"/>
        <rFont val="Times New Roman"/>
        <family val="1"/>
      </rPr>
      <t>U=(ΣRi)÷N</t>
    </r>
    <r>
      <rPr>
        <sz val="12"/>
        <rFont val="標楷體"/>
        <family val="4"/>
        <charset val="136"/>
      </rPr>
      <t>＝</t>
    </r>
    <phoneticPr fontId="3" type="noConversion"/>
  </si>
  <si>
    <r>
      <t>180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</si>
  <si>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t>附表一、</t>
    <phoneticPr fontId="3" type="noConversion"/>
  </si>
  <si>
    <t>樣本群</t>
    <phoneticPr fontId="3" type="noConversion"/>
  </si>
  <si>
    <t>採樣起始日</t>
    <phoneticPr fontId="12" type="noConversion"/>
  </si>
  <si>
    <t>採樣終迄日</t>
    <phoneticPr fontId="12" type="noConversion"/>
  </si>
  <si>
    <r>
      <t>平均值</t>
    </r>
    <r>
      <rPr>
        <sz val="12"/>
        <rFont val="Times New Roman"/>
        <family val="1"/>
      </rPr>
      <t xml:space="preserve">  A</t>
    </r>
    <phoneticPr fontId="3" type="noConversion"/>
  </si>
  <si>
    <r>
      <t>標準差</t>
    </r>
    <r>
      <rPr>
        <sz val="12"/>
        <rFont val="Times New Roman"/>
        <family val="1"/>
      </rPr>
      <t xml:space="preserve">  B</t>
    </r>
    <phoneticPr fontId="3" type="noConversion"/>
  </si>
  <si>
    <r>
      <t>風險值</t>
    </r>
    <r>
      <rPr>
        <sz val="12"/>
        <rFont val="Times New Roman"/>
        <family val="1"/>
      </rPr>
      <t xml:space="preserve">    C=A+(2.575×B)</t>
    </r>
    <phoneticPr fontId="3" type="noConversion"/>
  </si>
  <si>
    <r>
      <t>30</t>
    </r>
    <r>
      <rPr>
        <sz val="12"/>
        <rFont val="標楷體"/>
        <family val="4"/>
        <charset val="136"/>
      </rPr>
      <t>天</t>
    </r>
    <phoneticPr fontId="3" type="noConversion"/>
  </si>
  <si>
    <r>
      <t>60</t>
    </r>
    <r>
      <rPr>
        <sz val="12"/>
        <rFont val="標楷體"/>
        <family val="4"/>
        <charset val="136"/>
      </rPr>
      <t>天</t>
    </r>
    <phoneticPr fontId="3" type="noConversion"/>
  </si>
  <si>
    <r>
      <t>90</t>
    </r>
    <r>
      <rPr>
        <sz val="12"/>
        <rFont val="標楷體"/>
        <family val="4"/>
        <charset val="136"/>
      </rPr>
      <t>天</t>
    </r>
    <phoneticPr fontId="3" type="noConversion"/>
  </si>
  <si>
    <r>
      <t>180</t>
    </r>
    <r>
      <rPr>
        <sz val="12"/>
        <rFont val="標楷體"/>
        <family val="4"/>
        <charset val="136"/>
      </rPr>
      <t>天</t>
    </r>
    <phoneticPr fontId="3" type="noConversion"/>
  </si>
  <si>
    <t>附表二、</t>
    <phoneticPr fontId="3" type="noConversion"/>
  </si>
  <si>
    <t>風險保證金(A值) =α× 現貨收盤指數 × 指數每點價值 × 風險價格係數</t>
    <phoneticPr fontId="3" type="noConversion"/>
  </si>
  <si>
    <t>風險保證金最低值(B值) =β× 現貨收盤指數 × 指數每點價值 × 風險價格係數</t>
    <phoneticPr fontId="3" type="noConversion"/>
  </si>
  <si>
    <t>α/β</t>
    <phoneticPr fontId="3" type="noConversion"/>
  </si>
  <si>
    <t>收盤指數A</t>
    <phoneticPr fontId="3" type="noConversion"/>
  </si>
  <si>
    <t>指數每點價值B</t>
    <phoneticPr fontId="3" type="noConversion"/>
  </si>
  <si>
    <r>
      <t>風險價格係數</t>
    </r>
    <r>
      <rPr>
        <sz val="12"/>
        <rFont val="Times New Roman"/>
        <family val="1"/>
      </rPr>
      <t xml:space="preserve">  V</t>
    </r>
    <phoneticPr fontId="3" type="noConversion"/>
  </si>
  <si>
    <r>
      <t>結算保證金</t>
    </r>
    <r>
      <rPr>
        <sz val="12"/>
        <rFont val="Times New Roman"/>
        <family val="1"/>
      </rPr>
      <t xml:space="preserve">     C=A×B×V</t>
    </r>
    <phoneticPr fontId="3" type="noConversion"/>
  </si>
  <si>
    <r>
      <t>調整後之結算保證金</t>
    </r>
    <r>
      <rPr>
        <sz val="12"/>
        <rFont val="Times New Roman"/>
        <family val="1"/>
      </rPr>
      <t>D</t>
    </r>
    <phoneticPr fontId="3" type="noConversion"/>
  </si>
  <si>
    <t>風險保證金(A值)</t>
    <phoneticPr fontId="3" type="noConversion"/>
  </si>
  <si>
    <r>
      <t>風險保證金最低值(</t>
    </r>
    <r>
      <rPr>
        <sz val="12"/>
        <rFont val="標楷體"/>
        <family val="4"/>
        <charset val="136"/>
      </rPr>
      <t>B</t>
    </r>
    <r>
      <rPr>
        <sz val="12"/>
        <rFont val="標楷體"/>
        <family val="4"/>
        <charset val="136"/>
      </rPr>
      <t>值)</t>
    </r>
    <phoneticPr fontId="3" type="noConversion"/>
  </si>
  <si>
    <t>附表三、</t>
    <phoneticPr fontId="3" type="noConversion"/>
  </si>
  <si>
    <r>
      <t>進位後之結算保證金</t>
    </r>
    <r>
      <rPr>
        <sz val="12"/>
        <rFont val="Times New Roman"/>
        <family val="1"/>
      </rPr>
      <t>A</t>
    </r>
    <phoneticPr fontId="3" type="noConversion"/>
  </si>
  <si>
    <r>
      <t>維持保證金成數</t>
    </r>
    <r>
      <rPr>
        <sz val="12"/>
        <rFont val="Times New Roman"/>
        <family val="1"/>
      </rPr>
      <t>B</t>
    </r>
    <phoneticPr fontId="3" type="noConversion"/>
  </si>
  <si>
    <r>
      <t>維持保證金數額</t>
    </r>
    <r>
      <rPr>
        <sz val="12"/>
        <rFont val="Times New Roman"/>
        <family val="1"/>
      </rPr>
      <t>C=A×B</t>
    </r>
    <phoneticPr fontId="3" type="noConversion"/>
  </si>
  <si>
    <t>調整後之維持保證金</t>
    <phoneticPr fontId="3" type="noConversion"/>
  </si>
  <si>
    <r>
      <t>原始保證金成數</t>
    </r>
    <r>
      <rPr>
        <sz val="12"/>
        <rFont val="Times New Roman"/>
        <family val="1"/>
      </rPr>
      <t xml:space="preserve">    D</t>
    </r>
    <phoneticPr fontId="3" type="noConversion"/>
  </si>
  <si>
    <r>
      <t>原始保證金數額</t>
    </r>
    <r>
      <rPr>
        <sz val="12"/>
        <rFont val="Times New Roman"/>
        <family val="1"/>
      </rPr>
      <t>E=A×D</t>
    </r>
    <phoneticPr fontId="3" type="noConversion"/>
  </si>
  <si>
    <t>調整後之原始保證金</t>
    <phoneticPr fontId="3" type="noConversion"/>
  </si>
  <si>
    <t>風險保證金最低值(B值)</t>
    <phoneticPr fontId="3" type="noConversion"/>
  </si>
  <si>
    <t>-</t>
    <phoneticPr fontId="3" type="noConversion"/>
  </si>
  <si>
    <t>GBF</t>
    <phoneticPr fontId="3" type="noConversion"/>
  </si>
  <si>
    <t>TGF</t>
    <phoneticPr fontId="3" type="noConversion"/>
  </si>
  <si>
    <t>TGO</t>
    <phoneticPr fontId="3" type="noConversion"/>
  </si>
  <si>
    <t>*</t>
    <phoneticPr fontId="3" type="noConversion"/>
  </si>
  <si>
    <t xml:space="preserve"> </t>
    <phoneticPr fontId="3" type="noConversion"/>
  </si>
  <si>
    <t>=Opt_Detail!A1</t>
    <phoneticPr fontId="3" type="noConversion"/>
  </si>
  <si>
    <r>
      <t>結算保證金</t>
    </r>
    <r>
      <rPr>
        <sz val="10"/>
        <color indexed="10"/>
        <rFont val="Times New Roman"/>
        <family val="1"/>
      </rPr>
      <t xml:space="preserve"> =</t>
    </r>
    <r>
      <rPr>
        <sz val="10"/>
        <color indexed="10"/>
        <rFont val="標楷體"/>
        <family val="4"/>
        <charset val="136"/>
      </rPr>
      <t>近月份期貨契約收盤指數</t>
    </r>
    <r>
      <rPr>
        <sz val="10"/>
        <color indexed="10"/>
        <rFont val="Times New Roman"/>
        <family val="1"/>
      </rPr>
      <t xml:space="preserve"> × </t>
    </r>
    <r>
      <rPr>
        <sz val="10"/>
        <color indexed="10"/>
        <rFont val="標楷體"/>
        <family val="4"/>
        <charset val="136"/>
      </rPr>
      <t>指數每點價值</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</si>
  <si>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t>指數每點價值</t>
    </r>
    <r>
      <rPr>
        <sz val="10"/>
        <color indexed="10"/>
        <rFont val="Times New Roman"/>
        <family val="1"/>
      </rPr>
      <t>B</t>
    </r>
  </si>
  <si>
    <r>
      <t>結算保證金</t>
    </r>
    <r>
      <rPr>
        <sz val="10"/>
        <color indexed="10"/>
        <rFont val="Times New Roman"/>
        <family val="1"/>
      </rPr>
      <t xml:space="preserve">     C=A×B×V</t>
    </r>
    <phoneticPr fontId="3" type="noConversion"/>
  </si>
  <si>
    <t>CPF</t>
    <phoneticPr fontId="3" type="noConversion"/>
  </si>
  <si>
    <r>
      <t>結算保證金</t>
    </r>
    <r>
      <rPr>
        <sz val="10"/>
        <color indexed="10"/>
        <rFont val="Times New Roman"/>
        <family val="1"/>
      </rPr>
      <t xml:space="preserve"> = </t>
    </r>
    <r>
      <rPr>
        <sz val="10"/>
        <color indexed="10"/>
        <rFont val="標楷體"/>
        <family val="4"/>
        <charset val="136"/>
      </rPr>
      <t>面額</t>
    </r>
    <r>
      <rPr>
        <sz val="10"/>
        <color indexed="10"/>
        <rFont val="Times New Roman"/>
        <family val="1"/>
      </rPr>
      <t xml:space="preserve"> ×30/365× </t>
    </r>
    <r>
      <rPr>
        <sz val="10"/>
        <color indexed="10"/>
        <rFont val="標楷體"/>
        <family val="4"/>
        <charset val="136"/>
      </rPr>
      <t>風險價格係數</t>
    </r>
    <r>
      <rPr>
        <sz val="10"/>
        <color indexed="10"/>
        <rFont val="Times New Roman"/>
        <family val="1"/>
      </rPr>
      <t>.</t>
    </r>
    <phoneticPr fontId="3" type="noConversion"/>
  </si>
  <si>
    <r>
      <t>結算保證金</t>
    </r>
    <r>
      <rPr>
        <sz val="10"/>
        <color indexed="10"/>
        <rFont val="Times New Roman"/>
        <family val="1"/>
      </rPr>
      <t xml:space="preserve">     C=B×V</t>
    </r>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</si>
  <si>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債券百元價格</t>
    </r>
    <r>
      <rPr>
        <sz val="10"/>
        <color indexed="10"/>
        <rFont val="Times New Roman"/>
        <family val="1"/>
      </rPr>
      <t xml:space="preserve">/100 × </t>
    </r>
    <r>
      <rPr>
        <sz val="10"/>
        <color indexed="10"/>
        <rFont val="標楷體"/>
        <family val="4"/>
        <charset val="136"/>
      </rPr>
      <t>面額</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</si>
  <si>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rPr>
        <sz val="10"/>
        <color indexed="10"/>
        <rFont val="標楷體"/>
        <family val="4"/>
        <charset val="136"/>
      </rPr>
      <t>面額</t>
    </r>
    <r>
      <rPr>
        <sz val="10"/>
        <color indexed="10"/>
        <rFont val="Times New Roman"/>
        <family val="1"/>
      </rPr>
      <t>B</t>
    </r>
    <phoneticPr fontId="3" type="noConversion"/>
  </si>
  <si>
    <r>
      <rPr>
        <sz val="10"/>
        <color indexed="10"/>
        <rFont val="標楷體"/>
        <family val="4"/>
        <charset val="136"/>
      </rPr>
      <t>結算保證金</t>
    </r>
    <r>
      <rPr>
        <sz val="10"/>
        <color indexed="10"/>
        <rFont val="Times New Roman"/>
        <family val="1"/>
      </rPr>
      <t xml:space="preserve">     C=A/100×B×V</t>
    </r>
    <phoneticPr fontId="3" type="noConversion"/>
  </si>
  <si>
    <t>GDF</t>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</si>
  <si>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黃金期貨價格</t>
    </r>
    <r>
      <rPr>
        <sz val="10"/>
        <color indexed="10"/>
        <rFont val="Times New Roman"/>
        <family val="1"/>
      </rPr>
      <t xml:space="preserve">× </t>
    </r>
    <r>
      <rPr>
        <sz val="10"/>
        <color indexed="10"/>
        <rFont val="標楷體"/>
        <family val="4"/>
        <charset val="136"/>
      </rPr>
      <t>契約規模</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</si>
  <si>
    <r>
      <rPr>
        <sz val="10"/>
        <color indexed="10"/>
        <rFont val="標楷體"/>
        <family val="4"/>
        <charset val="136"/>
      </rPr>
      <t>黃金期貨價格</t>
    </r>
    <r>
      <rPr>
        <sz val="10"/>
        <color indexed="10"/>
        <rFont val="Times New Roman"/>
        <family val="1"/>
      </rPr>
      <t xml:space="preserve"> A</t>
    </r>
    <phoneticPr fontId="3" type="noConversion"/>
  </si>
  <si>
    <r>
      <rPr>
        <sz val="10"/>
        <color indexed="10"/>
        <rFont val="標楷體"/>
        <family val="4"/>
        <charset val="136"/>
      </rPr>
      <t>契約規模</t>
    </r>
    <r>
      <rPr>
        <sz val="10"/>
        <color indexed="10"/>
        <rFont val="Times New Roman"/>
        <family val="1"/>
      </rPr>
      <t xml:space="preserve">        B</t>
    </r>
    <phoneticPr fontId="3" type="noConversion"/>
  </si>
  <si>
    <r>
      <rPr>
        <sz val="10"/>
        <color indexed="10"/>
        <rFont val="標楷體"/>
        <family val="4"/>
        <charset val="136"/>
      </rPr>
      <t>結算保證金</t>
    </r>
    <r>
      <rPr>
        <sz val="10"/>
        <color indexed="10"/>
        <rFont val="Times New Roman"/>
        <family val="1"/>
      </rPr>
      <t xml:space="preserve">     C=A×B×V</t>
    </r>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</si>
  <si>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臺幣黃金期貨價格</t>
    </r>
    <r>
      <rPr>
        <sz val="10"/>
        <color indexed="10"/>
        <rFont val="Times New Roman"/>
        <family val="1"/>
      </rPr>
      <t xml:space="preserve">× </t>
    </r>
    <r>
      <rPr>
        <sz val="10"/>
        <color indexed="10"/>
        <rFont val="標楷體"/>
        <family val="4"/>
        <charset val="136"/>
      </rPr>
      <t>契約規模</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</si>
  <si>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rPr>
        <sz val="10"/>
        <color indexed="10"/>
        <rFont val="標楷體"/>
        <family val="4"/>
        <charset val="136"/>
      </rPr>
      <t>臺幣黃金期貨價格</t>
    </r>
    <r>
      <rPr>
        <sz val="10"/>
        <color indexed="10"/>
        <rFont val="Times New Roman"/>
        <family val="1"/>
      </rPr>
      <t xml:space="preserve"> A</t>
    </r>
    <phoneticPr fontId="3" type="noConversion"/>
  </si>
  <si>
    <r>
      <t>面額×</t>
    </r>
    <r>
      <rPr>
        <sz val="10"/>
        <color indexed="10"/>
        <rFont val="Times New Roman"/>
        <family val="1"/>
      </rPr>
      <t>30/365
B</t>
    </r>
    <phoneticPr fontId="3" type="noConversion"/>
  </si>
  <si>
    <r>
      <rPr>
        <sz val="10"/>
        <color indexed="10"/>
        <rFont val="標楷體"/>
        <family val="4"/>
        <charset val="136"/>
      </rPr>
      <t>註</t>
    </r>
    <r>
      <rPr>
        <sz val="10"/>
        <color indexed="10"/>
        <rFont val="Times New Roman"/>
        <family val="1"/>
      </rPr>
      <t>1</t>
    </r>
    <r>
      <rPr>
        <sz val="10"/>
        <color indexed="10"/>
        <rFont val="標楷體"/>
        <family val="4"/>
        <charset val="136"/>
      </rPr>
      <t>：單位轉換：將前一營業日倫敦黃金午盤定盤價經以盎司轉換成台錢並經過成色轉換，再以台北外匯經紀股份有限公司公布之新臺幣對美元銀行間成交之收盤匯率轉換成臺幣，其計算公式如下：</t>
    </r>
    <r>
      <rPr>
        <sz val="10"/>
        <color indexed="10"/>
        <rFont val="Times New Roman"/>
        <family val="1"/>
      </rPr>
      <t>(</t>
    </r>
    <r>
      <rPr>
        <sz val="10"/>
        <color indexed="10"/>
        <rFont val="標楷體"/>
        <family val="4"/>
        <charset val="136"/>
      </rPr>
      <t>倫敦黃金午盤定盤價</t>
    </r>
    <r>
      <rPr>
        <sz val="10"/>
        <color indexed="10"/>
        <rFont val="Times New Roman"/>
        <family val="1"/>
      </rPr>
      <t>÷31.1035×3.75×0.9999÷0.995)×</t>
    </r>
    <r>
      <rPr>
        <sz val="10"/>
        <color indexed="10"/>
        <rFont val="標楷體"/>
        <family val="4"/>
        <charset val="136"/>
      </rPr>
      <t>新臺幣對美元收盤匯率。</t>
    </r>
  </si>
  <si>
    <t>保留</t>
    <phoneticPr fontId="3" type="noConversion"/>
  </si>
  <si>
    <r>
      <t>風險保證金(A值) =α× 單位轉換(</t>
    </r>
    <r>
      <rPr>
        <vertAlign val="superscript"/>
        <sz val="10"/>
        <color indexed="10"/>
        <rFont val="標楷體"/>
        <family val="4"/>
        <charset val="136"/>
      </rPr>
      <t>註1)</t>
    </r>
    <r>
      <rPr>
        <sz val="10"/>
        <color indexed="10"/>
        <rFont val="標楷體"/>
        <family val="4"/>
        <charset val="136"/>
      </rPr>
      <t>之標的價格 × 契約規模 × 風險價格係數</t>
    </r>
    <phoneticPr fontId="3" type="noConversion"/>
  </si>
  <si>
    <r>
      <t>風險保證金最低值(B值) =β× 單位轉換(</t>
    </r>
    <r>
      <rPr>
        <vertAlign val="superscript"/>
        <sz val="10"/>
        <color indexed="10"/>
        <rFont val="標楷體"/>
        <family val="4"/>
        <charset val="136"/>
      </rPr>
      <t>註1)</t>
    </r>
    <r>
      <rPr>
        <sz val="10"/>
        <color indexed="10"/>
        <rFont val="標楷體"/>
        <family val="4"/>
        <charset val="136"/>
      </rPr>
      <t>之標的價格 × 契約規模 × 風險價格係數</t>
    </r>
    <phoneticPr fontId="3" type="noConversion"/>
  </si>
  <si>
    <r>
      <rPr>
        <sz val="10"/>
        <color indexed="10"/>
        <rFont val="標楷體"/>
        <family val="4"/>
        <charset val="136"/>
      </rPr>
      <t>債券百元價格</t>
    </r>
    <r>
      <rPr>
        <sz val="10"/>
        <color indexed="10"/>
        <rFont val="Times New Roman"/>
        <family val="1"/>
      </rPr>
      <t xml:space="preserve"> A</t>
    </r>
    <phoneticPr fontId="3" type="noConversion"/>
  </si>
  <si>
    <t>收盤指數
A</t>
    <phoneticPr fontId="3" type="noConversion"/>
  </si>
  <si>
    <r>
      <t>風險價格係數</t>
    </r>
    <r>
      <rPr>
        <sz val="12"/>
        <rFont val="Times New Roman"/>
        <family val="1"/>
      </rPr>
      <t>V</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</si>
</sst>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0.0%"/>
    <numFmt numFmtId="178" formatCode="#,##0.00_);[Red]\(#,##0.00\)"/>
    <numFmt numFmtId="185" formatCode="#,##0_ "/>
    <numFmt numFmtId="186" formatCode="#,##0.00_ "/>
    <numFmt numFmtId="196" formatCode="#,##0.000_ "/>
    <numFmt numFmtId="197" formatCode="0.0_ "/>
  </numFmts>
  <fonts count="29" x14ac:knownFonts="1">
    <font>
      <sz val="12"/>
      <name val="標楷體"/>
      <family val="4"/>
      <charset val="136"/>
    </font>
    <font>
      <sz val="12"/>
      <name val="標楷體"/>
      <family val="4"/>
      <charset val="136"/>
    </font>
    <font>
      <sz val="12"/>
      <name val="標楷體"/>
      <family val="4"/>
      <charset val="136"/>
    </font>
    <font>
      <sz val="9"/>
      <name val="標楷體"/>
      <family val="4"/>
      <charset val="136"/>
    </font>
    <font>
      <sz val="12"/>
      <name val="Times New Roman"/>
      <family val="1"/>
    </font>
    <font>
      <sz val="16"/>
      <name val="標楷體"/>
      <family val="4"/>
      <charset val="136"/>
    </font>
    <font>
      <sz val="16"/>
      <name val="Times New Roman"/>
      <family val="1"/>
    </font>
    <font>
      <vertAlign val="superscript"/>
      <sz val="12"/>
      <name val="Times New Roman"/>
      <family val="1"/>
    </font>
    <font>
      <b/>
      <sz val="16"/>
      <name val="Times New Roman"/>
      <family val="1"/>
    </font>
    <font>
      <sz val="12"/>
      <name val="標楷體"/>
      <family val="4"/>
      <charset val="136"/>
    </font>
    <font>
      <sz val="14"/>
      <name val="Times New Roman"/>
      <family val="1"/>
    </font>
    <font>
      <b/>
      <sz val="14"/>
      <color indexed="18"/>
      <name val="Times New Roman"/>
      <family val="1"/>
    </font>
    <font>
      <sz val="12"/>
      <color indexed="8"/>
      <name val="新細明體"/>
      <family val="1"/>
      <charset val="136"/>
    </font>
    <font>
      <sz val="12"/>
      <color indexed="12"/>
      <name val="Times New Roman"/>
      <family val="1"/>
    </font>
    <font>
      <sz val="10"/>
      <color indexed="10"/>
      <name val="標楷體"/>
      <family val="4"/>
      <charset val="136"/>
    </font>
    <font>
      <sz val="10"/>
      <color indexed="10"/>
      <name val="標楷體"/>
      <family val="4"/>
      <charset val="136"/>
    </font>
    <font>
      <sz val="10"/>
      <name val="Times New Roman"/>
      <family val="1"/>
    </font>
    <font>
      <sz val="10"/>
      <color indexed="10"/>
      <name val="Times New Roman"/>
      <family val="1"/>
    </font>
    <font>
      <vertAlign val="superscript"/>
      <sz val="10"/>
      <color indexed="10"/>
      <name val="標楷體"/>
      <family val="4"/>
      <charset val="136"/>
    </font>
    <font>
      <sz val="9"/>
      <color indexed="81"/>
      <name val="Tahoma"/>
      <family val="2"/>
    </font>
    <font>
      <sz val="9"/>
      <color indexed="81"/>
      <name val="細明體"/>
      <family val="3"/>
      <charset val="136"/>
    </font>
    <font>
      <sz val="10"/>
      <color indexed="10"/>
      <name val="Times New Roman"/>
      <family val="1"/>
    </font>
    <font>
      <sz val="10"/>
      <color indexed="10"/>
      <name val="標楷體"/>
      <family val="4"/>
      <charset val="136"/>
    </font>
    <font>
      <sz val="12"/>
      <color theme="0"/>
      <name val="Times New Roman"/>
      <family val="1"/>
    </font>
    <font>
      <sz val="12"/>
      <color theme="0"/>
      <name val="細明體"/>
      <family val="3"/>
      <charset val="136"/>
    </font>
    <font>
      <sz val="12"/>
      <color rgb="FFFF0000"/>
      <name val="Times New Roman"/>
      <family val="1"/>
    </font>
    <font>
      <sz val="10"/>
      <color rgb="FFFF0000"/>
      <name val="Times New Roman"/>
      <family val="1"/>
    </font>
    <font>
      <sz val="10"/>
      <color rgb="FFFF0000"/>
      <name val="標楷體"/>
      <family val="4"/>
      <charset val="136"/>
    </font>
    <font>
      <sz val="12"/>
      <color rgb="FFFF0000"/>
      <name val="標楷體"/>
      <family val="4"/>
      <charset val="136"/>
    </font>
  </fonts>
  <fills count="5">
    <fill>
      <patternFill patternType="none"/>
    </fill>
    <fill>
      <patternFill patternType="gray125"/>
    </fill>
    <fill>
      <patternFill patternType="solid">
        <fgColor indexed="13"/>
        <bgColor indexed="64"/>
      </patternFill>
    </fill>
    <fill>
      <patternFill patternType="solid">
        <fgColor theme="9" tint="0.59999389629810485"/>
        <bgColor indexed="64"/>
      </patternFill>
    </fill>
    <fill>
      <patternFill patternType="solid">
        <fgColor theme="9" tint="0.599963377788628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s>
  <cellStyleXfs count="2">
    <xf numFmtId="0" fontId="0" fillId="0" borderId="0"/>
    <xf numFmtId="9" fontId="2" fillId="0" borderId="0" applyFont="0" applyFill="0" applyBorder="0" applyAlignment="0" applyProtection="0"/>
  </cellStyleXfs>
  <cellXfs count="156">
    <xf numFmtId="0" fontId="0" fillId="0" borderId="0" xfId="0"/>
    <xf numFmtId="0" fontId="6" fillId="0" borderId="0" xfId="0" applyFont="1" applyFill="1"/>
    <xf numFmtId="0" fontId="4" fillId="0" borderId="1" xfId="0" applyFont="1" applyFill="1" applyBorder="1" applyAlignment="1">
      <alignment horizontal="center"/>
    </xf>
    <xf numFmtId="0" fontId="8" fillId="0" borderId="0" xfId="0" applyFont="1" applyFill="1"/>
    <xf numFmtId="57" fontId="10" fillId="0" borderId="1" xfId="0" applyNumberFormat="1" applyFont="1" applyFill="1" applyBorder="1" applyAlignment="1">
      <alignment horizontal="left"/>
    </xf>
    <xf numFmtId="0" fontId="4" fillId="0" borderId="0" xfId="0" applyFont="1" applyFill="1"/>
    <xf numFmtId="0" fontId="9" fillId="0" borderId="1" xfId="0" applyFont="1" applyFill="1" applyBorder="1"/>
    <xf numFmtId="0" fontId="9" fillId="0" borderId="0" xfId="0" applyFont="1" applyFill="1" applyAlignment="1">
      <alignment horizontal="right"/>
    </xf>
    <xf numFmtId="0" fontId="4" fillId="0" borderId="0" xfId="0" applyFont="1" applyFill="1" applyBorder="1"/>
    <xf numFmtId="176" fontId="11" fillId="0" borderId="0" xfId="0" applyNumberFormat="1" applyFont="1" applyFill="1" applyBorder="1" applyAlignment="1">
      <alignment horizontal="center"/>
    </xf>
    <xf numFmtId="0" fontId="5" fillId="0" borderId="0" xfId="0" applyFont="1" applyAlignment="1">
      <alignment horizontal="center"/>
    </xf>
    <xf numFmtId="0" fontId="5" fillId="0" borderId="0" xfId="0" applyFont="1" applyAlignment="1"/>
    <xf numFmtId="186" fontId="4" fillId="0" borderId="1" xfId="0" applyNumberFormat="1" applyFont="1" applyBorder="1" applyAlignment="1">
      <alignment horizontal="center" vertical="center" wrapText="1"/>
    </xf>
    <xf numFmtId="185" fontId="13" fillId="0" borderId="1" xfId="1" applyNumberFormat="1" applyFont="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applyBorder="1" applyAlignment="1">
      <alignment horizontal="center"/>
    </xf>
    <xf numFmtId="0" fontId="6" fillId="0" borderId="0" xfId="0" applyFont="1" applyAlignment="1">
      <alignment horizontal="center"/>
    </xf>
    <xf numFmtId="0" fontId="4" fillId="0" borderId="0" xfId="0" applyFont="1" applyBorder="1" applyAlignment="1">
      <alignment horizontal="center"/>
    </xf>
    <xf numFmtId="0" fontId="4" fillId="0" borderId="1" xfId="0" applyFont="1" applyBorder="1" applyAlignment="1">
      <alignment horizontal="center"/>
    </xf>
    <xf numFmtId="0" fontId="9" fillId="0" borderId="1" xfId="0" applyFont="1" applyBorder="1" applyAlignment="1">
      <alignment horizontal="center" vertical="center" wrapText="1"/>
    </xf>
    <xf numFmtId="177"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185" fontId="9" fillId="0" borderId="1" xfId="0" applyNumberFormat="1" applyFont="1" applyBorder="1" applyAlignment="1">
      <alignment horizontal="center" vertical="center" wrapText="1"/>
    </xf>
    <xf numFmtId="0" fontId="4" fillId="0" borderId="0" xfId="0" applyFont="1" applyAlignment="1">
      <alignment horizontal="center"/>
    </xf>
    <xf numFmtId="0" fontId="4" fillId="0" borderId="0" xfId="0" applyFont="1" applyBorder="1" applyAlignment="1">
      <alignment horizontal="center" vertical="center" wrapText="1"/>
    </xf>
    <xf numFmtId="58" fontId="4" fillId="0" borderId="0" xfId="1" applyNumberFormat="1" applyFont="1" applyBorder="1" applyAlignment="1">
      <alignment horizontal="center"/>
    </xf>
    <xf numFmtId="177" fontId="4" fillId="0" borderId="0" xfId="1" applyNumberFormat="1" applyFont="1" applyBorder="1" applyAlignment="1">
      <alignment horizontal="center"/>
    </xf>
    <xf numFmtId="177" fontId="4" fillId="0" borderId="0" xfId="0" applyNumberFormat="1" applyFont="1" applyFill="1" applyBorder="1" applyAlignment="1">
      <alignment horizontal="center"/>
    </xf>
    <xf numFmtId="0" fontId="4" fillId="0" borderId="0" xfId="0" applyFont="1" applyBorder="1" applyAlignment="1">
      <alignment horizontal="center" vertical="center"/>
    </xf>
    <xf numFmtId="14" fontId="4" fillId="0" borderId="0" xfId="1" applyNumberFormat="1" applyFont="1" applyBorder="1" applyAlignment="1">
      <alignment horizontal="center"/>
    </xf>
    <xf numFmtId="0" fontId="4" fillId="0" borderId="0" xfId="0" applyFont="1" applyFill="1" applyBorder="1" applyAlignment="1">
      <alignment horizontal="center"/>
    </xf>
    <xf numFmtId="0" fontId="4" fillId="0" borderId="0" xfId="0" applyFont="1" applyAlignment="1">
      <alignment horizontal="center" vertical="center"/>
    </xf>
    <xf numFmtId="185" fontId="4" fillId="0" borderId="0" xfId="0" applyNumberFormat="1" applyFont="1" applyBorder="1" applyAlignment="1">
      <alignment horizontal="center" vertical="center" wrapText="1"/>
    </xf>
    <xf numFmtId="185" fontId="4" fillId="0" borderId="0" xfId="0" applyNumberFormat="1" applyFont="1" applyFill="1" applyBorder="1" applyAlignment="1">
      <alignment horizontal="center" vertical="center" wrapText="1"/>
    </xf>
    <xf numFmtId="185" fontId="13" fillId="0" borderId="1" xfId="0" applyNumberFormat="1" applyFont="1" applyBorder="1" applyAlignment="1">
      <alignment horizontal="center" vertical="center" wrapText="1"/>
    </xf>
    <xf numFmtId="185" fontId="4" fillId="0" borderId="1" xfId="0" applyNumberFormat="1" applyFont="1" applyBorder="1" applyAlignment="1">
      <alignment horizontal="center" vertical="center" wrapText="1"/>
    </xf>
    <xf numFmtId="185" fontId="4" fillId="0" borderId="1" xfId="0" applyNumberFormat="1" applyFont="1" applyFill="1" applyBorder="1" applyAlignment="1">
      <alignment horizontal="center" vertical="center" wrapText="1"/>
    </xf>
    <xf numFmtId="186" fontId="13" fillId="0" borderId="0" xfId="0" applyNumberFormat="1" applyFont="1" applyBorder="1" applyAlignment="1">
      <alignment horizontal="center" vertical="center" wrapText="1"/>
    </xf>
    <xf numFmtId="177" fontId="13" fillId="0" borderId="0" xfId="1" applyNumberFormat="1" applyFont="1" applyBorder="1" applyAlignment="1">
      <alignment horizontal="center" vertical="center" wrapText="1"/>
    </xf>
    <xf numFmtId="185" fontId="13" fillId="0" borderId="0" xfId="0" applyNumberFormat="1" applyFont="1" applyBorder="1" applyAlignment="1">
      <alignment horizontal="center" vertical="center" wrapText="1"/>
    </xf>
    <xf numFmtId="0" fontId="4" fillId="0" borderId="0" xfId="0" applyFont="1" applyAlignment="1">
      <alignment horizontal="right" vertical="center"/>
    </xf>
    <xf numFmtId="0" fontId="4" fillId="0" borderId="0" xfId="0" applyFont="1" applyAlignment="1">
      <alignment horizontal="center" vertical="center" wrapText="1"/>
    </xf>
    <xf numFmtId="14" fontId="4" fillId="0" borderId="1" xfId="1" applyNumberFormat="1" applyFont="1" applyBorder="1" applyAlignment="1">
      <alignment horizontal="center"/>
    </xf>
    <xf numFmtId="178" fontId="11" fillId="0" borderId="1" xfId="0" applyNumberFormat="1" applyFont="1" applyFill="1" applyBorder="1" applyAlignment="1">
      <alignment horizontal="center"/>
    </xf>
    <xf numFmtId="186" fontId="13" fillId="0" borderId="1" xfId="0" applyNumberFormat="1" applyFont="1" applyBorder="1" applyAlignment="1">
      <alignment horizontal="center" vertical="center" wrapText="1"/>
    </xf>
    <xf numFmtId="185" fontId="13" fillId="2" borderId="1" xfId="0" applyNumberFormat="1" applyFont="1" applyFill="1" applyBorder="1" applyAlignment="1">
      <alignment horizontal="center" vertical="center" wrapText="1"/>
    </xf>
    <xf numFmtId="185" fontId="13" fillId="2" borderId="1" xfId="1" applyNumberFormat="1" applyFont="1" applyFill="1" applyBorder="1" applyAlignment="1">
      <alignment horizontal="center" vertical="center" wrapText="1"/>
    </xf>
    <xf numFmtId="185" fontId="13" fillId="0" borderId="1" xfId="1" applyNumberFormat="1" applyFont="1" applyFill="1" applyBorder="1" applyAlignment="1">
      <alignment horizontal="center" vertical="center" wrapText="1"/>
    </xf>
    <xf numFmtId="10" fontId="4" fillId="0" borderId="0" xfId="0" applyNumberFormat="1" applyFont="1" applyFill="1"/>
    <xf numFmtId="10" fontId="9" fillId="0" borderId="1" xfId="0" applyNumberFormat="1" applyFont="1" applyFill="1" applyBorder="1" applyAlignment="1">
      <alignment horizontal="center"/>
    </xf>
    <xf numFmtId="10" fontId="4" fillId="2" borderId="1" xfId="0" applyNumberFormat="1" applyFont="1" applyFill="1" applyBorder="1" applyAlignment="1">
      <alignment horizontal="center"/>
    </xf>
    <xf numFmtId="10" fontId="4" fillId="0" borderId="0" xfId="1" applyNumberFormat="1" applyFont="1" applyFill="1" applyBorder="1" applyAlignment="1">
      <alignment horizontal="right"/>
    </xf>
    <xf numFmtId="10" fontId="4" fillId="0" borderId="0" xfId="1" applyNumberFormat="1" applyFont="1" applyFill="1" applyAlignment="1">
      <alignment horizontal="right"/>
    </xf>
    <xf numFmtId="10" fontId="13" fillId="0" borderId="1" xfId="1" applyNumberFormat="1" applyFont="1" applyBorder="1" applyAlignment="1">
      <alignment horizontal="center" vertical="center" wrapText="1"/>
    </xf>
    <xf numFmtId="10" fontId="4" fillId="0" borderId="1" xfId="1" applyNumberFormat="1" applyFont="1" applyBorder="1" applyAlignment="1">
      <alignment horizontal="center"/>
    </xf>
    <xf numFmtId="185" fontId="0" fillId="0" borderId="1" xfId="0" applyNumberFormat="1" applyBorder="1" applyAlignment="1">
      <alignment horizontal="center" vertical="center" wrapText="1"/>
    </xf>
    <xf numFmtId="177" fontId="10" fillId="0" borderId="1" xfId="1" applyNumberFormat="1" applyFont="1" applyFill="1" applyBorder="1" applyAlignment="1">
      <alignment horizontal="center"/>
    </xf>
    <xf numFmtId="177" fontId="0" fillId="0" borderId="1" xfId="0" applyNumberFormat="1" applyFill="1" applyBorder="1" applyAlignment="1">
      <alignment horizontal="center" vertical="center" wrapText="1"/>
    </xf>
    <xf numFmtId="196" fontId="4" fillId="0" borderId="1" xfId="0" applyNumberFormat="1" applyFont="1" applyBorder="1" applyAlignment="1">
      <alignment horizontal="center" vertical="center" wrapText="1"/>
    </xf>
    <xf numFmtId="0" fontId="23" fillId="0" borderId="0" xfId="0" applyFont="1" applyBorder="1" applyAlignment="1">
      <alignment horizontal="center"/>
    </xf>
    <xf numFmtId="0" fontId="5" fillId="0" borderId="0" xfId="0" applyNumberFormat="1" applyFont="1" applyBorder="1" applyAlignment="1"/>
    <xf numFmtId="0" fontId="23" fillId="0" borderId="0" xfId="0" applyFont="1" applyFill="1"/>
    <xf numFmtId="0" fontId="24" fillId="0" borderId="0" xfId="0" applyFont="1" applyFill="1"/>
    <xf numFmtId="49" fontId="23" fillId="0" borderId="0" xfId="0" applyNumberFormat="1" applyFont="1" applyFill="1"/>
    <xf numFmtId="177" fontId="4" fillId="0" borderId="0" xfId="0" applyNumberFormat="1" applyFont="1" applyFill="1"/>
    <xf numFmtId="0" fontId="2" fillId="0" borderId="1" xfId="0" applyFont="1" applyFill="1" applyBorder="1"/>
    <xf numFmtId="177" fontId="2" fillId="0" borderId="1" xfId="0" applyNumberFormat="1" applyFont="1" applyFill="1" applyBorder="1" applyAlignment="1">
      <alignment horizontal="center"/>
    </xf>
    <xf numFmtId="0" fontId="2" fillId="0" borderId="0" xfId="0" applyFont="1" applyFill="1" applyAlignment="1">
      <alignment horizontal="right"/>
    </xf>
    <xf numFmtId="0" fontId="4" fillId="0" borderId="2" xfId="0" applyFont="1" applyBorder="1" applyAlignment="1">
      <alignment horizontal="center"/>
    </xf>
    <xf numFmtId="0" fontId="2" fillId="0" borderId="3" xfId="0" applyFont="1" applyBorder="1" applyAlignment="1">
      <alignment horizontal="center" vertical="center" wrapText="1"/>
    </xf>
    <xf numFmtId="177"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185" fontId="0" fillId="0" borderId="3" xfId="0" applyNumberFormat="1" applyBorder="1" applyAlignment="1">
      <alignment horizontal="center" vertical="center" wrapText="1"/>
    </xf>
    <xf numFmtId="0" fontId="4" fillId="0" borderId="4" xfId="0" applyFont="1" applyBorder="1" applyAlignment="1">
      <alignment horizontal="center" vertical="center" wrapText="1"/>
    </xf>
    <xf numFmtId="14" fontId="4" fillId="0" borderId="4" xfId="1" applyNumberFormat="1" applyFont="1" applyBorder="1" applyAlignment="1">
      <alignment horizontal="center"/>
    </xf>
    <xf numFmtId="10" fontId="4" fillId="0" borderId="4" xfId="1" applyNumberFormat="1" applyFont="1" applyBorder="1" applyAlignment="1">
      <alignment horizontal="center"/>
    </xf>
    <xf numFmtId="10" fontId="4" fillId="2" borderId="4" xfId="0" applyNumberFormat="1" applyFont="1" applyFill="1" applyBorder="1" applyAlignment="1">
      <alignment horizontal="center"/>
    </xf>
    <xf numFmtId="0" fontId="2" fillId="0" borderId="3" xfId="0" applyFont="1" applyBorder="1" applyAlignment="1">
      <alignment horizontal="center" vertical="center"/>
    </xf>
    <xf numFmtId="0" fontId="0" fillId="0" borderId="3" xfId="0" applyBorder="1" applyAlignment="1">
      <alignment horizontal="center" vertical="center" wrapText="1"/>
    </xf>
    <xf numFmtId="185" fontId="2" fillId="0" borderId="3" xfId="0" applyNumberFormat="1" applyFont="1" applyBorder="1" applyAlignment="1">
      <alignment horizontal="center" vertical="center" wrapText="1"/>
    </xf>
    <xf numFmtId="185" fontId="2" fillId="0" borderId="3"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185" fontId="2" fillId="0" borderId="0" xfId="0" applyNumberFormat="1" applyFont="1" applyBorder="1" applyAlignment="1">
      <alignment horizontal="center" vertical="center" wrapText="1"/>
    </xf>
    <xf numFmtId="185" fontId="2" fillId="0" borderId="0"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197" fontId="4" fillId="0" borderId="1" xfId="0" applyNumberFormat="1" applyFont="1" applyBorder="1" applyAlignment="1">
      <alignment horizontal="center" vertical="center"/>
    </xf>
    <xf numFmtId="185" fontId="13" fillId="2" borderId="7" xfId="0" applyNumberFormat="1" applyFont="1" applyFill="1" applyBorder="1" applyAlignment="1">
      <alignment horizontal="center" vertical="center" wrapText="1"/>
    </xf>
    <xf numFmtId="197" fontId="4" fillId="0" borderId="0" xfId="0" applyNumberFormat="1" applyFont="1" applyBorder="1" applyAlignment="1">
      <alignment horizontal="center"/>
    </xf>
    <xf numFmtId="0" fontId="2" fillId="0" borderId="8" xfId="0" applyFont="1" applyBorder="1" applyAlignment="1">
      <alignment horizontal="center" vertical="center" wrapText="1"/>
    </xf>
    <xf numFmtId="197" fontId="4" fillId="0" borderId="4" xfId="0" applyNumberFormat="1" applyFont="1" applyBorder="1" applyAlignment="1">
      <alignment horizontal="center" vertical="center"/>
    </xf>
    <xf numFmtId="186" fontId="13" fillId="0" borderId="4" xfId="0" applyNumberFormat="1" applyFont="1" applyBorder="1" applyAlignment="1">
      <alignment horizontal="center" vertical="center" wrapText="1"/>
    </xf>
    <xf numFmtId="185" fontId="4" fillId="0" borderId="4" xfId="0" applyNumberFormat="1" applyFont="1" applyBorder="1" applyAlignment="1">
      <alignment horizontal="center" vertical="center" wrapText="1"/>
    </xf>
    <xf numFmtId="10" fontId="13" fillId="0" borderId="4" xfId="1" applyNumberFormat="1" applyFont="1" applyBorder="1" applyAlignment="1">
      <alignment horizontal="center" vertical="center" wrapText="1"/>
    </xf>
    <xf numFmtId="185" fontId="4" fillId="0" borderId="4" xfId="0" applyNumberFormat="1" applyFont="1" applyFill="1" applyBorder="1" applyAlignment="1">
      <alignment horizontal="center" vertical="center" wrapText="1"/>
    </xf>
    <xf numFmtId="185" fontId="13" fillId="2" borderId="9" xfId="0" applyNumberFormat="1" applyFont="1" applyFill="1" applyBorder="1" applyAlignment="1">
      <alignment horizontal="center" vertical="center" wrapText="1"/>
    </xf>
    <xf numFmtId="197" fontId="4" fillId="0" borderId="0" xfId="0" applyNumberFormat="1" applyFont="1" applyBorder="1" applyAlignment="1">
      <alignment horizontal="center" vertical="center"/>
    </xf>
    <xf numFmtId="0" fontId="0" fillId="0" borderId="6" xfId="0" applyBorder="1" applyAlignment="1">
      <alignment horizontal="center" vertical="center" wrapText="1"/>
    </xf>
    <xf numFmtId="185" fontId="13" fillId="2" borderId="7" xfId="1" applyNumberFormat="1" applyFont="1" applyFill="1" applyBorder="1" applyAlignment="1">
      <alignment horizontal="center" vertical="center" wrapText="1"/>
    </xf>
    <xf numFmtId="0" fontId="0" fillId="0" borderId="8" xfId="0" applyBorder="1" applyAlignment="1">
      <alignment horizontal="center" vertical="center" wrapText="1"/>
    </xf>
    <xf numFmtId="185" fontId="13" fillId="0" borderId="4" xfId="0" applyNumberFormat="1" applyFont="1" applyBorder="1" applyAlignment="1">
      <alignment horizontal="center" vertical="center" wrapText="1"/>
    </xf>
    <xf numFmtId="186" fontId="2" fillId="0" borderId="4" xfId="0" applyNumberFormat="1" applyFont="1" applyBorder="1" applyAlignment="1">
      <alignment horizontal="center" vertical="center" wrapText="1"/>
    </xf>
    <xf numFmtId="185" fontId="13" fillId="0" borderId="4" xfId="1" applyNumberFormat="1" applyFont="1" applyFill="1" applyBorder="1" applyAlignment="1">
      <alignment horizontal="center" vertical="center" wrapText="1"/>
    </xf>
    <xf numFmtId="185" fontId="13" fillId="0" borderId="4" xfId="1" applyNumberFormat="1" applyFont="1" applyBorder="1" applyAlignment="1">
      <alignment horizontal="center" vertical="center" wrapText="1"/>
    </xf>
    <xf numFmtId="0" fontId="5" fillId="0" borderId="0" xfId="0" applyFont="1" applyBorder="1" applyAlignment="1"/>
    <xf numFmtId="185" fontId="13" fillId="2" borderId="4" xfId="1" applyNumberFormat="1" applyFont="1" applyFill="1" applyBorder="1" applyAlignment="1">
      <alignment horizontal="center" vertical="center" wrapText="1"/>
    </xf>
    <xf numFmtId="185" fontId="13" fillId="2" borderId="9" xfId="1" applyNumberFormat="1" applyFont="1" applyFill="1" applyBorder="1" applyAlignment="1">
      <alignment horizontal="center" vertical="center" wrapText="1"/>
    </xf>
    <xf numFmtId="0" fontId="25" fillId="0" borderId="0" xfId="0" applyFont="1" applyBorder="1" applyAlignment="1">
      <alignment horizontal="center"/>
    </xf>
    <xf numFmtId="0" fontId="16" fillId="3" borderId="0" xfId="0" applyFont="1" applyFill="1" applyAlignment="1">
      <alignment horizontal="center"/>
    </xf>
    <xf numFmtId="0" fontId="26" fillId="4" borderId="0" xfId="0" applyFont="1" applyFill="1" applyBorder="1" applyAlignment="1">
      <alignment horizontal="center"/>
    </xf>
    <xf numFmtId="0" fontId="27" fillId="4" borderId="0" xfId="0" applyFont="1" applyFill="1" applyBorder="1" applyAlignment="1">
      <alignment horizontal="left" vertical="center"/>
    </xf>
    <xf numFmtId="0" fontId="27" fillId="4" borderId="0" xfId="0" applyFont="1" applyFill="1" applyBorder="1" applyAlignment="1">
      <alignment horizontal="left" vertical="center" wrapText="1"/>
    </xf>
    <xf numFmtId="0" fontId="26" fillId="4" borderId="0" xfId="0" applyFont="1" applyFill="1" applyBorder="1" applyAlignment="1">
      <alignment horizontal="left"/>
    </xf>
    <xf numFmtId="185" fontId="27" fillId="4" borderId="0" xfId="0" applyNumberFormat="1" applyFont="1" applyFill="1" applyBorder="1" applyAlignment="1">
      <alignment horizontal="left" vertical="center" wrapText="1"/>
    </xf>
    <xf numFmtId="0" fontId="26" fillId="0" borderId="0" xfId="0" applyFont="1" applyBorder="1" applyAlignment="1">
      <alignment horizontal="center"/>
    </xf>
    <xf numFmtId="0" fontId="26" fillId="4" borderId="0" xfId="0" applyFont="1" applyFill="1" applyBorder="1" applyAlignment="1">
      <alignment horizontal="left" vertical="center"/>
    </xf>
    <xf numFmtId="0" fontId="26" fillId="4" borderId="0" xfId="0" applyFont="1" applyFill="1" applyBorder="1" applyAlignment="1">
      <alignment horizontal="left" vertical="center" wrapText="1"/>
    </xf>
    <xf numFmtId="185" fontId="26" fillId="4" borderId="0" xfId="0" applyNumberFormat="1" applyFont="1" applyFill="1" applyBorder="1" applyAlignment="1">
      <alignment horizontal="left" vertical="center" wrapText="1"/>
    </xf>
    <xf numFmtId="0" fontId="25" fillId="4" borderId="0" xfId="0" applyFont="1" applyFill="1" applyBorder="1" applyAlignment="1">
      <alignment horizontal="center"/>
    </xf>
    <xf numFmtId="0" fontId="28" fillId="4" borderId="0" xfId="0" applyFont="1" applyFill="1" applyBorder="1" applyAlignment="1">
      <alignment vertical="center"/>
    </xf>
    <xf numFmtId="0" fontId="28" fillId="4" borderId="0" xfId="0" applyFont="1" applyFill="1" applyBorder="1" applyAlignment="1">
      <alignment horizontal="center" vertical="center" wrapText="1"/>
    </xf>
    <xf numFmtId="185" fontId="28" fillId="4" borderId="0" xfId="0" applyNumberFormat="1" applyFont="1" applyFill="1" applyBorder="1" applyAlignment="1">
      <alignment horizontal="center" vertical="center" wrapText="1"/>
    </xf>
    <xf numFmtId="0" fontId="16" fillId="0" borderId="0" xfId="0" applyFont="1" applyFill="1" applyAlignment="1">
      <alignment horizontal="center"/>
    </xf>
    <xf numFmtId="0" fontId="16" fillId="0" borderId="0" xfId="0" applyFont="1" applyAlignment="1">
      <alignment horizontal="center"/>
    </xf>
    <xf numFmtId="0" fontId="26" fillId="0" borderId="0" xfId="0" applyFont="1" applyAlignment="1">
      <alignment horizontal="center"/>
    </xf>
    <xf numFmtId="0" fontId="26" fillId="3" borderId="0" xfId="0" applyFont="1" applyFill="1" applyAlignment="1">
      <alignment horizontal="center"/>
    </xf>
    <xf numFmtId="0" fontId="27" fillId="3" borderId="0" xfId="0" applyFont="1" applyFill="1" applyAlignment="1">
      <alignment vertical="center"/>
    </xf>
    <xf numFmtId="186" fontId="27" fillId="3" borderId="0" xfId="0" applyNumberFormat="1" applyFont="1" applyFill="1" applyBorder="1" applyAlignment="1">
      <alignment horizontal="center" vertical="center" wrapText="1"/>
    </xf>
    <xf numFmtId="0" fontId="27" fillId="3" borderId="0" xfId="0" applyFont="1" applyFill="1" applyAlignment="1">
      <alignment vertical="top"/>
    </xf>
    <xf numFmtId="49" fontId="4" fillId="0" borderId="2" xfId="0" applyNumberFormat="1" applyFont="1" applyBorder="1" applyAlignment="1">
      <alignment horizontal="center" vertical="center" wrapText="1"/>
    </xf>
    <xf numFmtId="186" fontId="27" fillId="0" borderId="0" xfId="0" applyNumberFormat="1" applyFont="1" applyFill="1" applyBorder="1" applyAlignment="1">
      <alignment horizontal="center" vertical="center" wrapText="1"/>
    </xf>
    <xf numFmtId="185" fontId="27" fillId="0" borderId="0" xfId="1" applyNumberFormat="1" applyFont="1" applyFill="1" applyBorder="1" applyAlignment="1">
      <alignment horizontal="center" vertical="center" wrapText="1"/>
    </xf>
    <xf numFmtId="0" fontId="26" fillId="0" borderId="0" xfId="0" applyFont="1" applyFill="1" applyAlignment="1">
      <alignment horizontal="center"/>
    </xf>
    <xf numFmtId="0" fontId="27" fillId="0" borderId="0" xfId="0" applyFont="1" applyFill="1" applyAlignment="1">
      <alignment vertical="center"/>
    </xf>
    <xf numFmtId="0" fontId="27" fillId="4" borderId="0" xfId="0" applyFont="1" applyFill="1" applyBorder="1" applyAlignment="1">
      <alignment horizontal="center"/>
    </xf>
    <xf numFmtId="0" fontId="4" fillId="3" borderId="0" xfId="0" applyFont="1" applyFill="1" applyAlignment="1">
      <alignment horizontal="center"/>
    </xf>
    <xf numFmtId="0" fontId="27" fillId="3" borderId="0" xfId="0" applyFont="1" applyFill="1" applyAlignment="1">
      <alignment horizontal="center"/>
    </xf>
    <xf numFmtId="0" fontId="28" fillId="0" borderId="0" xfId="0" applyFont="1" applyAlignment="1">
      <alignment vertical="center"/>
    </xf>
    <xf numFmtId="0" fontId="28" fillId="0" borderId="1" xfId="0" applyFont="1" applyBorder="1" applyAlignment="1">
      <alignment horizontal="center" vertical="center" wrapText="1"/>
    </xf>
    <xf numFmtId="185" fontId="28" fillId="0" borderId="1" xfId="0" applyNumberFormat="1" applyFont="1" applyFill="1" applyBorder="1" applyAlignment="1">
      <alignment horizontal="center" vertical="center" wrapText="1"/>
    </xf>
    <xf numFmtId="0" fontId="17" fillId="4" borderId="0" xfId="0" applyFont="1" applyFill="1" applyBorder="1" applyAlignment="1">
      <alignment horizontal="left" vertical="center" wrapText="1"/>
    </xf>
    <xf numFmtId="177" fontId="4" fillId="0" borderId="1" xfId="0" applyNumberFormat="1" applyFont="1" applyBorder="1" applyAlignment="1">
      <alignment horizontal="center" vertical="center" wrapText="1"/>
    </xf>
    <xf numFmtId="0" fontId="4" fillId="0" borderId="0" xfId="0" applyFont="1" applyFill="1" applyAlignment="1">
      <alignment horizontal="center"/>
    </xf>
    <xf numFmtId="49" fontId="4" fillId="0" borderId="6" xfId="0" applyNumberFormat="1" applyFont="1" applyFill="1" applyBorder="1" applyAlignment="1">
      <alignment horizontal="center" vertical="center" wrapText="1"/>
    </xf>
    <xf numFmtId="49" fontId="4" fillId="0" borderId="6" xfId="0" applyNumberFormat="1" applyFont="1" applyBorder="1" applyAlignment="1">
      <alignment horizontal="center"/>
    </xf>
    <xf numFmtId="49" fontId="4" fillId="0" borderId="8" xfId="0" applyNumberFormat="1" applyFont="1" applyBorder="1" applyAlignment="1">
      <alignment horizontal="center"/>
    </xf>
    <xf numFmtId="10" fontId="4" fillId="0" borderId="7" xfId="0" applyNumberFormat="1" applyFont="1" applyFill="1" applyBorder="1" applyAlignment="1">
      <alignment horizontal="center" vertical="center"/>
    </xf>
    <xf numFmtId="10" fontId="4" fillId="0" borderId="7" xfId="0" applyNumberFormat="1" applyFont="1" applyBorder="1" applyAlignment="1">
      <alignment horizontal="center" vertical="center"/>
    </xf>
    <xf numFmtId="10" fontId="4" fillId="0" borderId="9" xfId="0" applyNumberFormat="1" applyFont="1" applyBorder="1" applyAlignment="1">
      <alignment horizontal="center" vertical="center"/>
    </xf>
    <xf numFmtId="0" fontId="27" fillId="0" borderId="10" xfId="0" applyFont="1" applyBorder="1" applyAlignment="1">
      <alignment wrapText="1"/>
    </xf>
    <xf numFmtId="0" fontId="4" fillId="0" borderId="0" xfId="0" applyFont="1" applyFill="1" applyAlignment="1">
      <alignment horizontal="right"/>
    </xf>
    <xf numFmtId="177" fontId="4" fillId="0" borderId="1" xfId="0" applyNumberFormat="1" applyFont="1" applyFill="1" applyBorder="1" applyAlignment="1">
      <alignment horizontal="center" vertical="center" wrapText="1"/>
    </xf>
    <xf numFmtId="0" fontId="4" fillId="0" borderId="1" xfId="0" applyFont="1" applyBorder="1" applyAlignment="1">
      <alignment horizontal="center"/>
    </xf>
    <xf numFmtId="10" fontId="4" fillId="0" borderId="1" xfId="0" applyNumberFormat="1" applyFont="1" applyFill="1" applyBorder="1" applyAlignment="1">
      <alignment horizontal="center" vertical="center"/>
    </xf>
    <xf numFmtId="10" fontId="4" fillId="0" borderId="1" xfId="0" applyNumberFormat="1" applyFont="1" applyBorder="1" applyAlignment="1">
      <alignment horizontal="center" vertical="center"/>
    </xf>
  </cellXfs>
  <cellStyles count="2">
    <cellStyle name="一般" xfId="0" builtinId="0"/>
    <cellStyle name="百分比"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30"/>
  <sheetViews>
    <sheetView workbookViewId="0">
      <selection activeCell="I3" sqref="I3:I6"/>
    </sheetView>
  </sheetViews>
  <sheetFormatPr defaultRowHeight="15.75" x14ac:dyDescent="0.25"/>
  <cols>
    <col min="1" max="1" width="13" style="23" customWidth="1"/>
    <col min="2" max="2" width="13.375" style="23" customWidth="1"/>
    <col min="3" max="3" width="11.375" style="23" customWidth="1"/>
    <col min="4" max="4" width="10.625" style="23" customWidth="1"/>
    <col min="5" max="5" width="13.25" style="23" customWidth="1"/>
    <col min="6" max="6" width="14.375" style="23" customWidth="1"/>
    <col min="7" max="7" width="12.125" style="23" customWidth="1"/>
    <col min="8" max="8" width="13.25" style="23" customWidth="1"/>
    <col min="9" max="9" width="16.75" style="23" customWidth="1"/>
    <col min="10" max="10" width="12.75" style="23" customWidth="1"/>
    <col min="11" max="16384" width="9" style="23"/>
  </cols>
  <sheetData>
    <row r="1" spans="1:15" s="16" customFormat="1" ht="22.9" customHeight="1" thickBot="1" x14ac:dyDescent="0.35">
      <c r="A1" s="10" t="s">
        <v>51</v>
      </c>
      <c r="B1" s="105" t="str">
        <f>Opt_Detail!A1&amp;"商品之各樣本群所計算之風險價格係數"</f>
        <v>商品之各樣本群所計算之風險價格係數</v>
      </c>
      <c r="C1" s="15"/>
      <c r="D1" s="15"/>
      <c r="E1" s="15"/>
      <c r="F1" s="15"/>
      <c r="G1" s="15"/>
      <c r="H1" s="15"/>
      <c r="I1" s="59"/>
    </row>
    <row r="2" spans="1:15" ht="48" x14ac:dyDescent="0.25">
      <c r="A2" s="17"/>
      <c r="B2" s="68"/>
      <c r="C2" s="69" t="s">
        <v>52</v>
      </c>
      <c r="D2" s="70" t="s">
        <v>53</v>
      </c>
      <c r="E2" s="70" t="s">
        <v>54</v>
      </c>
      <c r="F2" s="71" t="s">
        <v>55</v>
      </c>
      <c r="G2" s="71" t="s">
        <v>56</v>
      </c>
      <c r="H2" s="72" t="s">
        <v>57</v>
      </c>
      <c r="I2" s="57" t="s">
        <v>112</v>
      </c>
    </row>
    <row r="3" spans="1:15" ht="16.5" x14ac:dyDescent="0.25">
      <c r="A3" s="17"/>
      <c r="B3" s="144">
        <f>Opt_Detail!A1</f>
        <v>0</v>
      </c>
      <c r="C3" s="14" t="s">
        <v>58</v>
      </c>
      <c r="D3" s="42">
        <f>Opt_Detail!C5</f>
        <v>0</v>
      </c>
      <c r="E3" s="42">
        <f>Opt_Detail!$C$34</f>
        <v>0</v>
      </c>
      <c r="F3" s="54" t="e">
        <f>Opt_Detail!F36</f>
        <v>#DIV/0!</v>
      </c>
      <c r="G3" s="54" t="e">
        <f>Opt_Detail!F37</f>
        <v>#DIV/0!</v>
      </c>
      <c r="H3" s="50" t="e">
        <f>Opt_Detail!F38</f>
        <v>#DIV/0!</v>
      </c>
      <c r="I3" s="147" t="e">
        <f>ROUND(MAX(AVERAGE(H3:H6),Opt_Detail!C1),4)</f>
        <v>#DIV/0!</v>
      </c>
    </row>
    <row r="4" spans="1:15" ht="16.5" x14ac:dyDescent="0.25">
      <c r="A4" s="17"/>
      <c r="B4" s="145"/>
      <c r="C4" s="14" t="s">
        <v>59</v>
      </c>
      <c r="D4" s="42">
        <f>Opt_Detail!C44</f>
        <v>0</v>
      </c>
      <c r="E4" s="42">
        <f>E3</f>
        <v>0</v>
      </c>
      <c r="F4" s="54" t="e">
        <f>Opt_Detail!F105</f>
        <v>#DIV/0!</v>
      </c>
      <c r="G4" s="54" t="e">
        <f>Opt_Detail!F106</f>
        <v>#DIV/0!</v>
      </c>
      <c r="H4" s="50" t="e">
        <f>Opt_Detail!F107</f>
        <v>#DIV/0!</v>
      </c>
      <c r="I4" s="148"/>
    </row>
    <row r="5" spans="1:15" ht="16.5" x14ac:dyDescent="0.25">
      <c r="A5" s="17"/>
      <c r="B5" s="145"/>
      <c r="C5" s="14" t="s">
        <v>60</v>
      </c>
      <c r="D5" s="42">
        <f>Opt_Detail!C122</f>
        <v>0</v>
      </c>
      <c r="E5" s="42">
        <f>E4</f>
        <v>0</v>
      </c>
      <c r="F5" s="54" t="e">
        <f>Opt_Detail!F213</f>
        <v>#DIV/0!</v>
      </c>
      <c r="G5" s="54" t="e">
        <f>Opt_Detail!F214</f>
        <v>#DIV/0!</v>
      </c>
      <c r="H5" s="50" t="e">
        <f>Opt_Detail!F215</f>
        <v>#DIV/0!</v>
      </c>
      <c r="I5" s="148"/>
    </row>
    <row r="6" spans="1:15" ht="17.25" customHeight="1" thickBot="1" x14ac:dyDescent="0.3">
      <c r="A6" s="17"/>
      <c r="B6" s="146"/>
      <c r="C6" s="73" t="s">
        <v>61</v>
      </c>
      <c r="D6" s="74">
        <f>Opt_Detail!C240</f>
        <v>0</v>
      </c>
      <c r="E6" s="74">
        <f>E5</f>
        <v>0</v>
      </c>
      <c r="F6" s="75" t="e">
        <f>Opt_Detail!F421</f>
        <v>#DIV/0!</v>
      </c>
      <c r="G6" s="75" t="e">
        <f>Opt_Detail!F422</f>
        <v>#DIV/0!</v>
      </c>
      <c r="H6" s="76" t="e">
        <f>Opt_Detail!F423</f>
        <v>#DIV/0!</v>
      </c>
      <c r="I6" s="149"/>
    </row>
    <row r="7" spans="1:15" ht="9.75" customHeight="1" x14ac:dyDescent="0.25">
      <c r="B7" s="17"/>
      <c r="C7" s="24"/>
      <c r="D7" s="25"/>
      <c r="E7" s="25"/>
      <c r="F7" s="26"/>
      <c r="G7" s="26"/>
      <c r="H7" s="27"/>
      <c r="I7" s="28"/>
    </row>
    <row r="8" spans="1:15" ht="10.5" customHeight="1" x14ac:dyDescent="0.25">
      <c r="B8" s="17"/>
      <c r="C8" s="24"/>
      <c r="D8" s="29"/>
      <c r="E8" s="29"/>
      <c r="F8" s="26"/>
      <c r="G8" s="26"/>
      <c r="H8" s="27"/>
      <c r="I8" s="30"/>
    </row>
    <row r="9" spans="1:15" ht="9.75" customHeight="1" x14ac:dyDescent="0.25">
      <c r="B9" s="17"/>
      <c r="C9" s="24"/>
      <c r="D9" s="25"/>
      <c r="E9" s="25"/>
      <c r="F9" s="26"/>
      <c r="G9" s="26"/>
      <c r="H9" s="27"/>
      <c r="I9" s="28"/>
    </row>
    <row r="10" spans="1:15" ht="21" x14ac:dyDescent="0.3">
      <c r="A10" s="10" t="s">
        <v>62</v>
      </c>
      <c r="B10" s="11" t="str">
        <f>TEXT(Opt_Detail!C419,"yyyy/mm/dd")&amp;" "&amp;Opt_Detail!A1&amp;"調整後之結算保證金計算結果"</f>
        <v>1900/01/00 調整後之結算保證金計算結果</v>
      </c>
      <c r="C10" s="16"/>
      <c r="D10" s="16"/>
      <c r="E10" s="16"/>
      <c r="F10" s="16"/>
      <c r="G10" s="16"/>
      <c r="H10" s="16"/>
      <c r="I10" s="16"/>
    </row>
    <row r="11" spans="1:15" ht="21" x14ac:dyDescent="0.3">
      <c r="A11" s="10"/>
      <c r="B11" s="138" t="str">
        <f ca="1">INDIRECT(ADDRESS(A23+B23,2))</f>
        <v>風險保證金(A值) =α× 現貨收盤指數 × 指數每點價值 × 風險價格係數</v>
      </c>
      <c r="C11" s="16"/>
      <c r="D11" s="16"/>
      <c r="E11" s="16"/>
      <c r="F11" s="16"/>
      <c r="G11" s="16"/>
      <c r="H11" s="16"/>
      <c r="I11" s="16"/>
    </row>
    <row r="12" spans="1:15" ht="17.25" thickBot="1" x14ac:dyDescent="0.3">
      <c r="B12" s="138" t="str">
        <f ca="1">INDIRECT(ADDRESS(A23+B23,3))</f>
        <v>風險保證金最低值(B值) =β× 現貨收盤指數 × 指數每點價值 × 風險價格係數</v>
      </c>
      <c r="C12" s="31"/>
      <c r="D12" s="31"/>
      <c r="E12" s="32"/>
      <c r="F12" s="33"/>
    </row>
    <row r="13" spans="1:15" ht="33" x14ac:dyDescent="0.25">
      <c r="B13" s="130">
        <f>Opt_Detail!A1</f>
        <v>0</v>
      </c>
      <c r="C13" s="77" t="s">
        <v>65</v>
      </c>
      <c r="D13" s="78" t="s">
        <v>66</v>
      </c>
      <c r="E13" s="78" t="s">
        <v>67</v>
      </c>
      <c r="F13" s="79" t="s">
        <v>68</v>
      </c>
      <c r="G13" s="80" t="s">
        <v>69</v>
      </c>
      <c r="H13" s="81" t="s">
        <v>70</v>
      </c>
      <c r="J13" s="82"/>
      <c r="K13" s="83"/>
      <c r="L13" s="83"/>
      <c r="M13" s="84"/>
      <c r="N13" s="85"/>
      <c r="O13" s="83"/>
    </row>
    <row r="14" spans="1:15" ht="33" x14ac:dyDescent="0.25">
      <c r="B14" s="86" t="s">
        <v>71</v>
      </c>
      <c r="C14" s="87">
        <v>1</v>
      </c>
      <c r="D14" s="44"/>
      <c r="E14" s="35"/>
      <c r="F14" s="53"/>
      <c r="G14" s="36">
        <f>D14*E14*F14*C14</f>
        <v>0</v>
      </c>
      <c r="H14" s="88"/>
      <c r="J14" s="89"/>
      <c r="K14" s="37"/>
      <c r="L14" s="32"/>
      <c r="M14" s="38"/>
      <c r="N14" s="33"/>
      <c r="O14" s="39"/>
    </row>
    <row r="15" spans="1:15" ht="33.75" thickBot="1" x14ac:dyDescent="0.3">
      <c r="B15" s="90" t="s">
        <v>72</v>
      </c>
      <c r="C15" s="91">
        <v>0.5</v>
      </c>
      <c r="D15" s="92">
        <f>D14</f>
        <v>0</v>
      </c>
      <c r="E15" s="93">
        <f>E14</f>
        <v>0</v>
      </c>
      <c r="F15" s="94">
        <f>F14</f>
        <v>0</v>
      </c>
      <c r="G15" s="95">
        <f>D15*E15*F15*C15</f>
        <v>0</v>
      </c>
      <c r="H15" s="96"/>
      <c r="J15" s="97"/>
      <c r="K15" s="37"/>
      <c r="L15" s="32"/>
      <c r="M15" s="38"/>
      <c r="N15" s="33"/>
      <c r="O15" s="39"/>
    </row>
    <row r="16" spans="1:15" ht="42.75" customHeight="1" x14ac:dyDescent="0.25">
      <c r="B16" s="150" t="str">
        <f ca="1">INDIRECT(ADDRESS(A23+B23,4))</f>
        <v xml:space="preserve"> </v>
      </c>
      <c r="C16" s="150"/>
      <c r="D16" s="150"/>
      <c r="E16" s="150"/>
      <c r="F16" s="150"/>
      <c r="G16" s="150"/>
      <c r="H16" s="150"/>
      <c r="J16" s="97"/>
      <c r="K16" s="37"/>
      <c r="L16" s="32"/>
      <c r="M16" s="38"/>
      <c r="N16" s="33"/>
      <c r="O16" s="39"/>
    </row>
    <row r="17" spans="1:10" ht="9.75" customHeight="1" x14ac:dyDescent="0.25">
      <c r="B17" s="24"/>
      <c r="C17" s="37"/>
      <c r="D17" s="32"/>
      <c r="E17" s="38"/>
      <c r="F17" s="33"/>
      <c r="G17" s="39"/>
    </row>
    <row r="18" spans="1:10" s="16" customFormat="1" ht="21.75" thickBot="1" x14ac:dyDescent="0.35">
      <c r="A18" s="10" t="s">
        <v>73</v>
      </c>
      <c r="B18" s="11" t="str">
        <f>Opt_Detail!A1&amp;"風險保證金(A值)及風險保證金最低值(B值)計算結果"</f>
        <v>風險保證金(A值)及風險保證金最低值(B值)計算結果</v>
      </c>
      <c r="I18" s="23"/>
    </row>
    <row r="19" spans="1:10" ht="31.15" customHeight="1" x14ac:dyDescent="0.25">
      <c r="A19" s="40"/>
      <c r="B19" s="130" t="s">
        <v>88</v>
      </c>
      <c r="C19" s="69" t="s">
        <v>74</v>
      </c>
      <c r="D19" s="69" t="s">
        <v>75</v>
      </c>
      <c r="E19" s="79" t="s">
        <v>76</v>
      </c>
      <c r="F19" s="69" t="s">
        <v>77</v>
      </c>
      <c r="G19" s="69" t="s">
        <v>78</v>
      </c>
      <c r="H19" s="79" t="s">
        <v>79</v>
      </c>
      <c r="I19" s="81" t="s">
        <v>80</v>
      </c>
    </row>
    <row r="20" spans="1:10" ht="33" x14ac:dyDescent="0.25">
      <c r="A20" s="41"/>
      <c r="B20" s="98" t="s">
        <v>71</v>
      </c>
      <c r="C20" s="34">
        <f>H14</f>
        <v>0</v>
      </c>
      <c r="D20" s="58"/>
      <c r="E20" s="47">
        <f>C20*D20</f>
        <v>0</v>
      </c>
      <c r="F20" s="46"/>
      <c r="G20" s="12"/>
      <c r="H20" s="13">
        <f>G20*C20</f>
        <v>0</v>
      </c>
      <c r="I20" s="99"/>
    </row>
    <row r="21" spans="1:10" ht="33.75" thickBot="1" x14ac:dyDescent="0.3">
      <c r="B21" s="100" t="s">
        <v>81</v>
      </c>
      <c r="C21" s="101">
        <f>H15</f>
        <v>0</v>
      </c>
      <c r="D21" s="102" t="s">
        <v>82</v>
      </c>
      <c r="E21" s="103">
        <f>C21*D20</f>
        <v>0</v>
      </c>
      <c r="F21" s="106"/>
      <c r="G21" s="102" t="s">
        <v>82</v>
      </c>
      <c r="H21" s="104">
        <f>C21*G20</f>
        <v>0</v>
      </c>
      <c r="I21" s="107"/>
    </row>
    <row r="22" spans="1:10" ht="19.5" customHeight="1" x14ac:dyDescent="0.25"/>
    <row r="23" spans="1:10" s="124" customFormat="1" ht="14.1" hidden="1" customHeight="1" x14ac:dyDescent="0.2">
      <c r="A23" s="109">
        <f>ROW(A23)</f>
        <v>23</v>
      </c>
      <c r="B23" s="109">
        <f>IFERROR(MATCH(B13,A24:A26,0),1)</f>
        <v>1</v>
      </c>
      <c r="C23" s="109"/>
      <c r="D23" s="109"/>
      <c r="E23" s="123"/>
      <c r="F23" s="123"/>
      <c r="G23" s="123"/>
      <c r="H23" s="123"/>
      <c r="I23" s="123"/>
      <c r="J23" s="123"/>
    </row>
    <row r="24" spans="1:10" s="125" customFormat="1" ht="14.1" hidden="1" customHeight="1" x14ac:dyDescent="0.2">
      <c r="A24" s="126" t="s">
        <v>86</v>
      </c>
      <c r="B24" s="129" t="s">
        <v>63</v>
      </c>
      <c r="C24" s="127" t="s">
        <v>64</v>
      </c>
      <c r="D24" s="128" t="s">
        <v>87</v>
      </c>
      <c r="E24" s="132"/>
      <c r="F24" s="132"/>
      <c r="G24" s="131"/>
      <c r="H24" s="132"/>
      <c r="I24" s="132"/>
      <c r="J24" s="133"/>
    </row>
    <row r="25" spans="1:10" s="125" customFormat="1" ht="14.1" hidden="1" customHeight="1" x14ac:dyDescent="0.25">
      <c r="A25" s="126" t="s">
        <v>85</v>
      </c>
      <c r="B25" s="129" t="s">
        <v>108</v>
      </c>
      <c r="C25" s="127" t="s">
        <v>109</v>
      </c>
      <c r="D25" s="126" t="s">
        <v>106</v>
      </c>
    </row>
    <row r="26" spans="1:10" hidden="1" x14ac:dyDescent="0.25">
      <c r="A26" s="137" t="s">
        <v>107</v>
      </c>
      <c r="B26" s="136"/>
      <c r="C26" s="136"/>
      <c r="D26" s="136"/>
    </row>
    <row r="30" spans="1:10" x14ac:dyDescent="0.25">
      <c r="B30" s="134"/>
    </row>
  </sheetData>
  <sheetCalcPr fullCalcOnLoad="1"/>
  <mergeCells count="3">
    <mergeCell ref="B3:B6"/>
    <mergeCell ref="I3:I6"/>
    <mergeCell ref="B16:H16"/>
  </mergeCells>
  <phoneticPr fontId="3" type="noConversion"/>
  <pageMargins left="0.74803149606299213" right="0.74803149606299213" top="0.78740157480314965" bottom="0.39370078740157483" header="0.31496062992125984" footer="0.11811023622047245"/>
  <pageSetup paperSize="9" orientation="landscape" r:id="rId1"/>
  <headerFooter alignWithMargins="0">
    <oddHeader>&amp;C&amp;"標楷體,粗體"&amp;20保證金調整計算流程</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23"/>
  <sheetViews>
    <sheetView workbookViewId="0"/>
  </sheetViews>
  <sheetFormatPr defaultColWidth="8.75" defaultRowHeight="15.75" x14ac:dyDescent="0.25"/>
  <cols>
    <col min="1" max="2" width="8.75" style="5" customWidth="1"/>
    <col min="3" max="3" width="10.375" style="5" customWidth="1"/>
    <col min="4" max="5" width="12.75" style="5" bestFit="1" customWidth="1"/>
    <col min="6" max="6" width="21.5" style="64" customWidth="1"/>
    <col min="7" max="16384" width="8.75" style="5"/>
  </cols>
  <sheetData>
    <row r="1" spans="1:6" ht="7.5" customHeight="1" x14ac:dyDescent="0.25">
      <c r="A1" s="63"/>
      <c r="B1" s="63"/>
      <c r="C1" s="61">
        <v>0.03</v>
      </c>
    </row>
    <row r="2" spans="1:6" ht="20.25" x14ac:dyDescent="0.3">
      <c r="A2" s="3" t="str">
        <f>"§"&amp;A1&amp;"（"&amp;TRIM(B1)&amp;"）"</f>
        <v>§（）</v>
      </c>
    </row>
    <row r="3" spans="1:6" ht="21" x14ac:dyDescent="0.3">
      <c r="A3" s="1" t="s">
        <v>1</v>
      </c>
    </row>
    <row r="4" spans="1:6" ht="16.5" x14ac:dyDescent="0.25">
      <c r="C4" s="65" t="s">
        <v>2</v>
      </c>
      <c r="D4" s="2" t="s">
        <v>41</v>
      </c>
      <c r="E4" s="2" t="s">
        <v>42</v>
      </c>
      <c r="F4" s="66" t="s">
        <v>5</v>
      </c>
    </row>
    <row r="5" spans="1:6" ht="18.75" x14ac:dyDescent="0.3">
      <c r="C5" s="4">
        <f t="shared" ref="C5:E7" si="0">C390</f>
        <v>0</v>
      </c>
      <c r="D5" s="43">
        <f t="shared" si="0"/>
        <v>0</v>
      </c>
      <c r="E5" s="43">
        <f t="shared" si="0"/>
        <v>0</v>
      </c>
      <c r="F5" s="56" t="e">
        <f>ROUNDUP(ABS((D5-E5)/E5),3)</f>
        <v>#DIV/0!</v>
      </c>
    </row>
    <row r="6" spans="1:6" ht="18.75" x14ac:dyDescent="0.3">
      <c r="C6" s="4">
        <f t="shared" si="0"/>
        <v>0</v>
      </c>
      <c r="D6" s="43">
        <f t="shared" si="0"/>
        <v>0</v>
      </c>
      <c r="E6" s="43">
        <f t="shared" si="0"/>
        <v>0</v>
      </c>
      <c r="F6" s="56" t="e">
        <f t="shared" ref="F6:F34" si="1">ROUNDUP(ABS((D6-E6)/E6),3)</f>
        <v>#DIV/0!</v>
      </c>
    </row>
    <row r="7" spans="1:6" ht="18.75" x14ac:dyDescent="0.3">
      <c r="C7" s="4">
        <f t="shared" si="0"/>
        <v>0</v>
      </c>
      <c r="D7" s="43">
        <f t="shared" si="0"/>
        <v>0</v>
      </c>
      <c r="E7" s="43">
        <f t="shared" si="0"/>
        <v>0</v>
      </c>
      <c r="F7" s="56" t="e">
        <f t="shared" si="1"/>
        <v>#DIV/0!</v>
      </c>
    </row>
    <row r="8" spans="1:6" ht="18.75" x14ac:dyDescent="0.3">
      <c r="C8" s="4">
        <f t="shared" ref="C8:E23" si="2">C393</f>
        <v>0</v>
      </c>
      <c r="D8" s="43">
        <f t="shared" si="2"/>
        <v>0</v>
      </c>
      <c r="E8" s="43">
        <f t="shared" si="2"/>
        <v>0</v>
      </c>
      <c r="F8" s="56" t="e">
        <f t="shared" si="1"/>
        <v>#DIV/0!</v>
      </c>
    </row>
    <row r="9" spans="1:6" ht="18.75" x14ac:dyDescent="0.3">
      <c r="C9" s="4">
        <f t="shared" si="2"/>
        <v>0</v>
      </c>
      <c r="D9" s="43">
        <f t="shared" si="2"/>
        <v>0</v>
      </c>
      <c r="E9" s="43">
        <f t="shared" si="2"/>
        <v>0</v>
      </c>
      <c r="F9" s="56" t="e">
        <f t="shared" si="1"/>
        <v>#DIV/0!</v>
      </c>
    </row>
    <row r="10" spans="1:6" ht="18.75" x14ac:dyDescent="0.3">
      <c r="C10" s="4">
        <f t="shared" si="2"/>
        <v>0</v>
      </c>
      <c r="D10" s="43">
        <f t="shared" si="2"/>
        <v>0</v>
      </c>
      <c r="E10" s="43">
        <f t="shared" si="2"/>
        <v>0</v>
      </c>
      <c r="F10" s="56" t="e">
        <f t="shared" si="1"/>
        <v>#DIV/0!</v>
      </c>
    </row>
    <row r="11" spans="1:6" ht="18.75" x14ac:dyDescent="0.3">
      <c r="C11" s="4">
        <f t="shared" si="2"/>
        <v>0</v>
      </c>
      <c r="D11" s="43">
        <f t="shared" si="2"/>
        <v>0</v>
      </c>
      <c r="E11" s="43">
        <f t="shared" si="2"/>
        <v>0</v>
      </c>
      <c r="F11" s="56" t="e">
        <f t="shared" si="1"/>
        <v>#DIV/0!</v>
      </c>
    </row>
    <row r="12" spans="1:6" ht="18.75" x14ac:dyDescent="0.3">
      <c r="C12" s="4">
        <f t="shared" si="2"/>
        <v>0</v>
      </c>
      <c r="D12" s="43">
        <f t="shared" si="2"/>
        <v>0</v>
      </c>
      <c r="E12" s="43">
        <f t="shared" si="2"/>
        <v>0</v>
      </c>
      <c r="F12" s="56" t="e">
        <f t="shared" si="1"/>
        <v>#DIV/0!</v>
      </c>
    </row>
    <row r="13" spans="1:6" ht="18.75" x14ac:dyDescent="0.3">
      <c r="C13" s="4">
        <f t="shared" si="2"/>
        <v>0</v>
      </c>
      <c r="D13" s="43">
        <f t="shared" si="2"/>
        <v>0</v>
      </c>
      <c r="E13" s="43">
        <f t="shared" si="2"/>
        <v>0</v>
      </c>
      <c r="F13" s="56" t="e">
        <f t="shared" si="1"/>
        <v>#DIV/0!</v>
      </c>
    </row>
    <row r="14" spans="1:6" ht="18.75" x14ac:dyDescent="0.3">
      <c r="C14" s="4">
        <f t="shared" si="2"/>
        <v>0</v>
      </c>
      <c r="D14" s="43">
        <f t="shared" si="2"/>
        <v>0</v>
      </c>
      <c r="E14" s="43">
        <f t="shared" si="2"/>
        <v>0</v>
      </c>
      <c r="F14" s="56" t="e">
        <f t="shared" si="1"/>
        <v>#DIV/0!</v>
      </c>
    </row>
    <row r="15" spans="1:6" ht="18.75" x14ac:dyDescent="0.3">
      <c r="C15" s="4">
        <f t="shared" si="2"/>
        <v>0</v>
      </c>
      <c r="D15" s="43">
        <f t="shared" si="2"/>
        <v>0</v>
      </c>
      <c r="E15" s="43">
        <f t="shared" si="2"/>
        <v>0</v>
      </c>
      <c r="F15" s="56" t="e">
        <f t="shared" si="1"/>
        <v>#DIV/0!</v>
      </c>
    </row>
    <row r="16" spans="1:6" ht="18.75" x14ac:dyDescent="0.3">
      <c r="C16" s="4">
        <f t="shared" si="2"/>
        <v>0</v>
      </c>
      <c r="D16" s="43">
        <f t="shared" si="2"/>
        <v>0</v>
      </c>
      <c r="E16" s="43">
        <f t="shared" si="2"/>
        <v>0</v>
      </c>
      <c r="F16" s="56" t="e">
        <f t="shared" si="1"/>
        <v>#DIV/0!</v>
      </c>
    </row>
    <row r="17" spans="3:6" ht="18.75" x14ac:dyDescent="0.3">
      <c r="C17" s="4">
        <f t="shared" si="2"/>
        <v>0</v>
      </c>
      <c r="D17" s="43">
        <f t="shared" si="2"/>
        <v>0</v>
      </c>
      <c r="E17" s="43">
        <f t="shared" si="2"/>
        <v>0</v>
      </c>
      <c r="F17" s="56" t="e">
        <f t="shared" si="1"/>
        <v>#DIV/0!</v>
      </c>
    </row>
    <row r="18" spans="3:6" ht="18.75" x14ac:dyDescent="0.3">
      <c r="C18" s="4">
        <f t="shared" si="2"/>
        <v>0</v>
      </c>
      <c r="D18" s="43">
        <f t="shared" si="2"/>
        <v>0</v>
      </c>
      <c r="E18" s="43">
        <f t="shared" si="2"/>
        <v>0</v>
      </c>
      <c r="F18" s="56" t="e">
        <f t="shared" si="1"/>
        <v>#DIV/0!</v>
      </c>
    </row>
    <row r="19" spans="3:6" ht="18.75" x14ac:dyDescent="0.3">
      <c r="C19" s="4">
        <f t="shared" si="2"/>
        <v>0</v>
      </c>
      <c r="D19" s="43">
        <f t="shared" si="2"/>
        <v>0</v>
      </c>
      <c r="E19" s="43">
        <f t="shared" si="2"/>
        <v>0</v>
      </c>
      <c r="F19" s="56" t="e">
        <f t="shared" si="1"/>
        <v>#DIV/0!</v>
      </c>
    </row>
    <row r="20" spans="3:6" ht="18.75" x14ac:dyDescent="0.3">
      <c r="C20" s="4">
        <f t="shared" si="2"/>
        <v>0</v>
      </c>
      <c r="D20" s="43">
        <f t="shared" si="2"/>
        <v>0</v>
      </c>
      <c r="E20" s="43">
        <f t="shared" si="2"/>
        <v>0</v>
      </c>
      <c r="F20" s="56" t="e">
        <f t="shared" si="1"/>
        <v>#DIV/0!</v>
      </c>
    </row>
    <row r="21" spans="3:6" ht="18.75" x14ac:dyDescent="0.3">
      <c r="C21" s="4">
        <f t="shared" si="2"/>
        <v>0</v>
      </c>
      <c r="D21" s="43">
        <f t="shared" si="2"/>
        <v>0</v>
      </c>
      <c r="E21" s="43">
        <f t="shared" si="2"/>
        <v>0</v>
      </c>
      <c r="F21" s="56" t="e">
        <f t="shared" si="1"/>
        <v>#DIV/0!</v>
      </c>
    </row>
    <row r="22" spans="3:6" ht="18.75" x14ac:dyDescent="0.3">
      <c r="C22" s="4">
        <f t="shared" si="2"/>
        <v>0</v>
      </c>
      <c r="D22" s="43">
        <f t="shared" si="2"/>
        <v>0</v>
      </c>
      <c r="E22" s="43">
        <f t="shared" si="2"/>
        <v>0</v>
      </c>
      <c r="F22" s="56" t="e">
        <f t="shared" si="1"/>
        <v>#DIV/0!</v>
      </c>
    </row>
    <row r="23" spans="3:6" ht="18.75" x14ac:dyDescent="0.3">
      <c r="C23" s="4">
        <f t="shared" si="2"/>
        <v>0</v>
      </c>
      <c r="D23" s="43">
        <f t="shared" si="2"/>
        <v>0</v>
      </c>
      <c r="E23" s="43">
        <f t="shared" si="2"/>
        <v>0</v>
      </c>
      <c r="F23" s="56" t="e">
        <f t="shared" si="1"/>
        <v>#DIV/0!</v>
      </c>
    </row>
    <row r="24" spans="3:6" ht="18.75" x14ac:dyDescent="0.3">
      <c r="C24" s="4">
        <f t="shared" ref="C24:E34" si="3">C409</f>
        <v>0</v>
      </c>
      <c r="D24" s="43">
        <f t="shared" si="3"/>
        <v>0</v>
      </c>
      <c r="E24" s="43">
        <f t="shared" si="3"/>
        <v>0</v>
      </c>
      <c r="F24" s="56" t="e">
        <f t="shared" si="1"/>
        <v>#DIV/0!</v>
      </c>
    </row>
    <row r="25" spans="3:6" ht="18.75" x14ac:dyDescent="0.3">
      <c r="C25" s="4">
        <f t="shared" si="3"/>
        <v>0</v>
      </c>
      <c r="D25" s="43">
        <f t="shared" si="3"/>
        <v>0</v>
      </c>
      <c r="E25" s="43">
        <f t="shared" si="3"/>
        <v>0</v>
      </c>
      <c r="F25" s="56" t="e">
        <f t="shared" si="1"/>
        <v>#DIV/0!</v>
      </c>
    </row>
    <row r="26" spans="3:6" ht="18.75" x14ac:dyDescent="0.3">
      <c r="C26" s="4">
        <f t="shared" si="3"/>
        <v>0</v>
      </c>
      <c r="D26" s="43">
        <f t="shared" si="3"/>
        <v>0</v>
      </c>
      <c r="E26" s="43">
        <f t="shared" si="3"/>
        <v>0</v>
      </c>
      <c r="F26" s="56" t="e">
        <f t="shared" si="1"/>
        <v>#DIV/0!</v>
      </c>
    </row>
    <row r="27" spans="3:6" ht="18.75" x14ac:dyDescent="0.3">
      <c r="C27" s="4">
        <f t="shared" si="3"/>
        <v>0</v>
      </c>
      <c r="D27" s="43">
        <f t="shared" si="3"/>
        <v>0</v>
      </c>
      <c r="E27" s="43">
        <f t="shared" si="3"/>
        <v>0</v>
      </c>
      <c r="F27" s="56" t="e">
        <f t="shared" si="1"/>
        <v>#DIV/0!</v>
      </c>
    </row>
    <row r="28" spans="3:6" ht="18.75" x14ac:dyDescent="0.3">
      <c r="C28" s="4">
        <f t="shared" si="3"/>
        <v>0</v>
      </c>
      <c r="D28" s="43">
        <f t="shared" si="3"/>
        <v>0</v>
      </c>
      <c r="E28" s="43">
        <f t="shared" si="3"/>
        <v>0</v>
      </c>
      <c r="F28" s="56" t="e">
        <f t="shared" si="1"/>
        <v>#DIV/0!</v>
      </c>
    </row>
    <row r="29" spans="3:6" ht="18.75" x14ac:dyDescent="0.3">
      <c r="C29" s="4">
        <f t="shared" si="3"/>
        <v>0</v>
      </c>
      <c r="D29" s="43">
        <f t="shared" si="3"/>
        <v>0</v>
      </c>
      <c r="E29" s="43">
        <f t="shared" si="3"/>
        <v>0</v>
      </c>
      <c r="F29" s="56" t="e">
        <f t="shared" si="1"/>
        <v>#DIV/0!</v>
      </c>
    </row>
    <row r="30" spans="3:6" ht="18.75" x14ac:dyDescent="0.3">
      <c r="C30" s="4">
        <f t="shared" si="3"/>
        <v>0</v>
      </c>
      <c r="D30" s="43">
        <f t="shared" si="3"/>
        <v>0</v>
      </c>
      <c r="E30" s="43">
        <f t="shared" si="3"/>
        <v>0</v>
      </c>
      <c r="F30" s="56" t="e">
        <f t="shared" si="1"/>
        <v>#DIV/0!</v>
      </c>
    </row>
    <row r="31" spans="3:6" ht="18.75" x14ac:dyDescent="0.3">
      <c r="C31" s="4">
        <f t="shared" si="3"/>
        <v>0</v>
      </c>
      <c r="D31" s="43">
        <f t="shared" si="3"/>
        <v>0</v>
      </c>
      <c r="E31" s="43">
        <f t="shared" si="3"/>
        <v>0</v>
      </c>
      <c r="F31" s="56" t="e">
        <f t="shared" si="1"/>
        <v>#DIV/0!</v>
      </c>
    </row>
    <row r="32" spans="3:6" ht="18.75" x14ac:dyDescent="0.3">
      <c r="C32" s="4">
        <f t="shared" si="3"/>
        <v>0</v>
      </c>
      <c r="D32" s="43">
        <f t="shared" si="3"/>
        <v>0</v>
      </c>
      <c r="E32" s="43">
        <f t="shared" si="3"/>
        <v>0</v>
      </c>
      <c r="F32" s="56" t="e">
        <f t="shared" si="1"/>
        <v>#DIV/0!</v>
      </c>
    </row>
    <row r="33" spans="1:6" ht="18.75" x14ac:dyDescent="0.3">
      <c r="C33" s="4">
        <f t="shared" si="3"/>
        <v>0</v>
      </c>
      <c r="D33" s="43">
        <f t="shared" si="3"/>
        <v>0</v>
      </c>
      <c r="E33" s="43">
        <f t="shared" si="3"/>
        <v>0</v>
      </c>
      <c r="F33" s="56" t="e">
        <f t="shared" si="1"/>
        <v>#DIV/0!</v>
      </c>
    </row>
    <row r="34" spans="1:6" ht="18.75" x14ac:dyDescent="0.3">
      <c r="C34" s="4">
        <f t="shared" si="3"/>
        <v>0</v>
      </c>
      <c r="D34" s="43">
        <f t="shared" si="3"/>
        <v>0</v>
      </c>
      <c r="E34" s="43">
        <f t="shared" si="3"/>
        <v>0</v>
      </c>
      <c r="F34" s="56" t="e">
        <f t="shared" si="1"/>
        <v>#DIV/0!</v>
      </c>
    </row>
    <row r="35" spans="1:6" ht="18.75" x14ac:dyDescent="0.3">
      <c r="D35" s="9"/>
    </row>
    <row r="36" spans="1:6" ht="16.5" x14ac:dyDescent="0.25">
      <c r="C36" s="151" t="s">
        <v>43</v>
      </c>
      <c r="D36" s="151"/>
      <c r="E36" s="151"/>
      <c r="F36" s="51" t="e">
        <f>ROUND(AVERAGE(F5:F34),4)</f>
        <v>#DIV/0!</v>
      </c>
    </row>
    <row r="37" spans="1:6" ht="18.75" x14ac:dyDescent="0.25">
      <c r="B37" s="151" t="s">
        <v>44</v>
      </c>
      <c r="C37" s="151"/>
      <c r="D37" s="151"/>
      <c r="E37" s="151"/>
      <c r="F37" s="51" t="e">
        <f>ROUND(STDEV(F5:F34),4)</f>
        <v>#DIV/0!</v>
      </c>
    </row>
    <row r="38" spans="1:6" ht="16.5" x14ac:dyDescent="0.25">
      <c r="E38" s="67" t="s">
        <v>8</v>
      </c>
      <c r="F38" s="52" t="e">
        <f>ROUND(2.575*F37+F36,4)</f>
        <v>#DIV/0!</v>
      </c>
    </row>
    <row r="42" spans="1:6" ht="21" x14ac:dyDescent="0.3">
      <c r="A42" s="1" t="s">
        <v>15</v>
      </c>
    </row>
    <row r="43" spans="1:6" ht="16.5" x14ac:dyDescent="0.25">
      <c r="C43" s="65" t="s">
        <v>2</v>
      </c>
      <c r="D43" s="2" t="s">
        <v>41</v>
      </c>
      <c r="E43" s="2" t="s">
        <v>42</v>
      </c>
      <c r="F43" s="66" t="s">
        <v>5</v>
      </c>
    </row>
    <row r="44" spans="1:6" ht="18.75" x14ac:dyDescent="0.3">
      <c r="C44" s="4">
        <f t="shared" ref="C44:E45" si="4">C360</f>
        <v>0</v>
      </c>
      <c r="D44" s="43">
        <f t="shared" si="4"/>
        <v>0</v>
      </c>
      <c r="E44" s="43">
        <f t="shared" si="4"/>
        <v>0</v>
      </c>
      <c r="F44" s="56" t="e">
        <f>ROUNDUP(ABS((D44-E44)/E44),3)</f>
        <v>#DIV/0!</v>
      </c>
    </row>
    <row r="45" spans="1:6" ht="18.75" x14ac:dyDescent="0.3">
      <c r="C45" s="4">
        <f t="shared" si="4"/>
        <v>0</v>
      </c>
      <c r="D45" s="43">
        <f t="shared" si="4"/>
        <v>0</v>
      </c>
      <c r="E45" s="43">
        <f t="shared" si="4"/>
        <v>0</v>
      </c>
      <c r="F45" s="56" t="e">
        <f t="shared" ref="F45:F103" si="5">ROUNDUP(ABS((D45-E45)/E45),3)</f>
        <v>#DIV/0!</v>
      </c>
    </row>
    <row r="46" spans="1:6" ht="18.75" x14ac:dyDescent="0.3">
      <c r="C46" s="4">
        <f t="shared" ref="C46:E61" si="6">C362</f>
        <v>0</v>
      </c>
      <c r="D46" s="43">
        <f t="shared" si="6"/>
        <v>0</v>
      </c>
      <c r="E46" s="43">
        <f t="shared" si="6"/>
        <v>0</v>
      </c>
      <c r="F46" s="56" t="e">
        <f t="shared" si="5"/>
        <v>#DIV/0!</v>
      </c>
    </row>
    <row r="47" spans="1:6" ht="18.75" x14ac:dyDescent="0.3">
      <c r="C47" s="4">
        <f t="shared" si="6"/>
        <v>0</v>
      </c>
      <c r="D47" s="43">
        <f t="shared" si="6"/>
        <v>0</v>
      </c>
      <c r="E47" s="43">
        <f t="shared" si="6"/>
        <v>0</v>
      </c>
      <c r="F47" s="56" t="e">
        <f t="shared" si="5"/>
        <v>#DIV/0!</v>
      </c>
    </row>
    <row r="48" spans="1:6" ht="18.75" x14ac:dyDescent="0.3">
      <c r="C48" s="4">
        <f t="shared" si="6"/>
        <v>0</v>
      </c>
      <c r="D48" s="43">
        <f t="shared" si="6"/>
        <v>0</v>
      </c>
      <c r="E48" s="43">
        <f t="shared" si="6"/>
        <v>0</v>
      </c>
      <c r="F48" s="56" t="e">
        <f t="shared" si="5"/>
        <v>#DIV/0!</v>
      </c>
    </row>
    <row r="49" spans="3:6" ht="18.75" x14ac:dyDescent="0.3">
      <c r="C49" s="4">
        <f t="shared" si="6"/>
        <v>0</v>
      </c>
      <c r="D49" s="43">
        <f t="shared" si="6"/>
        <v>0</v>
      </c>
      <c r="E49" s="43">
        <f t="shared" si="6"/>
        <v>0</v>
      </c>
      <c r="F49" s="56" t="e">
        <f t="shared" si="5"/>
        <v>#DIV/0!</v>
      </c>
    </row>
    <row r="50" spans="3:6" ht="18.75" x14ac:dyDescent="0.3">
      <c r="C50" s="4">
        <f t="shared" si="6"/>
        <v>0</v>
      </c>
      <c r="D50" s="43">
        <f t="shared" si="6"/>
        <v>0</v>
      </c>
      <c r="E50" s="43">
        <f t="shared" si="6"/>
        <v>0</v>
      </c>
      <c r="F50" s="56" t="e">
        <f t="shared" si="5"/>
        <v>#DIV/0!</v>
      </c>
    </row>
    <row r="51" spans="3:6" ht="18.75" x14ac:dyDescent="0.3">
      <c r="C51" s="4">
        <f t="shared" si="6"/>
        <v>0</v>
      </c>
      <c r="D51" s="43">
        <f t="shared" si="6"/>
        <v>0</v>
      </c>
      <c r="E51" s="43">
        <f t="shared" si="6"/>
        <v>0</v>
      </c>
      <c r="F51" s="56" t="e">
        <f t="shared" si="5"/>
        <v>#DIV/0!</v>
      </c>
    </row>
    <row r="52" spans="3:6" ht="18.75" x14ac:dyDescent="0.3">
      <c r="C52" s="4">
        <f t="shared" si="6"/>
        <v>0</v>
      </c>
      <c r="D52" s="43">
        <f t="shared" si="6"/>
        <v>0</v>
      </c>
      <c r="E52" s="43">
        <f t="shared" si="6"/>
        <v>0</v>
      </c>
      <c r="F52" s="56" t="e">
        <f t="shared" si="5"/>
        <v>#DIV/0!</v>
      </c>
    </row>
    <row r="53" spans="3:6" ht="18.75" x14ac:dyDescent="0.3">
      <c r="C53" s="4">
        <f t="shared" si="6"/>
        <v>0</v>
      </c>
      <c r="D53" s="43">
        <f t="shared" si="6"/>
        <v>0</v>
      </c>
      <c r="E53" s="43">
        <f t="shared" si="6"/>
        <v>0</v>
      </c>
      <c r="F53" s="56" t="e">
        <f t="shared" si="5"/>
        <v>#DIV/0!</v>
      </c>
    </row>
    <row r="54" spans="3:6" ht="18.75" x14ac:dyDescent="0.3">
      <c r="C54" s="4">
        <f t="shared" si="6"/>
        <v>0</v>
      </c>
      <c r="D54" s="43">
        <f t="shared" si="6"/>
        <v>0</v>
      </c>
      <c r="E54" s="43">
        <f t="shared" si="6"/>
        <v>0</v>
      </c>
      <c r="F54" s="56" t="e">
        <f t="shared" si="5"/>
        <v>#DIV/0!</v>
      </c>
    </row>
    <row r="55" spans="3:6" ht="18.75" x14ac:dyDescent="0.3">
      <c r="C55" s="4">
        <f t="shared" si="6"/>
        <v>0</v>
      </c>
      <c r="D55" s="43">
        <f t="shared" si="6"/>
        <v>0</v>
      </c>
      <c r="E55" s="43">
        <f t="shared" si="6"/>
        <v>0</v>
      </c>
      <c r="F55" s="56" t="e">
        <f t="shared" si="5"/>
        <v>#DIV/0!</v>
      </c>
    </row>
    <row r="56" spans="3:6" ht="18.75" x14ac:dyDescent="0.3">
      <c r="C56" s="4">
        <f t="shared" si="6"/>
        <v>0</v>
      </c>
      <c r="D56" s="43">
        <f t="shared" si="6"/>
        <v>0</v>
      </c>
      <c r="E56" s="43">
        <f t="shared" si="6"/>
        <v>0</v>
      </c>
      <c r="F56" s="56" t="e">
        <f t="shared" si="5"/>
        <v>#DIV/0!</v>
      </c>
    </row>
    <row r="57" spans="3:6" ht="18.75" x14ac:dyDescent="0.3">
      <c r="C57" s="4">
        <f t="shared" si="6"/>
        <v>0</v>
      </c>
      <c r="D57" s="43">
        <f t="shared" si="6"/>
        <v>0</v>
      </c>
      <c r="E57" s="43">
        <f t="shared" si="6"/>
        <v>0</v>
      </c>
      <c r="F57" s="56" t="e">
        <f t="shared" si="5"/>
        <v>#DIV/0!</v>
      </c>
    </row>
    <row r="58" spans="3:6" ht="18.75" x14ac:dyDescent="0.3">
      <c r="C58" s="4">
        <f t="shared" si="6"/>
        <v>0</v>
      </c>
      <c r="D58" s="43">
        <f t="shared" si="6"/>
        <v>0</v>
      </c>
      <c r="E58" s="43">
        <f t="shared" si="6"/>
        <v>0</v>
      </c>
      <c r="F58" s="56" t="e">
        <f t="shared" si="5"/>
        <v>#DIV/0!</v>
      </c>
    </row>
    <row r="59" spans="3:6" ht="18.75" x14ac:dyDescent="0.3">
      <c r="C59" s="4">
        <f t="shared" si="6"/>
        <v>0</v>
      </c>
      <c r="D59" s="43">
        <f t="shared" si="6"/>
        <v>0</v>
      </c>
      <c r="E59" s="43">
        <f t="shared" si="6"/>
        <v>0</v>
      </c>
      <c r="F59" s="56" t="e">
        <f t="shared" si="5"/>
        <v>#DIV/0!</v>
      </c>
    </row>
    <row r="60" spans="3:6" ht="18.75" x14ac:dyDescent="0.3">
      <c r="C60" s="4">
        <f t="shared" si="6"/>
        <v>0</v>
      </c>
      <c r="D60" s="43">
        <f t="shared" si="6"/>
        <v>0</v>
      </c>
      <c r="E60" s="43">
        <f t="shared" si="6"/>
        <v>0</v>
      </c>
      <c r="F60" s="56" t="e">
        <f t="shared" si="5"/>
        <v>#DIV/0!</v>
      </c>
    </row>
    <row r="61" spans="3:6" ht="18.75" x14ac:dyDescent="0.3">
      <c r="C61" s="4">
        <f t="shared" si="6"/>
        <v>0</v>
      </c>
      <c r="D61" s="43">
        <f t="shared" si="6"/>
        <v>0</v>
      </c>
      <c r="E61" s="43">
        <f t="shared" si="6"/>
        <v>0</v>
      </c>
      <c r="F61" s="56" t="e">
        <f t="shared" si="5"/>
        <v>#DIV/0!</v>
      </c>
    </row>
    <row r="62" spans="3:6" ht="18.75" x14ac:dyDescent="0.3">
      <c r="C62" s="4">
        <f t="shared" ref="C62:E77" si="7">C378</f>
        <v>0</v>
      </c>
      <c r="D62" s="43">
        <f t="shared" si="7"/>
        <v>0</v>
      </c>
      <c r="E62" s="43">
        <f t="shared" si="7"/>
        <v>0</v>
      </c>
      <c r="F62" s="56" t="e">
        <f t="shared" si="5"/>
        <v>#DIV/0!</v>
      </c>
    </row>
    <row r="63" spans="3:6" ht="18.75" x14ac:dyDescent="0.3">
      <c r="C63" s="4">
        <f t="shared" si="7"/>
        <v>0</v>
      </c>
      <c r="D63" s="43">
        <f t="shared" si="7"/>
        <v>0</v>
      </c>
      <c r="E63" s="43">
        <f t="shared" si="7"/>
        <v>0</v>
      </c>
      <c r="F63" s="56" t="e">
        <f t="shared" si="5"/>
        <v>#DIV/0!</v>
      </c>
    </row>
    <row r="64" spans="3:6" ht="18.75" x14ac:dyDescent="0.3">
      <c r="C64" s="4">
        <f t="shared" si="7"/>
        <v>0</v>
      </c>
      <c r="D64" s="43">
        <f t="shared" si="7"/>
        <v>0</v>
      </c>
      <c r="E64" s="43">
        <f t="shared" si="7"/>
        <v>0</v>
      </c>
      <c r="F64" s="56" t="e">
        <f t="shared" si="5"/>
        <v>#DIV/0!</v>
      </c>
    </row>
    <row r="65" spans="3:6" ht="18.75" x14ac:dyDescent="0.3">
      <c r="C65" s="4">
        <f t="shared" si="7"/>
        <v>0</v>
      </c>
      <c r="D65" s="43">
        <f t="shared" si="7"/>
        <v>0</v>
      </c>
      <c r="E65" s="43">
        <f t="shared" si="7"/>
        <v>0</v>
      </c>
      <c r="F65" s="56" t="e">
        <f t="shared" si="5"/>
        <v>#DIV/0!</v>
      </c>
    </row>
    <row r="66" spans="3:6" ht="18.75" x14ac:dyDescent="0.3">
      <c r="C66" s="4">
        <f t="shared" si="7"/>
        <v>0</v>
      </c>
      <c r="D66" s="43">
        <f t="shared" si="7"/>
        <v>0</v>
      </c>
      <c r="E66" s="43">
        <f t="shared" si="7"/>
        <v>0</v>
      </c>
      <c r="F66" s="56" t="e">
        <f t="shared" si="5"/>
        <v>#DIV/0!</v>
      </c>
    </row>
    <row r="67" spans="3:6" ht="18.75" x14ac:dyDescent="0.3">
      <c r="C67" s="4">
        <f t="shared" si="7"/>
        <v>0</v>
      </c>
      <c r="D67" s="43">
        <f t="shared" si="7"/>
        <v>0</v>
      </c>
      <c r="E67" s="43">
        <f t="shared" si="7"/>
        <v>0</v>
      </c>
      <c r="F67" s="56" t="e">
        <f t="shared" si="5"/>
        <v>#DIV/0!</v>
      </c>
    </row>
    <row r="68" spans="3:6" ht="18.75" x14ac:dyDescent="0.3">
      <c r="C68" s="4">
        <f t="shared" si="7"/>
        <v>0</v>
      </c>
      <c r="D68" s="43">
        <f t="shared" si="7"/>
        <v>0</v>
      </c>
      <c r="E68" s="43">
        <f t="shared" si="7"/>
        <v>0</v>
      </c>
      <c r="F68" s="56" t="e">
        <f t="shared" si="5"/>
        <v>#DIV/0!</v>
      </c>
    </row>
    <row r="69" spans="3:6" ht="18.75" x14ac:dyDescent="0.3">
      <c r="C69" s="4">
        <f t="shared" si="7"/>
        <v>0</v>
      </c>
      <c r="D69" s="43">
        <f t="shared" si="7"/>
        <v>0</v>
      </c>
      <c r="E69" s="43">
        <f t="shared" si="7"/>
        <v>0</v>
      </c>
      <c r="F69" s="56" t="e">
        <f t="shared" si="5"/>
        <v>#DIV/0!</v>
      </c>
    </row>
    <row r="70" spans="3:6" ht="18.75" x14ac:dyDescent="0.3">
      <c r="C70" s="4">
        <f t="shared" si="7"/>
        <v>0</v>
      </c>
      <c r="D70" s="43">
        <f t="shared" si="7"/>
        <v>0</v>
      </c>
      <c r="E70" s="43">
        <f t="shared" si="7"/>
        <v>0</v>
      </c>
      <c r="F70" s="56" t="e">
        <f t="shared" si="5"/>
        <v>#DIV/0!</v>
      </c>
    </row>
    <row r="71" spans="3:6" ht="18.75" x14ac:dyDescent="0.3">
      <c r="C71" s="4">
        <f t="shared" si="7"/>
        <v>0</v>
      </c>
      <c r="D71" s="43">
        <f t="shared" si="7"/>
        <v>0</v>
      </c>
      <c r="E71" s="43">
        <f t="shared" si="7"/>
        <v>0</v>
      </c>
      <c r="F71" s="56" t="e">
        <f t="shared" si="5"/>
        <v>#DIV/0!</v>
      </c>
    </row>
    <row r="72" spans="3:6" ht="18.75" x14ac:dyDescent="0.3">
      <c r="C72" s="4">
        <f t="shared" si="7"/>
        <v>0</v>
      </c>
      <c r="D72" s="43">
        <f t="shared" si="7"/>
        <v>0</v>
      </c>
      <c r="E72" s="43">
        <f t="shared" si="7"/>
        <v>0</v>
      </c>
      <c r="F72" s="56" t="e">
        <f t="shared" si="5"/>
        <v>#DIV/0!</v>
      </c>
    </row>
    <row r="73" spans="3:6" ht="18.75" x14ac:dyDescent="0.3">
      <c r="C73" s="4">
        <f t="shared" si="7"/>
        <v>0</v>
      </c>
      <c r="D73" s="43">
        <f t="shared" si="7"/>
        <v>0</v>
      </c>
      <c r="E73" s="43">
        <f t="shared" si="7"/>
        <v>0</v>
      </c>
      <c r="F73" s="56" t="e">
        <f t="shared" si="5"/>
        <v>#DIV/0!</v>
      </c>
    </row>
    <row r="74" spans="3:6" ht="18.75" x14ac:dyDescent="0.3">
      <c r="C74" s="4">
        <f t="shared" si="7"/>
        <v>0</v>
      </c>
      <c r="D74" s="43">
        <f t="shared" si="7"/>
        <v>0</v>
      </c>
      <c r="E74" s="43">
        <f t="shared" si="7"/>
        <v>0</v>
      </c>
      <c r="F74" s="56" t="e">
        <f t="shared" si="5"/>
        <v>#DIV/0!</v>
      </c>
    </row>
    <row r="75" spans="3:6" ht="18.75" x14ac:dyDescent="0.3">
      <c r="C75" s="4">
        <f t="shared" si="7"/>
        <v>0</v>
      </c>
      <c r="D75" s="43">
        <f t="shared" si="7"/>
        <v>0</v>
      </c>
      <c r="E75" s="43">
        <f t="shared" si="7"/>
        <v>0</v>
      </c>
      <c r="F75" s="56" t="e">
        <f t="shared" si="5"/>
        <v>#DIV/0!</v>
      </c>
    </row>
    <row r="76" spans="3:6" ht="18.75" x14ac:dyDescent="0.3">
      <c r="C76" s="4">
        <f t="shared" si="7"/>
        <v>0</v>
      </c>
      <c r="D76" s="43">
        <f t="shared" si="7"/>
        <v>0</v>
      </c>
      <c r="E76" s="43">
        <f t="shared" si="7"/>
        <v>0</v>
      </c>
      <c r="F76" s="56" t="e">
        <f t="shared" si="5"/>
        <v>#DIV/0!</v>
      </c>
    </row>
    <row r="77" spans="3:6" ht="18.75" x14ac:dyDescent="0.3">
      <c r="C77" s="4">
        <f t="shared" si="7"/>
        <v>0</v>
      </c>
      <c r="D77" s="43">
        <f t="shared" si="7"/>
        <v>0</v>
      </c>
      <c r="E77" s="43">
        <f t="shared" si="7"/>
        <v>0</v>
      </c>
      <c r="F77" s="56" t="e">
        <f t="shared" si="5"/>
        <v>#DIV/0!</v>
      </c>
    </row>
    <row r="78" spans="3:6" ht="18.75" x14ac:dyDescent="0.3">
      <c r="C78" s="4">
        <f t="shared" ref="C78:E93" si="8">C394</f>
        <v>0</v>
      </c>
      <c r="D78" s="43">
        <f t="shared" si="8"/>
        <v>0</v>
      </c>
      <c r="E78" s="43">
        <f t="shared" si="8"/>
        <v>0</v>
      </c>
      <c r="F78" s="56" t="e">
        <f t="shared" si="5"/>
        <v>#DIV/0!</v>
      </c>
    </row>
    <row r="79" spans="3:6" ht="18.75" x14ac:dyDescent="0.3">
      <c r="C79" s="4">
        <f t="shared" si="8"/>
        <v>0</v>
      </c>
      <c r="D79" s="43">
        <f t="shared" si="8"/>
        <v>0</v>
      </c>
      <c r="E79" s="43">
        <f t="shared" si="8"/>
        <v>0</v>
      </c>
      <c r="F79" s="56" t="e">
        <f t="shared" si="5"/>
        <v>#DIV/0!</v>
      </c>
    </row>
    <row r="80" spans="3:6" ht="18.75" x14ac:dyDescent="0.3">
      <c r="C80" s="4">
        <f t="shared" si="8"/>
        <v>0</v>
      </c>
      <c r="D80" s="43">
        <f t="shared" si="8"/>
        <v>0</v>
      </c>
      <c r="E80" s="43">
        <f t="shared" si="8"/>
        <v>0</v>
      </c>
      <c r="F80" s="56" t="e">
        <f t="shared" si="5"/>
        <v>#DIV/0!</v>
      </c>
    </row>
    <row r="81" spans="3:6" ht="18.75" x14ac:dyDescent="0.3">
      <c r="C81" s="4">
        <f t="shared" si="8"/>
        <v>0</v>
      </c>
      <c r="D81" s="43">
        <f t="shared" si="8"/>
        <v>0</v>
      </c>
      <c r="E81" s="43">
        <f t="shared" si="8"/>
        <v>0</v>
      </c>
      <c r="F81" s="56" t="e">
        <f t="shared" si="5"/>
        <v>#DIV/0!</v>
      </c>
    </row>
    <row r="82" spans="3:6" ht="18.75" x14ac:dyDescent="0.3">
      <c r="C82" s="4">
        <f t="shared" si="8"/>
        <v>0</v>
      </c>
      <c r="D82" s="43">
        <f t="shared" si="8"/>
        <v>0</v>
      </c>
      <c r="E82" s="43">
        <f t="shared" si="8"/>
        <v>0</v>
      </c>
      <c r="F82" s="56" t="e">
        <f t="shared" si="5"/>
        <v>#DIV/0!</v>
      </c>
    </row>
    <row r="83" spans="3:6" ht="18.75" x14ac:dyDescent="0.3">
      <c r="C83" s="4">
        <f t="shared" si="8"/>
        <v>0</v>
      </c>
      <c r="D83" s="43">
        <f t="shared" si="8"/>
        <v>0</v>
      </c>
      <c r="E83" s="43">
        <f t="shared" si="8"/>
        <v>0</v>
      </c>
      <c r="F83" s="56" t="e">
        <f t="shared" si="5"/>
        <v>#DIV/0!</v>
      </c>
    </row>
    <row r="84" spans="3:6" ht="18.75" x14ac:dyDescent="0.3">
      <c r="C84" s="4">
        <f t="shared" si="8"/>
        <v>0</v>
      </c>
      <c r="D84" s="43">
        <f t="shared" si="8"/>
        <v>0</v>
      </c>
      <c r="E84" s="43">
        <f t="shared" si="8"/>
        <v>0</v>
      </c>
      <c r="F84" s="56" t="e">
        <f t="shared" si="5"/>
        <v>#DIV/0!</v>
      </c>
    </row>
    <row r="85" spans="3:6" ht="18.75" x14ac:dyDescent="0.3">
      <c r="C85" s="4">
        <f t="shared" si="8"/>
        <v>0</v>
      </c>
      <c r="D85" s="43">
        <f t="shared" si="8"/>
        <v>0</v>
      </c>
      <c r="E85" s="43">
        <f t="shared" si="8"/>
        <v>0</v>
      </c>
      <c r="F85" s="56" t="e">
        <f t="shared" si="5"/>
        <v>#DIV/0!</v>
      </c>
    </row>
    <row r="86" spans="3:6" ht="18.75" x14ac:dyDescent="0.3">
      <c r="C86" s="4">
        <f t="shared" si="8"/>
        <v>0</v>
      </c>
      <c r="D86" s="43">
        <f t="shared" si="8"/>
        <v>0</v>
      </c>
      <c r="E86" s="43">
        <f t="shared" si="8"/>
        <v>0</v>
      </c>
      <c r="F86" s="56" t="e">
        <f t="shared" si="5"/>
        <v>#DIV/0!</v>
      </c>
    </row>
    <row r="87" spans="3:6" ht="18.75" x14ac:dyDescent="0.3">
      <c r="C87" s="4">
        <f t="shared" si="8"/>
        <v>0</v>
      </c>
      <c r="D87" s="43">
        <f t="shared" si="8"/>
        <v>0</v>
      </c>
      <c r="E87" s="43">
        <f t="shared" si="8"/>
        <v>0</v>
      </c>
      <c r="F87" s="56" t="e">
        <f t="shared" si="5"/>
        <v>#DIV/0!</v>
      </c>
    </row>
    <row r="88" spans="3:6" ht="18.75" x14ac:dyDescent="0.3">
      <c r="C88" s="4">
        <f t="shared" si="8"/>
        <v>0</v>
      </c>
      <c r="D88" s="43">
        <f t="shared" si="8"/>
        <v>0</v>
      </c>
      <c r="E88" s="43">
        <f t="shared" si="8"/>
        <v>0</v>
      </c>
      <c r="F88" s="56" t="e">
        <f t="shared" si="5"/>
        <v>#DIV/0!</v>
      </c>
    </row>
    <row r="89" spans="3:6" ht="18.75" x14ac:dyDescent="0.3">
      <c r="C89" s="4">
        <f t="shared" si="8"/>
        <v>0</v>
      </c>
      <c r="D89" s="43">
        <f t="shared" si="8"/>
        <v>0</v>
      </c>
      <c r="E89" s="43">
        <f t="shared" si="8"/>
        <v>0</v>
      </c>
      <c r="F89" s="56" t="e">
        <f t="shared" si="5"/>
        <v>#DIV/0!</v>
      </c>
    </row>
    <row r="90" spans="3:6" ht="18.75" x14ac:dyDescent="0.3">
      <c r="C90" s="4">
        <f t="shared" si="8"/>
        <v>0</v>
      </c>
      <c r="D90" s="43">
        <f t="shared" si="8"/>
        <v>0</v>
      </c>
      <c r="E90" s="43">
        <f t="shared" si="8"/>
        <v>0</v>
      </c>
      <c r="F90" s="56" t="e">
        <f t="shared" si="5"/>
        <v>#DIV/0!</v>
      </c>
    </row>
    <row r="91" spans="3:6" ht="18.75" x14ac:dyDescent="0.3">
      <c r="C91" s="4">
        <f t="shared" si="8"/>
        <v>0</v>
      </c>
      <c r="D91" s="43">
        <f t="shared" si="8"/>
        <v>0</v>
      </c>
      <c r="E91" s="43">
        <f t="shared" si="8"/>
        <v>0</v>
      </c>
      <c r="F91" s="56" t="e">
        <f t="shared" si="5"/>
        <v>#DIV/0!</v>
      </c>
    </row>
    <row r="92" spans="3:6" ht="18.75" x14ac:dyDescent="0.3">
      <c r="C92" s="4">
        <f t="shared" si="8"/>
        <v>0</v>
      </c>
      <c r="D92" s="43">
        <f t="shared" si="8"/>
        <v>0</v>
      </c>
      <c r="E92" s="43">
        <f t="shared" si="8"/>
        <v>0</v>
      </c>
      <c r="F92" s="56" t="e">
        <f t="shared" si="5"/>
        <v>#DIV/0!</v>
      </c>
    </row>
    <row r="93" spans="3:6" ht="18.75" x14ac:dyDescent="0.3">
      <c r="C93" s="4">
        <f t="shared" si="8"/>
        <v>0</v>
      </c>
      <c r="D93" s="43">
        <f t="shared" si="8"/>
        <v>0</v>
      </c>
      <c r="E93" s="43">
        <f t="shared" si="8"/>
        <v>0</v>
      </c>
      <c r="F93" s="56" t="e">
        <f t="shared" si="5"/>
        <v>#DIV/0!</v>
      </c>
    </row>
    <row r="94" spans="3:6" ht="18.75" x14ac:dyDescent="0.3">
      <c r="C94" s="4">
        <f t="shared" ref="C94:E103" si="9">C410</f>
        <v>0</v>
      </c>
      <c r="D94" s="43">
        <f t="shared" si="9"/>
        <v>0</v>
      </c>
      <c r="E94" s="43">
        <f t="shared" si="9"/>
        <v>0</v>
      </c>
      <c r="F94" s="56" t="e">
        <f t="shared" si="5"/>
        <v>#DIV/0!</v>
      </c>
    </row>
    <row r="95" spans="3:6" ht="18.75" x14ac:dyDescent="0.3">
      <c r="C95" s="4">
        <f t="shared" si="9"/>
        <v>0</v>
      </c>
      <c r="D95" s="43">
        <f t="shared" si="9"/>
        <v>0</v>
      </c>
      <c r="E95" s="43">
        <f t="shared" si="9"/>
        <v>0</v>
      </c>
      <c r="F95" s="56" t="e">
        <f t="shared" si="5"/>
        <v>#DIV/0!</v>
      </c>
    </row>
    <row r="96" spans="3:6" ht="18.75" x14ac:dyDescent="0.3">
      <c r="C96" s="4">
        <f t="shared" si="9"/>
        <v>0</v>
      </c>
      <c r="D96" s="43">
        <f t="shared" si="9"/>
        <v>0</v>
      </c>
      <c r="E96" s="43">
        <f t="shared" si="9"/>
        <v>0</v>
      </c>
      <c r="F96" s="56" t="e">
        <f t="shared" si="5"/>
        <v>#DIV/0!</v>
      </c>
    </row>
    <row r="97" spans="2:6" ht="18.75" x14ac:dyDescent="0.3">
      <c r="C97" s="4">
        <f t="shared" si="9"/>
        <v>0</v>
      </c>
      <c r="D97" s="43">
        <f t="shared" si="9"/>
        <v>0</v>
      </c>
      <c r="E97" s="43">
        <f t="shared" si="9"/>
        <v>0</v>
      </c>
      <c r="F97" s="56" t="e">
        <f t="shared" si="5"/>
        <v>#DIV/0!</v>
      </c>
    </row>
    <row r="98" spans="2:6" ht="18.75" x14ac:dyDescent="0.3">
      <c r="C98" s="4">
        <f t="shared" si="9"/>
        <v>0</v>
      </c>
      <c r="D98" s="43">
        <f t="shared" si="9"/>
        <v>0</v>
      </c>
      <c r="E98" s="43">
        <f t="shared" si="9"/>
        <v>0</v>
      </c>
      <c r="F98" s="56" t="e">
        <f t="shared" si="5"/>
        <v>#DIV/0!</v>
      </c>
    </row>
    <row r="99" spans="2:6" ht="18.75" x14ac:dyDescent="0.3">
      <c r="C99" s="4">
        <f t="shared" si="9"/>
        <v>0</v>
      </c>
      <c r="D99" s="43">
        <f t="shared" si="9"/>
        <v>0</v>
      </c>
      <c r="E99" s="43">
        <f t="shared" si="9"/>
        <v>0</v>
      </c>
      <c r="F99" s="56" t="e">
        <f t="shared" si="5"/>
        <v>#DIV/0!</v>
      </c>
    </row>
    <row r="100" spans="2:6" ht="18.75" x14ac:dyDescent="0.3">
      <c r="C100" s="4">
        <f t="shared" si="9"/>
        <v>0</v>
      </c>
      <c r="D100" s="43">
        <f t="shared" si="9"/>
        <v>0</v>
      </c>
      <c r="E100" s="43">
        <f t="shared" si="9"/>
        <v>0</v>
      </c>
      <c r="F100" s="56" t="e">
        <f t="shared" si="5"/>
        <v>#DIV/0!</v>
      </c>
    </row>
    <row r="101" spans="2:6" ht="18.75" x14ac:dyDescent="0.3">
      <c r="C101" s="4">
        <f t="shared" si="9"/>
        <v>0</v>
      </c>
      <c r="D101" s="43">
        <f t="shared" si="9"/>
        <v>0</v>
      </c>
      <c r="E101" s="43">
        <f t="shared" si="9"/>
        <v>0</v>
      </c>
      <c r="F101" s="56" t="e">
        <f t="shared" si="5"/>
        <v>#DIV/0!</v>
      </c>
    </row>
    <row r="102" spans="2:6" ht="18.75" x14ac:dyDescent="0.3">
      <c r="C102" s="4">
        <f t="shared" si="9"/>
        <v>0</v>
      </c>
      <c r="D102" s="43">
        <f t="shared" si="9"/>
        <v>0</v>
      </c>
      <c r="E102" s="43">
        <f t="shared" si="9"/>
        <v>0</v>
      </c>
      <c r="F102" s="56" t="e">
        <f t="shared" si="5"/>
        <v>#DIV/0!</v>
      </c>
    </row>
    <row r="103" spans="2:6" ht="18.75" x14ac:dyDescent="0.3">
      <c r="C103" s="4">
        <f t="shared" si="9"/>
        <v>0</v>
      </c>
      <c r="D103" s="43">
        <f t="shared" si="9"/>
        <v>0</v>
      </c>
      <c r="E103" s="43">
        <f t="shared" si="9"/>
        <v>0</v>
      </c>
      <c r="F103" s="56" t="e">
        <f t="shared" si="5"/>
        <v>#DIV/0!</v>
      </c>
    </row>
    <row r="104" spans="2:6" ht="18.75" x14ac:dyDescent="0.3">
      <c r="D104" s="8"/>
      <c r="E104" s="9"/>
    </row>
    <row r="105" spans="2:6" ht="16.5" x14ac:dyDescent="0.25">
      <c r="C105" s="151" t="s">
        <v>45</v>
      </c>
      <c r="D105" s="151"/>
      <c r="E105" s="151"/>
      <c r="F105" s="48" t="e">
        <f>ROUND(AVERAGE(F44:F103),4)</f>
        <v>#DIV/0!</v>
      </c>
    </row>
    <row r="106" spans="2:6" ht="18.75" x14ac:dyDescent="0.25">
      <c r="B106" s="151" t="s">
        <v>46</v>
      </c>
      <c r="C106" s="151"/>
      <c r="D106" s="151"/>
      <c r="E106" s="151"/>
      <c r="F106" s="48" t="e">
        <f>ROUND(STDEV(F44:F103),4)</f>
        <v>#DIV/0!</v>
      </c>
    </row>
    <row r="107" spans="2:6" ht="16.5" x14ac:dyDescent="0.25">
      <c r="E107" s="67" t="s">
        <v>8</v>
      </c>
      <c r="F107" s="48" t="e">
        <f>ROUND(2.575*F106+F105,4)</f>
        <v>#DIV/0!</v>
      </c>
    </row>
    <row r="120" spans="1:6" ht="21" x14ac:dyDescent="0.3">
      <c r="A120" s="1" t="s">
        <v>16</v>
      </c>
    </row>
    <row r="121" spans="1:6" ht="20.45" customHeight="1" x14ac:dyDescent="0.25">
      <c r="C121" s="65" t="s">
        <v>2</v>
      </c>
      <c r="D121" s="2" t="s">
        <v>41</v>
      </c>
      <c r="E121" s="2" t="s">
        <v>42</v>
      </c>
      <c r="F121" s="66" t="s">
        <v>5</v>
      </c>
    </row>
    <row r="122" spans="1:6" ht="18.75" x14ac:dyDescent="0.3">
      <c r="C122" s="4">
        <f t="shared" ref="C122:E125" si="10">C330</f>
        <v>0</v>
      </c>
      <c r="D122" s="43">
        <f t="shared" si="10"/>
        <v>0</v>
      </c>
      <c r="E122" s="43">
        <f t="shared" si="10"/>
        <v>0</v>
      </c>
      <c r="F122" s="56" t="e">
        <f>ROUNDUP(ABS((D122-E122)/E122),3)</f>
        <v>#DIV/0!</v>
      </c>
    </row>
    <row r="123" spans="1:6" ht="18.75" x14ac:dyDescent="0.3">
      <c r="C123" s="4">
        <f t="shared" si="10"/>
        <v>0</v>
      </c>
      <c r="D123" s="43">
        <f t="shared" si="10"/>
        <v>0</v>
      </c>
      <c r="E123" s="43">
        <f t="shared" si="10"/>
        <v>0</v>
      </c>
      <c r="F123" s="56" t="e">
        <f t="shared" ref="F123:F186" si="11">ROUNDUP(ABS((D123-E123)/E123),3)</f>
        <v>#DIV/0!</v>
      </c>
    </row>
    <row r="124" spans="1:6" ht="18.75" x14ac:dyDescent="0.3">
      <c r="C124" s="4">
        <f t="shared" si="10"/>
        <v>0</v>
      </c>
      <c r="D124" s="43">
        <f t="shared" si="10"/>
        <v>0</v>
      </c>
      <c r="E124" s="43">
        <f t="shared" si="10"/>
        <v>0</v>
      </c>
      <c r="F124" s="56" t="e">
        <f t="shared" si="11"/>
        <v>#DIV/0!</v>
      </c>
    </row>
    <row r="125" spans="1:6" ht="18.75" x14ac:dyDescent="0.3">
      <c r="C125" s="4">
        <f t="shared" si="10"/>
        <v>0</v>
      </c>
      <c r="D125" s="43">
        <f t="shared" si="10"/>
        <v>0</v>
      </c>
      <c r="E125" s="43">
        <f t="shared" si="10"/>
        <v>0</v>
      </c>
      <c r="F125" s="56" t="e">
        <f t="shared" si="11"/>
        <v>#DIV/0!</v>
      </c>
    </row>
    <row r="126" spans="1:6" ht="18.75" x14ac:dyDescent="0.3">
      <c r="C126" s="4">
        <f t="shared" ref="C126:E141" si="12">C334</f>
        <v>0</v>
      </c>
      <c r="D126" s="43">
        <f t="shared" si="12"/>
        <v>0</v>
      </c>
      <c r="E126" s="43">
        <f t="shared" si="12"/>
        <v>0</v>
      </c>
      <c r="F126" s="56" t="e">
        <f t="shared" si="11"/>
        <v>#DIV/0!</v>
      </c>
    </row>
    <row r="127" spans="1:6" ht="18.75" x14ac:dyDescent="0.3">
      <c r="C127" s="4">
        <f t="shared" si="12"/>
        <v>0</v>
      </c>
      <c r="D127" s="43">
        <f t="shared" si="12"/>
        <v>0</v>
      </c>
      <c r="E127" s="43">
        <f t="shared" si="12"/>
        <v>0</v>
      </c>
      <c r="F127" s="56" t="e">
        <f t="shared" si="11"/>
        <v>#DIV/0!</v>
      </c>
    </row>
    <row r="128" spans="1:6" ht="18.75" x14ac:dyDescent="0.3">
      <c r="C128" s="4">
        <f t="shared" si="12"/>
        <v>0</v>
      </c>
      <c r="D128" s="43">
        <f t="shared" si="12"/>
        <v>0</v>
      </c>
      <c r="E128" s="43">
        <f t="shared" si="12"/>
        <v>0</v>
      </c>
      <c r="F128" s="56" t="e">
        <f t="shared" si="11"/>
        <v>#DIV/0!</v>
      </c>
    </row>
    <row r="129" spans="3:6" ht="18.75" x14ac:dyDescent="0.3">
      <c r="C129" s="4">
        <f t="shared" si="12"/>
        <v>0</v>
      </c>
      <c r="D129" s="43">
        <f t="shared" si="12"/>
        <v>0</v>
      </c>
      <c r="E129" s="43">
        <f t="shared" si="12"/>
        <v>0</v>
      </c>
      <c r="F129" s="56" t="e">
        <f t="shared" si="11"/>
        <v>#DIV/0!</v>
      </c>
    </row>
    <row r="130" spans="3:6" ht="18.75" x14ac:dyDescent="0.3">
      <c r="C130" s="4">
        <f t="shared" si="12"/>
        <v>0</v>
      </c>
      <c r="D130" s="43">
        <f t="shared" si="12"/>
        <v>0</v>
      </c>
      <c r="E130" s="43">
        <f t="shared" si="12"/>
        <v>0</v>
      </c>
      <c r="F130" s="56" t="e">
        <f t="shared" si="11"/>
        <v>#DIV/0!</v>
      </c>
    </row>
    <row r="131" spans="3:6" ht="18.75" x14ac:dyDescent="0.3">
      <c r="C131" s="4">
        <f t="shared" si="12"/>
        <v>0</v>
      </c>
      <c r="D131" s="43">
        <f t="shared" si="12"/>
        <v>0</v>
      </c>
      <c r="E131" s="43">
        <f t="shared" si="12"/>
        <v>0</v>
      </c>
      <c r="F131" s="56" t="e">
        <f t="shared" si="11"/>
        <v>#DIV/0!</v>
      </c>
    </row>
    <row r="132" spans="3:6" ht="18.75" x14ac:dyDescent="0.3">
      <c r="C132" s="4">
        <f t="shared" si="12"/>
        <v>0</v>
      </c>
      <c r="D132" s="43">
        <f t="shared" si="12"/>
        <v>0</v>
      </c>
      <c r="E132" s="43">
        <f t="shared" si="12"/>
        <v>0</v>
      </c>
      <c r="F132" s="56" t="e">
        <f t="shared" si="11"/>
        <v>#DIV/0!</v>
      </c>
    </row>
    <row r="133" spans="3:6" ht="18.75" x14ac:dyDescent="0.3">
      <c r="C133" s="4">
        <f t="shared" si="12"/>
        <v>0</v>
      </c>
      <c r="D133" s="43">
        <f t="shared" si="12"/>
        <v>0</v>
      </c>
      <c r="E133" s="43">
        <f t="shared" si="12"/>
        <v>0</v>
      </c>
      <c r="F133" s="56" t="e">
        <f t="shared" si="11"/>
        <v>#DIV/0!</v>
      </c>
    </row>
    <row r="134" spans="3:6" ht="18.75" x14ac:dyDescent="0.3">
      <c r="C134" s="4">
        <f t="shared" si="12"/>
        <v>0</v>
      </c>
      <c r="D134" s="43">
        <f t="shared" si="12"/>
        <v>0</v>
      </c>
      <c r="E134" s="43">
        <f t="shared" si="12"/>
        <v>0</v>
      </c>
      <c r="F134" s="56" t="e">
        <f t="shared" si="11"/>
        <v>#DIV/0!</v>
      </c>
    </row>
    <row r="135" spans="3:6" ht="18.75" x14ac:dyDescent="0.3">
      <c r="C135" s="4">
        <f t="shared" si="12"/>
        <v>0</v>
      </c>
      <c r="D135" s="43">
        <f t="shared" si="12"/>
        <v>0</v>
      </c>
      <c r="E135" s="43">
        <f t="shared" si="12"/>
        <v>0</v>
      </c>
      <c r="F135" s="56" t="e">
        <f t="shared" si="11"/>
        <v>#DIV/0!</v>
      </c>
    </row>
    <row r="136" spans="3:6" ht="18.75" x14ac:dyDescent="0.3">
      <c r="C136" s="4">
        <f t="shared" si="12"/>
        <v>0</v>
      </c>
      <c r="D136" s="43">
        <f t="shared" si="12"/>
        <v>0</v>
      </c>
      <c r="E136" s="43">
        <f t="shared" si="12"/>
        <v>0</v>
      </c>
      <c r="F136" s="56" t="e">
        <f t="shared" si="11"/>
        <v>#DIV/0!</v>
      </c>
    </row>
    <row r="137" spans="3:6" ht="18.75" x14ac:dyDescent="0.3">
      <c r="C137" s="4">
        <f t="shared" si="12"/>
        <v>0</v>
      </c>
      <c r="D137" s="43">
        <f t="shared" si="12"/>
        <v>0</v>
      </c>
      <c r="E137" s="43">
        <f t="shared" si="12"/>
        <v>0</v>
      </c>
      <c r="F137" s="56" t="e">
        <f t="shared" si="11"/>
        <v>#DIV/0!</v>
      </c>
    </row>
    <row r="138" spans="3:6" ht="18.75" x14ac:dyDescent="0.3">
      <c r="C138" s="4">
        <f t="shared" si="12"/>
        <v>0</v>
      </c>
      <c r="D138" s="43">
        <f t="shared" si="12"/>
        <v>0</v>
      </c>
      <c r="E138" s="43">
        <f t="shared" si="12"/>
        <v>0</v>
      </c>
      <c r="F138" s="56" t="e">
        <f t="shared" si="11"/>
        <v>#DIV/0!</v>
      </c>
    </row>
    <row r="139" spans="3:6" ht="18.75" x14ac:dyDescent="0.3">
      <c r="C139" s="4">
        <f t="shared" si="12"/>
        <v>0</v>
      </c>
      <c r="D139" s="43">
        <f t="shared" si="12"/>
        <v>0</v>
      </c>
      <c r="E139" s="43">
        <f t="shared" si="12"/>
        <v>0</v>
      </c>
      <c r="F139" s="56" t="e">
        <f t="shared" si="11"/>
        <v>#DIV/0!</v>
      </c>
    </row>
    <row r="140" spans="3:6" ht="18.75" x14ac:dyDescent="0.3">
      <c r="C140" s="4">
        <f t="shared" si="12"/>
        <v>0</v>
      </c>
      <c r="D140" s="43">
        <f t="shared" si="12"/>
        <v>0</v>
      </c>
      <c r="E140" s="43">
        <f t="shared" si="12"/>
        <v>0</v>
      </c>
      <c r="F140" s="56" t="e">
        <f t="shared" si="11"/>
        <v>#DIV/0!</v>
      </c>
    </row>
    <row r="141" spans="3:6" ht="18.75" x14ac:dyDescent="0.3">
      <c r="C141" s="4">
        <f t="shared" si="12"/>
        <v>0</v>
      </c>
      <c r="D141" s="43">
        <f t="shared" si="12"/>
        <v>0</v>
      </c>
      <c r="E141" s="43">
        <f t="shared" si="12"/>
        <v>0</v>
      </c>
      <c r="F141" s="56" t="e">
        <f t="shared" si="11"/>
        <v>#DIV/0!</v>
      </c>
    </row>
    <row r="142" spans="3:6" ht="18.75" x14ac:dyDescent="0.3">
      <c r="C142" s="4">
        <f t="shared" ref="C142:E157" si="13">C350</f>
        <v>0</v>
      </c>
      <c r="D142" s="43">
        <f t="shared" si="13"/>
        <v>0</v>
      </c>
      <c r="E142" s="43">
        <f t="shared" si="13"/>
        <v>0</v>
      </c>
      <c r="F142" s="56" t="e">
        <f t="shared" si="11"/>
        <v>#DIV/0!</v>
      </c>
    </row>
    <row r="143" spans="3:6" ht="18.75" x14ac:dyDescent="0.3">
      <c r="C143" s="4">
        <f t="shared" si="13"/>
        <v>0</v>
      </c>
      <c r="D143" s="43">
        <f t="shared" si="13"/>
        <v>0</v>
      </c>
      <c r="E143" s="43">
        <f t="shared" si="13"/>
        <v>0</v>
      </c>
      <c r="F143" s="56" t="e">
        <f t="shared" si="11"/>
        <v>#DIV/0!</v>
      </c>
    </row>
    <row r="144" spans="3:6" ht="18.75" x14ac:dyDescent="0.3">
      <c r="C144" s="4">
        <f t="shared" si="13"/>
        <v>0</v>
      </c>
      <c r="D144" s="43">
        <f t="shared" si="13"/>
        <v>0</v>
      </c>
      <c r="E144" s="43">
        <f t="shared" si="13"/>
        <v>0</v>
      </c>
      <c r="F144" s="56" t="e">
        <f t="shared" si="11"/>
        <v>#DIV/0!</v>
      </c>
    </row>
    <row r="145" spans="3:6" ht="18.75" x14ac:dyDescent="0.3">
      <c r="C145" s="4">
        <f t="shared" si="13"/>
        <v>0</v>
      </c>
      <c r="D145" s="43">
        <f t="shared" si="13"/>
        <v>0</v>
      </c>
      <c r="E145" s="43">
        <f t="shared" si="13"/>
        <v>0</v>
      </c>
      <c r="F145" s="56" t="e">
        <f t="shared" si="11"/>
        <v>#DIV/0!</v>
      </c>
    </row>
    <row r="146" spans="3:6" ht="18.75" x14ac:dyDescent="0.3">
      <c r="C146" s="4">
        <f t="shared" si="13"/>
        <v>0</v>
      </c>
      <c r="D146" s="43">
        <f t="shared" si="13"/>
        <v>0</v>
      </c>
      <c r="E146" s="43">
        <f t="shared" si="13"/>
        <v>0</v>
      </c>
      <c r="F146" s="56" t="e">
        <f t="shared" si="11"/>
        <v>#DIV/0!</v>
      </c>
    </row>
    <row r="147" spans="3:6" ht="18.75" x14ac:dyDescent="0.3">
      <c r="C147" s="4">
        <f t="shared" si="13"/>
        <v>0</v>
      </c>
      <c r="D147" s="43">
        <f t="shared" si="13"/>
        <v>0</v>
      </c>
      <c r="E147" s="43">
        <f t="shared" si="13"/>
        <v>0</v>
      </c>
      <c r="F147" s="56" t="e">
        <f t="shared" si="11"/>
        <v>#DIV/0!</v>
      </c>
    </row>
    <row r="148" spans="3:6" ht="18.75" x14ac:dyDescent="0.3">
      <c r="C148" s="4">
        <f t="shared" si="13"/>
        <v>0</v>
      </c>
      <c r="D148" s="43">
        <f t="shared" si="13"/>
        <v>0</v>
      </c>
      <c r="E148" s="43">
        <f t="shared" si="13"/>
        <v>0</v>
      </c>
      <c r="F148" s="56" t="e">
        <f t="shared" si="11"/>
        <v>#DIV/0!</v>
      </c>
    </row>
    <row r="149" spans="3:6" ht="18.75" x14ac:dyDescent="0.3">
      <c r="C149" s="4">
        <f t="shared" si="13"/>
        <v>0</v>
      </c>
      <c r="D149" s="43">
        <f t="shared" si="13"/>
        <v>0</v>
      </c>
      <c r="E149" s="43">
        <f t="shared" si="13"/>
        <v>0</v>
      </c>
      <c r="F149" s="56" t="e">
        <f t="shared" si="11"/>
        <v>#DIV/0!</v>
      </c>
    </row>
    <row r="150" spans="3:6" ht="18.75" x14ac:dyDescent="0.3">
      <c r="C150" s="4">
        <f t="shared" si="13"/>
        <v>0</v>
      </c>
      <c r="D150" s="43">
        <f t="shared" si="13"/>
        <v>0</v>
      </c>
      <c r="E150" s="43">
        <f t="shared" si="13"/>
        <v>0</v>
      </c>
      <c r="F150" s="56" t="e">
        <f t="shared" si="11"/>
        <v>#DIV/0!</v>
      </c>
    </row>
    <row r="151" spans="3:6" ht="18.75" x14ac:dyDescent="0.3">
      <c r="C151" s="4">
        <f t="shared" si="13"/>
        <v>0</v>
      </c>
      <c r="D151" s="43">
        <f t="shared" si="13"/>
        <v>0</v>
      </c>
      <c r="E151" s="43">
        <f t="shared" si="13"/>
        <v>0</v>
      </c>
      <c r="F151" s="56" t="e">
        <f t="shared" si="11"/>
        <v>#DIV/0!</v>
      </c>
    </row>
    <row r="152" spans="3:6" ht="18.75" x14ac:dyDescent="0.3">
      <c r="C152" s="4">
        <f t="shared" si="13"/>
        <v>0</v>
      </c>
      <c r="D152" s="43">
        <f t="shared" si="13"/>
        <v>0</v>
      </c>
      <c r="E152" s="43">
        <f t="shared" si="13"/>
        <v>0</v>
      </c>
      <c r="F152" s="56" t="e">
        <f t="shared" si="11"/>
        <v>#DIV/0!</v>
      </c>
    </row>
    <row r="153" spans="3:6" ht="18.75" x14ac:dyDescent="0.3">
      <c r="C153" s="4">
        <f t="shared" si="13"/>
        <v>0</v>
      </c>
      <c r="D153" s="43">
        <f t="shared" si="13"/>
        <v>0</v>
      </c>
      <c r="E153" s="43">
        <f t="shared" si="13"/>
        <v>0</v>
      </c>
      <c r="F153" s="56" t="e">
        <f t="shared" si="11"/>
        <v>#DIV/0!</v>
      </c>
    </row>
    <row r="154" spans="3:6" ht="18.75" x14ac:dyDescent="0.3">
      <c r="C154" s="4">
        <f t="shared" si="13"/>
        <v>0</v>
      </c>
      <c r="D154" s="43">
        <f t="shared" si="13"/>
        <v>0</v>
      </c>
      <c r="E154" s="43">
        <f t="shared" si="13"/>
        <v>0</v>
      </c>
      <c r="F154" s="56" t="e">
        <f t="shared" si="11"/>
        <v>#DIV/0!</v>
      </c>
    </row>
    <row r="155" spans="3:6" ht="18.75" x14ac:dyDescent="0.3">
      <c r="C155" s="4">
        <f t="shared" si="13"/>
        <v>0</v>
      </c>
      <c r="D155" s="43">
        <f t="shared" si="13"/>
        <v>0</v>
      </c>
      <c r="E155" s="43">
        <f t="shared" si="13"/>
        <v>0</v>
      </c>
      <c r="F155" s="56" t="e">
        <f t="shared" si="11"/>
        <v>#DIV/0!</v>
      </c>
    </row>
    <row r="156" spans="3:6" ht="18.75" x14ac:dyDescent="0.3">
      <c r="C156" s="4">
        <f t="shared" si="13"/>
        <v>0</v>
      </c>
      <c r="D156" s="43">
        <f t="shared" si="13"/>
        <v>0</v>
      </c>
      <c r="E156" s="43">
        <f t="shared" si="13"/>
        <v>0</v>
      </c>
      <c r="F156" s="56" t="e">
        <f t="shared" si="11"/>
        <v>#DIV/0!</v>
      </c>
    </row>
    <row r="157" spans="3:6" ht="18.75" x14ac:dyDescent="0.3">
      <c r="C157" s="4">
        <f t="shared" si="13"/>
        <v>0</v>
      </c>
      <c r="D157" s="43">
        <f t="shared" si="13"/>
        <v>0</v>
      </c>
      <c r="E157" s="43">
        <f t="shared" si="13"/>
        <v>0</v>
      </c>
      <c r="F157" s="56" t="e">
        <f t="shared" si="11"/>
        <v>#DIV/0!</v>
      </c>
    </row>
    <row r="158" spans="3:6" ht="18.75" x14ac:dyDescent="0.3">
      <c r="C158" s="4">
        <f t="shared" ref="C158:E173" si="14">C366</f>
        <v>0</v>
      </c>
      <c r="D158" s="43">
        <f t="shared" si="14"/>
        <v>0</v>
      </c>
      <c r="E158" s="43">
        <f t="shared" si="14"/>
        <v>0</v>
      </c>
      <c r="F158" s="56" t="e">
        <f t="shared" si="11"/>
        <v>#DIV/0!</v>
      </c>
    </row>
    <row r="159" spans="3:6" ht="18.75" x14ac:dyDescent="0.3">
      <c r="C159" s="4">
        <f t="shared" si="14"/>
        <v>0</v>
      </c>
      <c r="D159" s="43">
        <f t="shared" si="14"/>
        <v>0</v>
      </c>
      <c r="E159" s="43">
        <f t="shared" si="14"/>
        <v>0</v>
      </c>
      <c r="F159" s="56" t="e">
        <f t="shared" si="11"/>
        <v>#DIV/0!</v>
      </c>
    </row>
    <row r="160" spans="3:6" ht="18.75" x14ac:dyDescent="0.3">
      <c r="C160" s="4">
        <f t="shared" si="14"/>
        <v>0</v>
      </c>
      <c r="D160" s="43">
        <f t="shared" si="14"/>
        <v>0</v>
      </c>
      <c r="E160" s="43">
        <f t="shared" si="14"/>
        <v>0</v>
      </c>
      <c r="F160" s="56" t="e">
        <f t="shared" si="11"/>
        <v>#DIV/0!</v>
      </c>
    </row>
    <row r="161" spans="3:6" ht="18.75" x14ac:dyDescent="0.3">
      <c r="C161" s="4">
        <f t="shared" si="14"/>
        <v>0</v>
      </c>
      <c r="D161" s="43">
        <f t="shared" si="14"/>
        <v>0</v>
      </c>
      <c r="E161" s="43">
        <f t="shared" si="14"/>
        <v>0</v>
      </c>
      <c r="F161" s="56" t="e">
        <f t="shared" si="11"/>
        <v>#DIV/0!</v>
      </c>
    </row>
    <row r="162" spans="3:6" ht="18.75" x14ac:dyDescent="0.3">
      <c r="C162" s="4">
        <f t="shared" si="14"/>
        <v>0</v>
      </c>
      <c r="D162" s="43">
        <f t="shared" si="14"/>
        <v>0</v>
      </c>
      <c r="E162" s="43">
        <f t="shared" si="14"/>
        <v>0</v>
      </c>
      <c r="F162" s="56" t="e">
        <f t="shared" si="11"/>
        <v>#DIV/0!</v>
      </c>
    </row>
    <row r="163" spans="3:6" ht="18.75" x14ac:dyDescent="0.3">
      <c r="C163" s="4">
        <f t="shared" si="14"/>
        <v>0</v>
      </c>
      <c r="D163" s="43">
        <f t="shared" si="14"/>
        <v>0</v>
      </c>
      <c r="E163" s="43">
        <f t="shared" si="14"/>
        <v>0</v>
      </c>
      <c r="F163" s="56" t="e">
        <f t="shared" si="11"/>
        <v>#DIV/0!</v>
      </c>
    </row>
    <row r="164" spans="3:6" ht="18.75" x14ac:dyDescent="0.3">
      <c r="C164" s="4">
        <f t="shared" si="14"/>
        <v>0</v>
      </c>
      <c r="D164" s="43">
        <f t="shared" si="14"/>
        <v>0</v>
      </c>
      <c r="E164" s="43">
        <f t="shared" si="14"/>
        <v>0</v>
      </c>
      <c r="F164" s="56" t="e">
        <f t="shared" si="11"/>
        <v>#DIV/0!</v>
      </c>
    </row>
    <row r="165" spans="3:6" ht="18.75" x14ac:dyDescent="0.3">
      <c r="C165" s="4">
        <f t="shared" si="14"/>
        <v>0</v>
      </c>
      <c r="D165" s="43">
        <f t="shared" si="14"/>
        <v>0</v>
      </c>
      <c r="E165" s="43">
        <f t="shared" si="14"/>
        <v>0</v>
      </c>
      <c r="F165" s="56" t="e">
        <f t="shared" si="11"/>
        <v>#DIV/0!</v>
      </c>
    </row>
    <row r="166" spans="3:6" ht="18.75" x14ac:dyDescent="0.3">
      <c r="C166" s="4">
        <f t="shared" si="14"/>
        <v>0</v>
      </c>
      <c r="D166" s="43">
        <f t="shared" si="14"/>
        <v>0</v>
      </c>
      <c r="E166" s="43">
        <f t="shared" si="14"/>
        <v>0</v>
      </c>
      <c r="F166" s="56" t="e">
        <f t="shared" si="11"/>
        <v>#DIV/0!</v>
      </c>
    </row>
    <row r="167" spans="3:6" ht="18.75" x14ac:dyDescent="0.3">
      <c r="C167" s="4">
        <f t="shared" si="14"/>
        <v>0</v>
      </c>
      <c r="D167" s="43">
        <f t="shared" si="14"/>
        <v>0</v>
      </c>
      <c r="E167" s="43">
        <f t="shared" si="14"/>
        <v>0</v>
      </c>
      <c r="F167" s="56" t="e">
        <f t="shared" si="11"/>
        <v>#DIV/0!</v>
      </c>
    </row>
    <row r="168" spans="3:6" ht="18.75" x14ac:dyDescent="0.3">
      <c r="C168" s="4">
        <f t="shared" si="14"/>
        <v>0</v>
      </c>
      <c r="D168" s="43">
        <f t="shared" si="14"/>
        <v>0</v>
      </c>
      <c r="E168" s="43">
        <f t="shared" si="14"/>
        <v>0</v>
      </c>
      <c r="F168" s="56" t="e">
        <f t="shared" si="11"/>
        <v>#DIV/0!</v>
      </c>
    </row>
    <row r="169" spans="3:6" ht="18.75" x14ac:dyDescent="0.3">
      <c r="C169" s="4">
        <f t="shared" si="14"/>
        <v>0</v>
      </c>
      <c r="D169" s="43">
        <f t="shared" si="14"/>
        <v>0</v>
      </c>
      <c r="E169" s="43">
        <f t="shared" si="14"/>
        <v>0</v>
      </c>
      <c r="F169" s="56" t="e">
        <f t="shared" si="11"/>
        <v>#DIV/0!</v>
      </c>
    </row>
    <row r="170" spans="3:6" ht="18.75" x14ac:dyDescent="0.3">
      <c r="C170" s="4">
        <f t="shared" si="14"/>
        <v>0</v>
      </c>
      <c r="D170" s="43">
        <f t="shared" si="14"/>
        <v>0</v>
      </c>
      <c r="E170" s="43">
        <f t="shared" si="14"/>
        <v>0</v>
      </c>
      <c r="F170" s="56" t="e">
        <f t="shared" si="11"/>
        <v>#DIV/0!</v>
      </c>
    </row>
    <row r="171" spans="3:6" ht="18.75" x14ac:dyDescent="0.3">
      <c r="C171" s="4">
        <f t="shared" si="14"/>
        <v>0</v>
      </c>
      <c r="D171" s="43">
        <f t="shared" si="14"/>
        <v>0</v>
      </c>
      <c r="E171" s="43">
        <f t="shared" si="14"/>
        <v>0</v>
      </c>
      <c r="F171" s="56" t="e">
        <f t="shared" si="11"/>
        <v>#DIV/0!</v>
      </c>
    </row>
    <row r="172" spans="3:6" ht="18.75" x14ac:dyDescent="0.3">
      <c r="C172" s="4">
        <f t="shared" si="14"/>
        <v>0</v>
      </c>
      <c r="D172" s="43">
        <f t="shared" si="14"/>
        <v>0</v>
      </c>
      <c r="E172" s="43">
        <f t="shared" si="14"/>
        <v>0</v>
      </c>
      <c r="F172" s="56" t="e">
        <f t="shared" si="11"/>
        <v>#DIV/0!</v>
      </c>
    </row>
    <row r="173" spans="3:6" ht="18.75" x14ac:dyDescent="0.3">
      <c r="C173" s="4">
        <f t="shared" si="14"/>
        <v>0</v>
      </c>
      <c r="D173" s="43">
        <f t="shared" si="14"/>
        <v>0</v>
      </c>
      <c r="E173" s="43">
        <f t="shared" si="14"/>
        <v>0</v>
      </c>
      <c r="F173" s="56" t="e">
        <f t="shared" si="11"/>
        <v>#DIV/0!</v>
      </c>
    </row>
    <row r="174" spans="3:6" ht="18.75" x14ac:dyDescent="0.3">
      <c r="C174" s="4">
        <f t="shared" ref="C174:E189" si="15">C382</f>
        <v>0</v>
      </c>
      <c r="D174" s="43">
        <f t="shared" si="15"/>
        <v>0</v>
      </c>
      <c r="E174" s="43">
        <f t="shared" si="15"/>
        <v>0</v>
      </c>
      <c r="F174" s="56" t="e">
        <f t="shared" si="11"/>
        <v>#DIV/0!</v>
      </c>
    </row>
    <row r="175" spans="3:6" ht="18.75" x14ac:dyDescent="0.3">
      <c r="C175" s="4">
        <f t="shared" si="15"/>
        <v>0</v>
      </c>
      <c r="D175" s="43">
        <f t="shared" si="15"/>
        <v>0</v>
      </c>
      <c r="E175" s="43">
        <f t="shared" si="15"/>
        <v>0</v>
      </c>
      <c r="F175" s="56" t="e">
        <f t="shared" si="11"/>
        <v>#DIV/0!</v>
      </c>
    </row>
    <row r="176" spans="3:6" ht="18.75" x14ac:dyDescent="0.3">
      <c r="C176" s="4">
        <f t="shared" si="15"/>
        <v>0</v>
      </c>
      <c r="D176" s="43">
        <f t="shared" si="15"/>
        <v>0</v>
      </c>
      <c r="E176" s="43">
        <f t="shared" si="15"/>
        <v>0</v>
      </c>
      <c r="F176" s="56" t="e">
        <f t="shared" si="11"/>
        <v>#DIV/0!</v>
      </c>
    </row>
    <row r="177" spans="3:6" ht="18.75" x14ac:dyDescent="0.3">
      <c r="C177" s="4">
        <f t="shared" si="15"/>
        <v>0</v>
      </c>
      <c r="D177" s="43">
        <f t="shared" si="15"/>
        <v>0</v>
      </c>
      <c r="E177" s="43">
        <f t="shared" si="15"/>
        <v>0</v>
      </c>
      <c r="F177" s="56" t="e">
        <f t="shared" si="11"/>
        <v>#DIV/0!</v>
      </c>
    </row>
    <row r="178" spans="3:6" ht="18.75" x14ac:dyDescent="0.3">
      <c r="C178" s="4">
        <f t="shared" si="15"/>
        <v>0</v>
      </c>
      <c r="D178" s="43">
        <f t="shared" si="15"/>
        <v>0</v>
      </c>
      <c r="E178" s="43">
        <f t="shared" si="15"/>
        <v>0</v>
      </c>
      <c r="F178" s="56" t="e">
        <f t="shared" si="11"/>
        <v>#DIV/0!</v>
      </c>
    </row>
    <row r="179" spans="3:6" ht="18.75" x14ac:dyDescent="0.3">
      <c r="C179" s="4">
        <f t="shared" si="15"/>
        <v>0</v>
      </c>
      <c r="D179" s="43">
        <f t="shared" si="15"/>
        <v>0</v>
      </c>
      <c r="E179" s="43">
        <f t="shared" si="15"/>
        <v>0</v>
      </c>
      <c r="F179" s="56" t="e">
        <f t="shared" si="11"/>
        <v>#DIV/0!</v>
      </c>
    </row>
    <row r="180" spans="3:6" ht="18.75" x14ac:dyDescent="0.3">
      <c r="C180" s="4">
        <f t="shared" si="15"/>
        <v>0</v>
      </c>
      <c r="D180" s="43">
        <f t="shared" si="15"/>
        <v>0</v>
      </c>
      <c r="E180" s="43">
        <f t="shared" si="15"/>
        <v>0</v>
      </c>
      <c r="F180" s="56" t="e">
        <f t="shared" si="11"/>
        <v>#DIV/0!</v>
      </c>
    </row>
    <row r="181" spans="3:6" ht="18.75" x14ac:dyDescent="0.3">
      <c r="C181" s="4">
        <f t="shared" si="15"/>
        <v>0</v>
      </c>
      <c r="D181" s="43">
        <f t="shared" si="15"/>
        <v>0</v>
      </c>
      <c r="E181" s="43">
        <f t="shared" si="15"/>
        <v>0</v>
      </c>
      <c r="F181" s="56" t="e">
        <f t="shared" si="11"/>
        <v>#DIV/0!</v>
      </c>
    </row>
    <row r="182" spans="3:6" ht="18.75" x14ac:dyDescent="0.3">
      <c r="C182" s="4">
        <f t="shared" si="15"/>
        <v>0</v>
      </c>
      <c r="D182" s="43">
        <f t="shared" si="15"/>
        <v>0</v>
      </c>
      <c r="E182" s="43">
        <f t="shared" si="15"/>
        <v>0</v>
      </c>
      <c r="F182" s="56" t="e">
        <f t="shared" si="11"/>
        <v>#DIV/0!</v>
      </c>
    </row>
    <row r="183" spans="3:6" ht="18.75" x14ac:dyDescent="0.3">
      <c r="C183" s="4">
        <f t="shared" si="15"/>
        <v>0</v>
      </c>
      <c r="D183" s="43">
        <f t="shared" si="15"/>
        <v>0</v>
      </c>
      <c r="E183" s="43">
        <f t="shared" si="15"/>
        <v>0</v>
      </c>
      <c r="F183" s="56" t="e">
        <f t="shared" si="11"/>
        <v>#DIV/0!</v>
      </c>
    </row>
    <row r="184" spans="3:6" ht="18.75" x14ac:dyDescent="0.3">
      <c r="C184" s="4">
        <f t="shared" si="15"/>
        <v>0</v>
      </c>
      <c r="D184" s="43">
        <f t="shared" si="15"/>
        <v>0</v>
      </c>
      <c r="E184" s="43">
        <f t="shared" si="15"/>
        <v>0</v>
      </c>
      <c r="F184" s="56" t="e">
        <f t="shared" si="11"/>
        <v>#DIV/0!</v>
      </c>
    </row>
    <row r="185" spans="3:6" ht="18.75" x14ac:dyDescent="0.3">
      <c r="C185" s="4">
        <f t="shared" si="15"/>
        <v>0</v>
      </c>
      <c r="D185" s="43">
        <f t="shared" si="15"/>
        <v>0</v>
      </c>
      <c r="E185" s="43">
        <f t="shared" si="15"/>
        <v>0</v>
      </c>
      <c r="F185" s="56" t="e">
        <f t="shared" si="11"/>
        <v>#DIV/0!</v>
      </c>
    </row>
    <row r="186" spans="3:6" ht="18.75" x14ac:dyDescent="0.3">
      <c r="C186" s="4">
        <f t="shared" si="15"/>
        <v>0</v>
      </c>
      <c r="D186" s="43">
        <f t="shared" si="15"/>
        <v>0</v>
      </c>
      <c r="E186" s="43">
        <f t="shared" si="15"/>
        <v>0</v>
      </c>
      <c r="F186" s="56" t="e">
        <f t="shared" si="11"/>
        <v>#DIV/0!</v>
      </c>
    </row>
    <row r="187" spans="3:6" ht="18.75" x14ac:dyDescent="0.3">
      <c r="C187" s="4">
        <f t="shared" si="15"/>
        <v>0</v>
      </c>
      <c r="D187" s="43">
        <f t="shared" si="15"/>
        <v>0</v>
      </c>
      <c r="E187" s="43">
        <f t="shared" si="15"/>
        <v>0</v>
      </c>
      <c r="F187" s="56" t="e">
        <f t="shared" ref="F187:F211" si="16">ROUNDUP(ABS((D187-E187)/E187),3)</f>
        <v>#DIV/0!</v>
      </c>
    </row>
    <row r="188" spans="3:6" ht="18.75" x14ac:dyDescent="0.3">
      <c r="C188" s="4">
        <f t="shared" si="15"/>
        <v>0</v>
      </c>
      <c r="D188" s="43">
        <f t="shared" si="15"/>
        <v>0</v>
      </c>
      <c r="E188" s="43">
        <f t="shared" si="15"/>
        <v>0</v>
      </c>
      <c r="F188" s="56" t="e">
        <f t="shared" si="16"/>
        <v>#DIV/0!</v>
      </c>
    </row>
    <row r="189" spans="3:6" ht="18.75" x14ac:dyDescent="0.3">
      <c r="C189" s="4">
        <f t="shared" si="15"/>
        <v>0</v>
      </c>
      <c r="D189" s="43">
        <f t="shared" si="15"/>
        <v>0</v>
      </c>
      <c r="E189" s="43">
        <f t="shared" si="15"/>
        <v>0</v>
      </c>
      <c r="F189" s="56" t="e">
        <f t="shared" si="16"/>
        <v>#DIV/0!</v>
      </c>
    </row>
    <row r="190" spans="3:6" ht="18.75" x14ac:dyDescent="0.3">
      <c r="C190" s="4">
        <f t="shared" ref="C190:E205" si="17">C398</f>
        <v>0</v>
      </c>
      <c r="D190" s="43">
        <f t="shared" si="17"/>
        <v>0</v>
      </c>
      <c r="E190" s="43">
        <f t="shared" si="17"/>
        <v>0</v>
      </c>
      <c r="F190" s="56" t="e">
        <f t="shared" si="16"/>
        <v>#DIV/0!</v>
      </c>
    </row>
    <row r="191" spans="3:6" ht="18.75" x14ac:dyDescent="0.3">
      <c r="C191" s="4">
        <f t="shared" si="17"/>
        <v>0</v>
      </c>
      <c r="D191" s="43">
        <f t="shared" si="17"/>
        <v>0</v>
      </c>
      <c r="E191" s="43">
        <f t="shared" si="17"/>
        <v>0</v>
      </c>
      <c r="F191" s="56" t="e">
        <f t="shared" si="16"/>
        <v>#DIV/0!</v>
      </c>
    </row>
    <row r="192" spans="3:6" ht="18.75" x14ac:dyDescent="0.3">
      <c r="C192" s="4">
        <f t="shared" si="17"/>
        <v>0</v>
      </c>
      <c r="D192" s="43">
        <f t="shared" si="17"/>
        <v>0</v>
      </c>
      <c r="E192" s="43">
        <f t="shared" si="17"/>
        <v>0</v>
      </c>
      <c r="F192" s="56" t="e">
        <f t="shared" si="16"/>
        <v>#DIV/0!</v>
      </c>
    </row>
    <row r="193" spans="3:6" ht="18.75" x14ac:dyDescent="0.3">
      <c r="C193" s="4">
        <f t="shared" si="17"/>
        <v>0</v>
      </c>
      <c r="D193" s="43">
        <f t="shared" si="17"/>
        <v>0</v>
      </c>
      <c r="E193" s="43">
        <f t="shared" si="17"/>
        <v>0</v>
      </c>
      <c r="F193" s="56" t="e">
        <f t="shared" si="16"/>
        <v>#DIV/0!</v>
      </c>
    </row>
    <row r="194" spans="3:6" ht="18.75" x14ac:dyDescent="0.3">
      <c r="C194" s="4">
        <f t="shared" si="17"/>
        <v>0</v>
      </c>
      <c r="D194" s="43">
        <f t="shared" si="17"/>
        <v>0</v>
      </c>
      <c r="E194" s="43">
        <f t="shared" si="17"/>
        <v>0</v>
      </c>
      <c r="F194" s="56" t="e">
        <f t="shared" si="16"/>
        <v>#DIV/0!</v>
      </c>
    </row>
    <row r="195" spans="3:6" ht="18.75" x14ac:dyDescent="0.3">
      <c r="C195" s="4">
        <f t="shared" si="17"/>
        <v>0</v>
      </c>
      <c r="D195" s="43">
        <f t="shared" si="17"/>
        <v>0</v>
      </c>
      <c r="E195" s="43">
        <f t="shared" si="17"/>
        <v>0</v>
      </c>
      <c r="F195" s="56" t="e">
        <f t="shared" si="16"/>
        <v>#DIV/0!</v>
      </c>
    </row>
    <row r="196" spans="3:6" ht="18.75" x14ac:dyDescent="0.3">
      <c r="C196" s="4">
        <f t="shared" si="17"/>
        <v>0</v>
      </c>
      <c r="D196" s="43">
        <f t="shared" si="17"/>
        <v>0</v>
      </c>
      <c r="E196" s="43">
        <f t="shared" si="17"/>
        <v>0</v>
      </c>
      <c r="F196" s="56" t="e">
        <f t="shared" si="16"/>
        <v>#DIV/0!</v>
      </c>
    </row>
    <row r="197" spans="3:6" ht="18.75" x14ac:dyDescent="0.3">
      <c r="C197" s="4">
        <f t="shared" si="17"/>
        <v>0</v>
      </c>
      <c r="D197" s="43">
        <f t="shared" si="17"/>
        <v>0</v>
      </c>
      <c r="E197" s="43">
        <f t="shared" si="17"/>
        <v>0</v>
      </c>
      <c r="F197" s="56" t="e">
        <f t="shared" si="16"/>
        <v>#DIV/0!</v>
      </c>
    </row>
    <row r="198" spans="3:6" ht="18.75" x14ac:dyDescent="0.3">
      <c r="C198" s="4">
        <f t="shared" si="17"/>
        <v>0</v>
      </c>
      <c r="D198" s="43">
        <f t="shared" si="17"/>
        <v>0</v>
      </c>
      <c r="E198" s="43">
        <f t="shared" si="17"/>
        <v>0</v>
      </c>
      <c r="F198" s="56" t="e">
        <f t="shared" si="16"/>
        <v>#DIV/0!</v>
      </c>
    </row>
    <row r="199" spans="3:6" ht="18.75" x14ac:dyDescent="0.3">
      <c r="C199" s="4">
        <f t="shared" si="17"/>
        <v>0</v>
      </c>
      <c r="D199" s="43">
        <f t="shared" si="17"/>
        <v>0</v>
      </c>
      <c r="E199" s="43">
        <f t="shared" si="17"/>
        <v>0</v>
      </c>
      <c r="F199" s="56" t="e">
        <f t="shared" si="16"/>
        <v>#DIV/0!</v>
      </c>
    </row>
    <row r="200" spans="3:6" ht="18.75" x14ac:dyDescent="0.3">
      <c r="C200" s="4">
        <f t="shared" si="17"/>
        <v>0</v>
      </c>
      <c r="D200" s="43">
        <f t="shared" si="17"/>
        <v>0</v>
      </c>
      <c r="E200" s="43">
        <f t="shared" si="17"/>
        <v>0</v>
      </c>
      <c r="F200" s="56" t="e">
        <f t="shared" si="16"/>
        <v>#DIV/0!</v>
      </c>
    </row>
    <row r="201" spans="3:6" ht="18.75" x14ac:dyDescent="0.3">
      <c r="C201" s="4">
        <f t="shared" si="17"/>
        <v>0</v>
      </c>
      <c r="D201" s="43">
        <f t="shared" si="17"/>
        <v>0</v>
      </c>
      <c r="E201" s="43">
        <f t="shared" si="17"/>
        <v>0</v>
      </c>
      <c r="F201" s="56" t="e">
        <f t="shared" si="16"/>
        <v>#DIV/0!</v>
      </c>
    </row>
    <row r="202" spans="3:6" ht="18.75" x14ac:dyDescent="0.3">
      <c r="C202" s="4">
        <f t="shared" si="17"/>
        <v>0</v>
      </c>
      <c r="D202" s="43">
        <f t="shared" si="17"/>
        <v>0</v>
      </c>
      <c r="E202" s="43">
        <f t="shared" si="17"/>
        <v>0</v>
      </c>
      <c r="F202" s="56" t="e">
        <f t="shared" si="16"/>
        <v>#DIV/0!</v>
      </c>
    </row>
    <row r="203" spans="3:6" ht="18.75" x14ac:dyDescent="0.3">
      <c r="C203" s="4">
        <f t="shared" si="17"/>
        <v>0</v>
      </c>
      <c r="D203" s="43">
        <f t="shared" si="17"/>
        <v>0</v>
      </c>
      <c r="E203" s="43">
        <f t="shared" si="17"/>
        <v>0</v>
      </c>
      <c r="F203" s="56" t="e">
        <f t="shared" si="16"/>
        <v>#DIV/0!</v>
      </c>
    </row>
    <row r="204" spans="3:6" ht="18.75" x14ac:dyDescent="0.3">
      <c r="C204" s="4">
        <f t="shared" si="17"/>
        <v>0</v>
      </c>
      <c r="D204" s="43">
        <f t="shared" si="17"/>
        <v>0</v>
      </c>
      <c r="E204" s="43">
        <f t="shared" si="17"/>
        <v>0</v>
      </c>
      <c r="F204" s="56" t="e">
        <f t="shared" si="16"/>
        <v>#DIV/0!</v>
      </c>
    </row>
    <row r="205" spans="3:6" ht="18.75" x14ac:dyDescent="0.3">
      <c r="C205" s="4">
        <f t="shared" si="17"/>
        <v>0</v>
      </c>
      <c r="D205" s="43">
        <f t="shared" si="17"/>
        <v>0</v>
      </c>
      <c r="E205" s="43">
        <f t="shared" si="17"/>
        <v>0</v>
      </c>
      <c r="F205" s="56" t="e">
        <f t="shared" si="16"/>
        <v>#DIV/0!</v>
      </c>
    </row>
    <row r="206" spans="3:6" ht="18.75" x14ac:dyDescent="0.3">
      <c r="C206" s="4">
        <f t="shared" ref="C206:E211" si="18">C414</f>
        <v>0</v>
      </c>
      <c r="D206" s="43">
        <f t="shared" si="18"/>
        <v>0</v>
      </c>
      <c r="E206" s="43">
        <f t="shared" si="18"/>
        <v>0</v>
      </c>
      <c r="F206" s="56" t="e">
        <f t="shared" si="16"/>
        <v>#DIV/0!</v>
      </c>
    </row>
    <row r="207" spans="3:6" ht="18.75" x14ac:dyDescent="0.3">
      <c r="C207" s="4">
        <f t="shared" si="18"/>
        <v>0</v>
      </c>
      <c r="D207" s="43">
        <f t="shared" si="18"/>
        <v>0</v>
      </c>
      <c r="E207" s="43">
        <f t="shared" si="18"/>
        <v>0</v>
      </c>
      <c r="F207" s="56" t="e">
        <f t="shared" si="16"/>
        <v>#DIV/0!</v>
      </c>
    </row>
    <row r="208" spans="3:6" ht="18.75" x14ac:dyDescent="0.3">
      <c r="C208" s="4">
        <f t="shared" si="18"/>
        <v>0</v>
      </c>
      <c r="D208" s="43">
        <f t="shared" si="18"/>
        <v>0</v>
      </c>
      <c r="E208" s="43">
        <f t="shared" si="18"/>
        <v>0</v>
      </c>
      <c r="F208" s="56" t="e">
        <f t="shared" si="16"/>
        <v>#DIV/0!</v>
      </c>
    </row>
    <row r="209" spans="2:6" ht="18.75" x14ac:dyDescent="0.3">
      <c r="C209" s="4">
        <f t="shared" si="18"/>
        <v>0</v>
      </c>
      <c r="D209" s="43">
        <f t="shared" si="18"/>
        <v>0</v>
      </c>
      <c r="E209" s="43">
        <f t="shared" si="18"/>
        <v>0</v>
      </c>
      <c r="F209" s="56" t="e">
        <f t="shared" si="16"/>
        <v>#DIV/0!</v>
      </c>
    </row>
    <row r="210" spans="2:6" ht="18.75" x14ac:dyDescent="0.3">
      <c r="C210" s="4">
        <f t="shared" si="18"/>
        <v>0</v>
      </c>
      <c r="D210" s="43">
        <f t="shared" si="18"/>
        <v>0</v>
      </c>
      <c r="E210" s="43">
        <f t="shared" si="18"/>
        <v>0</v>
      </c>
      <c r="F210" s="56" t="e">
        <f t="shared" si="16"/>
        <v>#DIV/0!</v>
      </c>
    </row>
    <row r="211" spans="2:6" ht="18.75" x14ac:dyDescent="0.3">
      <c r="C211" s="4">
        <f t="shared" si="18"/>
        <v>0</v>
      </c>
      <c r="D211" s="43">
        <f t="shared" si="18"/>
        <v>0</v>
      </c>
      <c r="E211" s="43">
        <f t="shared" si="18"/>
        <v>0</v>
      </c>
      <c r="F211" s="56" t="e">
        <f t="shared" si="16"/>
        <v>#DIV/0!</v>
      </c>
    </row>
    <row r="212" spans="2:6" ht="18.75" x14ac:dyDescent="0.3">
      <c r="E212" s="9"/>
    </row>
    <row r="213" spans="2:6" ht="16.5" x14ac:dyDescent="0.25">
      <c r="C213" s="151" t="s">
        <v>47</v>
      </c>
      <c r="D213" s="151"/>
      <c r="E213" s="151"/>
      <c r="F213" s="48" t="e">
        <f>ROUND(AVERAGE(F122:F211),4)</f>
        <v>#DIV/0!</v>
      </c>
    </row>
    <row r="214" spans="2:6" ht="18.75" x14ac:dyDescent="0.25">
      <c r="B214" s="151" t="s">
        <v>48</v>
      </c>
      <c r="C214" s="151"/>
      <c r="D214" s="151"/>
      <c r="E214" s="151"/>
      <c r="F214" s="48" t="e">
        <f>ROUND(STDEV(F122:F211),4)</f>
        <v>#DIV/0!</v>
      </c>
    </row>
    <row r="215" spans="2:6" ht="16.5" x14ac:dyDescent="0.25">
      <c r="E215" s="67" t="s">
        <v>8</v>
      </c>
      <c r="F215" s="48" t="e">
        <f>ROUND(2.575*F214+F213,4)</f>
        <v>#DIV/0!</v>
      </c>
    </row>
    <row r="238" spans="1:6" ht="21" x14ac:dyDescent="0.3">
      <c r="A238" s="1" t="s">
        <v>0</v>
      </c>
    </row>
    <row r="239" spans="1:6" ht="20.45" customHeight="1" x14ac:dyDescent="0.25">
      <c r="C239" s="65" t="s">
        <v>2</v>
      </c>
      <c r="D239" s="2" t="s">
        <v>41</v>
      </c>
      <c r="E239" s="2" t="s">
        <v>42</v>
      </c>
      <c r="F239" s="66" t="s">
        <v>5</v>
      </c>
    </row>
    <row r="240" spans="1:6" ht="18.75" x14ac:dyDescent="0.3">
      <c r="C240" s="4"/>
      <c r="D240" s="43"/>
      <c r="E240" s="43"/>
      <c r="F240" s="56" t="e">
        <f>ROUNDUP(ABS((D240-E240)/E240),3)</f>
        <v>#DIV/0!</v>
      </c>
    </row>
    <row r="241" spans="3:6" ht="18.75" x14ac:dyDescent="0.3">
      <c r="C241" s="4"/>
      <c r="D241" s="43"/>
      <c r="E241" s="43"/>
      <c r="F241" s="56" t="e">
        <f t="shared" ref="F241:F304" si="19">ROUNDUP(ABS((D241-E241)/E241),3)</f>
        <v>#DIV/0!</v>
      </c>
    </row>
    <row r="242" spans="3:6" ht="18.75" x14ac:dyDescent="0.3">
      <c r="C242" s="4"/>
      <c r="D242" s="43"/>
      <c r="E242" s="43"/>
      <c r="F242" s="56" t="e">
        <f t="shared" si="19"/>
        <v>#DIV/0!</v>
      </c>
    </row>
    <row r="243" spans="3:6" ht="18.75" x14ac:dyDescent="0.3">
      <c r="C243" s="4"/>
      <c r="D243" s="43"/>
      <c r="E243" s="43"/>
      <c r="F243" s="56" t="e">
        <f t="shared" si="19"/>
        <v>#DIV/0!</v>
      </c>
    </row>
    <row r="244" spans="3:6" ht="18.75" x14ac:dyDescent="0.3">
      <c r="C244" s="4"/>
      <c r="D244" s="43"/>
      <c r="E244" s="43"/>
      <c r="F244" s="56" t="e">
        <f t="shared" si="19"/>
        <v>#DIV/0!</v>
      </c>
    </row>
    <row r="245" spans="3:6" ht="18.75" x14ac:dyDescent="0.3">
      <c r="C245" s="4"/>
      <c r="D245" s="43"/>
      <c r="E245" s="43"/>
      <c r="F245" s="56" t="e">
        <f t="shared" si="19"/>
        <v>#DIV/0!</v>
      </c>
    </row>
    <row r="246" spans="3:6" ht="18.75" x14ac:dyDescent="0.3">
      <c r="C246" s="4"/>
      <c r="D246" s="43"/>
      <c r="E246" s="43"/>
      <c r="F246" s="56" t="e">
        <f t="shared" si="19"/>
        <v>#DIV/0!</v>
      </c>
    </row>
    <row r="247" spans="3:6" ht="18.75" x14ac:dyDescent="0.3">
      <c r="C247" s="4"/>
      <c r="D247" s="43"/>
      <c r="E247" s="43"/>
      <c r="F247" s="56" t="e">
        <f t="shared" si="19"/>
        <v>#DIV/0!</v>
      </c>
    </row>
    <row r="248" spans="3:6" ht="18.75" x14ac:dyDescent="0.3">
      <c r="C248" s="4"/>
      <c r="D248" s="43"/>
      <c r="E248" s="43"/>
      <c r="F248" s="56" t="e">
        <f t="shared" si="19"/>
        <v>#DIV/0!</v>
      </c>
    </row>
    <row r="249" spans="3:6" ht="18.75" x14ac:dyDescent="0.3">
      <c r="C249" s="4"/>
      <c r="D249" s="43"/>
      <c r="E249" s="43"/>
      <c r="F249" s="56" t="e">
        <f t="shared" si="19"/>
        <v>#DIV/0!</v>
      </c>
    </row>
    <row r="250" spans="3:6" ht="18.75" x14ac:dyDescent="0.3">
      <c r="C250" s="4"/>
      <c r="D250" s="43"/>
      <c r="E250" s="43"/>
      <c r="F250" s="56" t="e">
        <f t="shared" si="19"/>
        <v>#DIV/0!</v>
      </c>
    </row>
    <row r="251" spans="3:6" ht="18.75" x14ac:dyDescent="0.3">
      <c r="C251" s="4"/>
      <c r="D251" s="43"/>
      <c r="E251" s="43"/>
      <c r="F251" s="56" t="e">
        <f t="shared" si="19"/>
        <v>#DIV/0!</v>
      </c>
    </row>
    <row r="252" spans="3:6" ht="18.75" x14ac:dyDescent="0.3">
      <c r="C252" s="4"/>
      <c r="D252" s="43"/>
      <c r="E252" s="43"/>
      <c r="F252" s="56" t="e">
        <f t="shared" si="19"/>
        <v>#DIV/0!</v>
      </c>
    </row>
    <row r="253" spans="3:6" ht="18.75" x14ac:dyDescent="0.3">
      <c r="C253" s="4"/>
      <c r="D253" s="43"/>
      <c r="E253" s="43"/>
      <c r="F253" s="56" t="e">
        <f t="shared" si="19"/>
        <v>#DIV/0!</v>
      </c>
    </row>
    <row r="254" spans="3:6" ht="18.75" x14ac:dyDescent="0.3">
      <c r="C254" s="4"/>
      <c r="D254" s="43"/>
      <c r="E254" s="43"/>
      <c r="F254" s="56" t="e">
        <f t="shared" si="19"/>
        <v>#DIV/0!</v>
      </c>
    </row>
    <row r="255" spans="3:6" ht="18.75" x14ac:dyDescent="0.3">
      <c r="C255" s="4"/>
      <c r="D255" s="43"/>
      <c r="E255" s="43"/>
      <c r="F255" s="56" t="e">
        <f t="shared" si="19"/>
        <v>#DIV/0!</v>
      </c>
    </row>
    <row r="256" spans="3:6" ht="18.75" x14ac:dyDescent="0.3">
      <c r="C256" s="4"/>
      <c r="D256" s="43"/>
      <c r="E256" s="43"/>
      <c r="F256" s="56" t="e">
        <f t="shared" si="19"/>
        <v>#DIV/0!</v>
      </c>
    </row>
    <row r="257" spans="3:6" ht="18.75" x14ac:dyDescent="0.3">
      <c r="C257" s="4"/>
      <c r="D257" s="43"/>
      <c r="E257" s="43"/>
      <c r="F257" s="56" t="e">
        <f t="shared" si="19"/>
        <v>#DIV/0!</v>
      </c>
    </row>
    <row r="258" spans="3:6" ht="18.75" x14ac:dyDescent="0.3">
      <c r="C258" s="4"/>
      <c r="D258" s="43"/>
      <c r="E258" s="43"/>
      <c r="F258" s="56" t="e">
        <f t="shared" si="19"/>
        <v>#DIV/0!</v>
      </c>
    </row>
    <row r="259" spans="3:6" ht="18.75" x14ac:dyDescent="0.3">
      <c r="C259" s="4"/>
      <c r="D259" s="43"/>
      <c r="E259" s="43"/>
      <c r="F259" s="56" t="e">
        <f t="shared" si="19"/>
        <v>#DIV/0!</v>
      </c>
    </row>
    <row r="260" spans="3:6" ht="18.75" x14ac:dyDescent="0.3">
      <c r="C260" s="4"/>
      <c r="D260" s="43"/>
      <c r="E260" s="43"/>
      <c r="F260" s="56" t="e">
        <f t="shared" si="19"/>
        <v>#DIV/0!</v>
      </c>
    </row>
    <row r="261" spans="3:6" ht="18.75" x14ac:dyDescent="0.3">
      <c r="C261" s="4"/>
      <c r="D261" s="43"/>
      <c r="E261" s="43"/>
      <c r="F261" s="56" t="e">
        <f t="shared" si="19"/>
        <v>#DIV/0!</v>
      </c>
    </row>
    <row r="262" spans="3:6" ht="18.75" x14ac:dyDescent="0.3">
      <c r="C262" s="4"/>
      <c r="D262" s="43"/>
      <c r="E262" s="43"/>
      <c r="F262" s="56" t="e">
        <f t="shared" si="19"/>
        <v>#DIV/0!</v>
      </c>
    </row>
    <row r="263" spans="3:6" ht="18.75" x14ac:dyDescent="0.3">
      <c r="C263" s="4"/>
      <c r="D263" s="43"/>
      <c r="E263" s="43"/>
      <c r="F263" s="56" t="e">
        <f t="shared" si="19"/>
        <v>#DIV/0!</v>
      </c>
    </row>
    <row r="264" spans="3:6" ht="18.75" x14ac:dyDescent="0.3">
      <c r="C264" s="4"/>
      <c r="D264" s="43"/>
      <c r="E264" s="43"/>
      <c r="F264" s="56" t="e">
        <f t="shared" si="19"/>
        <v>#DIV/0!</v>
      </c>
    </row>
    <row r="265" spans="3:6" ht="18.75" x14ac:dyDescent="0.3">
      <c r="C265" s="4"/>
      <c r="D265" s="43"/>
      <c r="E265" s="43"/>
      <c r="F265" s="56" t="e">
        <f t="shared" si="19"/>
        <v>#DIV/0!</v>
      </c>
    </row>
    <row r="266" spans="3:6" ht="18.75" x14ac:dyDescent="0.3">
      <c r="C266" s="4"/>
      <c r="D266" s="43"/>
      <c r="E266" s="43"/>
      <c r="F266" s="56" t="e">
        <f t="shared" si="19"/>
        <v>#DIV/0!</v>
      </c>
    </row>
    <row r="267" spans="3:6" ht="18.75" x14ac:dyDescent="0.3">
      <c r="C267" s="4"/>
      <c r="D267" s="43"/>
      <c r="E267" s="43"/>
      <c r="F267" s="56" t="e">
        <f t="shared" si="19"/>
        <v>#DIV/0!</v>
      </c>
    </row>
    <row r="268" spans="3:6" ht="18.75" x14ac:dyDescent="0.3">
      <c r="C268" s="4"/>
      <c r="D268" s="43"/>
      <c r="E268" s="43"/>
      <c r="F268" s="56" t="e">
        <f t="shared" si="19"/>
        <v>#DIV/0!</v>
      </c>
    </row>
    <row r="269" spans="3:6" ht="18.75" x14ac:dyDescent="0.3">
      <c r="C269" s="4"/>
      <c r="D269" s="43"/>
      <c r="E269" s="43"/>
      <c r="F269" s="56" t="e">
        <f t="shared" si="19"/>
        <v>#DIV/0!</v>
      </c>
    </row>
    <row r="270" spans="3:6" ht="18.75" x14ac:dyDescent="0.3">
      <c r="C270" s="4"/>
      <c r="D270" s="43"/>
      <c r="E270" s="43"/>
      <c r="F270" s="56" t="e">
        <f t="shared" si="19"/>
        <v>#DIV/0!</v>
      </c>
    </row>
    <row r="271" spans="3:6" ht="18.75" x14ac:dyDescent="0.3">
      <c r="C271" s="4"/>
      <c r="D271" s="43"/>
      <c r="E271" s="43"/>
      <c r="F271" s="56" t="e">
        <f t="shared" si="19"/>
        <v>#DIV/0!</v>
      </c>
    </row>
    <row r="272" spans="3:6" ht="18.75" x14ac:dyDescent="0.3">
      <c r="C272" s="4"/>
      <c r="D272" s="43"/>
      <c r="E272" s="43"/>
      <c r="F272" s="56" t="e">
        <f t="shared" si="19"/>
        <v>#DIV/0!</v>
      </c>
    </row>
    <row r="273" spans="3:6" ht="18.75" x14ac:dyDescent="0.3">
      <c r="C273" s="4"/>
      <c r="D273" s="43"/>
      <c r="E273" s="43"/>
      <c r="F273" s="56" t="e">
        <f t="shared" si="19"/>
        <v>#DIV/0!</v>
      </c>
    </row>
    <row r="274" spans="3:6" ht="18.75" x14ac:dyDescent="0.3">
      <c r="C274" s="4"/>
      <c r="D274" s="43"/>
      <c r="E274" s="43"/>
      <c r="F274" s="56" t="e">
        <f t="shared" si="19"/>
        <v>#DIV/0!</v>
      </c>
    </row>
    <row r="275" spans="3:6" ht="18.75" x14ac:dyDescent="0.3">
      <c r="C275" s="4"/>
      <c r="D275" s="43"/>
      <c r="E275" s="43"/>
      <c r="F275" s="56" t="e">
        <f t="shared" si="19"/>
        <v>#DIV/0!</v>
      </c>
    </row>
    <row r="276" spans="3:6" ht="18.75" x14ac:dyDescent="0.3">
      <c r="C276" s="4"/>
      <c r="D276" s="43"/>
      <c r="E276" s="43"/>
      <c r="F276" s="56" t="e">
        <f t="shared" si="19"/>
        <v>#DIV/0!</v>
      </c>
    </row>
    <row r="277" spans="3:6" ht="18.75" x14ac:dyDescent="0.3">
      <c r="C277" s="4"/>
      <c r="D277" s="43"/>
      <c r="E277" s="43"/>
      <c r="F277" s="56" t="e">
        <f t="shared" si="19"/>
        <v>#DIV/0!</v>
      </c>
    </row>
    <row r="278" spans="3:6" ht="18.75" x14ac:dyDescent="0.3">
      <c r="C278" s="4"/>
      <c r="D278" s="43"/>
      <c r="E278" s="43"/>
      <c r="F278" s="56" t="e">
        <f t="shared" si="19"/>
        <v>#DIV/0!</v>
      </c>
    </row>
    <row r="279" spans="3:6" ht="18.75" x14ac:dyDescent="0.3">
      <c r="C279" s="4"/>
      <c r="D279" s="43"/>
      <c r="E279" s="43"/>
      <c r="F279" s="56" t="e">
        <f t="shared" si="19"/>
        <v>#DIV/0!</v>
      </c>
    </row>
    <row r="280" spans="3:6" ht="18.75" x14ac:dyDescent="0.3">
      <c r="C280" s="4"/>
      <c r="D280" s="43"/>
      <c r="E280" s="43"/>
      <c r="F280" s="56" t="e">
        <f t="shared" si="19"/>
        <v>#DIV/0!</v>
      </c>
    </row>
    <row r="281" spans="3:6" ht="18.75" x14ac:dyDescent="0.3">
      <c r="C281" s="4"/>
      <c r="D281" s="43"/>
      <c r="E281" s="43"/>
      <c r="F281" s="56" t="e">
        <f t="shared" si="19"/>
        <v>#DIV/0!</v>
      </c>
    </row>
    <row r="282" spans="3:6" ht="18.75" x14ac:dyDescent="0.3">
      <c r="C282" s="4"/>
      <c r="D282" s="43"/>
      <c r="E282" s="43"/>
      <c r="F282" s="56" t="e">
        <f t="shared" si="19"/>
        <v>#DIV/0!</v>
      </c>
    </row>
    <row r="283" spans="3:6" ht="18.75" x14ac:dyDescent="0.3">
      <c r="C283" s="4"/>
      <c r="D283" s="43"/>
      <c r="E283" s="43"/>
      <c r="F283" s="56" t="e">
        <f t="shared" si="19"/>
        <v>#DIV/0!</v>
      </c>
    </row>
    <row r="284" spans="3:6" ht="18.75" x14ac:dyDescent="0.3">
      <c r="C284" s="4"/>
      <c r="D284" s="43"/>
      <c r="E284" s="43"/>
      <c r="F284" s="56" t="e">
        <f t="shared" si="19"/>
        <v>#DIV/0!</v>
      </c>
    </row>
    <row r="285" spans="3:6" ht="18.75" x14ac:dyDescent="0.3">
      <c r="C285" s="4"/>
      <c r="D285" s="43"/>
      <c r="E285" s="43"/>
      <c r="F285" s="56" t="e">
        <f t="shared" si="19"/>
        <v>#DIV/0!</v>
      </c>
    </row>
    <row r="286" spans="3:6" ht="18.75" x14ac:dyDescent="0.3">
      <c r="C286" s="4"/>
      <c r="D286" s="43"/>
      <c r="E286" s="43"/>
      <c r="F286" s="56" t="e">
        <f t="shared" si="19"/>
        <v>#DIV/0!</v>
      </c>
    </row>
    <row r="287" spans="3:6" ht="18.75" x14ac:dyDescent="0.3">
      <c r="C287" s="4"/>
      <c r="D287" s="43"/>
      <c r="E287" s="43"/>
      <c r="F287" s="56" t="e">
        <f t="shared" si="19"/>
        <v>#DIV/0!</v>
      </c>
    </row>
    <row r="288" spans="3:6" ht="18.75" x14ac:dyDescent="0.3">
      <c r="C288" s="4"/>
      <c r="D288" s="43"/>
      <c r="E288" s="43"/>
      <c r="F288" s="56" t="e">
        <f t="shared" si="19"/>
        <v>#DIV/0!</v>
      </c>
    </row>
    <row r="289" spans="3:6" ht="18.75" x14ac:dyDescent="0.3">
      <c r="C289" s="4"/>
      <c r="D289" s="43"/>
      <c r="E289" s="43"/>
      <c r="F289" s="56" t="e">
        <f t="shared" si="19"/>
        <v>#DIV/0!</v>
      </c>
    </row>
    <row r="290" spans="3:6" ht="18.75" x14ac:dyDescent="0.3">
      <c r="C290" s="4"/>
      <c r="D290" s="43"/>
      <c r="E290" s="43"/>
      <c r="F290" s="56" t="e">
        <f t="shared" si="19"/>
        <v>#DIV/0!</v>
      </c>
    </row>
    <row r="291" spans="3:6" ht="18.75" x14ac:dyDescent="0.3">
      <c r="C291" s="4"/>
      <c r="D291" s="43"/>
      <c r="E291" s="43"/>
      <c r="F291" s="56" t="e">
        <f t="shared" si="19"/>
        <v>#DIV/0!</v>
      </c>
    </row>
    <row r="292" spans="3:6" ht="18.75" x14ac:dyDescent="0.3">
      <c r="C292" s="4"/>
      <c r="D292" s="43"/>
      <c r="E292" s="43"/>
      <c r="F292" s="56" t="e">
        <f t="shared" si="19"/>
        <v>#DIV/0!</v>
      </c>
    </row>
    <row r="293" spans="3:6" ht="18.75" x14ac:dyDescent="0.3">
      <c r="C293" s="4"/>
      <c r="D293" s="43"/>
      <c r="E293" s="43"/>
      <c r="F293" s="56" t="e">
        <f t="shared" si="19"/>
        <v>#DIV/0!</v>
      </c>
    </row>
    <row r="294" spans="3:6" ht="18.75" x14ac:dyDescent="0.3">
      <c r="C294" s="4"/>
      <c r="D294" s="43"/>
      <c r="E294" s="43"/>
      <c r="F294" s="56" t="e">
        <f t="shared" si="19"/>
        <v>#DIV/0!</v>
      </c>
    </row>
    <row r="295" spans="3:6" ht="18.75" x14ac:dyDescent="0.3">
      <c r="C295" s="4"/>
      <c r="D295" s="43"/>
      <c r="E295" s="43"/>
      <c r="F295" s="56" t="e">
        <f t="shared" si="19"/>
        <v>#DIV/0!</v>
      </c>
    </row>
    <row r="296" spans="3:6" ht="18.75" x14ac:dyDescent="0.3">
      <c r="C296" s="4"/>
      <c r="D296" s="43"/>
      <c r="E296" s="43"/>
      <c r="F296" s="56" t="e">
        <f t="shared" si="19"/>
        <v>#DIV/0!</v>
      </c>
    </row>
    <row r="297" spans="3:6" ht="18.75" x14ac:dyDescent="0.3">
      <c r="C297" s="4"/>
      <c r="D297" s="43"/>
      <c r="E297" s="43"/>
      <c r="F297" s="56" t="e">
        <f t="shared" si="19"/>
        <v>#DIV/0!</v>
      </c>
    </row>
    <row r="298" spans="3:6" ht="18.75" x14ac:dyDescent="0.3">
      <c r="C298" s="4"/>
      <c r="D298" s="43"/>
      <c r="E298" s="43"/>
      <c r="F298" s="56" t="e">
        <f t="shared" si="19"/>
        <v>#DIV/0!</v>
      </c>
    </row>
    <row r="299" spans="3:6" ht="18.75" x14ac:dyDescent="0.3">
      <c r="C299" s="4"/>
      <c r="D299" s="43"/>
      <c r="E299" s="43"/>
      <c r="F299" s="56" t="e">
        <f t="shared" si="19"/>
        <v>#DIV/0!</v>
      </c>
    </row>
    <row r="300" spans="3:6" ht="18.75" x14ac:dyDescent="0.3">
      <c r="C300" s="4"/>
      <c r="D300" s="43"/>
      <c r="E300" s="43"/>
      <c r="F300" s="56" t="e">
        <f t="shared" si="19"/>
        <v>#DIV/0!</v>
      </c>
    </row>
    <row r="301" spans="3:6" ht="18.75" x14ac:dyDescent="0.3">
      <c r="C301" s="4"/>
      <c r="D301" s="43"/>
      <c r="E301" s="43"/>
      <c r="F301" s="56" t="e">
        <f t="shared" si="19"/>
        <v>#DIV/0!</v>
      </c>
    </row>
    <row r="302" spans="3:6" ht="18.75" x14ac:dyDescent="0.3">
      <c r="C302" s="4"/>
      <c r="D302" s="43"/>
      <c r="E302" s="43"/>
      <c r="F302" s="56" t="e">
        <f t="shared" si="19"/>
        <v>#DIV/0!</v>
      </c>
    </row>
    <row r="303" spans="3:6" ht="18.75" x14ac:dyDescent="0.3">
      <c r="C303" s="4"/>
      <c r="D303" s="43"/>
      <c r="E303" s="43"/>
      <c r="F303" s="56" t="e">
        <f t="shared" si="19"/>
        <v>#DIV/0!</v>
      </c>
    </row>
    <row r="304" spans="3:6" ht="18.75" x14ac:dyDescent="0.3">
      <c r="C304" s="4"/>
      <c r="D304" s="43"/>
      <c r="E304" s="43"/>
      <c r="F304" s="56" t="e">
        <f t="shared" si="19"/>
        <v>#DIV/0!</v>
      </c>
    </row>
    <row r="305" spans="3:6" ht="18.75" x14ac:dyDescent="0.3">
      <c r="C305" s="4"/>
      <c r="D305" s="43"/>
      <c r="E305" s="43"/>
      <c r="F305" s="56" t="e">
        <f t="shared" ref="F305:F368" si="20">ROUNDUP(ABS((D305-E305)/E305),3)</f>
        <v>#DIV/0!</v>
      </c>
    </row>
    <row r="306" spans="3:6" ht="18.75" x14ac:dyDescent="0.3">
      <c r="C306" s="4"/>
      <c r="D306" s="43"/>
      <c r="E306" s="43"/>
      <c r="F306" s="56" t="e">
        <f t="shared" si="20"/>
        <v>#DIV/0!</v>
      </c>
    </row>
    <row r="307" spans="3:6" ht="18.75" x14ac:dyDescent="0.3">
      <c r="C307" s="4"/>
      <c r="D307" s="43"/>
      <c r="E307" s="43"/>
      <c r="F307" s="56" t="e">
        <f t="shared" si="20"/>
        <v>#DIV/0!</v>
      </c>
    </row>
    <row r="308" spans="3:6" ht="18.75" x14ac:dyDescent="0.3">
      <c r="C308" s="4"/>
      <c r="D308" s="43"/>
      <c r="E308" s="43"/>
      <c r="F308" s="56" t="e">
        <f t="shared" si="20"/>
        <v>#DIV/0!</v>
      </c>
    </row>
    <row r="309" spans="3:6" ht="18.75" x14ac:dyDescent="0.3">
      <c r="C309" s="4"/>
      <c r="D309" s="43"/>
      <c r="E309" s="43"/>
      <c r="F309" s="56" t="e">
        <f t="shared" si="20"/>
        <v>#DIV/0!</v>
      </c>
    </row>
    <row r="310" spans="3:6" ht="18.75" x14ac:dyDescent="0.3">
      <c r="C310" s="4"/>
      <c r="D310" s="43"/>
      <c r="E310" s="43"/>
      <c r="F310" s="56" t="e">
        <f t="shared" si="20"/>
        <v>#DIV/0!</v>
      </c>
    </row>
    <row r="311" spans="3:6" ht="18.75" x14ac:dyDescent="0.3">
      <c r="C311" s="4"/>
      <c r="D311" s="43"/>
      <c r="E311" s="43"/>
      <c r="F311" s="56" t="e">
        <f t="shared" si="20"/>
        <v>#DIV/0!</v>
      </c>
    </row>
    <row r="312" spans="3:6" ht="18.75" x14ac:dyDescent="0.3">
      <c r="C312" s="4"/>
      <c r="D312" s="43"/>
      <c r="E312" s="43"/>
      <c r="F312" s="56" t="e">
        <f t="shared" si="20"/>
        <v>#DIV/0!</v>
      </c>
    </row>
    <row r="313" spans="3:6" ht="18.75" x14ac:dyDescent="0.3">
      <c r="C313" s="4"/>
      <c r="D313" s="43"/>
      <c r="E313" s="43"/>
      <c r="F313" s="56" t="e">
        <f t="shared" si="20"/>
        <v>#DIV/0!</v>
      </c>
    </row>
    <row r="314" spans="3:6" ht="18.75" x14ac:dyDescent="0.3">
      <c r="C314" s="4"/>
      <c r="D314" s="43"/>
      <c r="E314" s="43"/>
      <c r="F314" s="56" t="e">
        <f t="shared" si="20"/>
        <v>#DIV/0!</v>
      </c>
    </row>
    <row r="315" spans="3:6" ht="18.75" x14ac:dyDescent="0.3">
      <c r="C315" s="4"/>
      <c r="D315" s="43"/>
      <c r="E315" s="43"/>
      <c r="F315" s="56" t="e">
        <f t="shared" si="20"/>
        <v>#DIV/0!</v>
      </c>
    </row>
    <row r="316" spans="3:6" ht="18.75" x14ac:dyDescent="0.3">
      <c r="C316" s="4"/>
      <c r="D316" s="43"/>
      <c r="E316" s="43"/>
      <c r="F316" s="56" t="e">
        <f t="shared" si="20"/>
        <v>#DIV/0!</v>
      </c>
    </row>
    <row r="317" spans="3:6" ht="18.75" x14ac:dyDescent="0.3">
      <c r="C317" s="4"/>
      <c r="D317" s="43"/>
      <c r="E317" s="43"/>
      <c r="F317" s="56" t="e">
        <f t="shared" si="20"/>
        <v>#DIV/0!</v>
      </c>
    </row>
    <row r="318" spans="3:6" ht="18.75" x14ac:dyDescent="0.3">
      <c r="C318" s="4"/>
      <c r="D318" s="43"/>
      <c r="E318" s="43"/>
      <c r="F318" s="56" t="e">
        <f t="shared" si="20"/>
        <v>#DIV/0!</v>
      </c>
    </row>
    <row r="319" spans="3:6" ht="18.75" x14ac:dyDescent="0.3">
      <c r="C319" s="4"/>
      <c r="D319" s="43"/>
      <c r="E319" s="43"/>
      <c r="F319" s="56" t="e">
        <f t="shared" si="20"/>
        <v>#DIV/0!</v>
      </c>
    </row>
    <row r="320" spans="3:6" ht="18.75" x14ac:dyDescent="0.3">
      <c r="C320" s="4"/>
      <c r="D320" s="43"/>
      <c r="E320" s="43"/>
      <c r="F320" s="56" t="e">
        <f t="shared" si="20"/>
        <v>#DIV/0!</v>
      </c>
    </row>
    <row r="321" spans="3:6" ht="18.75" x14ac:dyDescent="0.3">
      <c r="C321" s="4"/>
      <c r="D321" s="43"/>
      <c r="E321" s="43"/>
      <c r="F321" s="56" t="e">
        <f t="shared" si="20"/>
        <v>#DIV/0!</v>
      </c>
    </row>
    <row r="322" spans="3:6" ht="18.75" x14ac:dyDescent="0.3">
      <c r="C322" s="4"/>
      <c r="D322" s="43"/>
      <c r="E322" s="43"/>
      <c r="F322" s="56" t="e">
        <f t="shared" si="20"/>
        <v>#DIV/0!</v>
      </c>
    </row>
    <row r="323" spans="3:6" ht="18.75" x14ac:dyDescent="0.3">
      <c r="C323" s="4"/>
      <c r="D323" s="43"/>
      <c r="E323" s="43"/>
      <c r="F323" s="56" t="e">
        <f t="shared" si="20"/>
        <v>#DIV/0!</v>
      </c>
    </row>
    <row r="324" spans="3:6" ht="18.75" x14ac:dyDescent="0.3">
      <c r="C324" s="4"/>
      <c r="D324" s="43"/>
      <c r="E324" s="43"/>
      <c r="F324" s="56" t="e">
        <f t="shared" si="20"/>
        <v>#DIV/0!</v>
      </c>
    </row>
    <row r="325" spans="3:6" ht="18.75" x14ac:dyDescent="0.3">
      <c r="C325" s="4"/>
      <c r="D325" s="43"/>
      <c r="E325" s="43"/>
      <c r="F325" s="56" t="e">
        <f t="shared" si="20"/>
        <v>#DIV/0!</v>
      </c>
    </row>
    <row r="326" spans="3:6" ht="18.75" x14ac:dyDescent="0.3">
      <c r="C326" s="4"/>
      <c r="D326" s="43"/>
      <c r="E326" s="43"/>
      <c r="F326" s="56" t="e">
        <f t="shared" si="20"/>
        <v>#DIV/0!</v>
      </c>
    </row>
    <row r="327" spans="3:6" ht="18.75" x14ac:dyDescent="0.3">
      <c r="C327" s="4"/>
      <c r="D327" s="43"/>
      <c r="E327" s="43"/>
      <c r="F327" s="56" t="e">
        <f t="shared" si="20"/>
        <v>#DIV/0!</v>
      </c>
    </row>
    <row r="328" spans="3:6" ht="18.75" x14ac:dyDescent="0.3">
      <c r="C328" s="4"/>
      <c r="D328" s="43"/>
      <c r="E328" s="43"/>
      <c r="F328" s="56" t="e">
        <f t="shared" si="20"/>
        <v>#DIV/0!</v>
      </c>
    </row>
    <row r="329" spans="3:6" ht="18.75" x14ac:dyDescent="0.3">
      <c r="C329" s="4"/>
      <c r="D329" s="43"/>
      <c r="E329" s="43"/>
      <c r="F329" s="56" t="e">
        <f t="shared" si="20"/>
        <v>#DIV/0!</v>
      </c>
    </row>
    <row r="330" spans="3:6" ht="18.75" x14ac:dyDescent="0.3">
      <c r="C330" s="4"/>
      <c r="D330" s="43"/>
      <c r="E330" s="43"/>
      <c r="F330" s="56" t="e">
        <f t="shared" si="20"/>
        <v>#DIV/0!</v>
      </c>
    </row>
    <row r="331" spans="3:6" ht="18.75" x14ac:dyDescent="0.3">
      <c r="C331" s="4"/>
      <c r="D331" s="43"/>
      <c r="E331" s="43"/>
      <c r="F331" s="56" t="e">
        <f t="shared" si="20"/>
        <v>#DIV/0!</v>
      </c>
    </row>
    <row r="332" spans="3:6" ht="18.75" x14ac:dyDescent="0.3">
      <c r="C332" s="4"/>
      <c r="D332" s="43"/>
      <c r="E332" s="43"/>
      <c r="F332" s="56" t="e">
        <f t="shared" si="20"/>
        <v>#DIV/0!</v>
      </c>
    </row>
    <row r="333" spans="3:6" ht="18.75" x14ac:dyDescent="0.3">
      <c r="C333" s="4"/>
      <c r="D333" s="43"/>
      <c r="E333" s="43"/>
      <c r="F333" s="56" t="e">
        <f t="shared" si="20"/>
        <v>#DIV/0!</v>
      </c>
    </row>
    <row r="334" spans="3:6" ht="18.75" x14ac:dyDescent="0.3">
      <c r="C334" s="4"/>
      <c r="D334" s="43"/>
      <c r="E334" s="43"/>
      <c r="F334" s="56" t="e">
        <f t="shared" si="20"/>
        <v>#DIV/0!</v>
      </c>
    </row>
    <row r="335" spans="3:6" ht="18.75" x14ac:dyDescent="0.3">
      <c r="C335" s="4"/>
      <c r="D335" s="43"/>
      <c r="E335" s="43"/>
      <c r="F335" s="56" t="e">
        <f t="shared" si="20"/>
        <v>#DIV/0!</v>
      </c>
    </row>
    <row r="336" spans="3:6" ht="18.75" x14ac:dyDescent="0.3">
      <c r="C336" s="4"/>
      <c r="D336" s="43"/>
      <c r="E336" s="43"/>
      <c r="F336" s="56" t="e">
        <f t="shared" si="20"/>
        <v>#DIV/0!</v>
      </c>
    </row>
    <row r="337" spans="3:6" ht="18.75" x14ac:dyDescent="0.3">
      <c r="C337" s="4"/>
      <c r="D337" s="43"/>
      <c r="E337" s="43"/>
      <c r="F337" s="56" t="e">
        <f t="shared" si="20"/>
        <v>#DIV/0!</v>
      </c>
    </row>
    <row r="338" spans="3:6" ht="18.75" x14ac:dyDescent="0.3">
      <c r="C338" s="4"/>
      <c r="D338" s="43"/>
      <c r="E338" s="43"/>
      <c r="F338" s="56" t="e">
        <f t="shared" si="20"/>
        <v>#DIV/0!</v>
      </c>
    </row>
    <row r="339" spans="3:6" ht="18.75" x14ac:dyDescent="0.3">
      <c r="C339" s="4"/>
      <c r="D339" s="43"/>
      <c r="E339" s="43"/>
      <c r="F339" s="56" t="e">
        <f t="shared" si="20"/>
        <v>#DIV/0!</v>
      </c>
    </row>
    <row r="340" spans="3:6" ht="18.75" x14ac:dyDescent="0.3">
      <c r="C340" s="4"/>
      <c r="D340" s="43"/>
      <c r="E340" s="43"/>
      <c r="F340" s="56" t="e">
        <f t="shared" si="20"/>
        <v>#DIV/0!</v>
      </c>
    </row>
    <row r="341" spans="3:6" ht="18.75" x14ac:dyDescent="0.3">
      <c r="C341" s="4"/>
      <c r="D341" s="43"/>
      <c r="E341" s="43"/>
      <c r="F341" s="56" t="e">
        <f t="shared" si="20"/>
        <v>#DIV/0!</v>
      </c>
    </row>
    <row r="342" spans="3:6" ht="18.75" x14ac:dyDescent="0.3">
      <c r="C342" s="4"/>
      <c r="D342" s="43"/>
      <c r="E342" s="43"/>
      <c r="F342" s="56" t="e">
        <f t="shared" si="20"/>
        <v>#DIV/0!</v>
      </c>
    </row>
    <row r="343" spans="3:6" ht="18.75" x14ac:dyDescent="0.3">
      <c r="C343" s="4"/>
      <c r="D343" s="43"/>
      <c r="E343" s="43"/>
      <c r="F343" s="56" t="e">
        <f t="shared" si="20"/>
        <v>#DIV/0!</v>
      </c>
    </row>
    <row r="344" spans="3:6" ht="18.75" x14ac:dyDescent="0.3">
      <c r="C344" s="4"/>
      <c r="D344" s="43"/>
      <c r="E344" s="43"/>
      <c r="F344" s="56" t="e">
        <f t="shared" si="20"/>
        <v>#DIV/0!</v>
      </c>
    </row>
    <row r="345" spans="3:6" ht="18.75" x14ac:dyDescent="0.3">
      <c r="C345" s="4"/>
      <c r="D345" s="43"/>
      <c r="E345" s="43"/>
      <c r="F345" s="56" t="e">
        <f t="shared" si="20"/>
        <v>#DIV/0!</v>
      </c>
    </row>
    <row r="346" spans="3:6" ht="18.75" x14ac:dyDescent="0.3">
      <c r="C346" s="4"/>
      <c r="D346" s="43"/>
      <c r="E346" s="43"/>
      <c r="F346" s="56" t="e">
        <f t="shared" si="20"/>
        <v>#DIV/0!</v>
      </c>
    </row>
    <row r="347" spans="3:6" ht="18.75" x14ac:dyDescent="0.3">
      <c r="C347" s="4"/>
      <c r="D347" s="43"/>
      <c r="E347" s="43"/>
      <c r="F347" s="56" t="e">
        <f t="shared" si="20"/>
        <v>#DIV/0!</v>
      </c>
    </row>
    <row r="348" spans="3:6" ht="18.75" x14ac:dyDescent="0.3">
      <c r="C348" s="4"/>
      <c r="D348" s="43"/>
      <c r="E348" s="43"/>
      <c r="F348" s="56" t="e">
        <f t="shared" si="20"/>
        <v>#DIV/0!</v>
      </c>
    </row>
    <row r="349" spans="3:6" ht="18.75" x14ac:dyDescent="0.3">
      <c r="C349" s="4"/>
      <c r="D349" s="43"/>
      <c r="E349" s="43"/>
      <c r="F349" s="56" t="e">
        <f t="shared" si="20"/>
        <v>#DIV/0!</v>
      </c>
    </row>
    <row r="350" spans="3:6" ht="18.75" x14ac:dyDescent="0.3">
      <c r="C350" s="4"/>
      <c r="D350" s="43"/>
      <c r="E350" s="43"/>
      <c r="F350" s="56" t="e">
        <f t="shared" si="20"/>
        <v>#DIV/0!</v>
      </c>
    </row>
    <row r="351" spans="3:6" ht="18.75" x14ac:dyDescent="0.3">
      <c r="C351" s="4"/>
      <c r="D351" s="43"/>
      <c r="E351" s="43"/>
      <c r="F351" s="56" t="e">
        <f t="shared" si="20"/>
        <v>#DIV/0!</v>
      </c>
    </row>
    <row r="352" spans="3:6" ht="18.75" x14ac:dyDescent="0.3">
      <c r="C352" s="4"/>
      <c r="D352" s="43"/>
      <c r="E352" s="43"/>
      <c r="F352" s="56" t="e">
        <f t="shared" si="20"/>
        <v>#DIV/0!</v>
      </c>
    </row>
    <row r="353" spans="3:6" ht="18.75" x14ac:dyDescent="0.3">
      <c r="C353" s="4"/>
      <c r="D353" s="43"/>
      <c r="E353" s="43"/>
      <c r="F353" s="56" t="e">
        <f t="shared" si="20"/>
        <v>#DIV/0!</v>
      </c>
    </row>
    <row r="354" spans="3:6" ht="18.75" x14ac:dyDescent="0.3">
      <c r="C354" s="4"/>
      <c r="D354" s="43"/>
      <c r="E354" s="43"/>
      <c r="F354" s="56" t="e">
        <f t="shared" si="20"/>
        <v>#DIV/0!</v>
      </c>
    </row>
    <row r="355" spans="3:6" ht="18.75" x14ac:dyDescent="0.3">
      <c r="C355" s="4"/>
      <c r="D355" s="43"/>
      <c r="E355" s="43"/>
      <c r="F355" s="56" t="e">
        <f t="shared" si="20"/>
        <v>#DIV/0!</v>
      </c>
    </row>
    <row r="356" spans="3:6" ht="18.75" x14ac:dyDescent="0.3">
      <c r="C356" s="4"/>
      <c r="D356" s="43"/>
      <c r="E356" s="43"/>
      <c r="F356" s="56" t="e">
        <f t="shared" si="20"/>
        <v>#DIV/0!</v>
      </c>
    </row>
    <row r="357" spans="3:6" ht="18.75" x14ac:dyDescent="0.3">
      <c r="C357" s="4"/>
      <c r="D357" s="43"/>
      <c r="E357" s="43"/>
      <c r="F357" s="56" t="e">
        <f t="shared" si="20"/>
        <v>#DIV/0!</v>
      </c>
    </row>
    <row r="358" spans="3:6" ht="18.75" x14ac:dyDescent="0.3">
      <c r="C358" s="4"/>
      <c r="D358" s="43"/>
      <c r="E358" s="43"/>
      <c r="F358" s="56" t="e">
        <f t="shared" si="20"/>
        <v>#DIV/0!</v>
      </c>
    </row>
    <row r="359" spans="3:6" ht="18.75" x14ac:dyDescent="0.3">
      <c r="C359" s="4"/>
      <c r="D359" s="43"/>
      <c r="E359" s="43"/>
      <c r="F359" s="56" t="e">
        <f t="shared" si="20"/>
        <v>#DIV/0!</v>
      </c>
    </row>
    <row r="360" spans="3:6" ht="18.75" x14ac:dyDescent="0.3">
      <c r="C360" s="4"/>
      <c r="D360" s="43"/>
      <c r="E360" s="43"/>
      <c r="F360" s="56" t="e">
        <f t="shared" si="20"/>
        <v>#DIV/0!</v>
      </c>
    </row>
    <row r="361" spans="3:6" ht="18.75" x14ac:dyDescent="0.3">
      <c r="C361" s="4"/>
      <c r="D361" s="43"/>
      <c r="E361" s="43"/>
      <c r="F361" s="56" t="e">
        <f t="shared" si="20"/>
        <v>#DIV/0!</v>
      </c>
    </row>
    <row r="362" spans="3:6" ht="18.75" x14ac:dyDescent="0.3">
      <c r="C362" s="4"/>
      <c r="D362" s="43"/>
      <c r="E362" s="43"/>
      <c r="F362" s="56" t="e">
        <f t="shared" si="20"/>
        <v>#DIV/0!</v>
      </c>
    </row>
    <row r="363" spans="3:6" ht="18.75" x14ac:dyDescent="0.3">
      <c r="C363" s="4"/>
      <c r="D363" s="43"/>
      <c r="E363" s="43"/>
      <c r="F363" s="56" t="e">
        <f t="shared" si="20"/>
        <v>#DIV/0!</v>
      </c>
    </row>
    <row r="364" spans="3:6" ht="18.75" x14ac:dyDescent="0.3">
      <c r="C364" s="4"/>
      <c r="D364" s="43"/>
      <c r="E364" s="43"/>
      <c r="F364" s="56" t="e">
        <f t="shared" si="20"/>
        <v>#DIV/0!</v>
      </c>
    </row>
    <row r="365" spans="3:6" ht="18.75" x14ac:dyDescent="0.3">
      <c r="C365" s="4"/>
      <c r="D365" s="43"/>
      <c r="E365" s="43"/>
      <c r="F365" s="56" t="e">
        <f t="shared" si="20"/>
        <v>#DIV/0!</v>
      </c>
    </row>
    <row r="366" spans="3:6" ht="18.75" x14ac:dyDescent="0.3">
      <c r="C366" s="4"/>
      <c r="D366" s="43"/>
      <c r="E366" s="43"/>
      <c r="F366" s="56" t="e">
        <f t="shared" si="20"/>
        <v>#DIV/0!</v>
      </c>
    </row>
    <row r="367" spans="3:6" ht="18.75" x14ac:dyDescent="0.3">
      <c r="C367" s="4"/>
      <c r="D367" s="43"/>
      <c r="E367" s="43"/>
      <c r="F367" s="56" t="e">
        <f t="shared" si="20"/>
        <v>#DIV/0!</v>
      </c>
    </row>
    <row r="368" spans="3:6" ht="18.75" x14ac:dyDescent="0.3">
      <c r="C368" s="4"/>
      <c r="D368" s="43"/>
      <c r="E368" s="43"/>
      <c r="F368" s="56" t="e">
        <f t="shared" si="20"/>
        <v>#DIV/0!</v>
      </c>
    </row>
    <row r="369" spans="3:6" ht="18.75" x14ac:dyDescent="0.3">
      <c r="C369" s="4"/>
      <c r="D369" s="43"/>
      <c r="E369" s="43"/>
      <c r="F369" s="56" t="e">
        <f t="shared" ref="F369:F419" si="21">ROUNDUP(ABS((D369-E369)/E369),3)</f>
        <v>#DIV/0!</v>
      </c>
    </row>
    <row r="370" spans="3:6" ht="18.75" x14ac:dyDescent="0.3">
      <c r="C370" s="4"/>
      <c r="D370" s="43"/>
      <c r="E370" s="43"/>
      <c r="F370" s="56" t="e">
        <f t="shared" si="21"/>
        <v>#DIV/0!</v>
      </c>
    </row>
    <row r="371" spans="3:6" ht="18.75" x14ac:dyDescent="0.3">
      <c r="C371" s="4"/>
      <c r="D371" s="43"/>
      <c r="E371" s="43"/>
      <c r="F371" s="56" t="e">
        <f t="shared" si="21"/>
        <v>#DIV/0!</v>
      </c>
    </row>
    <row r="372" spans="3:6" ht="18.75" x14ac:dyDescent="0.3">
      <c r="C372" s="4"/>
      <c r="D372" s="43"/>
      <c r="E372" s="43"/>
      <c r="F372" s="56" t="e">
        <f t="shared" si="21"/>
        <v>#DIV/0!</v>
      </c>
    </row>
    <row r="373" spans="3:6" ht="18.75" x14ac:dyDescent="0.3">
      <c r="C373" s="4"/>
      <c r="D373" s="43"/>
      <c r="E373" s="43"/>
      <c r="F373" s="56" t="e">
        <f t="shared" si="21"/>
        <v>#DIV/0!</v>
      </c>
    </row>
    <row r="374" spans="3:6" ht="18.75" x14ac:dyDescent="0.3">
      <c r="C374" s="4"/>
      <c r="D374" s="43"/>
      <c r="E374" s="43"/>
      <c r="F374" s="56" t="e">
        <f t="shared" si="21"/>
        <v>#DIV/0!</v>
      </c>
    </row>
    <row r="375" spans="3:6" ht="18.75" x14ac:dyDescent="0.3">
      <c r="C375" s="4"/>
      <c r="D375" s="43"/>
      <c r="E375" s="43"/>
      <c r="F375" s="56" t="e">
        <f t="shared" si="21"/>
        <v>#DIV/0!</v>
      </c>
    </row>
    <row r="376" spans="3:6" ht="18.75" x14ac:dyDescent="0.3">
      <c r="C376" s="4"/>
      <c r="D376" s="43"/>
      <c r="E376" s="43"/>
      <c r="F376" s="56" t="e">
        <f t="shared" si="21"/>
        <v>#DIV/0!</v>
      </c>
    </row>
    <row r="377" spans="3:6" ht="18.75" x14ac:dyDescent="0.3">
      <c r="C377" s="4"/>
      <c r="D377" s="43"/>
      <c r="E377" s="43"/>
      <c r="F377" s="56" t="e">
        <f t="shared" si="21"/>
        <v>#DIV/0!</v>
      </c>
    </row>
    <row r="378" spans="3:6" ht="18.75" x14ac:dyDescent="0.3">
      <c r="C378" s="4"/>
      <c r="D378" s="43"/>
      <c r="E378" s="43"/>
      <c r="F378" s="56" t="e">
        <f t="shared" si="21"/>
        <v>#DIV/0!</v>
      </c>
    </row>
    <row r="379" spans="3:6" ht="18.75" x14ac:dyDescent="0.3">
      <c r="C379" s="4"/>
      <c r="D379" s="43"/>
      <c r="E379" s="43"/>
      <c r="F379" s="56" t="e">
        <f t="shared" si="21"/>
        <v>#DIV/0!</v>
      </c>
    </row>
    <row r="380" spans="3:6" ht="18.75" x14ac:dyDescent="0.3">
      <c r="C380" s="4"/>
      <c r="D380" s="43"/>
      <c r="E380" s="43"/>
      <c r="F380" s="56" t="e">
        <f t="shared" si="21"/>
        <v>#DIV/0!</v>
      </c>
    </row>
    <row r="381" spans="3:6" ht="18.75" x14ac:dyDescent="0.3">
      <c r="C381" s="4"/>
      <c r="D381" s="43"/>
      <c r="E381" s="43"/>
      <c r="F381" s="56" t="e">
        <f t="shared" si="21"/>
        <v>#DIV/0!</v>
      </c>
    </row>
    <row r="382" spans="3:6" ht="18.75" x14ac:dyDescent="0.3">
      <c r="C382" s="4"/>
      <c r="D382" s="43"/>
      <c r="E382" s="43"/>
      <c r="F382" s="56" t="e">
        <f t="shared" si="21"/>
        <v>#DIV/0!</v>
      </c>
    </row>
    <row r="383" spans="3:6" ht="18.75" x14ac:dyDescent="0.3">
      <c r="C383" s="4"/>
      <c r="D383" s="43"/>
      <c r="E383" s="43"/>
      <c r="F383" s="56" t="e">
        <f t="shared" si="21"/>
        <v>#DIV/0!</v>
      </c>
    </row>
    <row r="384" spans="3:6" ht="18.75" x14ac:dyDescent="0.3">
      <c r="C384" s="4"/>
      <c r="D384" s="43"/>
      <c r="E384" s="43"/>
      <c r="F384" s="56" t="e">
        <f t="shared" si="21"/>
        <v>#DIV/0!</v>
      </c>
    </row>
    <row r="385" spans="3:6" ht="18.75" x14ac:dyDescent="0.3">
      <c r="C385" s="4"/>
      <c r="D385" s="43"/>
      <c r="E385" s="43"/>
      <c r="F385" s="56" t="e">
        <f t="shared" si="21"/>
        <v>#DIV/0!</v>
      </c>
    </row>
    <row r="386" spans="3:6" ht="18.75" x14ac:dyDescent="0.3">
      <c r="C386" s="4"/>
      <c r="D386" s="43"/>
      <c r="E386" s="43"/>
      <c r="F386" s="56" t="e">
        <f t="shared" si="21"/>
        <v>#DIV/0!</v>
      </c>
    </row>
    <row r="387" spans="3:6" ht="18.75" x14ac:dyDescent="0.3">
      <c r="C387" s="4"/>
      <c r="D387" s="43"/>
      <c r="E387" s="43"/>
      <c r="F387" s="56" t="e">
        <f t="shared" si="21"/>
        <v>#DIV/0!</v>
      </c>
    </row>
    <row r="388" spans="3:6" ht="18.75" x14ac:dyDescent="0.3">
      <c r="C388" s="4"/>
      <c r="D388" s="43"/>
      <c r="E388" s="43"/>
      <c r="F388" s="56" t="e">
        <f t="shared" si="21"/>
        <v>#DIV/0!</v>
      </c>
    </row>
    <row r="389" spans="3:6" ht="18.75" x14ac:dyDescent="0.3">
      <c r="C389" s="4"/>
      <c r="D389" s="43"/>
      <c r="E389" s="43"/>
      <c r="F389" s="56" t="e">
        <f t="shared" si="21"/>
        <v>#DIV/0!</v>
      </c>
    </row>
    <row r="390" spans="3:6" ht="18.75" x14ac:dyDescent="0.3">
      <c r="C390" s="4"/>
      <c r="D390" s="43"/>
      <c r="E390" s="43"/>
      <c r="F390" s="56" t="e">
        <f t="shared" si="21"/>
        <v>#DIV/0!</v>
      </c>
    </row>
    <row r="391" spans="3:6" ht="18.75" x14ac:dyDescent="0.3">
      <c r="C391" s="4"/>
      <c r="D391" s="43"/>
      <c r="E391" s="43"/>
      <c r="F391" s="56" t="e">
        <f t="shared" si="21"/>
        <v>#DIV/0!</v>
      </c>
    </row>
    <row r="392" spans="3:6" ht="18.75" x14ac:dyDescent="0.3">
      <c r="C392" s="4"/>
      <c r="D392" s="43"/>
      <c r="E392" s="43"/>
      <c r="F392" s="56" t="e">
        <f t="shared" si="21"/>
        <v>#DIV/0!</v>
      </c>
    </row>
    <row r="393" spans="3:6" ht="18.75" x14ac:dyDescent="0.3">
      <c r="C393" s="4"/>
      <c r="D393" s="43"/>
      <c r="E393" s="43"/>
      <c r="F393" s="56" t="e">
        <f t="shared" si="21"/>
        <v>#DIV/0!</v>
      </c>
    </row>
    <row r="394" spans="3:6" ht="18.75" x14ac:dyDescent="0.3">
      <c r="C394" s="4"/>
      <c r="D394" s="43"/>
      <c r="E394" s="43"/>
      <c r="F394" s="56" t="e">
        <f t="shared" si="21"/>
        <v>#DIV/0!</v>
      </c>
    </row>
    <row r="395" spans="3:6" ht="18.75" x14ac:dyDescent="0.3">
      <c r="C395" s="4"/>
      <c r="D395" s="43"/>
      <c r="E395" s="43"/>
      <c r="F395" s="56" t="e">
        <f t="shared" si="21"/>
        <v>#DIV/0!</v>
      </c>
    </row>
    <row r="396" spans="3:6" ht="18.75" x14ac:dyDescent="0.3">
      <c r="C396" s="4"/>
      <c r="D396" s="43"/>
      <c r="E396" s="43"/>
      <c r="F396" s="56" t="e">
        <f t="shared" si="21"/>
        <v>#DIV/0!</v>
      </c>
    </row>
    <row r="397" spans="3:6" ht="18.75" x14ac:dyDescent="0.3">
      <c r="C397" s="4"/>
      <c r="D397" s="43"/>
      <c r="E397" s="43"/>
      <c r="F397" s="56" t="e">
        <f t="shared" si="21"/>
        <v>#DIV/0!</v>
      </c>
    </row>
    <row r="398" spans="3:6" ht="18.75" x14ac:dyDescent="0.3">
      <c r="C398" s="4"/>
      <c r="D398" s="43"/>
      <c r="E398" s="43"/>
      <c r="F398" s="56" t="e">
        <f t="shared" si="21"/>
        <v>#DIV/0!</v>
      </c>
    </row>
    <row r="399" spans="3:6" ht="18.75" x14ac:dyDescent="0.3">
      <c r="C399" s="4"/>
      <c r="D399" s="43"/>
      <c r="E399" s="43"/>
      <c r="F399" s="56" t="e">
        <f t="shared" si="21"/>
        <v>#DIV/0!</v>
      </c>
    </row>
    <row r="400" spans="3:6" ht="18.75" x14ac:dyDescent="0.3">
      <c r="C400" s="4"/>
      <c r="D400" s="43"/>
      <c r="E400" s="43"/>
      <c r="F400" s="56" t="e">
        <f t="shared" si="21"/>
        <v>#DIV/0!</v>
      </c>
    </row>
    <row r="401" spans="3:6" ht="18.75" x14ac:dyDescent="0.3">
      <c r="C401" s="4"/>
      <c r="D401" s="43"/>
      <c r="E401" s="43"/>
      <c r="F401" s="56" t="e">
        <f t="shared" si="21"/>
        <v>#DIV/0!</v>
      </c>
    </row>
    <row r="402" spans="3:6" ht="18.75" x14ac:dyDescent="0.3">
      <c r="C402" s="4"/>
      <c r="D402" s="43"/>
      <c r="E402" s="43"/>
      <c r="F402" s="56" t="e">
        <f t="shared" si="21"/>
        <v>#DIV/0!</v>
      </c>
    </row>
    <row r="403" spans="3:6" ht="18.75" x14ac:dyDescent="0.3">
      <c r="C403" s="4"/>
      <c r="D403" s="43"/>
      <c r="E403" s="43"/>
      <c r="F403" s="56" t="e">
        <f t="shared" si="21"/>
        <v>#DIV/0!</v>
      </c>
    </row>
    <row r="404" spans="3:6" ht="18.75" x14ac:dyDescent="0.3">
      <c r="C404" s="4"/>
      <c r="D404" s="43"/>
      <c r="E404" s="43"/>
      <c r="F404" s="56" t="e">
        <f t="shared" si="21"/>
        <v>#DIV/0!</v>
      </c>
    </row>
    <row r="405" spans="3:6" ht="18.75" x14ac:dyDescent="0.3">
      <c r="C405" s="4"/>
      <c r="D405" s="43"/>
      <c r="E405" s="43"/>
      <c r="F405" s="56" t="e">
        <f t="shared" si="21"/>
        <v>#DIV/0!</v>
      </c>
    </row>
    <row r="406" spans="3:6" ht="18.75" x14ac:dyDescent="0.3">
      <c r="C406" s="4"/>
      <c r="D406" s="43"/>
      <c r="E406" s="43"/>
      <c r="F406" s="56" t="e">
        <f t="shared" si="21"/>
        <v>#DIV/0!</v>
      </c>
    </row>
    <row r="407" spans="3:6" ht="18.75" x14ac:dyDescent="0.3">
      <c r="C407" s="4"/>
      <c r="D407" s="43"/>
      <c r="E407" s="43"/>
      <c r="F407" s="56" t="e">
        <f t="shared" si="21"/>
        <v>#DIV/0!</v>
      </c>
    </row>
    <row r="408" spans="3:6" ht="18.75" x14ac:dyDescent="0.3">
      <c r="C408" s="4"/>
      <c r="D408" s="43"/>
      <c r="E408" s="43"/>
      <c r="F408" s="56" t="e">
        <f t="shared" si="21"/>
        <v>#DIV/0!</v>
      </c>
    </row>
    <row r="409" spans="3:6" ht="18.75" x14ac:dyDescent="0.3">
      <c r="C409" s="4"/>
      <c r="D409" s="43"/>
      <c r="E409" s="43"/>
      <c r="F409" s="56" t="e">
        <f t="shared" si="21"/>
        <v>#DIV/0!</v>
      </c>
    </row>
    <row r="410" spans="3:6" ht="18.75" x14ac:dyDescent="0.3">
      <c r="C410" s="4"/>
      <c r="D410" s="43"/>
      <c r="E410" s="43"/>
      <c r="F410" s="56" t="e">
        <f t="shared" si="21"/>
        <v>#DIV/0!</v>
      </c>
    </row>
    <row r="411" spans="3:6" ht="18.75" x14ac:dyDescent="0.3">
      <c r="C411" s="4"/>
      <c r="D411" s="43"/>
      <c r="E411" s="43"/>
      <c r="F411" s="56" t="e">
        <f t="shared" si="21"/>
        <v>#DIV/0!</v>
      </c>
    </row>
    <row r="412" spans="3:6" ht="18.75" x14ac:dyDescent="0.3">
      <c r="C412" s="4"/>
      <c r="D412" s="43"/>
      <c r="E412" s="43"/>
      <c r="F412" s="56" t="e">
        <f t="shared" si="21"/>
        <v>#DIV/0!</v>
      </c>
    </row>
    <row r="413" spans="3:6" ht="18.75" x14ac:dyDescent="0.3">
      <c r="C413" s="4"/>
      <c r="D413" s="43"/>
      <c r="E413" s="43"/>
      <c r="F413" s="56" t="e">
        <f t="shared" si="21"/>
        <v>#DIV/0!</v>
      </c>
    </row>
    <row r="414" spans="3:6" ht="18.75" x14ac:dyDescent="0.3">
      <c r="C414" s="4"/>
      <c r="D414" s="43"/>
      <c r="E414" s="43"/>
      <c r="F414" s="56" t="e">
        <f t="shared" si="21"/>
        <v>#DIV/0!</v>
      </c>
    </row>
    <row r="415" spans="3:6" ht="18.75" x14ac:dyDescent="0.3">
      <c r="C415" s="4"/>
      <c r="D415" s="43"/>
      <c r="E415" s="43"/>
      <c r="F415" s="56" t="e">
        <f t="shared" si="21"/>
        <v>#DIV/0!</v>
      </c>
    </row>
    <row r="416" spans="3:6" ht="18.75" x14ac:dyDescent="0.3">
      <c r="C416" s="4"/>
      <c r="D416" s="43"/>
      <c r="E416" s="43"/>
      <c r="F416" s="56" t="e">
        <f t="shared" si="21"/>
        <v>#DIV/0!</v>
      </c>
    </row>
    <row r="417" spans="2:6" ht="18.75" x14ac:dyDescent="0.3">
      <c r="C417" s="4"/>
      <c r="D417" s="43"/>
      <c r="E417" s="43"/>
      <c r="F417" s="56" t="e">
        <f t="shared" si="21"/>
        <v>#DIV/0!</v>
      </c>
    </row>
    <row r="418" spans="2:6" ht="18.75" x14ac:dyDescent="0.3">
      <c r="C418" s="4"/>
      <c r="D418" s="43"/>
      <c r="E418" s="43"/>
      <c r="F418" s="56" t="e">
        <f t="shared" si="21"/>
        <v>#DIV/0!</v>
      </c>
    </row>
    <row r="419" spans="2:6" ht="18.75" x14ac:dyDescent="0.3">
      <c r="C419" s="4"/>
      <c r="D419" s="43"/>
      <c r="E419" s="43"/>
      <c r="F419" s="56" t="e">
        <f t="shared" si="21"/>
        <v>#DIV/0!</v>
      </c>
    </row>
    <row r="420" spans="2:6" ht="18.75" x14ac:dyDescent="0.3">
      <c r="E420" s="9"/>
    </row>
    <row r="421" spans="2:6" ht="16.5" x14ac:dyDescent="0.25">
      <c r="C421" s="151" t="s">
        <v>49</v>
      </c>
      <c r="D421" s="151"/>
      <c r="E421" s="151"/>
      <c r="F421" s="48" t="e">
        <f>ROUND(AVERAGE(F240:F419),4)</f>
        <v>#DIV/0!</v>
      </c>
    </row>
    <row r="422" spans="2:6" ht="18.75" x14ac:dyDescent="0.25">
      <c r="B422" s="151" t="s">
        <v>50</v>
      </c>
      <c r="C422" s="151"/>
      <c r="D422" s="151"/>
      <c r="E422" s="151"/>
      <c r="F422" s="48" t="e">
        <f>ROUND(STDEV(F240:F419),4)</f>
        <v>#DIV/0!</v>
      </c>
    </row>
    <row r="423" spans="2:6" ht="16.5" x14ac:dyDescent="0.25">
      <c r="E423" s="67" t="s">
        <v>8</v>
      </c>
      <c r="F423" s="48" t="e">
        <f>ROUND(2.575*F422+F421,4)</f>
        <v>#DIV/0!</v>
      </c>
    </row>
  </sheetData>
  <mergeCells count="8">
    <mergeCell ref="C421:E421"/>
    <mergeCell ref="B422:E422"/>
    <mergeCell ref="C36:E36"/>
    <mergeCell ref="B37:E37"/>
    <mergeCell ref="C105:E105"/>
    <mergeCell ref="B106:E106"/>
    <mergeCell ref="C213:E213"/>
    <mergeCell ref="B214:E214"/>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&amp;C&amp;"標楷體,粗體"&amp;20樣本群詳細資料內容</oddHeader>
    <oddFooter>第 &amp;P 頁，共 &amp;N 頁</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tabSelected="1" workbookViewId="0">
      <selection activeCell="J2" sqref="J2"/>
    </sheetView>
  </sheetViews>
  <sheetFormatPr defaultRowHeight="15.75" x14ac:dyDescent="0.25"/>
  <cols>
    <col min="1" max="1" width="13" style="23" customWidth="1"/>
    <col min="2" max="2" width="13.375" style="23" customWidth="1"/>
    <col min="3" max="3" width="11.375" style="23" customWidth="1"/>
    <col min="4" max="4" width="12.875" style="23" customWidth="1"/>
    <col min="5" max="5" width="13.25" style="23" customWidth="1"/>
    <col min="6" max="6" width="14.375" style="23" customWidth="1"/>
    <col min="7" max="7" width="12.125" style="23" customWidth="1"/>
    <col min="8" max="8" width="13.25" style="23" customWidth="1"/>
    <col min="9" max="9" width="15.875" style="23" customWidth="1"/>
    <col min="10" max="10" width="12.75" style="23" customWidth="1"/>
    <col min="11" max="16384" width="9" style="23"/>
  </cols>
  <sheetData>
    <row r="1" spans="1:10" s="16" customFormat="1" ht="22.9" customHeight="1" x14ac:dyDescent="0.3">
      <c r="A1" s="10" t="s">
        <v>17</v>
      </c>
      <c r="B1" s="60" t="str">
        <f>Fut_Detail!A1&amp;"商品之各樣本群所計算之風險價格係數"</f>
        <v>商品之各樣本群所計算之風險價格係數</v>
      </c>
      <c r="C1" s="15"/>
      <c r="D1" s="15"/>
      <c r="E1" s="15"/>
      <c r="F1" s="15"/>
      <c r="G1" s="15"/>
      <c r="H1" s="15"/>
      <c r="I1" s="59"/>
    </row>
    <row r="2" spans="1:10" ht="48" x14ac:dyDescent="0.25">
      <c r="A2" s="17"/>
      <c r="B2" s="18"/>
      <c r="C2" s="19" t="s">
        <v>18</v>
      </c>
      <c r="D2" s="20" t="s">
        <v>20</v>
      </c>
      <c r="E2" s="20" t="s">
        <v>21</v>
      </c>
      <c r="F2" s="21" t="s">
        <v>22</v>
      </c>
      <c r="G2" s="21" t="s">
        <v>23</v>
      </c>
      <c r="H2" s="55" t="s">
        <v>40</v>
      </c>
      <c r="I2" s="57" t="s">
        <v>112</v>
      </c>
      <c r="J2" s="143"/>
    </row>
    <row r="3" spans="1:10" ht="16.5" x14ac:dyDescent="0.25">
      <c r="A3" s="17"/>
      <c r="B3" s="152">
        <f>Fut_Detail!A1</f>
        <v>0</v>
      </c>
      <c r="C3" s="14" t="s">
        <v>24</v>
      </c>
      <c r="D3" s="42">
        <f>Fut_Detail!C5</f>
        <v>0</v>
      </c>
      <c r="E3" s="42">
        <f>Fut_Detail!$C$34</f>
        <v>0</v>
      </c>
      <c r="F3" s="54" t="e">
        <f>Fut_Detail!F36</f>
        <v>#DIV/0!</v>
      </c>
      <c r="G3" s="54" t="e">
        <f>Fut_Detail!F37</f>
        <v>#DIV/0!</v>
      </c>
      <c r="H3" s="50" t="e">
        <f>Fut_Detail!F38</f>
        <v>#DIV/0!</v>
      </c>
      <c r="I3" s="154" t="e">
        <f>ROUND(MAX(AVERAGE(H3:H6),Fut_Detail!C1),4)</f>
        <v>#DIV/0!</v>
      </c>
    </row>
    <row r="4" spans="1:10" ht="16.5" x14ac:dyDescent="0.25">
      <c r="A4" s="17"/>
      <c r="B4" s="153"/>
      <c r="C4" s="14" t="s">
        <v>25</v>
      </c>
      <c r="D4" s="42">
        <f>Fut_Detail!C44</f>
        <v>0</v>
      </c>
      <c r="E4" s="42">
        <f>E3</f>
        <v>0</v>
      </c>
      <c r="F4" s="54" t="e">
        <f>Fut_Detail!F105</f>
        <v>#DIV/0!</v>
      </c>
      <c r="G4" s="54" t="e">
        <f>Fut_Detail!F106</f>
        <v>#DIV/0!</v>
      </c>
      <c r="H4" s="50" t="e">
        <f>Fut_Detail!F107</f>
        <v>#DIV/0!</v>
      </c>
      <c r="I4" s="155"/>
    </row>
    <row r="5" spans="1:10" ht="16.5" x14ac:dyDescent="0.25">
      <c r="A5" s="17"/>
      <c r="B5" s="153"/>
      <c r="C5" s="14" t="s">
        <v>26</v>
      </c>
      <c r="D5" s="42">
        <f>Fut_Detail!C122</f>
        <v>0</v>
      </c>
      <c r="E5" s="42">
        <f>E4</f>
        <v>0</v>
      </c>
      <c r="F5" s="54" t="e">
        <f>Fut_Detail!F213</f>
        <v>#DIV/0!</v>
      </c>
      <c r="G5" s="54" t="e">
        <f>Fut_Detail!F214</f>
        <v>#DIV/0!</v>
      </c>
      <c r="H5" s="50" t="e">
        <f>Fut_Detail!F215</f>
        <v>#DIV/0!</v>
      </c>
      <c r="I5" s="155"/>
    </row>
    <row r="6" spans="1:10" ht="17.25" customHeight="1" x14ac:dyDescent="0.25">
      <c r="A6" s="17"/>
      <c r="B6" s="153"/>
      <c r="C6" s="14" t="s">
        <v>27</v>
      </c>
      <c r="D6" s="42">
        <f>Fut_Detail!C240</f>
        <v>0</v>
      </c>
      <c r="E6" s="42">
        <f>E5</f>
        <v>0</v>
      </c>
      <c r="F6" s="54" t="e">
        <f>Fut_Detail!F421</f>
        <v>#DIV/0!</v>
      </c>
      <c r="G6" s="54" t="e">
        <f>Fut_Detail!F422</f>
        <v>#DIV/0!</v>
      </c>
      <c r="H6" s="50" t="e">
        <f>Fut_Detail!F423</f>
        <v>#DIV/0!</v>
      </c>
      <c r="I6" s="155"/>
    </row>
    <row r="7" spans="1:10" x14ac:dyDescent="0.25">
      <c r="B7" s="17"/>
      <c r="C7" s="24"/>
      <c r="D7" s="25"/>
      <c r="E7" s="25"/>
      <c r="F7" s="26"/>
      <c r="G7" s="26"/>
      <c r="H7" s="27"/>
      <c r="I7" s="28"/>
    </row>
    <row r="8" spans="1:10" x14ac:dyDescent="0.25">
      <c r="B8" s="17"/>
      <c r="C8" s="24"/>
      <c r="D8" s="29"/>
      <c r="E8" s="29"/>
      <c r="F8" s="26"/>
      <c r="G8" s="26"/>
      <c r="H8" s="27"/>
      <c r="I8" s="30"/>
    </row>
    <row r="9" spans="1:10" ht="15.75" customHeight="1" x14ac:dyDescent="0.25">
      <c r="B9" s="17"/>
      <c r="C9" s="24"/>
      <c r="D9" s="25"/>
      <c r="E9" s="25"/>
      <c r="F9" s="26"/>
      <c r="G9" s="26"/>
      <c r="H9" s="27"/>
      <c r="I9" s="28"/>
    </row>
    <row r="10" spans="1:10" ht="21" x14ac:dyDescent="0.3">
      <c r="A10" s="10" t="s">
        <v>28</v>
      </c>
      <c r="B10" s="11" t="str">
        <f>TEXT(Fut_Detail!C419,"yyyy/mm/dd")&amp;" 結算保證金及風險保證金計算結果"</f>
        <v>1900/01/00 結算保證金及風險保證金計算結果</v>
      </c>
      <c r="C10" s="16"/>
      <c r="D10" s="16"/>
      <c r="E10" s="16"/>
      <c r="F10" s="16"/>
      <c r="G10" s="16"/>
      <c r="H10" s="16"/>
      <c r="I10" s="16"/>
    </row>
    <row r="11" spans="1:10" ht="16.5" x14ac:dyDescent="0.25">
      <c r="B11" s="138" t="str">
        <f ca="1">INDIRECT(ADDRESS(A21+B21,2))</f>
        <v>結算保證金 =近月份期貨契約收盤指數 × 指數每點價值 × 風險價格係數.</v>
      </c>
      <c r="C11" s="31"/>
      <c r="D11" s="31"/>
      <c r="E11" s="32"/>
      <c r="F11" s="33"/>
    </row>
    <row r="12" spans="1:10" ht="33" customHeight="1" x14ac:dyDescent="0.25">
      <c r="B12" s="19" t="s">
        <v>19</v>
      </c>
      <c r="C12" s="139" t="str">
        <f ca="1">INDIRECT(ADDRESS(A21+B21,3))</f>
        <v>收盤指數
A</v>
      </c>
      <c r="D12" s="139" t="str">
        <f ca="1">INDIRECT(ADDRESS(A21+B21,4))</f>
        <v>指數每點價值B</v>
      </c>
      <c r="E12" s="22" t="s">
        <v>29</v>
      </c>
      <c r="F12" s="140" t="str">
        <f ca="1">INDIRECT(ADDRESS(A21+B21,6))</f>
        <v>結算保證金     C=A×B×V</v>
      </c>
      <c r="G12" s="19" t="s">
        <v>30</v>
      </c>
    </row>
    <row r="13" spans="1:10" x14ac:dyDescent="0.25">
      <c r="B13" s="142">
        <f>B3</f>
        <v>0</v>
      </c>
      <c r="C13" s="44"/>
      <c r="D13" s="35"/>
      <c r="E13" s="53"/>
      <c r="F13" s="36">
        <f>C13*D13*E13</f>
        <v>0</v>
      </c>
      <c r="G13" s="45"/>
    </row>
    <row r="14" spans="1:10" x14ac:dyDescent="0.25">
      <c r="B14" s="24"/>
      <c r="C14" s="37"/>
      <c r="D14" s="32"/>
      <c r="E14" s="38"/>
      <c r="F14" s="33"/>
      <c r="G14" s="39"/>
    </row>
    <row r="15" spans="1:10" ht="16.5" customHeight="1" x14ac:dyDescent="0.25">
      <c r="B15" s="24"/>
      <c r="C15" s="37"/>
      <c r="D15" s="32"/>
      <c r="E15" s="38"/>
      <c r="F15" s="33"/>
      <c r="G15" s="39"/>
    </row>
    <row r="16" spans="1:10" s="16" customFormat="1" ht="21" x14ac:dyDescent="0.3">
      <c r="A16" s="10" t="s">
        <v>31</v>
      </c>
      <c r="B16" s="11" t="s">
        <v>32</v>
      </c>
      <c r="I16" s="23"/>
    </row>
    <row r="17" spans="1:9" ht="31.15" customHeight="1" x14ac:dyDescent="0.25">
      <c r="A17" s="40"/>
      <c r="B17" s="19" t="s">
        <v>19</v>
      </c>
      <c r="C17" s="19" t="s">
        <v>33</v>
      </c>
      <c r="D17" s="19" t="s">
        <v>34</v>
      </c>
      <c r="E17" s="22" t="s">
        <v>35</v>
      </c>
      <c r="F17" s="19" t="s">
        <v>36</v>
      </c>
      <c r="G17" s="19" t="s">
        <v>37</v>
      </c>
      <c r="H17" s="22" t="s">
        <v>38</v>
      </c>
      <c r="I17" s="19" t="s">
        <v>39</v>
      </c>
    </row>
    <row r="18" spans="1:9" x14ac:dyDescent="0.25">
      <c r="A18" s="41"/>
      <c r="B18" s="142">
        <f>B3</f>
        <v>0</v>
      </c>
      <c r="C18" s="34">
        <f>G13</f>
        <v>0</v>
      </c>
      <c r="D18" s="58"/>
      <c r="E18" s="47">
        <f>C18*D18</f>
        <v>0</v>
      </c>
      <c r="F18" s="46"/>
      <c r="G18" s="12"/>
      <c r="H18" s="13">
        <f>G18*C18</f>
        <v>0</v>
      </c>
      <c r="I18" s="46"/>
    </row>
    <row r="20" spans="1:9" ht="19.5" customHeight="1" x14ac:dyDescent="0.25"/>
    <row r="21" spans="1:9" s="123" customFormat="1" ht="12.95" hidden="1" customHeight="1" x14ac:dyDescent="0.2">
      <c r="A21" s="109">
        <f>ROW(A21)</f>
        <v>21</v>
      </c>
      <c r="B21" s="109">
        <f>IFERROR(MATCH(B13,A22:A27,0),1)</f>
        <v>1</v>
      </c>
      <c r="C21" s="109"/>
      <c r="D21" s="109"/>
      <c r="E21" s="109"/>
      <c r="F21" s="109"/>
    </row>
    <row r="22" spans="1:9" s="115" customFormat="1" ht="12.95" hidden="1" customHeight="1" x14ac:dyDescent="0.2">
      <c r="A22" s="110" t="s">
        <v>86</v>
      </c>
      <c r="B22" s="111" t="s">
        <v>89</v>
      </c>
      <c r="C22" s="112" t="s">
        <v>111</v>
      </c>
      <c r="D22" s="112" t="s">
        <v>90</v>
      </c>
      <c r="E22" s="113"/>
      <c r="F22" s="114" t="s">
        <v>91</v>
      </c>
    </row>
    <row r="23" spans="1:9" s="115" customFormat="1" ht="12.95" hidden="1" customHeight="1" x14ac:dyDescent="0.2">
      <c r="A23" s="110" t="s">
        <v>92</v>
      </c>
      <c r="B23" s="111" t="s">
        <v>93</v>
      </c>
      <c r="C23" s="112" t="s">
        <v>105</v>
      </c>
      <c r="D23" s="113" t="str">
        <f>""</f>
        <v/>
      </c>
      <c r="E23" s="113"/>
      <c r="F23" s="114" t="s">
        <v>94</v>
      </c>
    </row>
    <row r="24" spans="1:9" s="115" customFormat="1" ht="12.95" hidden="1" customHeight="1" x14ac:dyDescent="0.2">
      <c r="A24" s="110" t="s">
        <v>83</v>
      </c>
      <c r="B24" s="116" t="s">
        <v>95</v>
      </c>
      <c r="C24" s="141" t="s">
        <v>110</v>
      </c>
      <c r="D24" s="117" t="s">
        <v>96</v>
      </c>
      <c r="E24" s="113"/>
      <c r="F24" s="118" t="s">
        <v>97</v>
      </c>
    </row>
    <row r="25" spans="1:9" s="115" customFormat="1" ht="12.95" hidden="1" customHeight="1" x14ac:dyDescent="0.25">
      <c r="A25" s="110" t="s">
        <v>98</v>
      </c>
      <c r="B25" s="113" t="s">
        <v>99</v>
      </c>
      <c r="C25" s="141" t="s">
        <v>100</v>
      </c>
      <c r="D25" s="117" t="s">
        <v>101</v>
      </c>
      <c r="E25" s="113"/>
      <c r="F25" s="118" t="s">
        <v>102</v>
      </c>
    </row>
    <row r="26" spans="1:9" s="115" customFormat="1" ht="12.95" hidden="1" customHeight="1" x14ac:dyDescent="0.2">
      <c r="A26" s="110" t="s">
        <v>84</v>
      </c>
      <c r="B26" s="116" t="s">
        <v>103</v>
      </c>
      <c r="C26" s="141" t="s">
        <v>104</v>
      </c>
      <c r="D26" s="117" t="s">
        <v>101</v>
      </c>
      <c r="E26" s="113"/>
      <c r="F26" s="118" t="s">
        <v>102</v>
      </c>
    </row>
    <row r="27" spans="1:9" s="108" customFormat="1" ht="12.95" hidden="1" customHeight="1" x14ac:dyDescent="0.25">
      <c r="A27" s="135" t="s">
        <v>107</v>
      </c>
      <c r="B27" s="120"/>
      <c r="C27" s="121"/>
      <c r="D27" s="119"/>
      <c r="E27" s="119"/>
      <c r="F27" s="122"/>
    </row>
  </sheetData>
  <sheetCalcPr fullCalcOnLoad="1"/>
  <mergeCells count="2">
    <mergeCell ref="B3:B6"/>
    <mergeCell ref="I3:I6"/>
  </mergeCells>
  <phoneticPr fontId="3" type="noConversion"/>
  <pageMargins left="0.74803149606299213" right="0.74803149606299213" top="0.78740157480314965" bottom="0.39370078740157483" header="0.31496062992125984" footer="0.11811023622047245"/>
  <pageSetup paperSize="9" orientation="landscape" r:id="rId1"/>
  <headerFooter alignWithMargins="0">
    <oddHeader>&amp;C&amp;"標楷體,粗體"&amp;20保證金調整計算流程</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23"/>
  <sheetViews>
    <sheetView workbookViewId="0">
      <selection sqref="A1:G427"/>
    </sheetView>
  </sheetViews>
  <sheetFormatPr defaultColWidth="8.75" defaultRowHeight="15.75" x14ac:dyDescent="0.25"/>
  <cols>
    <col min="1" max="2" width="8.75" style="5" customWidth="1"/>
    <col min="3" max="3" width="10.375" style="5" customWidth="1"/>
    <col min="4" max="4" width="11.375" style="5" bestFit="1" customWidth="1"/>
    <col min="5" max="5" width="10.875" style="5" customWidth="1"/>
    <col min="6" max="6" width="21.5" style="48" customWidth="1"/>
    <col min="7" max="7" width="8.75" style="5"/>
    <col min="8" max="9" width="8.75" style="61"/>
    <col min="10" max="16384" width="8.75" style="5"/>
  </cols>
  <sheetData>
    <row r="1" spans="1:9" ht="5.25" customHeight="1" x14ac:dyDescent="0.25">
      <c r="A1" s="61"/>
      <c r="B1" s="62"/>
      <c r="C1" s="61">
        <v>0.03</v>
      </c>
    </row>
    <row r="2" spans="1:9" ht="20.25" x14ac:dyDescent="0.3">
      <c r="A2" s="3" t="str">
        <f>"§"&amp;A1&amp;"（"&amp;TRIM(B1)&amp;"）"</f>
        <v>§（）</v>
      </c>
    </row>
    <row r="3" spans="1:9" ht="21" x14ac:dyDescent="0.3">
      <c r="A3" s="1" t="s">
        <v>1</v>
      </c>
    </row>
    <row r="4" spans="1:9" ht="16.5" x14ac:dyDescent="0.25">
      <c r="C4" s="6" t="s">
        <v>2</v>
      </c>
      <c r="D4" s="2" t="s">
        <v>3</v>
      </c>
      <c r="E4" s="2" t="s">
        <v>4</v>
      </c>
      <c r="F4" s="49" t="s">
        <v>5</v>
      </c>
    </row>
    <row r="5" spans="1:9" ht="18.75" x14ac:dyDescent="0.3">
      <c r="C5" s="4">
        <f t="shared" ref="C5:E6" si="0">C390</f>
        <v>0</v>
      </c>
      <c r="D5" s="43">
        <f t="shared" si="0"/>
        <v>0</v>
      </c>
      <c r="E5" s="43">
        <f t="shared" si="0"/>
        <v>0</v>
      </c>
      <c r="F5" s="56" t="e">
        <f>ROUNDUP(ABS((D5-E5)/H5),I5)</f>
        <v>#DIV/0!</v>
      </c>
      <c r="H5" s="61">
        <f>IF(A$1= "CPF",100, E5)</f>
        <v>0</v>
      </c>
      <c r="I5" s="61">
        <f>IF(A$1= "CPF",5,3)</f>
        <v>3</v>
      </c>
    </row>
    <row r="6" spans="1:9" ht="18.75" x14ac:dyDescent="0.3">
      <c r="C6" s="4">
        <f t="shared" si="0"/>
        <v>0</v>
      </c>
      <c r="D6" s="43">
        <f t="shared" si="0"/>
        <v>0</v>
      </c>
      <c r="E6" s="43">
        <f t="shared" si="0"/>
        <v>0</v>
      </c>
      <c r="F6" s="56" t="e">
        <f t="shared" ref="F6:F33" si="1">ROUNDUP(ABS((D6-E6)/H6),I6)</f>
        <v>#DIV/0!</v>
      </c>
      <c r="H6" s="61">
        <f t="shared" ref="H6:H69" si="2">IF(A$1= "CPF",100, E6)</f>
        <v>0</v>
      </c>
      <c r="I6" s="61">
        <f t="shared" ref="I6:I69" si="3">IF(A$1= "CPF",5,3)</f>
        <v>3</v>
      </c>
    </row>
    <row r="7" spans="1:9" ht="18.75" x14ac:dyDescent="0.3">
      <c r="C7" s="4">
        <f t="shared" ref="C7:E34" si="4">C392</f>
        <v>0</v>
      </c>
      <c r="D7" s="43">
        <f t="shared" si="4"/>
        <v>0</v>
      </c>
      <c r="E7" s="43">
        <f t="shared" si="4"/>
        <v>0</v>
      </c>
      <c r="F7" s="56" t="e">
        <f t="shared" si="1"/>
        <v>#DIV/0!</v>
      </c>
      <c r="H7" s="61">
        <f t="shared" si="2"/>
        <v>0</v>
      </c>
      <c r="I7" s="61">
        <f t="shared" si="3"/>
        <v>3</v>
      </c>
    </row>
    <row r="8" spans="1:9" ht="18.75" x14ac:dyDescent="0.3">
      <c r="C8" s="4">
        <f t="shared" si="4"/>
        <v>0</v>
      </c>
      <c r="D8" s="43">
        <f t="shared" si="4"/>
        <v>0</v>
      </c>
      <c r="E8" s="43">
        <f t="shared" si="4"/>
        <v>0</v>
      </c>
      <c r="F8" s="56" t="e">
        <f t="shared" si="1"/>
        <v>#DIV/0!</v>
      </c>
      <c r="H8" s="61">
        <f t="shared" si="2"/>
        <v>0</v>
      </c>
      <c r="I8" s="61">
        <f t="shared" si="3"/>
        <v>3</v>
      </c>
    </row>
    <row r="9" spans="1:9" ht="18.75" x14ac:dyDescent="0.3">
      <c r="C9" s="4">
        <f t="shared" si="4"/>
        <v>0</v>
      </c>
      <c r="D9" s="43">
        <f t="shared" si="4"/>
        <v>0</v>
      </c>
      <c r="E9" s="43">
        <f t="shared" si="4"/>
        <v>0</v>
      </c>
      <c r="F9" s="56" t="e">
        <f t="shared" si="1"/>
        <v>#DIV/0!</v>
      </c>
      <c r="H9" s="61">
        <f t="shared" si="2"/>
        <v>0</v>
      </c>
      <c r="I9" s="61">
        <f t="shared" si="3"/>
        <v>3</v>
      </c>
    </row>
    <row r="10" spans="1:9" ht="18.75" x14ac:dyDescent="0.3">
      <c r="C10" s="4">
        <f t="shared" si="4"/>
        <v>0</v>
      </c>
      <c r="D10" s="43">
        <f t="shared" si="4"/>
        <v>0</v>
      </c>
      <c r="E10" s="43">
        <f t="shared" si="4"/>
        <v>0</v>
      </c>
      <c r="F10" s="56" t="e">
        <f t="shared" si="1"/>
        <v>#DIV/0!</v>
      </c>
      <c r="H10" s="61">
        <f t="shared" si="2"/>
        <v>0</v>
      </c>
      <c r="I10" s="61">
        <f t="shared" si="3"/>
        <v>3</v>
      </c>
    </row>
    <row r="11" spans="1:9" ht="18.75" x14ac:dyDescent="0.3">
      <c r="C11" s="4">
        <f t="shared" si="4"/>
        <v>0</v>
      </c>
      <c r="D11" s="43">
        <f t="shared" si="4"/>
        <v>0</v>
      </c>
      <c r="E11" s="43">
        <f t="shared" si="4"/>
        <v>0</v>
      </c>
      <c r="F11" s="56" t="e">
        <f t="shared" si="1"/>
        <v>#DIV/0!</v>
      </c>
      <c r="H11" s="61">
        <f t="shared" si="2"/>
        <v>0</v>
      </c>
      <c r="I11" s="61">
        <f t="shared" si="3"/>
        <v>3</v>
      </c>
    </row>
    <row r="12" spans="1:9" ht="18.75" x14ac:dyDescent="0.3">
      <c r="C12" s="4">
        <f t="shared" si="4"/>
        <v>0</v>
      </c>
      <c r="D12" s="43">
        <f t="shared" si="4"/>
        <v>0</v>
      </c>
      <c r="E12" s="43">
        <f t="shared" si="4"/>
        <v>0</v>
      </c>
      <c r="F12" s="56" t="e">
        <f t="shared" si="1"/>
        <v>#DIV/0!</v>
      </c>
      <c r="H12" s="61">
        <f t="shared" si="2"/>
        <v>0</v>
      </c>
      <c r="I12" s="61">
        <f t="shared" si="3"/>
        <v>3</v>
      </c>
    </row>
    <row r="13" spans="1:9" ht="18.75" x14ac:dyDescent="0.3">
      <c r="C13" s="4">
        <f t="shared" si="4"/>
        <v>0</v>
      </c>
      <c r="D13" s="43">
        <f t="shared" si="4"/>
        <v>0</v>
      </c>
      <c r="E13" s="43">
        <f t="shared" si="4"/>
        <v>0</v>
      </c>
      <c r="F13" s="56" t="e">
        <f t="shared" si="1"/>
        <v>#DIV/0!</v>
      </c>
      <c r="H13" s="61">
        <f t="shared" si="2"/>
        <v>0</v>
      </c>
      <c r="I13" s="61">
        <f t="shared" si="3"/>
        <v>3</v>
      </c>
    </row>
    <row r="14" spans="1:9" ht="18.75" x14ac:dyDescent="0.3">
      <c r="C14" s="4">
        <f t="shared" si="4"/>
        <v>0</v>
      </c>
      <c r="D14" s="43">
        <f t="shared" si="4"/>
        <v>0</v>
      </c>
      <c r="E14" s="43">
        <f t="shared" si="4"/>
        <v>0</v>
      </c>
      <c r="F14" s="56" t="e">
        <f t="shared" si="1"/>
        <v>#DIV/0!</v>
      </c>
      <c r="H14" s="61">
        <f t="shared" si="2"/>
        <v>0</v>
      </c>
      <c r="I14" s="61">
        <f t="shared" si="3"/>
        <v>3</v>
      </c>
    </row>
    <row r="15" spans="1:9" ht="18.75" x14ac:dyDescent="0.3">
      <c r="C15" s="4">
        <f t="shared" si="4"/>
        <v>0</v>
      </c>
      <c r="D15" s="43">
        <f t="shared" si="4"/>
        <v>0</v>
      </c>
      <c r="E15" s="43">
        <f t="shared" si="4"/>
        <v>0</v>
      </c>
      <c r="F15" s="56" t="e">
        <f t="shared" si="1"/>
        <v>#DIV/0!</v>
      </c>
      <c r="H15" s="61">
        <f t="shared" si="2"/>
        <v>0</v>
      </c>
      <c r="I15" s="61">
        <f t="shared" si="3"/>
        <v>3</v>
      </c>
    </row>
    <row r="16" spans="1:9" ht="18.75" x14ac:dyDescent="0.3">
      <c r="C16" s="4">
        <f t="shared" si="4"/>
        <v>0</v>
      </c>
      <c r="D16" s="43">
        <f t="shared" si="4"/>
        <v>0</v>
      </c>
      <c r="E16" s="43">
        <f t="shared" si="4"/>
        <v>0</v>
      </c>
      <c r="F16" s="56" t="e">
        <f t="shared" si="1"/>
        <v>#DIV/0!</v>
      </c>
      <c r="H16" s="61">
        <f t="shared" si="2"/>
        <v>0</v>
      </c>
      <c r="I16" s="61">
        <f t="shared" si="3"/>
        <v>3</v>
      </c>
    </row>
    <row r="17" spans="3:9" ht="18.75" x14ac:dyDescent="0.3">
      <c r="C17" s="4">
        <f t="shared" si="4"/>
        <v>0</v>
      </c>
      <c r="D17" s="43">
        <f t="shared" si="4"/>
        <v>0</v>
      </c>
      <c r="E17" s="43">
        <f t="shared" si="4"/>
        <v>0</v>
      </c>
      <c r="F17" s="56" t="e">
        <f t="shared" si="1"/>
        <v>#DIV/0!</v>
      </c>
      <c r="H17" s="61">
        <f t="shared" si="2"/>
        <v>0</v>
      </c>
      <c r="I17" s="61">
        <f t="shared" si="3"/>
        <v>3</v>
      </c>
    </row>
    <row r="18" spans="3:9" ht="18.75" x14ac:dyDescent="0.3">
      <c r="C18" s="4">
        <f t="shared" si="4"/>
        <v>0</v>
      </c>
      <c r="D18" s="43">
        <f t="shared" si="4"/>
        <v>0</v>
      </c>
      <c r="E18" s="43">
        <f t="shared" si="4"/>
        <v>0</v>
      </c>
      <c r="F18" s="56" t="e">
        <f t="shared" si="1"/>
        <v>#DIV/0!</v>
      </c>
      <c r="H18" s="61">
        <f t="shared" si="2"/>
        <v>0</v>
      </c>
      <c r="I18" s="61">
        <f t="shared" si="3"/>
        <v>3</v>
      </c>
    </row>
    <row r="19" spans="3:9" ht="18.75" x14ac:dyDescent="0.3">
      <c r="C19" s="4">
        <f t="shared" si="4"/>
        <v>0</v>
      </c>
      <c r="D19" s="43">
        <f t="shared" si="4"/>
        <v>0</v>
      </c>
      <c r="E19" s="43">
        <f t="shared" si="4"/>
        <v>0</v>
      </c>
      <c r="F19" s="56" t="e">
        <f t="shared" si="1"/>
        <v>#DIV/0!</v>
      </c>
      <c r="H19" s="61">
        <f t="shared" si="2"/>
        <v>0</v>
      </c>
      <c r="I19" s="61">
        <f t="shared" si="3"/>
        <v>3</v>
      </c>
    </row>
    <row r="20" spans="3:9" ht="18.75" x14ac:dyDescent="0.3">
      <c r="C20" s="4">
        <f t="shared" si="4"/>
        <v>0</v>
      </c>
      <c r="D20" s="43">
        <f t="shared" si="4"/>
        <v>0</v>
      </c>
      <c r="E20" s="43">
        <f t="shared" si="4"/>
        <v>0</v>
      </c>
      <c r="F20" s="56" t="e">
        <f t="shared" si="1"/>
        <v>#DIV/0!</v>
      </c>
      <c r="H20" s="61">
        <f t="shared" si="2"/>
        <v>0</v>
      </c>
      <c r="I20" s="61">
        <f t="shared" si="3"/>
        <v>3</v>
      </c>
    </row>
    <row r="21" spans="3:9" ht="18.75" x14ac:dyDescent="0.3">
      <c r="C21" s="4">
        <f t="shared" si="4"/>
        <v>0</v>
      </c>
      <c r="D21" s="43">
        <f t="shared" si="4"/>
        <v>0</v>
      </c>
      <c r="E21" s="43">
        <f t="shared" si="4"/>
        <v>0</v>
      </c>
      <c r="F21" s="56" t="e">
        <f t="shared" si="1"/>
        <v>#DIV/0!</v>
      </c>
      <c r="H21" s="61">
        <f t="shared" si="2"/>
        <v>0</v>
      </c>
      <c r="I21" s="61">
        <f t="shared" si="3"/>
        <v>3</v>
      </c>
    </row>
    <row r="22" spans="3:9" ht="18.75" x14ac:dyDescent="0.3">
      <c r="C22" s="4">
        <f t="shared" si="4"/>
        <v>0</v>
      </c>
      <c r="D22" s="43">
        <f t="shared" si="4"/>
        <v>0</v>
      </c>
      <c r="E22" s="43">
        <f t="shared" si="4"/>
        <v>0</v>
      </c>
      <c r="F22" s="56" t="e">
        <f t="shared" si="1"/>
        <v>#DIV/0!</v>
      </c>
      <c r="H22" s="61">
        <f t="shared" si="2"/>
        <v>0</v>
      </c>
      <c r="I22" s="61">
        <f t="shared" si="3"/>
        <v>3</v>
      </c>
    </row>
    <row r="23" spans="3:9" ht="18.75" x14ac:dyDescent="0.3">
      <c r="C23" s="4">
        <f t="shared" si="4"/>
        <v>0</v>
      </c>
      <c r="D23" s="43">
        <f t="shared" si="4"/>
        <v>0</v>
      </c>
      <c r="E23" s="43">
        <f t="shared" si="4"/>
        <v>0</v>
      </c>
      <c r="F23" s="56" t="e">
        <f t="shared" si="1"/>
        <v>#DIV/0!</v>
      </c>
      <c r="H23" s="61">
        <f t="shared" si="2"/>
        <v>0</v>
      </c>
      <c r="I23" s="61">
        <f t="shared" si="3"/>
        <v>3</v>
      </c>
    </row>
    <row r="24" spans="3:9" ht="18.75" x14ac:dyDescent="0.3">
      <c r="C24" s="4">
        <f t="shared" si="4"/>
        <v>0</v>
      </c>
      <c r="D24" s="43">
        <f t="shared" si="4"/>
        <v>0</v>
      </c>
      <c r="E24" s="43">
        <f t="shared" si="4"/>
        <v>0</v>
      </c>
      <c r="F24" s="56" t="e">
        <f t="shared" si="1"/>
        <v>#DIV/0!</v>
      </c>
      <c r="H24" s="61">
        <f t="shared" si="2"/>
        <v>0</v>
      </c>
      <c r="I24" s="61">
        <f t="shared" si="3"/>
        <v>3</v>
      </c>
    </row>
    <row r="25" spans="3:9" ht="18.75" x14ac:dyDescent="0.3">
      <c r="C25" s="4">
        <f t="shared" si="4"/>
        <v>0</v>
      </c>
      <c r="D25" s="43">
        <f t="shared" si="4"/>
        <v>0</v>
      </c>
      <c r="E25" s="43">
        <f t="shared" si="4"/>
        <v>0</v>
      </c>
      <c r="F25" s="56" t="e">
        <f t="shared" si="1"/>
        <v>#DIV/0!</v>
      </c>
      <c r="H25" s="61">
        <f t="shared" si="2"/>
        <v>0</v>
      </c>
      <c r="I25" s="61">
        <f t="shared" si="3"/>
        <v>3</v>
      </c>
    </row>
    <row r="26" spans="3:9" ht="18.75" x14ac:dyDescent="0.3">
      <c r="C26" s="4">
        <f t="shared" si="4"/>
        <v>0</v>
      </c>
      <c r="D26" s="43">
        <f t="shared" si="4"/>
        <v>0</v>
      </c>
      <c r="E26" s="43">
        <f t="shared" si="4"/>
        <v>0</v>
      </c>
      <c r="F26" s="56" t="e">
        <f t="shared" si="1"/>
        <v>#DIV/0!</v>
      </c>
      <c r="H26" s="61">
        <f t="shared" si="2"/>
        <v>0</v>
      </c>
      <c r="I26" s="61">
        <f t="shared" si="3"/>
        <v>3</v>
      </c>
    </row>
    <row r="27" spans="3:9" ht="18.75" x14ac:dyDescent="0.3">
      <c r="C27" s="4">
        <f t="shared" si="4"/>
        <v>0</v>
      </c>
      <c r="D27" s="43">
        <f t="shared" si="4"/>
        <v>0</v>
      </c>
      <c r="E27" s="43">
        <f t="shared" si="4"/>
        <v>0</v>
      </c>
      <c r="F27" s="56" t="e">
        <f t="shared" si="1"/>
        <v>#DIV/0!</v>
      </c>
      <c r="H27" s="61">
        <f t="shared" si="2"/>
        <v>0</v>
      </c>
      <c r="I27" s="61">
        <f t="shared" si="3"/>
        <v>3</v>
      </c>
    </row>
    <row r="28" spans="3:9" ht="18.75" x14ac:dyDescent="0.3">
      <c r="C28" s="4">
        <f t="shared" si="4"/>
        <v>0</v>
      </c>
      <c r="D28" s="43">
        <f t="shared" si="4"/>
        <v>0</v>
      </c>
      <c r="E28" s="43">
        <f t="shared" si="4"/>
        <v>0</v>
      </c>
      <c r="F28" s="56" t="e">
        <f t="shared" si="1"/>
        <v>#DIV/0!</v>
      </c>
      <c r="H28" s="61">
        <f t="shared" si="2"/>
        <v>0</v>
      </c>
      <c r="I28" s="61">
        <f t="shared" si="3"/>
        <v>3</v>
      </c>
    </row>
    <row r="29" spans="3:9" ht="18.75" x14ac:dyDescent="0.3">
      <c r="C29" s="4">
        <f t="shared" si="4"/>
        <v>0</v>
      </c>
      <c r="D29" s="43">
        <f t="shared" si="4"/>
        <v>0</v>
      </c>
      <c r="E29" s="43">
        <f t="shared" si="4"/>
        <v>0</v>
      </c>
      <c r="F29" s="56" t="e">
        <f t="shared" si="1"/>
        <v>#DIV/0!</v>
      </c>
      <c r="H29" s="61">
        <f t="shared" si="2"/>
        <v>0</v>
      </c>
      <c r="I29" s="61">
        <f t="shared" si="3"/>
        <v>3</v>
      </c>
    </row>
    <row r="30" spans="3:9" ht="18.75" x14ac:dyDescent="0.3">
      <c r="C30" s="4">
        <f t="shared" si="4"/>
        <v>0</v>
      </c>
      <c r="D30" s="43">
        <f t="shared" si="4"/>
        <v>0</v>
      </c>
      <c r="E30" s="43">
        <f t="shared" si="4"/>
        <v>0</v>
      </c>
      <c r="F30" s="56" t="e">
        <f t="shared" si="1"/>
        <v>#DIV/0!</v>
      </c>
      <c r="H30" s="61">
        <f t="shared" si="2"/>
        <v>0</v>
      </c>
      <c r="I30" s="61">
        <f t="shared" si="3"/>
        <v>3</v>
      </c>
    </row>
    <row r="31" spans="3:9" ht="18.75" x14ac:dyDescent="0.3">
      <c r="C31" s="4">
        <f t="shared" si="4"/>
        <v>0</v>
      </c>
      <c r="D31" s="43">
        <f t="shared" si="4"/>
        <v>0</v>
      </c>
      <c r="E31" s="43">
        <f t="shared" si="4"/>
        <v>0</v>
      </c>
      <c r="F31" s="56" t="e">
        <f t="shared" si="1"/>
        <v>#DIV/0!</v>
      </c>
      <c r="H31" s="61">
        <f t="shared" si="2"/>
        <v>0</v>
      </c>
      <c r="I31" s="61">
        <f t="shared" si="3"/>
        <v>3</v>
      </c>
    </row>
    <row r="32" spans="3:9" ht="18.75" x14ac:dyDescent="0.3">
      <c r="C32" s="4">
        <f t="shared" si="4"/>
        <v>0</v>
      </c>
      <c r="D32" s="43">
        <f t="shared" si="4"/>
        <v>0</v>
      </c>
      <c r="E32" s="43">
        <f t="shared" si="4"/>
        <v>0</v>
      </c>
      <c r="F32" s="56" t="e">
        <f t="shared" si="1"/>
        <v>#DIV/0!</v>
      </c>
      <c r="H32" s="61">
        <f t="shared" si="2"/>
        <v>0</v>
      </c>
      <c r="I32" s="61">
        <f t="shared" si="3"/>
        <v>3</v>
      </c>
    </row>
    <row r="33" spans="1:9" ht="18.75" x14ac:dyDescent="0.3">
      <c r="C33" s="4">
        <f t="shared" si="4"/>
        <v>0</v>
      </c>
      <c r="D33" s="43">
        <f t="shared" si="4"/>
        <v>0</v>
      </c>
      <c r="E33" s="43">
        <f t="shared" si="4"/>
        <v>0</v>
      </c>
      <c r="F33" s="56" t="e">
        <f t="shared" si="1"/>
        <v>#DIV/0!</v>
      </c>
      <c r="H33" s="61">
        <f t="shared" si="2"/>
        <v>0</v>
      </c>
      <c r="I33" s="61">
        <f t="shared" si="3"/>
        <v>3</v>
      </c>
    </row>
    <row r="34" spans="1:9" ht="18.75" x14ac:dyDescent="0.3">
      <c r="C34" s="4">
        <f t="shared" si="4"/>
        <v>0</v>
      </c>
      <c r="D34" s="43">
        <f t="shared" si="4"/>
        <v>0</v>
      </c>
      <c r="E34" s="43">
        <f t="shared" si="4"/>
        <v>0</v>
      </c>
      <c r="F34" s="56" t="e">
        <f>ROUNDUP(ABS((D34-E34)/H34),I34)</f>
        <v>#DIV/0!</v>
      </c>
      <c r="H34" s="61">
        <f t="shared" si="2"/>
        <v>0</v>
      </c>
      <c r="I34" s="61">
        <f t="shared" si="3"/>
        <v>3</v>
      </c>
    </row>
    <row r="35" spans="1:9" ht="18.75" x14ac:dyDescent="0.3">
      <c r="D35" s="9"/>
    </row>
    <row r="36" spans="1:9" ht="16.5" x14ac:dyDescent="0.25">
      <c r="C36" s="151" t="s">
        <v>6</v>
      </c>
      <c r="D36" s="151"/>
      <c r="E36" s="151"/>
      <c r="F36" s="51" t="e">
        <f>ROUND(AVERAGE(F5:F34),I36)</f>
        <v>#DIV/0!</v>
      </c>
      <c r="I36" s="61">
        <f>IF(A$1= "CPF",5,4)</f>
        <v>4</v>
      </c>
    </row>
    <row r="37" spans="1:9" ht="18.75" x14ac:dyDescent="0.25">
      <c r="B37" s="151" t="s">
        <v>7</v>
      </c>
      <c r="C37" s="151"/>
      <c r="D37" s="151"/>
      <c r="E37" s="151"/>
      <c r="F37" s="51" t="e">
        <f>ROUND(STDEV(F5:F34),I37)</f>
        <v>#DIV/0!</v>
      </c>
      <c r="I37" s="61">
        <f>IF(A$1= "CPF",5,4)</f>
        <v>4</v>
      </c>
    </row>
    <row r="38" spans="1:9" ht="16.5" x14ac:dyDescent="0.25">
      <c r="E38" s="7" t="s">
        <v>8</v>
      </c>
      <c r="F38" s="52" t="e">
        <f>ROUND(2.575*F37+F36,I38)</f>
        <v>#DIV/0!</v>
      </c>
      <c r="I38" s="61">
        <f>IF(A$1= "CPF",5,4)</f>
        <v>4</v>
      </c>
    </row>
    <row r="42" spans="1:9" ht="21" x14ac:dyDescent="0.3">
      <c r="A42" s="1" t="s">
        <v>15</v>
      </c>
    </row>
    <row r="43" spans="1:9" ht="16.5" x14ac:dyDescent="0.25">
      <c r="C43" s="6" t="s">
        <v>2</v>
      </c>
      <c r="D43" s="2" t="s">
        <v>3</v>
      </c>
      <c r="E43" s="2" t="s">
        <v>4</v>
      </c>
      <c r="F43" s="49" t="s">
        <v>5</v>
      </c>
    </row>
    <row r="44" spans="1:9" ht="18.75" x14ac:dyDescent="0.3">
      <c r="C44" s="4">
        <f>C360</f>
        <v>0</v>
      </c>
      <c r="D44" s="43">
        <f>D360</f>
        <v>0</v>
      </c>
      <c r="E44" s="43">
        <f>E360</f>
        <v>0</v>
      </c>
      <c r="F44" s="56" t="e">
        <f>ROUNDUP(ABS((D44-E44)/H44),I44)</f>
        <v>#DIV/0!</v>
      </c>
      <c r="H44" s="61">
        <f t="shared" si="2"/>
        <v>0</v>
      </c>
      <c r="I44" s="61">
        <f t="shared" si="3"/>
        <v>3</v>
      </c>
    </row>
    <row r="45" spans="1:9" ht="18.75" x14ac:dyDescent="0.3">
      <c r="C45" s="4">
        <f t="shared" ref="C45:E103" si="5">C361</f>
        <v>0</v>
      </c>
      <c r="D45" s="43">
        <f>D361</f>
        <v>0</v>
      </c>
      <c r="E45" s="43">
        <f>E361</f>
        <v>0</v>
      </c>
      <c r="F45" s="56" t="e">
        <f t="shared" ref="F45:F103" si="6">ROUNDUP(ABS((D45-E45)/H45),I45)</f>
        <v>#DIV/0!</v>
      </c>
      <c r="H45" s="61">
        <f t="shared" si="2"/>
        <v>0</v>
      </c>
      <c r="I45" s="61">
        <f t="shared" si="3"/>
        <v>3</v>
      </c>
    </row>
    <row r="46" spans="1:9" ht="18.75" x14ac:dyDescent="0.3">
      <c r="C46" s="4">
        <f t="shared" si="5"/>
        <v>0</v>
      </c>
      <c r="D46" s="43">
        <f t="shared" si="5"/>
        <v>0</v>
      </c>
      <c r="E46" s="43">
        <f t="shared" si="5"/>
        <v>0</v>
      </c>
      <c r="F46" s="56" t="e">
        <f t="shared" si="6"/>
        <v>#DIV/0!</v>
      </c>
      <c r="H46" s="61">
        <f t="shared" si="2"/>
        <v>0</v>
      </c>
      <c r="I46" s="61">
        <f t="shared" si="3"/>
        <v>3</v>
      </c>
    </row>
    <row r="47" spans="1:9" ht="18.75" x14ac:dyDescent="0.3">
      <c r="C47" s="4">
        <f t="shared" si="5"/>
        <v>0</v>
      </c>
      <c r="D47" s="43">
        <f t="shared" si="5"/>
        <v>0</v>
      </c>
      <c r="E47" s="43">
        <f t="shared" si="5"/>
        <v>0</v>
      </c>
      <c r="F47" s="56" t="e">
        <f t="shared" si="6"/>
        <v>#DIV/0!</v>
      </c>
      <c r="H47" s="61">
        <f t="shared" si="2"/>
        <v>0</v>
      </c>
      <c r="I47" s="61">
        <f t="shared" si="3"/>
        <v>3</v>
      </c>
    </row>
    <row r="48" spans="1:9" ht="18.75" x14ac:dyDescent="0.3">
      <c r="C48" s="4">
        <f t="shared" si="5"/>
        <v>0</v>
      </c>
      <c r="D48" s="43">
        <f t="shared" si="5"/>
        <v>0</v>
      </c>
      <c r="E48" s="43">
        <f t="shared" si="5"/>
        <v>0</v>
      </c>
      <c r="F48" s="56" t="e">
        <f t="shared" si="6"/>
        <v>#DIV/0!</v>
      </c>
      <c r="H48" s="61">
        <f t="shared" si="2"/>
        <v>0</v>
      </c>
      <c r="I48" s="61">
        <f t="shared" si="3"/>
        <v>3</v>
      </c>
    </row>
    <row r="49" spans="3:9" ht="18.75" x14ac:dyDescent="0.3">
      <c r="C49" s="4">
        <f t="shared" si="5"/>
        <v>0</v>
      </c>
      <c r="D49" s="43">
        <f t="shared" si="5"/>
        <v>0</v>
      </c>
      <c r="E49" s="43">
        <f t="shared" si="5"/>
        <v>0</v>
      </c>
      <c r="F49" s="56" t="e">
        <f t="shared" si="6"/>
        <v>#DIV/0!</v>
      </c>
      <c r="H49" s="61">
        <f t="shared" si="2"/>
        <v>0</v>
      </c>
      <c r="I49" s="61">
        <f t="shared" si="3"/>
        <v>3</v>
      </c>
    </row>
    <row r="50" spans="3:9" ht="18.75" x14ac:dyDescent="0.3">
      <c r="C50" s="4">
        <f t="shared" si="5"/>
        <v>0</v>
      </c>
      <c r="D50" s="43">
        <f t="shared" si="5"/>
        <v>0</v>
      </c>
      <c r="E50" s="43">
        <f t="shared" si="5"/>
        <v>0</v>
      </c>
      <c r="F50" s="56" t="e">
        <f t="shared" si="6"/>
        <v>#DIV/0!</v>
      </c>
      <c r="H50" s="61">
        <f t="shared" si="2"/>
        <v>0</v>
      </c>
      <c r="I50" s="61">
        <f t="shared" si="3"/>
        <v>3</v>
      </c>
    </row>
    <row r="51" spans="3:9" ht="18.75" x14ac:dyDescent="0.3">
      <c r="C51" s="4">
        <f t="shared" si="5"/>
        <v>0</v>
      </c>
      <c r="D51" s="43">
        <f t="shared" si="5"/>
        <v>0</v>
      </c>
      <c r="E51" s="43">
        <f t="shared" si="5"/>
        <v>0</v>
      </c>
      <c r="F51" s="56" t="e">
        <f t="shared" si="6"/>
        <v>#DIV/0!</v>
      </c>
      <c r="H51" s="61">
        <f t="shared" si="2"/>
        <v>0</v>
      </c>
      <c r="I51" s="61">
        <f t="shared" si="3"/>
        <v>3</v>
      </c>
    </row>
    <row r="52" spans="3:9" ht="18.75" x14ac:dyDescent="0.3">
      <c r="C52" s="4">
        <f t="shared" si="5"/>
        <v>0</v>
      </c>
      <c r="D52" s="43">
        <f t="shared" si="5"/>
        <v>0</v>
      </c>
      <c r="E52" s="43">
        <f t="shared" si="5"/>
        <v>0</v>
      </c>
      <c r="F52" s="56" t="e">
        <f t="shared" si="6"/>
        <v>#DIV/0!</v>
      </c>
      <c r="H52" s="61">
        <f t="shared" si="2"/>
        <v>0</v>
      </c>
      <c r="I52" s="61">
        <f t="shared" si="3"/>
        <v>3</v>
      </c>
    </row>
    <row r="53" spans="3:9" ht="18.75" x14ac:dyDescent="0.3">
      <c r="C53" s="4">
        <f t="shared" si="5"/>
        <v>0</v>
      </c>
      <c r="D53" s="43">
        <f t="shared" si="5"/>
        <v>0</v>
      </c>
      <c r="E53" s="43">
        <f t="shared" si="5"/>
        <v>0</v>
      </c>
      <c r="F53" s="56" t="e">
        <f t="shared" si="6"/>
        <v>#DIV/0!</v>
      </c>
      <c r="H53" s="61">
        <f t="shared" si="2"/>
        <v>0</v>
      </c>
      <c r="I53" s="61">
        <f t="shared" si="3"/>
        <v>3</v>
      </c>
    </row>
    <row r="54" spans="3:9" ht="18.75" x14ac:dyDescent="0.3">
      <c r="C54" s="4">
        <f t="shared" si="5"/>
        <v>0</v>
      </c>
      <c r="D54" s="43">
        <f t="shared" si="5"/>
        <v>0</v>
      </c>
      <c r="E54" s="43">
        <f t="shared" si="5"/>
        <v>0</v>
      </c>
      <c r="F54" s="56" t="e">
        <f t="shared" si="6"/>
        <v>#DIV/0!</v>
      </c>
      <c r="H54" s="61">
        <f t="shared" si="2"/>
        <v>0</v>
      </c>
      <c r="I54" s="61">
        <f t="shared" si="3"/>
        <v>3</v>
      </c>
    </row>
    <row r="55" spans="3:9" ht="18.75" x14ac:dyDescent="0.3">
      <c r="C55" s="4">
        <f t="shared" si="5"/>
        <v>0</v>
      </c>
      <c r="D55" s="43">
        <f t="shared" si="5"/>
        <v>0</v>
      </c>
      <c r="E55" s="43">
        <f t="shared" si="5"/>
        <v>0</v>
      </c>
      <c r="F55" s="56" t="e">
        <f t="shared" si="6"/>
        <v>#DIV/0!</v>
      </c>
      <c r="H55" s="61">
        <f t="shared" si="2"/>
        <v>0</v>
      </c>
      <c r="I55" s="61">
        <f t="shared" si="3"/>
        <v>3</v>
      </c>
    </row>
    <row r="56" spans="3:9" ht="18.75" x14ac:dyDescent="0.3">
      <c r="C56" s="4">
        <f t="shared" si="5"/>
        <v>0</v>
      </c>
      <c r="D56" s="43">
        <f t="shared" si="5"/>
        <v>0</v>
      </c>
      <c r="E56" s="43">
        <f t="shared" si="5"/>
        <v>0</v>
      </c>
      <c r="F56" s="56" t="e">
        <f t="shared" si="6"/>
        <v>#DIV/0!</v>
      </c>
      <c r="H56" s="61">
        <f t="shared" si="2"/>
        <v>0</v>
      </c>
      <c r="I56" s="61">
        <f t="shared" si="3"/>
        <v>3</v>
      </c>
    </row>
    <row r="57" spans="3:9" ht="18.75" x14ac:dyDescent="0.3">
      <c r="C57" s="4">
        <f t="shared" si="5"/>
        <v>0</v>
      </c>
      <c r="D57" s="43">
        <f t="shared" si="5"/>
        <v>0</v>
      </c>
      <c r="E57" s="43">
        <f t="shared" si="5"/>
        <v>0</v>
      </c>
      <c r="F57" s="56" t="e">
        <f t="shared" si="6"/>
        <v>#DIV/0!</v>
      </c>
      <c r="H57" s="61">
        <f t="shared" si="2"/>
        <v>0</v>
      </c>
      <c r="I57" s="61">
        <f t="shared" si="3"/>
        <v>3</v>
      </c>
    </row>
    <row r="58" spans="3:9" ht="18.75" x14ac:dyDescent="0.3">
      <c r="C58" s="4">
        <f t="shared" si="5"/>
        <v>0</v>
      </c>
      <c r="D58" s="43">
        <f t="shared" si="5"/>
        <v>0</v>
      </c>
      <c r="E58" s="43">
        <f t="shared" si="5"/>
        <v>0</v>
      </c>
      <c r="F58" s="56" t="e">
        <f t="shared" si="6"/>
        <v>#DIV/0!</v>
      </c>
      <c r="H58" s="61">
        <f t="shared" si="2"/>
        <v>0</v>
      </c>
      <c r="I58" s="61">
        <f t="shared" si="3"/>
        <v>3</v>
      </c>
    </row>
    <row r="59" spans="3:9" ht="18.75" x14ac:dyDescent="0.3">
      <c r="C59" s="4">
        <f t="shared" si="5"/>
        <v>0</v>
      </c>
      <c r="D59" s="43">
        <f t="shared" si="5"/>
        <v>0</v>
      </c>
      <c r="E59" s="43">
        <f t="shared" si="5"/>
        <v>0</v>
      </c>
      <c r="F59" s="56" t="e">
        <f t="shared" si="6"/>
        <v>#DIV/0!</v>
      </c>
      <c r="H59" s="61">
        <f t="shared" si="2"/>
        <v>0</v>
      </c>
      <c r="I59" s="61">
        <f t="shared" si="3"/>
        <v>3</v>
      </c>
    </row>
    <row r="60" spans="3:9" ht="18.75" x14ac:dyDescent="0.3">
      <c r="C60" s="4">
        <f t="shared" si="5"/>
        <v>0</v>
      </c>
      <c r="D60" s="43">
        <f t="shared" si="5"/>
        <v>0</v>
      </c>
      <c r="E60" s="43">
        <f t="shared" si="5"/>
        <v>0</v>
      </c>
      <c r="F60" s="56" t="e">
        <f t="shared" si="6"/>
        <v>#DIV/0!</v>
      </c>
      <c r="H60" s="61">
        <f t="shared" si="2"/>
        <v>0</v>
      </c>
      <c r="I60" s="61">
        <f t="shared" si="3"/>
        <v>3</v>
      </c>
    </row>
    <row r="61" spans="3:9" ht="18.75" x14ac:dyDescent="0.3">
      <c r="C61" s="4">
        <f t="shared" si="5"/>
        <v>0</v>
      </c>
      <c r="D61" s="43">
        <f t="shared" si="5"/>
        <v>0</v>
      </c>
      <c r="E61" s="43">
        <f t="shared" si="5"/>
        <v>0</v>
      </c>
      <c r="F61" s="56" t="e">
        <f t="shared" si="6"/>
        <v>#DIV/0!</v>
      </c>
      <c r="H61" s="61">
        <f t="shared" si="2"/>
        <v>0</v>
      </c>
      <c r="I61" s="61">
        <f t="shared" si="3"/>
        <v>3</v>
      </c>
    </row>
    <row r="62" spans="3:9" ht="18.75" x14ac:dyDescent="0.3">
      <c r="C62" s="4">
        <f t="shared" si="5"/>
        <v>0</v>
      </c>
      <c r="D62" s="43">
        <f t="shared" si="5"/>
        <v>0</v>
      </c>
      <c r="E62" s="43">
        <f t="shared" si="5"/>
        <v>0</v>
      </c>
      <c r="F62" s="56" t="e">
        <f t="shared" si="6"/>
        <v>#DIV/0!</v>
      </c>
      <c r="H62" s="61">
        <f t="shared" si="2"/>
        <v>0</v>
      </c>
      <c r="I62" s="61">
        <f t="shared" si="3"/>
        <v>3</v>
      </c>
    </row>
    <row r="63" spans="3:9" ht="18.75" x14ac:dyDescent="0.3">
      <c r="C63" s="4">
        <f t="shared" si="5"/>
        <v>0</v>
      </c>
      <c r="D63" s="43">
        <f t="shared" si="5"/>
        <v>0</v>
      </c>
      <c r="E63" s="43">
        <f t="shared" si="5"/>
        <v>0</v>
      </c>
      <c r="F63" s="56" t="e">
        <f t="shared" si="6"/>
        <v>#DIV/0!</v>
      </c>
      <c r="H63" s="61">
        <f t="shared" si="2"/>
        <v>0</v>
      </c>
      <c r="I63" s="61">
        <f t="shared" si="3"/>
        <v>3</v>
      </c>
    </row>
    <row r="64" spans="3:9" ht="18.75" x14ac:dyDescent="0.3">
      <c r="C64" s="4">
        <f t="shared" si="5"/>
        <v>0</v>
      </c>
      <c r="D64" s="43">
        <f t="shared" si="5"/>
        <v>0</v>
      </c>
      <c r="E64" s="43">
        <f t="shared" si="5"/>
        <v>0</v>
      </c>
      <c r="F64" s="56" t="e">
        <f t="shared" si="6"/>
        <v>#DIV/0!</v>
      </c>
      <c r="H64" s="61">
        <f t="shared" si="2"/>
        <v>0</v>
      </c>
      <c r="I64" s="61">
        <f t="shared" si="3"/>
        <v>3</v>
      </c>
    </row>
    <row r="65" spans="3:9" ht="18.75" x14ac:dyDescent="0.3">
      <c r="C65" s="4">
        <f t="shared" si="5"/>
        <v>0</v>
      </c>
      <c r="D65" s="43">
        <f t="shared" si="5"/>
        <v>0</v>
      </c>
      <c r="E65" s="43">
        <f t="shared" si="5"/>
        <v>0</v>
      </c>
      <c r="F65" s="56" t="e">
        <f t="shared" si="6"/>
        <v>#DIV/0!</v>
      </c>
      <c r="H65" s="61">
        <f t="shared" si="2"/>
        <v>0</v>
      </c>
      <c r="I65" s="61">
        <f t="shared" si="3"/>
        <v>3</v>
      </c>
    </row>
    <row r="66" spans="3:9" ht="18.75" x14ac:dyDescent="0.3">
      <c r="C66" s="4">
        <f t="shared" si="5"/>
        <v>0</v>
      </c>
      <c r="D66" s="43">
        <f t="shared" si="5"/>
        <v>0</v>
      </c>
      <c r="E66" s="43">
        <f t="shared" si="5"/>
        <v>0</v>
      </c>
      <c r="F66" s="56" t="e">
        <f t="shared" si="6"/>
        <v>#DIV/0!</v>
      </c>
      <c r="H66" s="61">
        <f t="shared" si="2"/>
        <v>0</v>
      </c>
      <c r="I66" s="61">
        <f t="shared" si="3"/>
        <v>3</v>
      </c>
    </row>
    <row r="67" spans="3:9" ht="18.75" x14ac:dyDescent="0.3">
      <c r="C67" s="4">
        <f t="shared" si="5"/>
        <v>0</v>
      </c>
      <c r="D67" s="43">
        <f t="shared" si="5"/>
        <v>0</v>
      </c>
      <c r="E67" s="43">
        <f t="shared" si="5"/>
        <v>0</v>
      </c>
      <c r="F67" s="56" t="e">
        <f t="shared" si="6"/>
        <v>#DIV/0!</v>
      </c>
      <c r="H67" s="61">
        <f t="shared" si="2"/>
        <v>0</v>
      </c>
      <c r="I67" s="61">
        <f t="shared" si="3"/>
        <v>3</v>
      </c>
    </row>
    <row r="68" spans="3:9" ht="18.75" x14ac:dyDescent="0.3">
      <c r="C68" s="4">
        <f t="shared" si="5"/>
        <v>0</v>
      </c>
      <c r="D68" s="43">
        <f t="shared" si="5"/>
        <v>0</v>
      </c>
      <c r="E68" s="43">
        <f t="shared" si="5"/>
        <v>0</v>
      </c>
      <c r="F68" s="56" t="e">
        <f t="shared" si="6"/>
        <v>#DIV/0!</v>
      </c>
      <c r="H68" s="61">
        <f t="shared" si="2"/>
        <v>0</v>
      </c>
      <c r="I68" s="61">
        <f t="shared" si="3"/>
        <v>3</v>
      </c>
    </row>
    <row r="69" spans="3:9" ht="18.75" x14ac:dyDescent="0.3">
      <c r="C69" s="4">
        <f t="shared" si="5"/>
        <v>0</v>
      </c>
      <c r="D69" s="43">
        <f t="shared" si="5"/>
        <v>0</v>
      </c>
      <c r="E69" s="43">
        <f t="shared" si="5"/>
        <v>0</v>
      </c>
      <c r="F69" s="56" t="e">
        <f t="shared" si="6"/>
        <v>#DIV/0!</v>
      </c>
      <c r="H69" s="61">
        <f t="shared" si="2"/>
        <v>0</v>
      </c>
      <c r="I69" s="61">
        <f t="shared" si="3"/>
        <v>3</v>
      </c>
    </row>
    <row r="70" spans="3:9" ht="18.75" x14ac:dyDescent="0.3">
      <c r="C70" s="4">
        <f t="shared" si="5"/>
        <v>0</v>
      </c>
      <c r="D70" s="43">
        <f t="shared" si="5"/>
        <v>0</v>
      </c>
      <c r="E70" s="43">
        <f t="shared" si="5"/>
        <v>0</v>
      </c>
      <c r="F70" s="56" t="e">
        <f t="shared" si="6"/>
        <v>#DIV/0!</v>
      </c>
      <c r="H70" s="61">
        <f t="shared" ref="H70:H133" si="7">IF(A$1= "CPF",100, E70)</f>
        <v>0</v>
      </c>
      <c r="I70" s="61">
        <f t="shared" ref="I70:I133" si="8">IF(A$1= "CPF",5,3)</f>
        <v>3</v>
      </c>
    </row>
    <row r="71" spans="3:9" ht="18.75" x14ac:dyDescent="0.3">
      <c r="C71" s="4">
        <f t="shared" si="5"/>
        <v>0</v>
      </c>
      <c r="D71" s="43">
        <f t="shared" si="5"/>
        <v>0</v>
      </c>
      <c r="E71" s="43">
        <f t="shared" si="5"/>
        <v>0</v>
      </c>
      <c r="F71" s="56" t="e">
        <f t="shared" si="6"/>
        <v>#DIV/0!</v>
      </c>
      <c r="H71" s="61">
        <f t="shared" si="7"/>
        <v>0</v>
      </c>
      <c r="I71" s="61">
        <f t="shared" si="8"/>
        <v>3</v>
      </c>
    </row>
    <row r="72" spans="3:9" ht="18.75" x14ac:dyDescent="0.3">
      <c r="C72" s="4">
        <f t="shared" si="5"/>
        <v>0</v>
      </c>
      <c r="D72" s="43">
        <f t="shared" si="5"/>
        <v>0</v>
      </c>
      <c r="E72" s="43">
        <f t="shared" si="5"/>
        <v>0</v>
      </c>
      <c r="F72" s="56" t="e">
        <f t="shared" si="6"/>
        <v>#DIV/0!</v>
      </c>
      <c r="H72" s="61">
        <f t="shared" si="7"/>
        <v>0</v>
      </c>
      <c r="I72" s="61">
        <f t="shared" si="8"/>
        <v>3</v>
      </c>
    </row>
    <row r="73" spans="3:9" ht="18.75" x14ac:dyDescent="0.3">
      <c r="C73" s="4">
        <f t="shared" si="5"/>
        <v>0</v>
      </c>
      <c r="D73" s="43">
        <f t="shared" si="5"/>
        <v>0</v>
      </c>
      <c r="E73" s="43">
        <f t="shared" si="5"/>
        <v>0</v>
      </c>
      <c r="F73" s="56" t="e">
        <f t="shared" si="6"/>
        <v>#DIV/0!</v>
      </c>
      <c r="H73" s="61">
        <f t="shared" si="7"/>
        <v>0</v>
      </c>
      <c r="I73" s="61">
        <f t="shared" si="8"/>
        <v>3</v>
      </c>
    </row>
    <row r="74" spans="3:9" ht="18.75" x14ac:dyDescent="0.3">
      <c r="C74" s="4">
        <f t="shared" si="5"/>
        <v>0</v>
      </c>
      <c r="D74" s="43">
        <f t="shared" si="5"/>
        <v>0</v>
      </c>
      <c r="E74" s="43">
        <f t="shared" si="5"/>
        <v>0</v>
      </c>
      <c r="F74" s="56" t="e">
        <f t="shared" si="6"/>
        <v>#DIV/0!</v>
      </c>
      <c r="H74" s="61">
        <f t="shared" si="7"/>
        <v>0</v>
      </c>
      <c r="I74" s="61">
        <f t="shared" si="8"/>
        <v>3</v>
      </c>
    </row>
    <row r="75" spans="3:9" ht="18.75" x14ac:dyDescent="0.3">
      <c r="C75" s="4">
        <f t="shared" si="5"/>
        <v>0</v>
      </c>
      <c r="D75" s="43">
        <f t="shared" si="5"/>
        <v>0</v>
      </c>
      <c r="E75" s="43">
        <f t="shared" si="5"/>
        <v>0</v>
      </c>
      <c r="F75" s="56" t="e">
        <f t="shared" si="6"/>
        <v>#DIV/0!</v>
      </c>
      <c r="H75" s="61">
        <f t="shared" si="7"/>
        <v>0</v>
      </c>
      <c r="I75" s="61">
        <f t="shared" si="8"/>
        <v>3</v>
      </c>
    </row>
    <row r="76" spans="3:9" ht="18.75" x14ac:dyDescent="0.3">
      <c r="C76" s="4">
        <f t="shared" si="5"/>
        <v>0</v>
      </c>
      <c r="D76" s="43">
        <f t="shared" si="5"/>
        <v>0</v>
      </c>
      <c r="E76" s="43">
        <f t="shared" si="5"/>
        <v>0</v>
      </c>
      <c r="F76" s="56" t="e">
        <f t="shared" si="6"/>
        <v>#DIV/0!</v>
      </c>
      <c r="H76" s="61">
        <f t="shared" si="7"/>
        <v>0</v>
      </c>
      <c r="I76" s="61">
        <f t="shared" si="8"/>
        <v>3</v>
      </c>
    </row>
    <row r="77" spans="3:9" ht="18.75" x14ac:dyDescent="0.3">
      <c r="C77" s="4">
        <f t="shared" si="5"/>
        <v>0</v>
      </c>
      <c r="D77" s="43">
        <f t="shared" si="5"/>
        <v>0</v>
      </c>
      <c r="E77" s="43">
        <f t="shared" si="5"/>
        <v>0</v>
      </c>
      <c r="F77" s="56" t="e">
        <f t="shared" si="6"/>
        <v>#DIV/0!</v>
      </c>
      <c r="H77" s="61">
        <f t="shared" si="7"/>
        <v>0</v>
      </c>
      <c r="I77" s="61">
        <f t="shared" si="8"/>
        <v>3</v>
      </c>
    </row>
    <row r="78" spans="3:9" ht="18.75" x14ac:dyDescent="0.3">
      <c r="C78" s="4">
        <f t="shared" si="5"/>
        <v>0</v>
      </c>
      <c r="D78" s="43">
        <f t="shared" si="5"/>
        <v>0</v>
      </c>
      <c r="E78" s="43">
        <f t="shared" si="5"/>
        <v>0</v>
      </c>
      <c r="F78" s="56" t="e">
        <f t="shared" si="6"/>
        <v>#DIV/0!</v>
      </c>
      <c r="H78" s="61">
        <f t="shared" si="7"/>
        <v>0</v>
      </c>
      <c r="I78" s="61">
        <f t="shared" si="8"/>
        <v>3</v>
      </c>
    </row>
    <row r="79" spans="3:9" ht="18.75" x14ac:dyDescent="0.3">
      <c r="C79" s="4">
        <f t="shared" si="5"/>
        <v>0</v>
      </c>
      <c r="D79" s="43">
        <f t="shared" si="5"/>
        <v>0</v>
      </c>
      <c r="E79" s="43">
        <f t="shared" si="5"/>
        <v>0</v>
      </c>
      <c r="F79" s="56" t="e">
        <f t="shared" si="6"/>
        <v>#DIV/0!</v>
      </c>
      <c r="H79" s="61">
        <f t="shared" si="7"/>
        <v>0</v>
      </c>
      <c r="I79" s="61">
        <f t="shared" si="8"/>
        <v>3</v>
      </c>
    </row>
    <row r="80" spans="3:9" ht="18.75" x14ac:dyDescent="0.3">
      <c r="C80" s="4">
        <f t="shared" si="5"/>
        <v>0</v>
      </c>
      <c r="D80" s="43">
        <f t="shared" si="5"/>
        <v>0</v>
      </c>
      <c r="E80" s="43">
        <f t="shared" si="5"/>
        <v>0</v>
      </c>
      <c r="F80" s="56" t="e">
        <f t="shared" si="6"/>
        <v>#DIV/0!</v>
      </c>
      <c r="H80" s="61">
        <f t="shared" si="7"/>
        <v>0</v>
      </c>
      <c r="I80" s="61">
        <f t="shared" si="8"/>
        <v>3</v>
      </c>
    </row>
    <row r="81" spans="3:9" ht="18.75" x14ac:dyDescent="0.3">
      <c r="C81" s="4">
        <f t="shared" si="5"/>
        <v>0</v>
      </c>
      <c r="D81" s="43">
        <f t="shared" si="5"/>
        <v>0</v>
      </c>
      <c r="E81" s="43">
        <f t="shared" si="5"/>
        <v>0</v>
      </c>
      <c r="F81" s="56" t="e">
        <f t="shared" si="6"/>
        <v>#DIV/0!</v>
      </c>
      <c r="H81" s="61">
        <f t="shared" si="7"/>
        <v>0</v>
      </c>
      <c r="I81" s="61">
        <f t="shared" si="8"/>
        <v>3</v>
      </c>
    </row>
    <row r="82" spans="3:9" ht="18.75" x14ac:dyDescent="0.3">
      <c r="C82" s="4">
        <f t="shared" si="5"/>
        <v>0</v>
      </c>
      <c r="D82" s="43">
        <f t="shared" si="5"/>
        <v>0</v>
      </c>
      <c r="E82" s="43">
        <f t="shared" si="5"/>
        <v>0</v>
      </c>
      <c r="F82" s="56" t="e">
        <f t="shared" si="6"/>
        <v>#DIV/0!</v>
      </c>
      <c r="H82" s="61">
        <f t="shared" si="7"/>
        <v>0</v>
      </c>
      <c r="I82" s="61">
        <f t="shared" si="8"/>
        <v>3</v>
      </c>
    </row>
    <row r="83" spans="3:9" ht="18.75" x14ac:dyDescent="0.3">
      <c r="C83" s="4">
        <f t="shared" si="5"/>
        <v>0</v>
      </c>
      <c r="D83" s="43">
        <f t="shared" si="5"/>
        <v>0</v>
      </c>
      <c r="E83" s="43">
        <f t="shared" si="5"/>
        <v>0</v>
      </c>
      <c r="F83" s="56" t="e">
        <f t="shared" si="6"/>
        <v>#DIV/0!</v>
      </c>
      <c r="H83" s="61">
        <f t="shared" si="7"/>
        <v>0</v>
      </c>
      <c r="I83" s="61">
        <f t="shared" si="8"/>
        <v>3</v>
      </c>
    </row>
    <row r="84" spans="3:9" ht="18.75" x14ac:dyDescent="0.3">
      <c r="C84" s="4">
        <f t="shared" si="5"/>
        <v>0</v>
      </c>
      <c r="D84" s="43">
        <f t="shared" si="5"/>
        <v>0</v>
      </c>
      <c r="E84" s="43">
        <f t="shared" si="5"/>
        <v>0</v>
      </c>
      <c r="F84" s="56" t="e">
        <f t="shared" si="6"/>
        <v>#DIV/0!</v>
      </c>
      <c r="H84" s="61">
        <f t="shared" si="7"/>
        <v>0</v>
      </c>
      <c r="I84" s="61">
        <f t="shared" si="8"/>
        <v>3</v>
      </c>
    </row>
    <row r="85" spans="3:9" ht="18.75" x14ac:dyDescent="0.3">
      <c r="C85" s="4">
        <f t="shared" si="5"/>
        <v>0</v>
      </c>
      <c r="D85" s="43">
        <f t="shared" si="5"/>
        <v>0</v>
      </c>
      <c r="E85" s="43">
        <f t="shared" si="5"/>
        <v>0</v>
      </c>
      <c r="F85" s="56" t="e">
        <f t="shared" si="6"/>
        <v>#DIV/0!</v>
      </c>
      <c r="H85" s="61">
        <f t="shared" si="7"/>
        <v>0</v>
      </c>
      <c r="I85" s="61">
        <f t="shared" si="8"/>
        <v>3</v>
      </c>
    </row>
    <row r="86" spans="3:9" ht="18.75" x14ac:dyDescent="0.3">
      <c r="C86" s="4">
        <f t="shared" si="5"/>
        <v>0</v>
      </c>
      <c r="D86" s="43">
        <f t="shared" si="5"/>
        <v>0</v>
      </c>
      <c r="E86" s="43">
        <f t="shared" si="5"/>
        <v>0</v>
      </c>
      <c r="F86" s="56" t="e">
        <f t="shared" si="6"/>
        <v>#DIV/0!</v>
      </c>
      <c r="H86" s="61">
        <f t="shared" si="7"/>
        <v>0</v>
      </c>
      <c r="I86" s="61">
        <f t="shared" si="8"/>
        <v>3</v>
      </c>
    </row>
    <row r="87" spans="3:9" ht="18.75" x14ac:dyDescent="0.3">
      <c r="C87" s="4">
        <f t="shared" si="5"/>
        <v>0</v>
      </c>
      <c r="D87" s="43">
        <f t="shared" si="5"/>
        <v>0</v>
      </c>
      <c r="E87" s="43">
        <f t="shared" si="5"/>
        <v>0</v>
      </c>
      <c r="F87" s="56" t="e">
        <f t="shared" si="6"/>
        <v>#DIV/0!</v>
      </c>
      <c r="H87" s="61">
        <f t="shared" si="7"/>
        <v>0</v>
      </c>
      <c r="I87" s="61">
        <f t="shared" si="8"/>
        <v>3</v>
      </c>
    </row>
    <row r="88" spans="3:9" ht="18.75" x14ac:dyDescent="0.3">
      <c r="C88" s="4">
        <f t="shared" si="5"/>
        <v>0</v>
      </c>
      <c r="D88" s="43">
        <f t="shared" si="5"/>
        <v>0</v>
      </c>
      <c r="E88" s="43">
        <f t="shared" si="5"/>
        <v>0</v>
      </c>
      <c r="F88" s="56" t="e">
        <f t="shared" si="6"/>
        <v>#DIV/0!</v>
      </c>
      <c r="H88" s="61">
        <f t="shared" si="7"/>
        <v>0</v>
      </c>
      <c r="I88" s="61">
        <f t="shared" si="8"/>
        <v>3</v>
      </c>
    </row>
    <row r="89" spans="3:9" ht="18.75" x14ac:dyDescent="0.3">
      <c r="C89" s="4">
        <f t="shared" si="5"/>
        <v>0</v>
      </c>
      <c r="D89" s="43">
        <f t="shared" si="5"/>
        <v>0</v>
      </c>
      <c r="E89" s="43">
        <f t="shared" si="5"/>
        <v>0</v>
      </c>
      <c r="F89" s="56" t="e">
        <f t="shared" si="6"/>
        <v>#DIV/0!</v>
      </c>
      <c r="H89" s="61">
        <f t="shared" si="7"/>
        <v>0</v>
      </c>
      <c r="I89" s="61">
        <f t="shared" si="8"/>
        <v>3</v>
      </c>
    </row>
    <row r="90" spans="3:9" ht="18.75" x14ac:dyDescent="0.3">
      <c r="C90" s="4">
        <f t="shared" si="5"/>
        <v>0</v>
      </c>
      <c r="D90" s="43">
        <f t="shared" si="5"/>
        <v>0</v>
      </c>
      <c r="E90" s="43">
        <f t="shared" si="5"/>
        <v>0</v>
      </c>
      <c r="F90" s="56" t="e">
        <f t="shared" si="6"/>
        <v>#DIV/0!</v>
      </c>
      <c r="H90" s="61">
        <f t="shared" si="7"/>
        <v>0</v>
      </c>
      <c r="I90" s="61">
        <f t="shared" si="8"/>
        <v>3</v>
      </c>
    </row>
    <row r="91" spans="3:9" ht="18.75" x14ac:dyDescent="0.3">
      <c r="C91" s="4">
        <f t="shared" si="5"/>
        <v>0</v>
      </c>
      <c r="D91" s="43">
        <f t="shared" si="5"/>
        <v>0</v>
      </c>
      <c r="E91" s="43">
        <f t="shared" si="5"/>
        <v>0</v>
      </c>
      <c r="F91" s="56" t="e">
        <f t="shared" si="6"/>
        <v>#DIV/0!</v>
      </c>
      <c r="H91" s="61">
        <f t="shared" si="7"/>
        <v>0</v>
      </c>
      <c r="I91" s="61">
        <f t="shared" si="8"/>
        <v>3</v>
      </c>
    </row>
    <row r="92" spans="3:9" ht="18.75" x14ac:dyDescent="0.3">
      <c r="C92" s="4">
        <f t="shared" si="5"/>
        <v>0</v>
      </c>
      <c r="D92" s="43">
        <f t="shared" si="5"/>
        <v>0</v>
      </c>
      <c r="E92" s="43">
        <f t="shared" si="5"/>
        <v>0</v>
      </c>
      <c r="F92" s="56" t="e">
        <f t="shared" si="6"/>
        <v>#DIV/0!</v>
      </c>
      <c r="H92" s="61">
        <f t="shared" si="7"/>
        <v>0</v>
      </c>
      <c r="I92" s="61">
        <f t="shared" si="8"/>
        <v>3</v>
      </c>
    </row>
    <row r="93" spans="3:9" ht="18.75" x14ac:dyDescent="0.3">
      <c r="C93" s="4">
        <f t="shared" si="5"/>
        <v>0</v>
      </c>
      <c r="D93" s="43">
        <f t="shared" si="5"/>
        <v>0</v>
      </c>
      <c r="E93" s="43">
        <f t="shared" si="5"/>
        <v>0</v>
      </c>
      <c r="F93" s="56" t="e">
        <f t="shared" si="6"/>
        <v>#DIV/0!</v>
      </c>
      <c r="H93" s="61">
        <f t="shared" si="7"/>
        <v>0</v>
      </c>
      <c r="I93" s="61">
        <f t="shared" si="8"/>
        <v>3</v>
      </c>
    </row>
    <row r="94" spans="3:9" ht="18.75" x14ac:dyDescent="0.3">
      <c r="C94" s="4">
        <f t="shared" si="5"/>
        <v>0</v>
      </c>
      <c r="D94" s="43">
        <f t="shared" si="5"/>
        <v>0</v>
      </c>
      <c r="E94" s="43">
        <f t="shared" si="5"/>
        <v>0</v>
      </c>
      <c r="F94" s="56" t="e">
        <f t="shared" si="6"/>
        <v>#DIV/0!</v>
      </c>
      <c r="H94" s="61">
        <f t="shared" si="7"/>
        <v>0</v>
      </c>
      <c r="I94" s="61">
        <f t="shared" si="8"/>
        <v>3</v>
      </c>
    </row>
    <row r="95" spans="3:9" ht="18.75" x14ac:dyDescent="0.3">
      <c r="C95" s="4">
        <f t="shared" si="5"/>
        <v>0</v>
      </c>
      <c r="D95" s="43">
        <f t="shared" si="5"/>
        <v>0</v>
      </c>
      <c r="E95" s="43">
        <f t="shared" si="5"/>
        <v>0</v>
      </c>
      <c r="F95" s="56" t="e">
        <f t="shared" si="6"/>
        <v>#DIV/0!</v>
      </c>
      <c r="H95" s="61">
        <f t="shared" si="7"/>
        <v>0</v>
      </c>
      <c r="I95" s="61">
        <f t="shared" si="8"/>
        <v>3</v>
      </c>
    </row>
    <row r="96" spans="3:9" ht="18.75" x14ac:dyDescent="0.3">
      <c r="C96" s="4">
        <f t="shared" si="5"/>
        <v>0</v>
      </c>
      <c r="D96" s="43">
        <f t="shared" si="5"/>
        <v>0</v>
      </c>
      <c r="E96" s="43">
        <f t="shared" si="5"/>
        <v>0</v>
      </c>
      <c r="F96" s="56" t="e">
        <f t="shared" si="6"/>
        <v>#DIV/0!</v>
      </c>
      <c r="H96" s="61">
        <f t="shared" si="7"/>
        <v>0</v>
      </c>
      <c r="I96" s="61">
        <f t="shared" si="8"/>
        <v>3</v>
      </c>
    </row>
    <row r="97" spans="2:9" ht="18.75" x14ac:dyDescent="0.3">
      <c r="C97" s="4">
        <f t="shared" si="5"/>
        <v>0</v>
      </c>
      <c r="D97" s="43">
        <f t="shared" si="5"/>
        <v>0</v>
      </c>
      <c r="E97" s="43">
        <f t="shared" si="5"/>
        <v>0</v>
      </c>
      <c r="F97" s="56" t="e">
        <f t="shared" si="6"/>
        <v>#DIV/0!</v>
      </c>
      <c r="H97" s="61">
        <f t="shared" si="7"/>
        <v>0</v>
      </c>
      <c r="I97" s="61">
        <f t="shared" si="8"/>
        <v>3</v>
      </c>
    </row>
    <row r="98" spans="2:9" ht="18.75" x14ac:dyDescent="0.3">
      <c r="C98" s="4">
        <f t="shared" si="5"/>
        <v>0</v>
      </c>
      <c r="D98" s="43">
        <f t="shared" si="5"/>
        <v>0</v>
      </c>
      <c r="E98" s="43">
        <f t="shared" si="5"/>
        <v>0</v>
      </c>
      <c r="F98" s="56" t="e">
        <f t="shared" si="6"/>
        <v>#DIV/0!</v>
      </c>
      <c r="H98" s="61">
        <f t="shared" si="7"/>
        <v>0</v>
      </c>
      <c r="I98" s="61">
        <f t="shared" si="8"/>
        <v>3</v>
      </c>
    </row>
    <row r="99" spans="2:9" ht="18.75" x14ac:dyDescent="0.3">
      <c r="C99" s="4">
        <f t="shared" si="5"/>
        <v>0</v>
      </c>
      <c r="D99" s="43">
        <f t="shared" si="5"/>
        <v>0</v>
      </c>
      <c r="E99" s="43">
        <f t="shared" si="5"/>
        <v>0</v>
      </c>
      <c r="F99" s="56" t="e">
        <f t="shared" si="6"/>
        <v>#DIV/0!</v>
      </c>
      <c r="H99" s="61">
        <f t="shared" si="7"/>
        <v>0</v>
      </c>
      <c r="I99" s="61">
        <f t="shared" si="8"/>
        <v>3</v>
      </c>
    </row>
    <row r="100" spans="2:9" ht="18.75" x14ac:dyDescent="0.3">
      <c r="C100" s="4">
        <f t="shared" si="5"/>
        <v>0</v>
      </c>
      <c r="D100" s="43">
        <f t="shared" si="5"/>
        <v>0</v>
      </c>
      <c r="E100" s="43">
        <f t="shared" si="5"/>
        <v>0</v>
      </c>
      <c r="F100" s="56" t="e">
        <f t="shared" si="6"/>
        <v>#DIV/0!</v>
      </c>
      <c r="H100" s="61">
        <f t="shared" si="7"/>
        <v>0</v>
      </c>
      <c r="I100" s="61">
        <f t="shared" si="8"/>
        <v>3</v>
      </c>
    </row>
    <row r="101" spans="2:9" ht="18.75" x14ac:dyDescent="0.3">
      <c r="C101" s="4">
        <f t="shared" si="5"/>
        <v>0</v>
      </c>
      <c r="D101" s="43">
        <f t="shared" si="5"/>
        <v>0</v>
      </c>
      <c r="E101" s="43">
        <f t="shared" si="5"/>
        <v>0</v>
      </c>
      <c r="F101" s="56" t="e">
        <f t="shared" si="6"/>
        <v>#DIV/0!</v>
      </c>
      <c r="H101" s="61">
        <f t="shared" si="7"/>
        <v>0</v>
      </c>
      <c r="I101" s="61">
        <f t="shared" si="8"/>
        <v>3</v>
      </c>
    </row>
    <row r="102" spans="2:9" ht="18.75" x14ac:dyDescent="0.3">
      <c r="C102" s="4">
        <f t="shared" si="5"/>
        <v>0</v>
      </c>
      <c r="D102" s="43">
        <f t="shared" si="5"/>
        <v>0</v>
      </c>
      <c r="E102" s="43">
        <f t="shared" si="5"/>
        <v>0</v>
      </c>
      <c r="F102" s="56" t="e">
        <f t="shared" si="6"/>
        <v>#DIV/0!</v>
      </c>
      <c r="H102" s="61">
        <f t="shared" si="7"/>
        <v>0</v>
      </c>
      <c r="I102" s="61">
        <f t="shared" si="8"/>
        <v>3</v>
      </c>
    </row>
    <row r="103" spans="2:9" ht="18.75" x14ac:dyDescent="0.3">
      <c r="C103" s="4">
        <f t="shared" si="5"/>
        <v>0</v>
      </c>
      <c r="D103" s="43">
        <f t="shared" si="5"/>
        <v>0</v>
      </c>
      <c r="E103" s="43">
        <f t="shared" si="5"/>
        <v>0</v>
      </c>
      <c r="F103" s="56" t="e">
        <f t="shared" si="6"/>
        <v>#DIV/0!</v>
      </c>
      <c r="H103" s="61">
        <f t="shared" si="7"/>
        <v>0</v>
      </c>
      <c r="I103" s="61">
        <f t="shared" si="8"/>
        <v>3</v>
      </c>
    </row>
    <row r="104" spans="2:9" ht="18.75" x14ac:dyDescent="0.3">
      <c r="D104" s="8"/>
      <c r="E104" s="9"/>
    </row>
    <row r="105" spans="2:9" ht="16.5" x14ac:dyDescent="0.25">
      <c r="C105" s="151" t="s">
        <v>9</v>
      </c>
      <c r="D105" s="151"/>
      <c r="E105" s="151"/>
      <c r="F105" s="48" t="e">
        <f>ROUND(AVERAGE(F44:F103),I105)</f>
        <v>#DIV/0!</v>
      </c>
      <c r="I105" s="61">
        <f>IF(A$1= "CPF",5,4)</f>
        <v>4</v>
      </c>
    </row>
    <row r="106" spans="2:9" ht="18.75" x14ac:dyDescent="0.25">
      <c r="B106" s="151" t="s">
        <v>10</v>
      </c>
      <c r="C106" s="151"/>
      <c r="D106" s="151"/>
      <c r="E106" s="151"/>
      <c r="F106" s="48" t="e">
        <f>ROUND(STDEV(F44:F103),I106)</f>
        <v>#DIV/0!</v>
      </c>
      <c r="I106" s="61">
        <f>IF(A$1= "CPF",5,4)</f>
        <v>4</v>
      </c>
    </row>
    <row r="107" spans="2:9" ht="16.5" x14ac:dyDescent="0.25">
      <c r="E107" s="7" t="s">
        <v>8</v>
      </c>
      <c r="F107" s="48" t="e">
        <f>ROUND(2.575*F106+F105,I107)</f>
        <v>#DIV/0!</v>
      </c>
      <c r="I107" s="61">
        <f>IF(A$1= "CPF",5,4)</f>
        <v>4</v>
      </c>
    </row>
    <row r="120" spans="1:9" ht="21" x14ac:dyDescent="0.3">
      <c r="A120" s="1" t="s">
        <v>16</v>
      </c>
    </row>
    <row r="121" spans="1:9" ht="20.45" customHeight="1" x14ac:dyDescent="0.25">
      <c r="C121" s="6" t="s">
        <v>2</v>
      </c>
      <c r="D121" s="2" t="s">
        <v>3</v>
      </c>
      <c r="E121" s="2" t="s">
        <v>4</v>
      </c>
      <c r="F121" s="49" t="s">
        <v>5</v>
      </c>
    </row>
    <row r="122" spans="1:9" ht="18.75" x14ac:dyDescent="0.3">
      <c r="C122" s="4">
        <f t="shared" ref="C122:E141" si="9">C330</f>
        <v>0</v>
      </c>
      <c r="D122" s="43">
        <f t="shared" si="9"/>
        <v>0</v>
      </c>
      <c r="E122" s="43">
        <f t="shared" si="9"/>
        <v>0</v>
      </c>
      <c r="F122" s="56" t="e">
        <f>ROUNDUP(ABS((D122-E122)/H122),I122)</f>
        <v>#DIV/0!</v>
      </c>
      <c r="H122" s="61">
        <f t="shared" si="7"/>
        <v>0</v>
      </c>
      <c r="I122" s="61">
        <f t="shared" si="8"/>
        <v>3</v>
      </c>
    </row>
    <row r="123" spans="1:9" ht="18.75" x14ac:dyDescent="0.3">
      <c r="C123" s="4">
        <f t="shared" si="9"/>
        <v>0</v>
      </c>
      <c r="D123" s="43">
        <f t="shared" si="9"/>
        <v>0</v>
      </c>
      <c r="E123" s="43">
        <f t="shared" si="9"/>
        <v>0</v>
      </c>
      <c r="F123" s="56" t="e">
        <f t="shared" ref="F123:F186" si="10">ROUNDUP(ABS((D123-E123)/H123),I123)</f>
        <v>#DIV/0!</v>
      </c>
      <c r="H123" s="61">
        <f t="shared" si="7"/>
        <v>0</v>
      </c>
      <c r="I123" s="61">
        <f t="shared" si="8"/>
        <v>3</v>
      </c>
    </row>
    <row r="124" spans="1:9" ht="18.75" x14ac:dyDescent="0.3">
      <c r="C124" s="4">
        <f t="shared" si="9"/>
        <v>0</v>
      </c>
      <c r="D124" s="43">
        <f t="shared" si="9"/>
        <v>0</v>
      </c>
      <c r="E124" s="43">
        <f t="shared" si="9"/>
        <v>0</v>
      </c>
      <c r="F124" s="56" t="e">
        <f t="shared" si="10"/>
        <v>#DIV/0!</v>
      </c>
      <c r="H124" s="61">
        <f t="shared" si="7"/>
        <v>0</v>
      </c>
      <c r="I124" s="61">
        <f t="shared" si="8"/>
        <v>3</v>
      </c>
    </row>
    <row r="125" spans="1:9" ht="18.75" x14ac:dyDescent="0.3">
      <c r="C125" s="4">
        <f t="shared" si="9"/>
        <v>0</v>
      </c>
      <c r="D125" s="43">
        <f t="shared" si="9"/>
        <v>0</v>
      </c>
      <c r="E125" s="43">
        <f t="shared" si="9"/>
        <v>0</v>
      </c>
      <c r="F125" s="56" t="e">
        <f t="shared" si="10"/>
        <v>#DIV/0!</v>
      </c>
      <c r="H125" s="61">
        <f t="shared" si="7"/>
        <v>0</v>
      </c>
      <c r="I125" s="61">
        <f t="shared" si="8"/>
        <v>3</v>
      </c>
    </row>
    <row r="126" spans="1:9" ht="18.75" x14ac:dyDescent="0.3">
      <c r="C126" s="4">
        <f t="shared" si="9"/>
        <v>0</v>
      </c>
      <c r="D126" s="43">
        <f t="shared" si="9"/>
        <v>0</v>
      </c>
      <c r="E126" s="43">
        <f t="shared" si="9"/>
        <v>0</v>
      </c>
      <c r="F126" s="56" t="e">
        <f t="shared" si="10"/>
        <v>#DIV/0!</v>
      </c>
      <c r="H126" s="61">
        <f t="shared" si="7"/>
        <v>0</v>
      </c>
      <c r="I126" s="61">
        <f t="shared" si="8"/>
        <v>3</v>
      </c>
    </row>
    <row r="127" spans="1:9" ht="18.75" x14ac:dyDescent="0.3">
      <c r="C127" s="4">
        <f t="shared" si="9"/>
        <v>0</v>
      </c>
      <c r="D127" s="43">
        <f t="shared" si="9"/>
        <v>0</v>
      </c>
      <c r="E127" s="43">
        <f t="shared" si="9"/>
        <v>0</v>
      </c>
      <c r="F127" s="56" t="e">
        <f t="shared" si="10"/>
        <v>#DIV/0!</v>
      </c>
      <c r="H127" s="61">
        <f t="shared" si="7"/>
        <v>0</v>
      </c>
      <c r="I127" s="61">
        <f t="shared" si="8"/>
        <v>3</v>
      </c>
    </row>
    <row r="128" spans="1:9" ht="18.75" x14ac:dyDescent="0.3">
      <c r="C128" s="4">
        <f t="shared" si="9"/>
        <v>0</v>
      </c>
      <c r="D128" s="43">
        <f t="shared" si="9"/>
        <v>0</v>
      </c>
      <c r="E128" s="43">
        <f t="shared" si="9"/>
        <v>0</v>
      </c>
      <c r="F128" s="56" t="e">
        <f t="shared" si="10"/>
        <v>#DIV/0!</v>
      </c>
      <c r="H128" s="61">
        <f t="shared" si="7"/>
        <v>0</v>
      </c>
      <c r="I128" s="61">
        <f t="shared" si="8"/>
        <v>3</v>
      </c>
    </row>
    <row r="129" spans="3:9" ht="18.75" x14ac:dyDescent="0.3">
      <c r="C129" s="4">
        <f t="shared" si="9"/>
        <v>0</v>
      </c>
      <c r="D129" s="43">
        <f t="shared" si="9"/>
        <v>0</v>
      </c>
      <c r="E129" s="43">
        <f t="shared" si="9"/>
        <v>0</v>
      </c>
      <c r="F129" s="56" t="e">
        <f t="shared" si="10"/>
        <v>#DIV/0!</v>
      </c>
      <c r="H129" s="61">
        <f t="shared" si="7"/>
        <v>0</v>
      </c>
      <c r="I129" s="61">
        <f t="shared" si="8"/>
        <v>3</v>
      </c>
    </row>
    <row r="130" spans="3:9" ht="18.75" x14ac:dyDescent="0.3">
      <c r="C130" s="4">
        <f t="shared" si="9"/>
        <v>0</v>
      </c>
      <c r="D130" s="43">
        <f t="shared" si="9"/>
        <v>0</v>
      </c>
      <c r="E130" s="43">
        <f t="shared" si="9"/>
        <v>0</v>
      </c>
      <c r="F130" s="56" t="e">
        <f t="shared" si="10"/>
        <v>#DIV/0!</v>
      </c>
      <c r="H130" s="61">
        <f t="shared" si="7"/>
        <v>0</v>
      </c>
      <c r="I130" s="61">
        <f t="shared" si="8"/>
        <v>3</v>
      </c>
    </row>
    <row r="131" spans="3:9" ht="18.75" x14ac:dyDescent="0.3">
      <c r="C131" s="4">
        <f t="shared" si="9"/>
        <v>0</v>
      </c>
      <c r="D131" s="43">
        <f t="shared" si="9"/>
        <v>0</v>
      </c>
      <c r="E131" s="43">
        <f t="shared" si="9"/>
        <v>0</v>
      </c>
      <c r="F131" s="56" t="e">
        <f t="shared" si="10"/>
        <v>#DIV/0!</v>
      </c>
      <c r="H131" s="61">
        <f t="shared" si="7"/>
        <v>0</v>
      </c>
      <c r="I131" s="61">
        <f t="shared" si="8"/>
        <v>3</v>
      </c>
    </row>
    <row r="132" spans="3:9" ht="18.75" x14ac:dyDescent="0.3">
      <c r="C132" s="4">
        <f t="shared" si="9"/>
        <v>0</v>
      </c>
      <c r="D132" s="43">
        <f t="shared" si="9"/>
        <v>0</v>
      </c>
      <c r="E132" s="43">
        <f t="shared" si="9"/>
        <v>0</v>
      </c>
      <c r="F132" s="56" t="e">
        <f t="shared" si="10"/>
        <v>#DIV/0!</v>
      </c>
      <c r="H132" s="61">
        <f t="shared" si="7"/>
        <v>0</v>
      </c>
      <c r="I132" s="61">
        <f t="shared" si="8"/>
        <v>3</v>
      </c>
    </row>
    <row r="133" spans="3:9" ht="18.75" x14ac:dyDescent="0.3">
      <c r="C133" s="4">
        <f t="shared" si="9"/>
        <v>0</v>
      </c>
      <c r="D133" s="43">
        <f t="shared" si="9"/>
        <v>0</v>
      </c>
      <c r="E133" s="43">
        <f t="shared" si="9"/>
        <v>0</v>
      </c>
      <c r="F133" s="56" t="e">
        <f t="shared" si="10"/>
        <v>#DIV/0!</v>
      </c>
      <c r="H133" s="61">
        <f t="shared" si="7"/>
        <v>0</v>
      </c>
      <c r="I133" s="61">
        <f t="shared" si="8"/>
        <v>3</v>
      </c>
    </row>
    <row r="134" spans="3:9" ht="18.75" x14ac:dyDescent="0.3">
      <c r="C134" s="4">
        <f t="shared" si="9"/>
        <v>0</v>
      </c>
      <c r="D134" s="43">
        <f t="shared" si="9"/>
        <v>0</v>
      </c>
      <c r="E134" s="43">
        <f t="shared" si="9"/>
        <v>0</v>
      </c>
      <c r="F134" s="56" t="e">
        <f t="shared" si="10"/>
        <v>#DIV/0!</v>
      </c>
      <c r="H134" s="61">
        <f t="shared" ref="H134:H197" si="11">IF(A$1= "CPF",100, E134)</f>
        <v>0</v>
      </c>
      <c r="I134" s="61">
        <f t="shared" ref="I134:I197" si="12">IF(A$1= "CPF",5,3)</f>
        <v>3</v>
      </c>
    </row>
    <row r="135" spans="3:9" ht="18.75" x14ac:dyDescent="0.3">
      <c r="C135" s="4">
        <f t="shared" si="9"/>
        <v>0</v>
      </c>
      <c r="D135" s="43">
        <f t="shared" si="9"/>
        <v>0</v>
      </c>
      <c r="E135" s="43">
        <f t="shared" si="9"/>
        <v>0</v>
      </c>
      <c r="F135" s="56" t="e">
        <f t="shared" si="10"/>
        <v>#DIV/0!</v>
      </c>
      <c r="H135" s="61">
        <f t="shared" si="11"/>
        <v>0</v>
      </c>
      <c r="I135" s="61">
        <f t="shared" si="12"/>
        <v>3</v>
      </c>
    </row>
    <row r="136" spans="3:9" ht="18.75" x14ac:dyDescent="0.3">
      <c r="C136" s="4">
        <f t="shared" si="9"/>
        <v>0</v>
      </c>
      <c r="D136" s="43">
        <f t="shared" si="9"/>
        <v>0</v>
      </c>
      <c r="E136" s="43">
        <f t="shared" si="9"/>
        <v>0</v>
      </c>
      <c r="F136" s="56" t="e">
        <f t="shared" si="10"/>
        <v>#DIV/0!</v>
      </c>
      <c r="H136" s="61">
        <f t="shared" si="11"/>
        <v>0</v>
      </c>
      <c r="I136" s="61">
        <f t="shared" si="12"/>
        <v>3</v>
      </c>
    </row>
    <row r="137" spans="3:9" ht="18.75" x14ac:dyDescent="0.3">
      <c r="C137" s="4">
        <f t="shared" si="9"/>
        <v>0</v>
      </c>
      <c r="D137" s="43">
        <f t="shared" si="9"/>
        <v>0</v>
      </c>
      <c r="E137" s="43">
        <f t="shared" si="9"/>
        <v>0</v>
      </c>
      <c r="F137" s="56" t="e">
        <f t="shared" si="10"/>
        <v>#DIV/0!</v>
      </c>
      <c r="H137" s="61">
        <f t="shared" si="11"/>
        <v>0</v>
      </c>
      <c r="I137" s="61">
        <f t="shared" si="12"/>
        <v>3</v>
      </c>
    </row>
    <row r="138" spans="3:9" ht="18.75" x14ac:dyDescent="0.3">
      <c r="C138" s="4">
        <f t="shared" si="9"/>
        <v>0</v>
      </c>
      <c r="D138" s="43">
        <f t="shared" si="9"/>
        <v>0</v>
      </c>
      <c r="E138" s="43">
        <f t="shared" si="9"/>
        <v>0</v>
      </c>
      <c r="F138" s="56" t="e">
        <f t="shared" si="10"/>
        <v>#DIV/0!</v>
      </c>
      <c r="H138" s="61">
        <f t="shared" si="11"/>
        <v>0</v>
      </c>
      <c r="I138" s="61">
        <f t="shared" si="12"/>
        <v>3</v>
      </c>
    </row>
    <row r="139" spans="3:9" ht="18.75" x14ac:dyDescent="0.3">
      <c r="C139" s="4">
        <f t="shared" si="9"/>
        <v>0</v>
      </c>
      <c r="D139" s="43">
        <f t="shared" si="9"/>
        <v>0</v>
      </c>
      <c r="E139" s="43">
        <f t="shared" si="9"/>
        <v>0</v>
      </c>
      <c r="F139" s="56" t="e">
        <f t="shared" si="10"/>
        <v>#DIV/0!</v>
      </c>
      <c r="H139" s="61">
        <f t="shared" si="11"/>
        <v>0</v>
      </c>
      <c r="I139" s="61">
        <f t="shared" si="12"/>
        <v>3</v>
      </c>
    </row>
    <row r="140" spans="3:9" ht="18.75" x14ac:dyDescent="0.3">
      <c r="C140" s="4">
        <f t="shared" si="9"/>
        <v>0</v>
      </c>
      <c r="D140" s="43">
        <f t="shared" si="9"/>
        <v>0</v>
      </c>
      <c r="E140" s="43">
        <f t="shared" si="9"/>
        <v>0</v>
      </c>
      <c r="F140" s="56" t="e">
        <f t="shared" si="10"/>
        <v>#DIV/0!</v>
      </c>
      <c r="H140" s="61">
        <f t="shared" si="11"/>
        <v>0</v>
      </c>
      <c r="I140" s="61">
        <f t="shared" si="12"/>
        <v>3</v>
      </c>
    </row>
    <row r="141" spans="3:9" ht="18.75" x14ac:dyDescent="0.3">
      <c r="C141" s="4">
        <f t="shared" si="9"/>
        <v>0</v>
      </c>
      <c r="D141" s="43">
        <f t="shared" si="9"/>
        <v>0</v>
      </c>
      <c r="E141" s="43">
        <f t="shared" si="9"/>
        <v>0</v>
      </c>
      <c r="F141" s="56" t="e">
        <f t="shared" si="10"/>
        <v>#DIV/0!</v>
      </c>
      <c r="H141" s="61">
        <f t="shared" si="11"/>
        <v>0</v>
      </c>
      <c r="I141" s="61">
        <f t="shared" si="12"/>
        <v>3</v>
      </c>
    </row>
    <row r="142" spans="3:9" ht="18.75" x14ac:dyDescent="0.3">
      <c r="C142" s="4">
        <f t="shared" ref="C142:E161" si="13">C350</f>
        <v>0</v>
      </c>
      <c r="D142" s="43">
        <f t="shared" si="13"/>
        <v>0</v>
      </c>
      <c r="E142" s="43">
        <f t="shared" si="13"/>
        <v>0</v>
      </c>
      <c r="F142" s="56" t="e">
        <f t="shared" si="10"/>
        <v>#DIV/0!</v>
      </c>
      <c r="H142" s="61">
        <f t="shared" si="11"/>
        <v>0</v>
      </c>
      <c r="I142" s="61">
        <f t="shared" si="12"/>
        <v>3</v>
      </c>
    </row>
    <row r="143" spans="3:9" ht="18.75" x14ac:dyDescent="0.3">
      <c r="C143" s="4">
        <f t="shared" si="13"/>
        <v>0</v>
      </c>
      <c r="D143" s="43">
        <f t="shared" si="13"/>
        <v>0</v>
      </c>
      <c r="E143" s="43">
        <f t="shared" si="13"/>
        <v>0</v>
      </c>
      <c r="F143" s="56" t="e">
        <f t="shared" si="10"/>
        <v>#DIV/0!</v>
      </c>
      <c r="H143" s="61">
        <f t="shared" si="11"/>
        <v>0</v>
      </c>
      <c r="I143" s="61">
        <f t="shared" si="12"/>
        <v>3</v>
      </c>
    </row>
    <row r="144" spans="3:9" ht="18.75" x14ac:dyDescent="0.3">
      <c r="C144" s="4">
        <f t="shared" si="13"/>
        <v>0</v>
      </c>
      <c r="D144" s="43">
        <f t="shared" si="13"/>
        <v>0</v>
      </c>
      <c r="E144" s="43">
        <f t="shared" si="13"/>
        <v>0</v>
      </c>
      <c r="F144" s="56" t="e">
        <f t="shared" si="10"/>
        <v>#DIV/0!</v>
      </c>
      <c r="H144" s="61">
        <f t="shared" si="11"/>
        <v>0</v>
      </c>
      <c r="I144" s="61">
        <f t="shared" si="12"/>
        <v>3</v>
      </c>
    </row>
    <row r="145" spans="3:9" ht="18.75" x14ac:dyDescent="0.3">
      <c r="C145" s="4">
        <f t="shared" si="13"/>
        <v>0</v>
      </c>
      <c r="D145" s="43">
        <f t="shared" si="13"/>
        <v>0</v>
      </c>
      <c r="E145" s="43">
        <f t="shared" si="13"/>
        <v>0</v>
      </c>
      <c r="F145" s="56" t="e">
        <f t="shared" si="10"/>
        <v>#DIV/0!</v>
      </c>
      <c r="H145" s="61">
        <f t="shared" si="11"/>
        <v>0</v>
      </c>
      <c r="I145" s="61">
        <f t="shared" si="12"/>
        <v>3</v>
      </c>
    </row>
    <row r="146" spans="3:9" ht="18.75" x14ac:dyDescent="0.3">
      <c r="C146" s="4">
        <f t="shared" si="13"/>
        <v>0</v>
      </c>
      <c r="D146" s="43">
        <f t="shared" si="13"/>
        <v>0</v>
      </c>
      <c r="E146" s="43">
        <f t="shared" si="13"/>
        <v>0</v>
      </c>
      <c r="F146" s="56" t="e">
        <f t="shared" si="10"/>
        <v>#DIV/0!</v>
      </c>
      <c r="H146" s="61">
        <f t="shared" si="11"/>
        <v>0</v>
      </c>
      <c r="I146" s="61">
        <f t="shared" si="12"/>
        <v>3</v>
      </c>
    </row>
    <row r="147" spans="3:9" ht="18.75" x14ac:dyDescent="0.3">
      <c r="C147" s="4">
        <f t="shared" si="13"/>
        <v>0</v>
      </c>
      <c r="D147" s="43">
        <f t="shared" si="13"/>
        <v>0</v>
      </c>
      <c r="E147" s="43">
        <f t="shared" si="13"/>
        <v>0</v>
      </c>
      <c r="F147" s="56" t="e">
        <f t="shared" si="10"/>
        <v>#DIV/0!</v>
      </c>
      <c r="H147" s="61">
        <f t="shared" si="11"/>
        <v>0</v>
      </c>
      <c r="I147" s="61">
        <f t="shared" si="12"/>
        <v>3</v>
      </c>
    </row>
    <row r="148" spans="3:9" ht="18.75" x14ac:dyDescent="0.3">
      <c r="C148" s="4">
        <f t="shared" si="13"/>
        <v>0</v>
      </c>
      <c r="D148" s="43">
        <f t="shared" si="13"/>
        <v>0</v>
      </c>
      <c r="E148" s="43">
        <f t="shared" si="13"/>
        <v>0</v>
      </c>
      <c r="F148" s="56" t="e">
        <f t="shared" si="10"/>
        <v>#DIV/0!</v>
      </c>
      <c r="H148" s="61">
        <f t="shared" si="11"/>
        <v>0</v>
      </c>
      <c r="I148" s="61">
        <f t="shared" si="12"/>
        <v>3</v>
      </c>
    </row>
    <row r="149" spans="3:9" ht="18.75" x14ac:dyDescent="0.3">
      <c r="C149" s="4">
        <f t="shared" si="13"/>
        <v>0</v>
      </c>
      <c r="D149" s="43">
        <f t="shared" si="13"/>
        <v>0</v>
      </c>
      <c r="E149" s="43">
        <f t="shared" si="13"/>
        <v>0</v>
      </c>
      <c r="F149" s="56" t="e">
        <f t="shared" si="10"/>
        <v>#DIV/0!</v>
      </c>
      <c r="H149" s="61">
        <f t="shared" si="11"/>
        <v>0</v>
      </c>
      <c r="I149" s="61">
        <f t="shared" si="12"/>
        <v>3</v>
      </c>
    </row>
    <row r="150" spans="3:9" ht="18.75" x14ac:dyDescent="0.3">
      <c r="C150" s="4">
        <f t="shared" si="13"/>
        <v>0</v>
      </c>
      <c r="D150" s="43">
        <f t="shared" si="13"/>
        <v>0</v>
      </c>
      <c r="E150" s="43">
        <f t="shared" si="13"/>
        <v>0</v>
      </c>
      <c r="F150" s="56" t="e">
        <f t="shared" si="10"/>
        <v>#DIV/0!</v>
      </c>
      <c r="H150" s="61">
        <f t="shared" si="11"/>
        <v>0</v>
      </c>
      <c r="I150" s="61">
        <f t="shared" si="12"/>
        <v>3</v>
      </c>
    </row>
    <row r="151" spans="3:9" ht="18.75" x14ac:dyDescent="0.3">
      <c r="C151" s="4">
        <f t="shared" si="13"/>
        <v>0</v>
      </c>
      <c r="D151" s="43">
        <f t="shared" si="13"/>
        <v>0</v>
      </c>
      <c r="E151" s="43">
        <f t="shared" si="13"/>
        <v>0</v>
      </c>
      <c r="F151" s="56" t="e">
        <f t="shared" si="10"/>
        <v>#DIV/0!</v>
      </c>
      <c r="H151" s="61">
        <f t="shared" si="11"/>
        <v>0</v>
      </c>
      <c r="I151" s="61">
        <f t="shared" si="12"/>
        <v>3</v>
      </c>
    </row>
    <row r="152" spans="3:9" ht="18.75" x14ac:dyDescent="0.3">
      <c r="C152" s="4">
        <f t="shared" si="13"/>
        <v>0</v>
      </c>
      <c r="D152" s="43">
        <f t="shared" si="13"/>
        <v>0</v>
      </c>
      <c r="E152" s="43">
        <f t="shared" si="13"/>
        <v>0</v>
      </c>
      <c r="F152" s="56" t="e">
        <f t="shared" si="10"/>
        <v>#DIV/0!</v>
      </c>
      <c r="H152" s="61">
        <f t="shared" si="11"/>
        <v>0</v>
      </c>
      <c r="I152" s="61">
        <f t="shared" si="12"/>
        <v>3</v>
      </c>
    </row>
    <row r="153" spans="3:9" ht="18.75" x14ac:dyDescent="0.3">
      <c r="C153" s="4">
        <f t="shared" si="13"/>
        <v>0</v>
      </c>
      <c r="D153" s="43">
        <f t="shared" si="13"/>
        <v>0</v>
      </c>
      <c r="E153" s="43">
        <f t="shared" si="13"/>
        <v>0</v>
      </c>
      <c r="F153" s="56" t="e">
        <f t="shared" si="10"/>
        <v>#DIV/0!</v>
      </c>
      <c r="H153" s="61">
        <f t="shared" si="11"/>
        <v>0</v>
      </c>
      <c r="I153" s="61">
        <f t="shared" si="12"/>
        <v>3</v>
      </c>
    </row>
    <row r="154" spans="3:9" ht="18.75" x14ac:dyDescent="0.3">
      <c r="C154" s="4">
        <f t="shared" si="13"/>
        <v>0</v>
      </c>
      <c r="D154" s="43">
        <f t="shared" si="13"/>
        <v>0</v>
      </c>
      <c r="E154" s="43">
        <f t="shared" si="13"/>
        <v>0</v>
      </c>
      <c r="F154" s="56" t="e">
        <f t="shared" si="10"/>
        <v>#DIV/0!</v>
      </c>
      <c r="H154" s="61">
        <f t="shared" si="11"/>
        <v>0</v>
      </c>
      <c r="I154" s="61">
        <f t="shared" si="12"/>
        <v>3</v>
      </c>
    </row>
    <row r="155" spans="3:9" ht="18.75" x14ac:dyDescent="0.3">
      <c r="C155" s="4">
        <f t="shared" si="13"/>
        <v>0</v>
      </c>
      <c r="D155" s="43">
        <f t="shared" si="13"/>
        <v>0</v>
      </c>
      <c r="E155" s="43">
        <f t="shared" si="13"/>
        <v>0</v>
      </c>
      <c r="F155" s="56" t="e">
        <f t="shared" si="10"/>
        <v>#DIV/0!</v>
      </c>
      <c r="H155" s="61">
        <f t="shared" si="11"/>
        <v>0</v>
      </c>
      <c r="I155" s="61">
        <f t="shared" si="12"/>
        <v>3</v>
      </c>
    </row>
    <row r="156" spans="3:9" ht="18.75" x14ac:dyDescent="0.3">
      <c r="C156" s="4">
        <f t="shared" si="13"/>
        <v>0</v>
      </c>
      <c r="D156" s="43">
        <f t="shared" si="13"/>
        <v>0</v>
      </c>
      <c r="E156" s="43">
        <f t="shared" si="13"/>
        <v>0</v>
      </c>
      <c r="F156" s="56" t="e">
        <f t="shared" si="10"/>
        <v>#DIV/0!</v>
      </c>
      <c r="H156" s="61">
        <f t="shared" si="11"/>
        <v>0</v>
      </c>
      <c r="I156" s="61">
        <f t="shared" si="12"/>
        <v>3</v>
      </c>
    </row>
    <row r="157" spans="3:9" ht="18.75" x14ac:dyDescent="0.3">
      <c r="C157" s="4">
        <f t="shared" si="13"/>
        <v>0</v>
      </c>
      <c r="D157" s="43">
        <f t="shared" si="13"/>
        <v>0</v>
      </c>
      <c r="E157" s="43">
        <f t="shared" si="13"/>
        <v>0</v>
      </c>
      <c r="F157" s="56" t="e">
        <f t="shared" si="10"/>
        <v>#DIV/0!</v>
      </c>
      <c r="H157" s="61">
        <f t="shared" si="11"/>
        <v>0</v>
      </c>
      <c r="I157" s="61">
        <f t="shared" si="12"/>
        <v>3</v>
      </c>
    </row>
    <row r="158" spans="3:9" ht="18.75" x14ac:dyDescent="0.3">
      <c r="C158" s="4">
        <f t="shared" si="13"/>
        <v>0</v>
      </c>
      <c r="D158" s="43">
        <f t="shared" si="13"/>
        <v>0</v>
      </c>
      <c r="E158" s="43">
        <f t="shared" si="13"/>
        <v>0</v>
      </c>
      <c r="F158" s="56" t="e">
        <f t="shared" si="10"/>
        <v>#DIV/0!</v>
      </c>
      <c r="H158" s="61">
        <f t="shared" si="11"/>
        <v>0</v>
      </c>
      <c r="I158" s="61">
        <f t="shared" si="12"/>
        <v>3</v>
      </c>
    </row>
    <row r="159" spans="3:9" ht="18.75" x14ac:dyDescent="0.3">
      <c r="C159" s="4">
        <f t="shared" si="13"/>
        <v>0</v>
      </c>
      <c r="D159" s="43">
        <f t="shared" si="13"/>
        <v>0</v>
      </c>
      <c r="E159" s="43">
        <f t="shared" si="13"/>
        <v>0</v>
      </c>
      <c r="F159" s="56" t="e">
        <f t="shared" si="10"/>
        <v>#DIV/0!</v>
      </c>
      <c r="H159" s="61">
        <f t="shared" si="11"/>
        <v>0</v>
      </c>
      <c r="I159" s="61">
        <f t="shared" si="12"/>
        <v>3</v>
      </c>
    </row>
    <row r="160" spans="3:9" ht="18.75" x14ac:dyDescent="0.3">
      <c r="C160" s="4">
        <f t="shared" si="13"/>
        <v>0</v>
      </c>
      <c r="D160" s="43">
        <f t="shared" si="13"/>
        <v>0</v>
      </c>
      <c r="E160" s="43">
        <f t="shared" si="13"/>
        <v>0</v>
      </c>
      <c r="F160" s="56" t="e">
        <f t="shared" si="10"/>
        <v>#DIV/0!</v>
      </c>
      <c r="H160" s="61">
        <f t="shared" si="11"/>
        <v>0</v>
      </c>
      <c r="I160" s="61">
        <f t="shared" si="12"/>
        <v>3</v>
      </c>
    </row>
    <row r="161" spans="3:9" ht="18.75" x14ac:dyDescent="0.3">
      <c r="C161" s="4">
        <f t="shared" si="13"/>
        <v>0</v>
      </c>
      <c r="D161" s="43">
        <f t="shared" si="13"/>
        <v>0</v>
      </c>
      <c r="E161" s="43">
        <f t="shared" si="13"/>
        <v>0</v>
      </c>
      <c r="F161" s="56" t="e">
        <f t="shared" si="10"/>
        <v>#DIV/0!</v>
      </c>
      <c r="H161" s="61">
        <f t="shared" si="11"/>
        <v>0</v>
      </c>
      <c r="I161" s="61">
        <f t="shared" si="12"/>
        <v>3</v>
      </c>
    </row>
    <row r="162" spans="3:9" ht="18.75" x14ac:dyDescent="0.3">
      <c r="C162" s="4">
        <f t="shared" ref="C162:E181" si="14">C370</f>
        <v>0</v>
      </c>
      <c r="D162" s="43">
        <f t="shared" si="14"/>
        <v>0</v>
      </c>
      <c r="E162" s="43">
        <f t="shared" si="14"/>
        <v>0</v>
      </c>
      <c r="F162" s="56" t="e">
        <f t="shared" si="10"/>
        <v>#DIV/0!</v>
      </c>
      <c r="H162" s="61">
        <f t="shared" si="11"/>
        <v>0</v>
      </c>
      <c r="I162" s="61">
        <f t="shared" si="12"/>
        <v>3</v>
      </c>
    </row>
    <row r="163" spans="3:9" ht="18.75" x14ac:dyDescent="0.3">
      <c r="C163" s="4">
        <f t="shared" si="14"/>
        <v>0</v>
      </c>
      <c r="D163" s="43">
        <f t="shared" si="14"/>
        <v>0</v>
      </c>
      <c r="E163" s="43">
        <f t="shared" si="14"/>
        <v>0</v>
      </c>
      <c r="F163" s="56" t="e">
        <f t="shared" si="10"/>
        <v>#DIV/0!</v>
      </c>
      <c r="H163" s="61">
        <f t="shared" si="11"/>
        <v>0</v>
      </c>
      <c r="I163" s="61">
        <f t="shared" si="12"/>
        <v>3</v>
      </c>
    </row>
    <row r="164" spans="3:9" ht="18.75" x14ac:dyDescent="0.3">
      <c r="C164" s="4">
        <f t="shared" si="14"/>
        <v>0</v>
      </c>
      <c r="D164" s="43">
        <f t="shared" si="14"/>
        <v>0</v>
      </c>
      <c r="E164" s="43">
        <f t="shared" si="14"/>
        <v>0</v>
      </c>
      <c r="F164" s="56" t="e">
        <f t="shared" si="10"/>
        <v>#DIV/0!</v>
      </c>
      <c r="H164" s="61">
        <f t="shared" si="11"/>
        <v>0</v>
      </c>
      <c r="I164" s="61">
        <f t="shared" si="12"/>
        <v>3</v>
      </c>
    </row>
    <row r="165" spans="3:9" ht="18.75" x14ac:dyDescent="0.3">
      <c r="C165" s="4">
        <f t="shared" si="14"/>
        <v>0</v>
      </c>
      <c r="D165" s="43">
        <f t="shared" si="14"/>
        <v>0</v>
      </c>
      <c r="E165" s="43">
        <f t="shared" si="14"/>
        <v>0</v>
      </c>
      <c r="F165" s="56" t="e">
        <f t="shared" si="10"/>
        <v>#DIV/0!</v>
      </c>
      <c r="H165" s="61">
        <f t="shared" si="11"/>
        <v>0</v>
      </c>
      <c r="I165" s="61">
        <f t="shared" si="12"/>
        <v>3</v>
      </c>
    </row>
    <row r="166" spans="3:9" ht="18.75" x14ac:dyDescent="0.3">
      <c r="C166" s="4">
        <f t="shared" si="14"/>
        <v>0</v>
      </c>
      <c r="D166" s="43">
        <f t="shared" si="14"/>
        <v>0</v>
      </c>
      <c r="E166" s="43">
        <f t="shared" si="14"/>
        <v>0</v>
      </c>
      <c r="F166" s="56" t="e">
        <f t="shared" si="10"/>
        <v>#DIV/0!</v>
      </c>
      <c r="H166" s="61">
        <f t="shared" si="11"/>
        <v>0</v>
      </c>
      <c r="I166" s="61">
        <f t="shared" si="12"/>
        <v>3</v>
      </c>
    </row>
    <row r="167" spans="3:9" ht="18.75" x14ac:dyDescent="0.3">
      <c r="C167" s="4">
        <f t="shared" si="14"/>
        <v>0</v>
      </c>
      <c r="D167" s="43">
        <f t="shared" si="14"/>
        <v>0</v>
      </c>
      <c r="E167" s="43">
        <f t="shared" si="14"/>
        <v>0</v>
      </c>
      <c r="F167" s="56" t="e">
        <f t="shared" si="10"/>
        <v>#DIV/0!</v>
      </c>
      <c r="H167" s="61">
        <f t="shared" si="11"/>
        <v>0</v>
      </c>
      <c r="I167" s="61">
        <f t="shared" si="12"/>
        <v>3</v>
      </c>
    </row>
    <row r="168" spans="3:9" ht="18.75" x14ac:dyDescent="0.3">
      <c r="C168" s="4">
        <f t="shared" si="14"/>
        <v>0</v>
      </c>
      <c r="D168" s="43">
        <f t="shared" si="14"/>
        <v>0</v>
      </c>
      <c r="E168" s="43">
        <f t="shared" si="14"/>
        <v>0</v>
      </c>
      <c r="F168" s="56" t="e">
        <f t="shared" si="10"/>
        <v>#DIV/0!</v>
      </c>
      <c r="H168" s="61">
        <f t="shared" si="11"/>
        <v>0</v>
      </c>
      <c r="I168" s="61">
        <f t="shared" si="12"/>
        <v>3</v>
      </c>
    </row>
    <row r="169" spans="3:9" ht="18.75" x14ac:dyDescent="0.3">
      <c r="C169" s="4">
        <f t="shared" si="14"/>
        <v>0</v>
      </c>
      <c r="D169" s="43">
        <f t="shared" si="14"/>
        <v>0</v>
      </c>
      <c r="E169" s="43">
        <f t="shared" si="14"/>
        <v>0</v>
      </c>
      <c r="F169" s="56" t="e">
        <f t="shared" si="10"/>
        <v>#DIV/0!</v>
      </c>
      <c r="H169" s="61">
        <f t="shared" si="11"/>
        <v>0</v>
      </c>
      <c r="I169" s="61">
        <f t="shared" si="12"/>
        <v>3</v>
      </c>
    </row>
    <row r="170" spans="3:9" ht="18.75" x14ac:dyDescent="0.3">
      <c r="C170" s="4">
        <f t="shared" si="14"/>
        <v>0</v>
      </c>
      <c r="D170" s="43">
        <f t="shared" si="14"/>
        <v>0</v>
      </c>
      <c r="E170" s="43">
        <f t="shared" si="14"/>
        <v>0</v>
      </c>
      <c r="F170" s="56" t="e">
        <f t="shared" si="10"/>
        <v>#DIV/0!</v>
      </c>
      <c r="H170" s="61">
        <f t="shared" si="11"/>
        <v>0</v>
      </c>
      <c r="I170" s="61">
        <f t="shared" si="12"/>
        <v>3</v>
      </c>
    </row>
    <row r="171" spans="3:9" ht="18.75" x14ac:dyDescent="0.3">
      <c r="C171" s="4">
        <f t="shared" si="14"/>
        <v>0</v>
      </c>
      <c r="D171" s="43">
        <f t="shared" si="14"/>
        <v>0</v>
      </c>
      <c r="E171" s="43">
        <f t="shared" si="14"/>
        <v>0</v>
      </c>
      <c r="F171" s="56" t="e">
        <f t="shared" si="10"/>
        <v>#DIV/0!</v>
      </c>
      <c r="H171" s="61">
        <f t="shared" si="11"/>
        <v>0</v>
      </c>
      <c r="I171" s="61">
        <f t="shared" si="12"/>
        <v>3</v>
      </c>
    </row>
    <row r="172" spans="3:9" ht="18.75" x14ac:dyDescent="0.3">
      <c r="C172" s="4">
        <f t="shared" si="14"/>
        <v>0</v>
      </c>
      <c r="D172" s="43">
        <f t="shared" si="14"/>
        <v>0</v>
      </c>
      <c r="E172" s="43">
        <f t="shared" si="14"/>
        <v>0</v>
      </c>
      <c r="F172" s="56" t="e">
        <f t="shared" si="10"/>
        <v>#DIV/0!</v>
      </c>
      <c r="H172" s="61">
        <f t="shared" si="11"/>
        <v>0</v>
      </c>
      <c r="I172" s="61">
        <f t="shared" si="12"/>
        <v>3</v>
      </c>
    </row>
    <row r="173" spans="3:9" ht="18.75" x14ac:dyDescent="0.3">
      <c r="C173" s="4">
        <f t="shared" si="14"/>
        <v>0</v>
      </c>
      <c r="D173" s="43">
        <f t="shared" si="14"/>
        <v>0</v>
      </c>
      <c r="E173" s="43">
        <f t="shared" si="14"/>
        <v>0</v>
      </c>
      <c r="F173" s="56" t="e">
        <f t="shared" si="10"/>
        <v>#DIV/0!</v>
      </c>
      <c r="H173" s="61">
        <f t="shared" si="11"/>
        <v>0</v>
      </c>
      <c r="I173" s="61">
        <f t="shared" si="12"/>
        <v>3</v>
      </c>
    </row>
    <row r="174" spans="3:9" ht="18.75" x14ac:dyDescent="0.3">
      <c r="C174" s="4">
        <f t="shared" si="14"/>
        <v>0</v>
      </c>
      <c r="D174" s="43">
        <f t="shared" si="14"/>
        <v>0</v>
      </c>
      <c r="E174" s="43">
        <f t="shared" si="14"/>
        <v>0</v>
      </c>
      <c r="F174" s="56" t="e">
        <f t="shared" si="10"/>
        <v>#DIV/0!</v>
      </c>
      <c r="H174" s="61">
        <f t="shared" si="11"/>
        <v>0</v>
      </c>
      <c r="I174" s="61">
        <f t="shared" si="12"/>
        <v>3</v>
      </c>
    </row>
    <row r="175" spans="3:9" ht="18.75" x14ac:dyDescent="0.3">
      <c r="C175" s="4">
        <f t="shared" si="14"/>
        <v>0</v>
      </c>
      <c r="D175" s="43">
        <f t="shared" si="14"/>
        <v>0</v>
      </c>
      <c r="E175" s="43">
        <f t="shared" si="14"/>
        <v>0</v>
      </c>
      <c r="F175" s="56" t="e">
        <f t="shared" si="10"/>
        <v>#DIV/0!</v>
      </c>
      <c r="H175" s="61">
        <f t="shared" si="11"/>
        <v>0</v>
      </c>
      <c r="I175" s="61">
        <f t="shared" si="12"/>
        <v>3</v>
      </c>
    </row>
    <row r="176" spans="3:9" ht="18.75" x14ac:dyDescent="0.3">
      <c r="C176" s="4">
        <f t="shared" si="14"/>
        <v>0</v>
      </c>
      <c r="D176" s="43">
        <f t="shared" si="14"/>
        <v>0</v>
      </c>
      <c r="E176" s="43">
        <f t="shared" si="14"/>
        <v>0</v>
      </c>
      <c r="F176" s="56" t="e">
        <f t="shared" si="10"/>
        <v>#DIV/0!</v>
      </c>
      <c r="H176" s="61">
        <f t="shared" si="11"/>
        <v>0</v>
      </c>
      <c r="I176" s="61">
        <f t="shared" si="12"/>
        <v>3</v>
      </c>
    </row>
    <row r="177" spans="3:9" ht="18.75" x14ac:dyDescent="0.3">
      <c r="C177" s="4">
        <f t="shared" si="14"/>
        <v>0</v>
      </c>
      <c r="D177" s="43">
        <f t="shared" si="14"/>
        <v>0</v>
      </c>
      <c r="E177" s="43">
        <f t="shared" si="14"/>
        <v>0</v>
      </c>
      <c r="F177" s="56" t="e">
        <f t="shared" si="10"/>
        <v>#DIV/0!</v>
      </c>
      <c r="H177" s="61">
        <f t="shared" si="11"/>
        <v>0</v>
      </c>
      <c r="I177" s="61">
        <f t="shared" si="12"/>
        <v>3</v>
      </c>
    </row>
    <row r="178" spans="3:9" ht="18.75" x14ac:dyDescent="0.3">
      <c r="C178" s="4">
        <f t="shared" si="14"/>
        <v>0</v>
      </c>
      <c r="D178" s="43">
        <f t="shared" si="14"/>
        <v>0</v>
      </c>
      <c r="E178" s="43">
        <f t="shared" si="14"/>
        <v>0</v>
      </c>
      <c r="F178" s="56" t="e">
        <f t="shared" si="10"/>
        <v>#DIV/0!</v>
      </c>
      <c r="H178" s="61">
        <f t="shared" si="11"/>
        <v>0</v>
      </c>
      <c r="I178" s="61">
        <f t="shared" si="12"/>
        <v>3</v>
      </c>
    </row>
    <row r="179" spans="3:9" ht="18.75" x14ac:dyDescent="0.3">
      <c r="C179" s="4">
        <f t="shared" si="14"/>
        <v>0</v>
      </c>
      <c r="D179" s="43">
        <f t="shared" si="14"/>
        <v>0</v>
      </c>
      <c r="E179" s="43">
        <f t="shared" si="14"/>
        <v>0</v>
      </c>
      <c r="F179" s="56" t="e">
        <f t="shared" si="10"/>
        <v>#DIV/0!</v>
      </c>
      <c r="H179" s="61">
        <f t="shared" si="11"/>
        <v>0</v>
      </c>
      <c r="I179" s="61">
        <f t="shared" si="12"/>
        <v>3</v>
      </c>
    </row>
    <row r="180" spans="3:9" ht="18.75" x14ac:dyDescent="0.3">
      <c r="C180" s="4">
        <f t="shared" si="14"/>
        <v>0</v>
      </c>
      <c r="D180" s="43">
        <f t="shared" si="14"/>
        <v>0</v>
      </c>
      <c r="E180" s="43">
        <f t="shared" si="14"/>
        <v>0</v>
      </c>
      <c r="F180" s="56" t="e">
        <f t="shared" si="10"/>
        <v>#DIV/0!</v>
      </c>
      <c r="H180" s="61">
        <f t="shared" si="11"/>
        <v>0</v>
      </c>
      <c r="I180" s="61">
        <f t="shared" si="12"/>
        <v>3</v>
      </c>
    </row>
    <row r="181" spans="3:9" ht="18.75" x14ac:dyDescent="0.3">
      <c r="C181" s="4">
        <f t="shared" si="14"/>
        <v>0</v>
      </c>
      <c r="D181" s="43">
        <f t="shared" si="14"/>
        <v>0</v>
      </c>
      <c r="E181" s="43">
        <f t="shared" si="14"/>
        <v>0</v>
      </c>
      <c r="F181" s="56" t="e">
        <f t="shared" si="10"/>
        <v>#DIV/0!</v>
      </c>
      <c r="H181" s="61">
        <f t="shared" si="11"/>
        <v>0</v>
      </c>
      <c r="I181" s="61">
        <f t="shared" si="12"/>
        <v>3</v>
      </c>
    </row>
    <row r="182" spans="3:9" ht="18.75" x14ac:dyDescent="0.3">
      <c r="C182" s="4">
        <f t="shared" ref="C182:E201" si="15">C390</f>
        <v>0</v>
      </c>
      <c r="D182" s="43">
        <f t="shared" si="15"/>
        <v>0</v>
      </c>
      <c r="E182" s="43">
        <f t="shared" si="15"/>
        <v>0</v>
      </c>
      <c r="F182" s="56" t="e">
        <f t="shared" si="10"/>
        <v>#DIV/0!</v>
      </c>
      <c r="H182" s="61">
        <f t="shared" si="11"/>
        <v>0</v>
      </c>
      <c r="I182" s="61">
        <f t="shared" si="12"/>
        <v>3</v>
      </c>
    </row>
    <row r="183" spans="3:9" ht="18.75" x14ac:dyDescent="0.3">
      <c r="C183" s="4">
        <f t="shared" si="15"/>
        <v>0</v>
      </c>
      <c r="D183" s="43">
        <f t="shared" si="15"/>
        <v>0</v>
      </c>
      <c r="E183" s="43">
        <f t="shared" si="15"/>
        <v>0</v>
      </c>
      <c r="F183" s="56" t="e">
        <f t="shared" si="10"/>
        <v>#DIV/0!</v>
      </c>
      <c r="H183" s="61">
        <f t="shared" si="11"/>
        <v>0</v>
      </c>
      <c r="I183" s="61">
        <f t="shared" si="12"/>
        <v>3</v>
      </c>
    </row>
    <row r="184" spans="3:9" ht="18.75" x14ac:dyDescent="0.3">
      <c r="C184" s="4">
        <f t="shared" si="15"/>
        <v>0</v>
      </c>
      <c r="D184" s="43">
        <f t="shared" si="15"/>
        <v>0</v>
      </c>
      <c r="E184" s="43">
        <f t="shared" si="15"/>
        <v>0</v>
      </c>
      <c r="F184" s="56" t="e">
        <f t="shared" si="10"/>
        <v>#DIV/0!</v>
      </c>
      <c r="H184" s="61">
        <f t="shared" si="11"/>
        <v>0</v>
      </c>
      <c r="I184" s="61">
        <f t="shared" si="12"/>
        <v>3</v>
      </c>
    </row>
    <row r="185" spans="3:9" ht="18.75" x14ac:dyDescent="0.3">
      <c r="C185" s="4">
        <f t="shared" si="15"/>
        <v>0</v>
      </c>
      <c r="D185" s="43">
        <f t="shared" si="15"/>
        <v>0</v>
      </c>
      <c r="E185" s="43">
        <f t="shared" si="15"/>
        <v>0</v>
      </c>
      <c r="F185" s="56" t="e">
        <f t="shared" si="10"/>
        <v>#DIV/0!</v>
      </c>
      <c r="H185" s="61">
        <f t="shared" si="11"/>
        <v>0</v>
      </c>
      <c r="I185" s="61">
        <f t="shared" si="12"/>
        <v>3</v>
      </c>
    </row>
    <row r="186" spans="3:9" ht="18.75" x14ac:dyDescent="0.3">
      <c r="C186" s="4">
        <f t="shared" si="15"/>
        <v>0</v>
      </c>
      <c r="D186" s="43">
        <f t="shared" si="15"/>
        <v>0</v>
      </c>
      <c r="E186" s="43">
        <f t="shared" si="15"/>
        <v>0</v>
      </c>
      <c r="F186" s="56" t="e">
        <f t="shared" si="10"/>
        <v>#DIV/0!</v>
      </c>
      <c r="H186" s="61">
        <f t="shared" si="11"/>
        <v>0</v>
      </c>
      <c r="I186" s="61">
        <f t="shared" si="12"/>
        <v>3</v>
      </c>
    </row>
    <row r="187" spans="3:9" ht="18.75" x14ac:dyDescent="0.3">
      <c r="C187" s="4">
        <f t="shared" si="15"/>
        <v>0</v>
      </c>
      <c r="D187" s="43">
        <f t="shared" si="15"/>
        <v>0</v>
      </c>
      <c r="E187" s="43">
        <f t="shared" si="15"/>
        <v>0</v>
      </c>
      <c r="F187" s="56" t="e">
        <f t="shared" ref="F187:F211" si="16">ROUNDUP(ABS((D187-E187)/H187),I187)</f>
        <v>#DIV/0!</v>
      </c>
      <c r="H187" s="61">
        <f t="shared" si="11"/>
        <v>0</v>
      </c>
      <c r="I187" s="61">
        <f t="shared" si="12"/>
        <v>3</v>
      </c>
    </row>
    <row r="188" spans="3:9" ht="18.75" x14ac:dyDescent="0.3">
      <c r="C188" s="4">
        <f t="shared" si="15"/>
        <v>0</v>
      </c>
      <c r="D188" s="43">
        <f t="shared" si="15"/>
        <v>0</v>
      </c>
      <c r="E188" s="43">
        <f t="shared" si="15"/>
        <v>0</v>
      </c>
      <c r="F188" s="56" t="e">
        <f t="shared" si="16"/>
        <v>#DIV/0!</v>
      </c>
      <c r="H188" s="61">
        <f t="shared" si="11"/>
        <v>0</v>
      </c>
      <c r="I188" s="61">
        <f t="shared" si="12"/>
        <v>3</v>
      </c>
    </row>
    <row r="189" spans="3:9" ht="18.75" x14ac:dyDescent="0.3">
      <c r="C189" s="4">
        <f t="shared" si="15"/>
        <v>0</v>
      </c>
      <c r="D189" s="43">
        <f t="shared" si="15"/>
        <v>0</v>
      </c>
      <c r="E189" s="43">
        <f t="shared" si="15"/>
        <v>0</v>
      </c>
      <c r="F189" s="56" t="e">
        <f t="shared" si="16"/>
        <v>#DIV/0!</v>
      </c>
      <c r="H189" s="61">
        <f t="shared" si="11"/>
        <v>0</v>
      </c>
      <c r="I189" s="61">
        <f t="shared" si="12"/>
        <v>3</v>
      </c>
    </row>
    <row r="190" spans="3:9" ht="18.75" x14ac:dyDescent="0.3">
      <c r="C190" s="4">
        <f t="shared" si="15"/>
        <v>0</v>
      </c>
      <c r="D190" s="43">
        <f t="shared" si="15"/>
        <v>0</v>
      </c>
      <c r="E190" s="43">
        <f t="shared" si="15"/>
        <v>0</v>
      </c>
      <c r="F190" s="56" t="e">
        <f t="shared" si="16"/>
        <v>#DIV/0!</v>
      </c>
      <c r="H190" s="61">
        <f t="shared" si="11"/>
        <v>0</v>
      </c>
      <c r="I190" s="61">
        <f t="shared" si="12"/>
        <v>3</v>
      </c>
    </row>
    <row r="191" spans="3:9" ht="18.75" x14ac:dyDescent="0.3">
      <c r="C191" s="4">
        <f t="shared" si="15"/>
        <v>0</v>
      </c>
      <c r="D191" s="43">
        <f t="shared" si="15"/>
        <v>0</v>
      </c>
      <c r="E191" s="43">
        <f t="shared" si="15"/>
        <v>0</v>
      </c>
      <c r="F191" s="56" t="e">
        <f t="shared" si="16"/>
        <v>#DIV/0!</v>
      </c>
      <c r="H191" s="61">
        <f t="shared" si="11"/>
        <v>0</v>
      </c>
      <c r="I191" s="61">
        <f t="shared" si="12"/>
        <v>3</v>
      </c>
    </row>
    <row r="192" spans="3:9" ht="18.75" x14ac:dyDescent="0.3">
      <c r="C192" s="4">
        <f t="shared" si="15"/>
        <v>0</v>
      </c>
      <c r="D192" s="43">
        <f t="shared" si="15"/>
        <v>0</v>
      </c>
      <c r="E192" s="43">
        <f t="shared" si="15"/>
        <v>0</v>
      </c>
      <c r="F192" s="56" t="e">
        <f t="shared" si="16"/>
        <v>#DIV/0!</v>
      </c>
      <c r="H192" s="61">
        <f t="shared" si="11"/>
        <v>0</v>
      </c>
      <c r="I192" s="61">
        <f t="shared" si="12"/>
        <v>3</v>
      </c>
    </row>
    <row r="193" spans="3:9" ht="18.75" x14ac:dyDescent="0.3">
      <c r="C193" s="4">
        <f t="shared" si="15"/>
        <v>0</v>
      </c>
      <c r="D193" s="43">
        <f t="shared" si="15"/>
        <v>0</v>
      </c>
      <c r="E193" s="43">
        <f t="shared" si="15"/>
        <v>0</v>
      </c>
      <c r="F193" s="56" t="e">
        <f t="shared" si="16"/>
        <v>#DIV/0!</v>
      </c>
      <c r="H193" s="61">
        <f t="shared" si="11"/>
        <v>0</v>
      </c>
      <c r="I193" s="61">
        <f t="shared" si="12"/>
        <v>3</v>
      </c>
    </row>
    <row r="194" spans="3:9" ht="18.75" x14ac:dyDescent="0.3">
      <c r="C194" s="4">
        <f t="shared" si="15"/>
        <v>0</v>
      </c>
      <c r="D194" s="43">
        <f t="shared" si="15"/>
        <v>0</v>
      </c>
      <c r="E194" s="43">
        <f t="shared" si="15"/>
        <v>0</v>
      </c>
      <c r="F194" s="56" t="e">
        <f t="shared" si="16"/>
        <v>#DIV/0!</v>
      </c>
      <c r="H194" s="61">
        <f t="shared" si="11"/>
        <v>0</v>
      </c>
      <c r="I194" s="61">
        <f t="shared" si="12"/>
        <v>3</v>
      </c>
    </row>
    <row r="195" spans="3:9" ht="18.75" x14ac:dyDescent="0.3">
      <c r="C195" s="4">
        <f t="shared" si="15"/>
        <v>0</v>
      </c>
      <c r="D195" s="43">
        <f t="shared" si="15"/>
        <v>0</v>
      </c>
      <c r="E195" s="43">
        <f t="shared" si="15"/>
        <v>0</v>
      </c>
      <c r="F195" s="56" t="e">
        <f t="shared" si="16"/>
        <v>#DIV/0!</v>
      </c>
      <c r="H195" s="61">
        <f t="shared" si="11"/>
        <v>0</v>
      </c>
      <c r="I195" s="61">
        <f t="shared" si="12"/>
        <v>3</v>
      </c>
    </row>
    <row r="196" spans="3:9" ht="18.75" x14ac:dyDescent="0.3">
      <c r="C196" s="4">
        <f t="shared" si="15"/>
        <v>0</v>
      </c>
      <c r="D196" s="43">
        <f t="shared" si="15"/>
        <v>0</v>
      </c>
      <c r="E196" s="43">
        <f t="shared" si="15"/>
        <v>0</v>
      </c>
      <c r="F196" s="56" t="e">
        <f t="shared" si="16"/>
        <v>#DIV/0!</v>
      </c>
      <c r="H196" s="61">
        <f t="shared" si="11"/>
        <v>0</v>
      </c>
      <c r="I196" s="61">
        <f t="shared" si="12"/>
        <v>3</v>
      </c>
    </row>
    <row r="197" spans="3:9" ht="18.75" x14ac:dyDescent="0.3">
      <c r="C197" s="4">
        <f t="shared" si="15"/>
        <v>0</v>
      </c>
      <c r="D197" s="43">
        <f t="shared" si="15"/>
        <v>0</v>
      </c>
      <c r="E197" s="43">
        <f t="shared" si="15"/>
        <v>0</v>
      </c>
      <c r="F197" s="56" t="e">
        <f t="shared" si="16"/>
        <v>#DIV/0!</v>
      </c>
      <c r="H197" s="61">
        <f t="shared" si="11"/>
        <v>0</v>
      </c>
      <c r="I197" s="61">
        <f t="shared" si="12"/>
        <v>3</v>
      </c>
    </row>
    <row r="198" spans="3:9" ht="18.75" x14ac:dyDescent="0.3">
      <c r="C198" s="4">
        <f t="shared" si="15"/>
        <v>0</v>
      </c>
      <c r="D198" s="43">
        <f t="shared" si="15"/>
        <v>0</v>
      </c>
      <c r="E198" s="43">
        <f t="shared" si="15"/>
        <v>0</v>
      </c>
      <c r="F198" s="56" t="e">
        <f t="shared" si="16"/>
        <v>#DIV/0!</v>
      </c>
      <c r="H198" s="61">
        <f t="shared" ref="H198:H261" si="17">IF(A$1= "CPF",100, E198)</f>
        <v>0</v>
      </c>
      <c r="I198" s="61">
        <f t="shared" ref="I198:I261" si="18">IF(A$1= "CPF",5,3)</f>
        <v>3</v>
      </c>
    </row>
    <row r="199" spans="3:9" ht="18.75" x14ac:dyDescent="0.3">
      <c r="C199" s="4">
        <f t="shared" si="15"/>
        <v>0</v>
      </c>
      <c r="D199" s="43">
        <f t="shared" si="15"/>
        <v>0</v>
      </c>
      <c r="E199" s="43">
        <f t="shared" si="15"/>
        <v>0</v>
      </c>
      <c r="F199" s="56" t="e">
        <f t="shared" si="16"/>
        <v>#DIV/0!</v>
      </c>
      <c r="H199" s="61">
        <f t="shared" si="17"/>
        <v>0</v>
      </c>
      <c r="I199" s="61">
        <f t="shared" si="18"/>
        <v>3</v>
      </c>
    </row>
    <row r="200" spans="3:9" ht="18.75" x14ac:dyDescent="0.3">
      <c r="C200" s="4">
        <f t="shared" si="15"/>
        <v>0</v>
      </c>
      <c r="D200" s="43">
        <f t="shared" si="15"/>
        <v>0</v>
      </c>
      <c r="E200" s="43">
        <f t="shared" si="15"/>
        <v>0</v>
      </c>
      <c r="F200" s="56" t="e">
        <f t="shared" si="16"/>
        <v>#DIV/0!</v>
      </c>
      <c r="H200" s="61">
        <f t="shared" si="17"/>
        <v>0</v>
      </c>
      <c r="I200" s="61">
        <f t="shared" si="18"/>
        <v>3</v>
      </c>
    </row>
    <row r="201" spans="3:9" ht="18.75" x14ac:dyDescent="0.3">
      <c r="C201" s="4">
        <f t="shared" si="15"/>
        <v>0</v>
      </c>
      <c r="D201" s="43">
        <f t="shared" si="15"/>
        <v>0</v>
      </c>
      <c r="E201" s="43">
        <f t="shared" si="15"/>
        <v>0</v>
      </c>
      <c r="F201" s="56" t="e">
        <f t="shared" si="16"/>
        <v>#DIV/0!</v>
      </c>
      <c r="H201" s="61">
        <f t="shared" si="17"/>
        <v>0</v>
      </c>
      <c r="I201" s="61">
        <f t="shared" si="18"/>
        <v>3</v>
      </c>
    </row>
    <row r="202" spans="3:9" ht="18.75" x14ac:dyDescent="0.3">
      <c r="C202" s="4">
        <f t="shared" ref="C202:E211" si="19">C410</f>
        <v>0</v>
      </c>
      <c r="D202" s="43">
        <f t="shared" si="19"/>
        <v>0</v>
      </c>
      <c r="E202" s="43">
        <f t="shared" si="19"/>
        <v>0</v>
      </c>
      <c r="F202" s="56" t="e">
        <f t="shared" si="16"/>
        <v>#DIV/0!</v>
      </c>
      <c r="H202" s="61">
        <f t="shared" si="17"/>
        <v>0</v>
      </c>
      <c r="I202" s="61">
        <f t="shared" si="18"/>
        <v>3</v>
      </c>
    </row>
    <row r="203" spans="3:9" ht="18.75" x14ac:dyDescent="0.3">
      <c r="C203" s="4">
        <f t="shared" si="19"/>
        <v>0</v>
      </c>
      <c r="D203" s="43">
        <f t="shared" si="19"/>
        <v>0</v>
      </c>
      <c r="E203" s="43">
        <f t="shared" si="19"/>
        <v>0</v>
      </c>
      <c r="F203" s="56" t="e">
        <f t="shared" si="16"/>
        <v>#DIV/0!</v>
      </c>
      <c r="H203" s="61">
        <f t="shared" si="17"/>
        <v>0</v>
      </c>
      <c r="I203" s="61">
        <f t="shared" si="18"/>
        <v>3</v>
      </c>
    </row>
    <row r="204" spans="3:9" ht="18.75" x14ac:dyDescent="0.3">
      <c r="C204" s="4">
        <f t="shared" si="19"/>
        <v>0</v>
      </c>
      <c r="D204" s="43">
        <f t="shared" si="19"/>
        <v>0</v>
      </c>
      <c r="E204" s="43">
        <f t="shared" si="19"/>
        <v>0</v>
      </c>
      <c r="F204" s="56" t="e">
        <f t="shared" si="16"/>
        <v>#DIV/0!</v>
      </c>
      <c r="H204" s="61">
        <f t="shared" si="17"/>
        <v>0</v>
      </c>
      <c r="I204" s="61">
        <f t="shared" si="18"/>
        <v>3</v>
      </c>
    </row>
    <row r="205" spans="3:9" ht="18.75" x14ac:dyDescent="0.3">
      <c r="C205" s="4">
        <f t="shared" si="19"/>
        <v>0</v>
      </c>
      <c r="D205" s="43">
        <f t="shared" si="19"/>
        <v>0</v>
      </c>
      <c r="E205" s="43">
        <f t="shared" si="19"/>
        <v>0</v>
      </c>
      <c r="F205" s="56" t="e">
        <f t="shared" si="16"/>
        <v>#DIV/0!</v>
      </c>
      <c r="H205" s="61">
        <f t="shared" si="17"/>
        <v>0</v>
      </c>
      <c r="I205" s="61">
        <f t="shared" si="18"/>
        <v>3</v>
      </c>
    </row>
    <row r="206" spans="3:9" ht="18.75" x14ac:dyDescent="0.3">
      <c r="C206" s="4">
        <f t="shared" si="19"/>
        <v>0</v>
      </c>
      <c r="D206" s="43">
        <f t="shared" si="19"/>
        <v>0</v>
      </c>
      <c r="E206" s="43">
        <f t="shared" si="19"/>
        <v>0</v>
      </c>
      <c r="F206" s="56" t="e">
        <f t="shared" si="16"/>
        <v>#DIV/0!</v>
      </c>
      <c r="H206" s="61">
        <f t="shared" si="17"/>
        <v>0</v>
      </c>
      <c r="I206" s="61">
        <f t="shared" si="18"/>
        <v>3</v>
      </c>
    </row>
    <row r="207" spans="3:9" ht="18.75" x14ac:dyDescent="0.3">
      <c r="C207" s="4">
        <f t="shared" si="19"/>
        <v>0</v>
      </c>
      <c r="D207" s="43">
        <f t="shared" si="19"/>
        <v>0</v>
      </c>
      <c r="E207" s="43">
        <f t="shared" si="19"/>
        <v>0</v>
      </c>
      <c r="F207" s="56" t="e">
        <f t="shared" si="16"/>
        <v>#DIV/0!</v>
      </c>
      <c r="H207" s="61">
        <f t="shared" si="17"/>
        <v>0</v>
      </c>
      <c r="I207" s="61">
        <f t="shared" si="18"/>
        <v>3</v>
      </c>
    </row>
    <row r="208" spans="3:9" ht="18.75" x14ac:dyDescent="0.3">
      <c r="C208" s="4">
        <f t="shared" si="19"/>
        <v>0</v>
      </c>
      <c r="D208" s="43">
        <f t="shared" si="19"/>
        <v>0</v>
      </c>
      <c r="E208" s="43">
        <f t="shared" si="19"/>
        <v>0</v>
      </c>
      <c r="F208" s="56" t="e">
        <f t="shared" si="16"/>
        <v>#DIV/0!</v>
      </c>
      <c r="H208" s="61">
        <f t="shared" si="17"/>
        <v>0</v>
      </c>
      <c r="I208" s="61">
        <f t="shared" si="18"/>
        <v>3</v>
      </c>
    </row>
    <row r="209" spans="2:9" ht="18.75" x14ac:dyDescent="0.3">
      <c r="C209" s="4">
        <f t="shared" si="19"/>
        <v>0</v>
      </c>
      <c r="D209" s="43">
        <f t="shared" si="19"/>
        <v>0</v>
      </c>
      <c r="E209" s="43">
        <f t="shared" si="19"/>
        <v>0</v>
      </c>
      <c r="F209" s="56" t="e">
        <f t="shared" si="16"/>
        <v>#DIV/0!</v>
      </c>
      <c r="H209" s="61">
        <f t="shared" si="17"/>
        <v>0</v>
      </c>
      <c r="I209" s="61">
        <f t="shared" si="18"/>
        <v>3</v>
      </c>
    </row>
    <row r="210" spans="2:9" ht="18.75" x14ac:dyDescent="0.3">
      <c r="C210" s="4">
        <f t="shared" si="19"/>
        <v>0</v>
      </c>
      <c r="D210" s="43">
        <f t="shared" si="19"/>
        <v>0</v>
      </c>
      <c r="E210" s="43">
        <f t="shared" si="19"/>
        <v>0</v>
      </c>
      <c r="F210" s="56" t="e">
        <f t="shared" si="16"/>
        <v>#DIV/0!</v>
      </c>
      <c r="H210" s="61">
        <f t="shared" si="17"/>
        <v>0</v>
      </c>
      <c r="I210" s="61">
        <f t="shared" si="18"/>
        <v>3</v>
      </c>
    </row>
    <row r="211" spans="2:9" ht="18.75" x14ac:dyDescent="0.3">
      <c r="C211" s="4">
        <f t="shared" si="19"/>
        <v>0</v>
      </c>
      <c r="D211" s="43">
        <f t="shared" si="19"/>
        <v>0</v>
      </c>
      <c r="E211" s="43">
        <f t="shared" si="19"/>
        <v>0</v>
      </c>
      <c r="F211" s="56" t="e">
        <f t="shared" si="16"/>
        <v>#DIV/0!</v>
      </c>
      <c r="H211" s="61">
        <f t="shared" si="17"/>
        <v>0</v>
      </c>
      <c r="I211" s="61">
        <f t="shared" si="18"/>
        <v>3</v>
      </c>
    </row>
    <row r="212" spans="2:9" ht="18.75" x14ac:dyDescent="0.3">
      <c r="E212" s="9"/>
    </row>
    <row r="213" spans="2:9" ht="16.5" x14ac:dyDescent="0.25">
      <c r="C213" s="151" t="s">
        <v>11</v>
      </c>
      <c r="D213" s="151"/>
      <c r="E213" s="151"/>
      <c r="F213" s="48" t="e">
        <f>ROUND(AVERAGE(F122:F211),I213)</f>
        <v>#DIV/0!</v>
      </c>
      <c r="I213" s="61">
        <f>IF(A$1= "CPF",5,4)</f>
        <v>4</v>
      </c>
    </row>
    <row r="214" spans="2:9" ht="18.75" x14ac:dyDescent="0.25">
      <c r="B214" s="151" t="s">
        <v>12</v>
      </c>
      <c r="C214" s="151"/>
      <c r="D214" s="151"/>
      <c r="E214" s="151"/>
      <c r="F214" s="48" t="e">
        <f>ROUND(STDEV(F122:F211),I214)</f>
        <v>#DIV/0!</v>
      </c>
      <c r="I214" s="61">
        <f>IF(A$1= "CPF",5,4)</f>
        <v>4</v>
      </c>
    </row>
    <row r="215" spans="2:9" ht="16.5" x14ac:dyDescent="0.25">
      <c r="E215" s="7" t="s">
        <v>8</v>
      </c>
      <c r="F215" s="48" t="e">
        <f>ROUND(2.575*F214+F213,I215)</f>
        <v>#DIV/0!</v>
      </c>
      <c r="I215" s="61">
        <f>IF(A$1= "CPF",5,4)</f>
        <v>4</v>
      </c>
    </row>
    <row r="238" spans="1:9" ht="21" x14ac:dyDescent="0.3">
      <c r="A238" s="1" t="s">
        <v>0</v>
      </c>
    </row>
    <row r="239" spans="1:9" ht="20.45" customHeight="1" x14ac:dyDescent="0.25">
      <c r="C239" s="6" t="s">
        <v>2</v>
      </c>
      <c r="D239" s="2" t="s">
        <v>3</v>
      </c>
      <c r="E239" s="2" t="s">
        <v>4</v>
      </c>
      <c r="F239" s="49" t="s">
        <v>5</v>
      </c>
    </row>
    <row r="240" spans="1:9" ht="18.75" x14ac:dyDescent="0.3">
      <c r="C240" s="4"/>
      <c r="D240" s="43"/>
      <c r="E240" s="43"/>
      <c r="F240" s="56" t="e">
        <f>ROUNDUP(ABS((D240-E240)/H240),I240)</f>
        <v>#DIV/0!</v>
      </c>
      <c r="H240" s="61">
        <f t="shared" si="17"/>
        <v>0</v>
      </c>
      <c r="I240" s="61">
        <f t="shared" si="18"/>
        <v>3</v>
      </c>
    </row>
    <row r="241" spans="3:9" ht="18.75" x14ac:dyDescent="0.3">
      <c r="C241" s="4"/>
      <c r="D241" s="43"/>
      <c r="E241" s="43"/>
      <c r="F241" s="56" t="e">
        <f t="shared" ref="F241:F304" si="20">ROUNDUP(ABS((D241-E241)/H241),I241)</f>
        <v>#DIV/0!</v>
      </c>
      <c r="H241" s="61">
        <f t="shared" si="17"/>
        <v>0</v>
      </c>
      <c r="I241" s="61">
        <f t="shared" si="18"/>
        <v>3</v>
      </c>
    </row>
    <row r="242" spans="3:9" ht="18.75" x14ac:dyDescent="0.3">
      <c r="C242" s="4"/>
      <c r="D242" s="43"/>
      <c r="E242" s="43"/>
      <c r="F242" s="56" t="e">
        <f t="shared" si="20"/>
        <v>#DIV/0!</v>
      </c>
      <c r="H242" s="61">
        <f t="shared" si="17"/>
        <v>0</v>
      </c>
      <c r="I242" s="61">
        <f t="shared" si="18"/>
        <v>3</v>
      </c>
    </row>
    <row r="243" spans="3:9" ht="18.75" x14ac:dyDescent="0.3">
      <c r="C243" s="4"/>
      <c r="D243" s="43"/>
      <c r="E243" s="43"/>
      <c r="F243" s="56" t="e">
        <f t="shared" si="20"/>
        <v>#DIV/0!</v>
      </c>
      <c r="H243" s="61">
        <f t="shared" si="17"/>
        <v>0</v>
      </c>
      <c r="I243" s="61">
        <f t="shared" si="18"/>
        <v>3</v>
      </c>
    </row>
    <row r="244" spans="3:9" ht="18.75" x14ac:dyDescent="0.3">
      <c r="C244" s="4"/>
      <c r="D244" s="43"/>
      <c r="E244" s="43"/>
      <c r="F244" s="56" t="e">
        <f t="shared" si="20"/>
        <v>#DIV/0!</v>
      </c>
      <c r="H244" s="61">
        <f t="shared" si="17"/>
        <v>0</v>
      </c>
      <c r="I244" s="61">
        <f t="shared" si="18"/>
        <v>3</v>
      </c>
    </row>
    <row r="245" spans="3:9" ht="18.75" x14ac:dyDescent="0.3">
      <c r="C245" s="4"/>
      <c r="D245" s="43"/>
      <c r="E245" s="43"/>
      <c r="F245" s="56" t="e">
        <f t="shared" si="20"/>
        <v>#DIV/0!</v>
      </c>
      <c r="H245" s="61">
        <f t="shared" si="17"/>
        <v>0</v>
      </c>
      <c r="I245" s="61">
        <f t="shared" si="18"/>
        <v>3</v>
      </c>
    </row>
    <row r="246" spans="3:9" ht="18.75" x14ac:dyDescent="0.3">
      <c r="C246" s="4"/>
      <c r="D246" s="43"/>
      <c r="E246" s="43"/>
      <c r="F246" s="56" t="e">
        <f t="shared" si="20"/>
        <v>#DIV/0!</v>
      </c>
      <c r="H246" s="61">
        <f t="shared" si="17"/>
        <v>0</v>
      </c>
      <c r="I246" s="61">
        <f t="shared" si="18"/>
        <v>3</v>
      </c>
    </row>
    <row r="247" spans="3:9" ht="18.75" x14ac:dyDescent="0.3">
      <c r="C247" s="4"/>
      <c r="D247" s="43"/>
      <c r="E247" s="43"/>
      <c r="F247" s="56" t="e">
        <f t="shared" si="20"/>
        <v>#DIV/0!</v>
      </c>
      <c r="H247" s="61">
        <f t="shared" si="17"/>
        <v>0</v>
      </c>
      <c r="I247" s="61">
        <f t="shared" si="18"/>
        <v>3</v>
      </c>
    </row>
    <row r="248" spans="3:9" ht="18.75" x14ac:dyDescent="0.3">
      <c r="C248" s="4"/>
      <c r="D248" s="43"/>
      <c r="E248" s="43"/>
      <c r="F248" s="56" t="e">
        <f t="shared" si="20"/>
        <v>#DIV/0!</v>
      </c>
      <c r="H248" s="61">
        <f t="shared" si="17"/>
        <v>0</v>
      </c>
      <c r="I248" s="61">
        <f t="shared" si="18"/>
        <v>3</v>
      </c>
    </row>
    <row r="249" spans="3:9" ht="18.75" x14ac:dyDescent="0.3">
      <c r="C249" s="4"/>
      <c r="D249" s="43"/>
      <c r="E249" s="43"/>
      <c r="F249" s="56" t="e">
        <f t="shared" si="20"/>
        <v>#DIV/0!</v>
      </c>
      <c r="H249" s="61">
        <f t="shared" si="17"/>
        <v>0</v>
      </c>
      <c r="I249" s="61">
        <f t="shared" si="18"/>
        <v>3</v>
      </c>
    </row>
    <row r="250" spans="3:9" ht="18.75" x14ac:dyDescent="0.3">
      <c r="C250" s="4"/>
      <c r="D250" s="43"/>
      <c r="E250" s="43"/>
      <c r="F250" s="56" t="e">
        <f t="shared" si="20"/>
        <v>#DIV/0!</v>
      </c>
      <c r="H250" s="61">
        <f t="shared" si="17"/>
        <v>0</v>
      </c>
      <c r="I250" s="61">
        <f t="shared" si="18"/>
        <v>3</v>
      </c>
    </row>
    <row r="251" spans="3:9" ht="18.75" x14ac:dyDescent="0.3">
      <c r="C251" s="4"/>
      <c r="D251" s="43"/>
      <c r="E251" s="43"/>
      <c r="F251" s="56" t="e">
        <f t="shared" si="20"/>
        <v>#DIV/0!</v>
      </c>
      <c r="H251" s="61">
        <f t="shared" si="17"/>
        <v>0</v>
      </c>
      <c r="I251" s="61">
        <f t="shared" si="18"/>
        <v>3</v>
      </c>
    </row>
    <row r="252" spans="3:9" ht="18.75" x14ac:dyDescent="0.3">
      <c r="C252" s="4"/>
      <c r="D252" s="43"/>
      <c r="E252" s="43"/>
      <c r="F252" s="56" t="e">
        <f t="shared" si="20"/>
        <v>#DIV/0!</v>
      </c>
      <c r="H252" s="61">
        <f t="shared" si="17"/>
        <v>0</v>
      </c>
      <c r="I252" s="61">
        <f t="shared" si="18"/>
        <v>3</v>
      </c>
    </row>
    <row r="253" spans="3:9" ht="18.75" x14ac:dyDescent="0.3">
      <c r="C253" s="4"/>
      <c r="D253" s="43"/>
      <c r="E253" s="43"/>
      <c r="F253" s="56" t="e">
        <f t="shared" si="20"/>
        <v>#DIV/0!</v>
      </c>
      <c r="H253" s="61">
        <f t="shared" si="17"/>
        <v>0</v>
      </c>
      <c r="I253" s="61">
        <f t="shared" si="18"/>
        <v>3</v>
      </c>
    </row>
    <row r="254" spans="3:9" ht="18.75" x14ac:dyDescent="0.3">
      <c r="C254" s="4"/>
      <c r="D254" s="43"/>
      <c r="E254" s="43"/>
      <c r="F254" s="56" t="e">
        <f t="shared" si="20"/>
        <v>#DIV/0!</v>
      </c>
      <c r="H254" s="61">
        <f t="shared" si="17"/>
        <v>0</v>
      </c>
      <c r="I254" s="61">
        <f t="shared" si="18"/>
        <v>3</v>
      </c>
    </row>
    <row r="255" spans="3:9" ht="18.75" x14ac:dyDescent="0.3">
      <c r="C255" s="4"/>
      <c r="D255" s="43"/>
      <c r="E255" s="43"/>
      <c r="F255" s="56" t="e">
        <f t="shared" si="20"/>
        <v>#DIV/0!</v>
      </c>
      <c r="H255" s="61">
        <f t="shared" si="17"/>
        <v>0</v>
      </c>
      <c r="I255" s="61">
        <f t="shared" si="18"/>
        <v>3</v>
      </c>
    </row>
    <row r="256" spans="3:9" ht="18.75" x14ac:dyDescent="0.3">
      <c r="C256" s="4"/>
      <c r="D256" s="43"/>
      <c r="E256" s="43"/>
      <c r="F256" s="56" t="e">
        <f t="shared" si="20"/>
        <v>#DIV/0!</v>
      </c>
      <c r="H256" s="61">
        <f t="shared" si="17"/>
        <v>0</v>
      </c>
      <c r="I256" s="61">
        <f t="shared" si="18"/>
        <v>3</v>
      </c>
    </row>
    <row r="257" spans="3:9" ht="18.75" x14ac:dyDescent="0.3">
      <c r="C257" s="4"/>
      <c r="D257" s="43"/>
      <c r="E257" s="43"/>
      <c r="F257" s="56" t="e">
        <f t="shared" si="20"/>
        <v>#DIV/0!</v>
      </c>
      <c r="H257" s="61">
        <f t="shared" si="17"/>
        <v>0</v>
      </c>
      <c r="I257" s="61">
        <f t="shared" si="18"/>
        <v>3</v>
      </c>
    </row>
    <row r="258" spans="3:9" ht="18.75" x14ac:dyDescent="0.3">
      <c r="C258" s="4"/>
      <c r="D258" s="43"/>
      <c r="E258" s="43"/>
      <c r="F258" s="56" t="e">
        <f t="shared" si="20"/>
        <v>#DIV/0!</v>
      </c>
      <c r="H258" s="61">
        <f t="shared" si="17"/>
        <v>0</v>
      </c>
      <c r="I258" s="61">
        <f t="shared" si="18"/>
        <v>3</v>
      </c>
    </row>
    <row r="259" spans="3:9" ht="18.75" x14ac:dyDescent="0.3">
      <c r="C259" s="4"/>
      <c r="D259" s="43"/>
      <c r="E259" s="43"/>
      <c r="F259" s="56" t="e">
        <f t="shared" si="20"/>
        <v>#DIV/0!</v>
      </c>
      <c r="H259" s="61">
        <f t="shared" si="17"/>
        <v>0</v>
      </c>
      <c r="I259" s="61">
        <f t="shared" si="18"/>
        <v>3</v>
      </c>
    </row>
    <row r="260" spans="3:9" ht="18.75" x14ac:dyDescent="0.3">
      <c r="C260" s="4"/>
      <c r="D260" s="43"/>
      <c r="E260" s="43"/>
      <c r="F260" s="56" t="e">
        <f t="shared" si="20"/>
        <v>#DIV/0!</v>
      </c>
      <c r="H260" s="61">
        <f t="shared" si="17"/>
        <v>0</v>
      </c>
      <c r="I260" s="61">
        <f t="shared" si="18"/>
        <v>3</v>
      </c>
    </row>
    <row r="261" spans="3:9" ht="18.75" x14ac:dyDescent="0.3">
      <c r="C261" s="4"/>
      <c r="D261" s="43"/>
      <c r="E261" s="43"/>
      <c r="F261" s="56" t="e">
        <f t="shared" si="20"/>
        <v>#DIV/0!</v>
      </c>
      <c r="H261" s="61">
        <f t="shared" si="17"/>
        <v>0</v>
      </c>
      <c r="I261" s="61">
        <f t="shared" si="18"/>
        <v>3</v>
      </c>
    </row>
    <row r="262" spans="3:9" ht="18.75" x14ac:dyDescent="0.3">
      <c r="C262" s="4"/>
      <c r="D262" s="43"/>
      <c r="E262" s="43"/>
      <c r="F262" s="56" t="e">
        <f t="shared" si="20"/>
        <v>#DIV/0!</v>
      </c>
      <c r="H262" s="61">
        <f t="shared" ref="H262:H325" si="21">IF(A$1= "CPF",100, E262)</f>
        <v>0</v>
      </c>
      <c r="I262" s="61">
        <f t="shared" ref="I262:I325" si="22">IF(A$1= "CPF",5,3)</f>
        <v>3</v>
      </c>
    </row>
    <row r="263" spans="3:9" ht="18.75" x14ac:dyDescent="0.3">
      <c r="C263" s="4"/>
      <c r="D263" s="43"/>
      <c r="E263" s="43"/>
      <c r="F263" s="56" t="e">
        <f t="shared" si="20"/>
        <v>#DIV/0!</v>
      </c>
      <c r="H263" s="61">
        <f t="shared" si="21"/>
        <v>0</v>
      </c>
      <c r="I263" s="61">
        <f t="shared" si="22"/>
        <v>3</v>
      </c>
    </row>
    <row r="264" spans="3:9" ht="18.75" x14ac:dyDescent="0.3">
      <c r="C264" s="4"/>
      <c r="D264" s="43"/>
      <c r="E264" s="43"/>
      <c r="F264" s="56" t="e">
        <f t="shared" si="20"/>
        <v>#DIV/0!</v>
      </c>
      <c r="H264" s="61">
        <f t="shared" si="21"/>
        <v>0</v>
      </c>
      <c r="I264" s="61">
        <f t="shared" si="22"/>
        <v>3</v>
      </c>
    </row>
    <row r="265" spans="3:9" ht="18.75" x14ac:dyDescent="0.3">
      <c r="C265" s="4"/>
      <c r="D265" s="43"/>
      <c r="E265" s="43"/>
      <c r="F265" s="56" t="e">
        <f t="shared" si="20"/>
        <v>#DIV/0!</v>
      </c>
      <c r="H265" s="61">
        <f t="shared" si="21"/>
        <v>0</v>
      </c>
      <c r="I265" s="61">
        <f t="shared" si="22"/>
        <v>3</v>
      </c>
    </row>
    <row r="266" spans="3:9" ht="18.75" x14ac:dyDescent="0.3">
      <c r="C266" s="4"/>
      <c r="D266" s="43"/>
      <c r="E266" s="43"/>
      <c r="F266" s="56" t="e">
        <f t="shared" si="20"/>
        <v>#DIV/0!</v>
      </c>
      <c r="H266" s="61">
        <f t="shared" si="21"/>
        <v>0</v>
      </c>
      <c r="I266" s="61">
        <f t="shared" si="22"/>
        <v>3</v>
      </c>
    </row>
    <row r="267" spans="3:9" ht="18.75" x14ac:dyDescent="0.3">
      <c r="C267" s="4"/>
      <c r="D267" s="43"/>
      <c r="E267" s="43"/>
      <c r="F267" s="56" t="e">
        <f t="shared" si="20"/>
        <v>#DIV/0!</v>
      </c>
      <c r="H267" s="61">
        <f t="shared" si="21"/>
        <v>0</v>
      </c>
      <c r="I267" s="61">
        <f t="shared" si="22"/>
        <v>3</v>
      </c>
    </row>
    <row r="268" spans="3:9" ht="18.75" x14ac:dyDescent="0.3">
      <c r="C268" s="4"/>
      <c r="D268" s="43"/>
      <c r="E268" s="43"/>
      <c r="F268" s="56" t="e">
        <f t="shared" si="20"/>
        <v>#DIV/0!</v>
      </c>
      <c r="H268" s="61">
        <f t="shared" si="21"/>
        <v>0</v>
      </c>
      <c r="I268" s="61">
        <f t="shared" si="22"/>
        <v>3</v>
      </c>
    </row>
    <row r="269" spans="3:9" ht="18.75" x14ac:dyDescent="0.3">
      <c r="C269" s="4"/>
      <c r="D269" s="43"/>
      <c r="E269" s="43"/>
      <c r="F269" s="56" t="e">
        <f t="shared" si="20"/>
        <v>#DIV/0!</v>
      </c>
      <c r="H269" s="61">
        <f t="shared" si="21"/>
        <v>0</v>
      </c>
      <c r="I269" s="61">
        <f t="shared" si="22"/>
        <v>3</v>
      </c>
    </row>
    <row r="270" spans="3:9" ht="18.75" x14ac:dyDescent="0.3">
      <c r="C270" s="4"/>
      <c r="D270" s="43"/>
      <c r="E270" s="43"/>
      <c r="F270" s="56" t="e">
        <f t="shared" si="20"/>
        <v>#DIV/0!</v>
      </c>
      <c r="H270" s="61">
        <f t="shared" si="21"/>
        <v>0</v>
      </c>
      <c r="I270" s="61">
        <f t="shared" si="22"/>
        <v>3</v>
      </c>
    </row>
    <row r="271" spans="3:9" ht="18.75" x14ac:dyDescent="0.3">
      <c r="C271" s="4"/>
      <c r="D271" s="43"/>
      <c r="E271" s="43"/>
      <c r="F271" s="56" t="e">
        <f t="shared" si="20"/>
        <v>#DIV/0!</v>
      </c>
      <c r="H271" s="61">
        <f t="shared" si="21"/>
        <v>0</v>
      </c>
      <c r="I271" s="61">
        <f t="shared" si="22"/>
        <v>3</v>
      </c>
    </row>
    <row r="272" spans="3:9" ht="18.75" x14ac:dyDescent="0.3">
      <c r="C272" s="4"/>
      <c r="D272" s="43"/>
      <c r="E272" s="43"/>
      <c r="F272" s="56" t="e">
        <f t="shared" si="20"/>
        <v>#DIV/0!</v>
      </c>
      <c r="H272" s="61">
        <f t="shared" si="21"/>
        <v>0</v>
      </c>
      <c r="I272" s="61">
        <f t="shared" si="22"/>
        <v>3</v>
      </c>
    </row>
    <row r="273" spans="3:9" ht="18.75" x14ac:dyDescent="0.3">
      <c r="C273" s="4"/>
      <c r="D273" s="43"/>
      <c r="E273" s="43"/>
      <c r="F273" s="56" t="e">
        <f t="shared" si="20"/>
        <v>#DIV/0!</v>
      </c>
      <c r="H273" s="61">
        <f t="shared" si="21"/>
        <v>0</v>
      </c>
      <c r="I273" s="61">
        <f t="shared" si="22"/>
        <v>3</v>
      </c>
    </row>
    <row r="274" spans="3:9" ht="18.75" x14ac:dyDescent="0.3">
      <c r="C274" s="4"/>
      <c r="D274" s="43"/>
      <c r="E274" s="43"/>
      <c r="F274" s="56" t="e">
        <f t="shared" si="20"/>
        <v>#DIV/0!</v>
      </c>
      <c r="H274" s="61">
        <f t="shared" si="21"/>
        <v>0</v>
      </c>
      <c r="I274" s="61">
        <f t="shared" si="22"/>
        <v>3</v>
      </c>
    </row>
    <row r="275" spans="3:9" ht="18.75" x14ac:dyDescent="0.3">
      <c r="C275" s="4"/>
      <c r="D275" s="43"/>
      <c r="E275" s="43"/>
      <c r="F275" s="56" t="e">
        <f t="shared" si="20"/>
        <v>#DIV/0!</v>
      </c>
      <c r="H275" s="61">
        <f t="shared" si="21"/>
        <v>0</v>
      </c>
      <c r="I275" s="61">
        <f t="shared" si="22"/>
        <v>3</v>
      </c>
    </row>
    <row r="276" spans="3:9" ht="18.75" x14ac:dyDescent="0.3">
      <c r="C276" s="4"/>
      <c r="D276" s="43"/>
      <c r="E276" s="43"/>
      <c r="F276" s="56" t="e">
        <f t="shared" si="20"/>
        <v>#DIV/0!</v>
      </c>
      <c r="H276" s="61">
        <f t="shared" si="21"/>
        <v>0</v>
      </c>
      <c r="I276" s="61">
        <f t="shared" si="22"/>
        <v>3</v>
      </c>
    </row>
    <row r="277" spans="3:9" ht="18.75" x14ac:dyDescent="0.3">
      <c r="C277" s="4"/>
      <c r="D277" s="43"/>
      <c r="E277" s="43"/>
      <c r="F277" s="56" t="e">
        <f t="shared" si="20"/>
        <v>#DIV/0!</v>
      </c>
      <c r="H277" s="61">
        <f t="shared" si="21"/>
        <v>0</v>
      </c>
      <c r="I277" s="61">
        <f t="shared" si="22"/>
        <v>3</v>
      </c>
    </row>
    <row r="278" spans="3:9" ht="18.75" x14ac:dyDescent="0.3">
      <c r="C278" s="4"/>
      <c r="D278" s="43"/>
      <c r="E278" s="43"/>
      <c r="F278" s="56" t="e">
        <f t="shared" si="20"/>
        <v>#DIV/0!</v>
      </c>
      <c r="H278" s="61">
        <f t="shared" si="21"/>
        <v>0</v>
      </c>
      <c r="I278" s="61">
        <f t="shared" si="22"/>
        <v>3</v>
      </c>
    </row>
    <row r="279" spans="3:9" ht="18.75" x14ac:dyDescent="0.3">
      <c r="C279" s="4"/>
      <c r="D279" s="43"/>
      <c r="E279" s="43"/>
      <c r="F279" s="56" t="e">
        <f t="shared" si="20"/>
        <v>#DIV/0!</v>
      </c>
      <c r="H279" s="61">
        <f t="shared" si="21"/>
        <v>0</v>
      </c>
      <c r="I279" s="61">
        <f t="shared" si="22"/>
        <v>3</v>
      </c>
    </row>
    <row r="280" spans="3:9" ht="18.75" x14ac:dyDescent="0.3">
      <c r="C280" s="4"/>
      <c r="D280" s="43"/>
      <c r="E280" s="43"/>
      <c r="F280" s="56" t="e">
        <f t="shared" si="20"/>
        <v>#DIV/0!</v>
      </c>
      <c r="H280" s="61">
        <f t="shared" si="21"/>
        <v>0</v>
      </c>
      <c r="I280" s="61">
        <f t="shared" si="22"/>
        <v>3</v>
      </c>
    </row>
    <row r="281" spans="3:9" ht="18.75" x14ac:dyDescent="0.3">
      <c r="C281" s="4"/>
      <c r="D281" s="43"/>
      <c r="E281" s="43"/>
      <c r="F281" s="56" t="e">
        <f t="shared" si="20"/>
        <v>#DIV/0!</v>
      </c>
      <c r="H281" s="61">
        <f t="shared" si="21"/>
        <v>0</v>
      </c>
      <c r="I281" s="61">
        <f t="shared" si="22"/>
        <v>3</v>
      </c>
    </row>
    <row r="282" spans="3:9" ht="18.75" x14ac:dyDescent="0.3">
      <c r="C282" s="4"/>
      <c r="D282" s="43"/>
      <c r="E282" s="43"/>
      <c r="F282" s="56" t="e">
        <f t="shared" si="20"/>
        <v>#DIV/0!</v>
      </c>
      <c r="H282" s="61">
        <f t="shared" si="21"/>
        <v>0</v>
      </c>
      <c r="I282" s="61">
        <f t="shared" si="22"/>
        <v>3</v>
      </c>
    </row>
    <row r="283" spans="3:9" ht="18.75" x14ac:dyDescent="0.3">
      <c r="C283" s="4"/>
      <c r="D283" s="43"/>
      <c r="E283" s="43"/>
      <c r="F283" s="56" t="e">
        <f t="shared" si="20"/>
        <v>#DIV/0!</v>
      </c>
      <c r="H283" s="61">
        <f t="shared" si="21"/>
        <v>0</v>
      </c>
      <c r="I283" s="61">
        <f t="shared" si="22"/>
        <v>3</v>
      </c>
    </row>
    <row r="284" spans="3:9" ht="18.75" x14ac:dyDescent="0.3">
      <c r="C284" s="4"/>
      <c r="D284" s="43"/>
      <c r="E284" s="43"/>
      <c r="F284" s="56" t="e">
        <f t="shared" si="20"/>
        <v>#DIV/0!</v>
      </c>
      <c r="H284" s="61">
        <f t="shared" si="21"/>
        <v>0</v>
      </c>
      <c r="I284" s="61">
        <f t="shared" si="22"/>
        <v>3</v>
      </c>
    </row>
    <row r="285" spans="3:9" ht="18.75" x14ac:dyDescent="0.3">
      <c r="C285" s="4"/>
      <c r="D285" s="43"/>
      <c r="E285" s="43"/>
      <c r="F285" s="56" t="e">
        <f t="shared" si="20"/>
        <v>#DIV/0!</v>
      </c>
      <c r="H285" s="61">
        <f t="shared" si="21"/>
        <v>0</v>
      </c>
      <c r="I285" s="61">
        <f t="shared" si="22"/>
        <v>3</v>
      </c>
    </row>
    <row r="286" spans="3:9" ht="18.75" x14ac:dyDescent="0.3">
      <c r="C286" s="4"/>
      <c r="D286" s="43"/>
      <c r="E286" s="43"/>
      <c r="F286" s="56" t="e">
        <f t="shared" si="20"/>
        <v>#DIV/0!</v>
      </c>
      <c r="H286" s="61">
        <f t="shared" si="21"/>
        <v>0</v>
      </c>
      <c r="I286" s="61">
        <f t="shared" si="22"/>
        <v>3</v>
      </c>
    </row>
    <row r="287" spans="3:9" ht="18.75" x14ac:dyDescent="0.3">
      <c r="C287" s="4"/>
      <c r="D287" s="43"/>
      <c r="E287" s="43"/>
      <c r="F287" s="56" t="e">
        <f t="shared" si="20"/>
        <v>#DIV/0!</v>
      </c>
      <c r="H287" s="61">
        <f t="shared" si="21"/>
        <v>0</v>
      </c>
      <c r="I287" s="61">
        <f t="shared" si="22"/>
        <v>3</v>
      </c>
    </row>
    <row r="288" spans="3:9" ht="18.75" x14ac:dyDescent="0.3">
      <c r="C288" s="4"/>
      <c r="D288" s="43"/>
      <c r="E288" s="43"/>
      <c r="F288" s="56" t="e">
        <f t="shared" si="20"/>
        <v>#DIV/0!</v>
      </c>
      <c r="H288" s="61">
        <f t="shared" si="21"/>
        <v>0</v>
      </c>
      <c r="I288" s="61">
        <f t="shared" si="22"/>
        <v>3</v>
      </c>
    </row>
    <row r="289" spans="3:9" ht="18.75" x14ac:dyDescent="0.3">
      <c r="C289" s="4"/>
      <c r="D289" s="43"/>
      <c r="E289" s="43"/>
      <c r="F289" s="56" t="e">
        <f t="shared" si="20"/>
        <v>#DIV/0!</v>
      </c>
      <c r="H289" s="61">
        <f t="shared" si="21"/>
        <v>0</v>
      </c>
      <c r="I289" s="61">
        <f t="shared" si="22"/>
        <v>3</v>
      </c>
    </row>
    <row r="290" spans="3:9" ht="18.75" x14ac:dyDescent="0.3">
      <c r="C290" s="4"/>
      <c r="D290" s="43"/>
      <c r="E290" s="43"/>
      <c r="F290" s="56" t="e">
        <f t="shared" si="20"/>
        <v>#DIV/0!</v>
      </c>
      <c r="H290" s="61">
        <f t="shared" si="21"/>
        <v>0</v>
      </c>
      <c r="I290" s="61">
        <f t="shared" si="22"/>
        <v>3</v>
      </c>
    </row>
    <row r="291" spans="3:9" ht="18.75" x14ac:dyDescent="0.3">
      <c r="C291" s="4"/>
      <c r="D291" s="43"/>
      <c r="E291" s="43"/>
      <c r="F291" s="56" t="e">
        <f t="shared" si="20"/>
        <v>#DIV/0!</v>
      </c>
      <c r="H291" s="61">
        <f t="shared" si="21"/>
        <v>0</v>
      </c>
      <c r="I291" s="61">
        <f t="shared" si="22"/>
        <v>3</v>
      </c>
    </row>
    <row r="292" spans="3:9" ht="18.75" x14ac:dyDescent="0.3">
      <c r="C292" s="4"/>
      <c r="D292" s="43"/>
      <c r="E292" s="43"/>
      <c r="F292" s="56" t="e">
        <f t="shared" si="20"/>
        <v>#DIV/0!</v>
      </c>
      <c r="H292" s="61">
        <f t="shared" si="21"/>
        <v>0</v>
      </c>
      <c r="I292" s="61">
        <f t="shared" si="22"/>
        <v>3</v>
      </c>
    </row>
    <row r="293" spans="3:9" ht="18.75" x14ac:dyDescent="0.3">
      <c r="C293" s="4"/>
      <c r="D293" s="43"/>
      <c r="E293" s="43"/>
      <c r="F293" s="56" t="e">
        <f t="shared" si="20"/>
        <v>#DIV/0!</v>
      </c>
      <c r="H293" s="61">
        <f t="shared" si="21"/>
        <v>0</v>
      </c>
      <c r="I293" s="61">
        <f t="shared" si="22"/>
        <v>3</v>
      </c>
    </row>
    <row r="294" spans="3:9" ht="18.75" x14ac:dyDescent="0.3">
      <c r="C294" s="4"/>
      <c r="D294" s="43"/>
      <c r="E294" s="43"/>
      <c r="F294" s="56" t="e">
        <f t="shared" si="20"/>
        <v>#DIV/0!</v>
      </c>
      <c r="H294" s="61">
        <f t="shared" si="21"/>
        <v>0</v>
      </c>
      <c r="I294" s="61">
        <f t="shared" si="22"/>
        <v>3</v>
      </c>
    </row>
    <row r="295" spans="3:9" ht="18.75" x14ac:dyDescent="0.3">
      <c r="C295" s="4"/>
      <c r="D295" s="43"/>
      <c r="E295" s="43"/>
      <c r="F295" s="56" t="e">
        <f t="shared" si="20"/>
        <v>#DIV/0!</v>
      </c>
      <c r="H295" s="61">
        <f t="shared" si="21"/>
        <v>0</v>
      </c>
      <c r="I295" s="61">
        <f t="shared" si="22"/>
        <v>3</v>
      </c>
    </row>
    <row r="296" spans="3:9" ht="18.75" x14ac:dyDescent="0.3">
      <c r="C296" s="4"/>
      <c r="D296" s="43"/>
      <c r="E296" s="43"/>
      <c r="F296" s="56" t="e">
        <f t="shared" si="20"/>
        <v>#DIV/0!</v>
      </c>
      <c r="H296" s="61">
        <f t="shared" si="21"/>
        <v>0</v>
      </c>
      <c r="I296" s="61">
        <f t="shared" si="22"/>
        <v>3</v>
      </c>
    </row>
    <row r="297" spans="3:9" ht="18.75" x14ac:dyDescent="0.3">
      <c r="C297" s="4"/>
      <c r="D297" s="43"/>
      <c r="E297" s="43"/>
      <c r="F297" s="56" t="e">
        <f t="shared" si="20"/>
        <v>#DIV/0!</v>
      </c>
      <c r="H297" s="61">
        <f t="shared" si="21"/>
        <v>0</v>
      </c>
      <c r="I297" s="61">
        <f t="shared" si="22"/>
        <v>3</v>
      </c>
    </row>
    <row r="298" spans="3:9" ht="18.75" x14ac:dyDescent="0.3">
      <c r="C298" s="4"/>
      <c r="D298" s="43"/>
      <c r="E298" s="43"/>
      <c r="F298" s="56" t="e">
        <f t="shared" si="20"/>
        <v>#DIV/0!</v>
      </c>
      <c r="H298" s="61">
        <f t="shared" si="21"/>
        <v>0</v>
      </c>
      <c r="I298" s="61">
        <f t="shared" si="22"/>
        <v>3</v>
      </c>
    </row>
    <row r="299" spans="3:9" ht="18.75" x14ac:dyDescent="0.3">
      <c r="C299" s="4"/>
      <c r="D299" s="43"/>
      <c r="E299" s="43"/>
      <c r="F299" s="56" t="e">
        <f t="shared" si="20"/>
        <v>#DIV/0!</v>
      </c>
      <c r="H299" s="61">
        <f t="shared" si="21"/>
        <v>0</v>
      </c>
      <c r="I299" s="61">
        <f t="shared" si="22"/>
        <v>3</v>
      </c>
    </row>
    <row r="300" spans="3:9" ht="18.75" x14ac:dyDescent="0.3">
      <c r="C300" s="4"/>
      <c r="D300" s="43"/>
      <c r="E300" s="43"/>
      <c r="F300" s="56" t="e">
        <f t="shared" si="20"/>
        <v>#DIV/0!</v>
      </c>
      <c r="H300" s="61">
        <f t="shared" si="21"/>
        <v>0</v>
      </c>
      <c r="I300" s="61">
        <f t="shared" si="22"/>
        <v>3</v>
      </c>
    </row>
    <row r="301" spans="3:9" ht="18.75" x14ac:dyDescent="0.3">
      <c r="C301" s="4"/>
      <c r="D301" s="43"/>
      <c r="E301" s="43"/>
      <c r="F301" s="56" t="e">
        <f t="shared" si="20"/>
        <v>#DIV/0!</v>
      </c>
      <c r="H301" s="61">
        <f t="shared" si="21"/>
        <v>0</v>
      </c>
      <c r="I301" s="61">
        <f t="shared" si="22"/>
        <v>3</v>
      </c>
    </row>
    <row r="302" spans="3:9" ht="18.75" x14ac:dyDescent="0.3">
      <c r="C302" s="4"/>
      <c r="D302" s="43"/>
      <c r="E302" s="43"/>
      <c r="F302" s="56" t="e">
        <f t="shared" si="20"/>
        <v>#DIV/0!</v>
      </c>
      <c r="H302" s="61">
        <f t="shared" si="21"/>
        <v>0</v>
      </c>
      <c r="I302" s="61">
        <f t="shared" si="22"/>
        <v>3</v>
      </c>
    </row>
    <row r="303" spans="3:9" ht="18.75" x14ac:dyDescent="0.3">
      <c r="C303" s="4"/>
      <c r="D303" s="43"/>
      <c r="E303" s="43"/>
      <c r="F303" s="56" t="e">
        <f t="shared" si="20"/>
        <v>#DIV/0!</v>
      </c>
      <c r="H303" s="61">
        <f t="shared" si="21"/>
        <v>0</v>
      </c>
      <c r="I303" s="61">
        <f t="shared" si="22"/>
        <v>3</v>
      </c>
    </row>
    <row r="304" spans="3:9" ht="18.75" x14ac:dyDescent="0.3">
      <c r="C304" s="4"/>
      <c r="D304" s="43"/>
      <c r="E304" s="43"/>
      <c r="F304" s="56" t="e">
        <f t="shared" si="20"/>
        <v>#DIV/0!</v>
      </c>
      <c r="H304" s="61">
        <f t="shared" si="21"/>
        <v>0</v>
      </c>
      <c r="I304" s="61">
        <f t="shared" si="22"/>
        <v>3</v>
      </c>
    </row>
    <row r="305" spans="3:9" ht="18.75" x14ac:dyDescent="0.3">
      <c r="C305" s="4"/>
      <c r="D305" s="43"/>
      <c r="E305" s="43"/>
      <c r="F305" s="56" t="e">
        <f t="shared" ref="F305:F368" si="23">ROUNDUP(ABS((D305-E305)/H305),I305)</f>
        <v>#DIV/0!</v>
      </c>
      <c r="H305" s="61">
        <f t="shared" si="21"/>
        <v>0</v>
      </c>
      <c r="I305" s="61">
        <f t="shared" si="22"/>
        <v>3</v>
      </c>
    </row>
    <row r="306" spans="3:9" ht="18.75" x14ac:dyDescent="0.3">
      <c r="C306" s="4"/>
      <c r="D306" s="43"/>
      <c r="E306" s="43"/>
      <c r="F306" s="56" t="e">
        <f t="shared" si="23"/>
        <v>#DIV/0!</v>
      </c>
      <c r="H306" s="61">
        <f t="shared" si="21"/>
        <v>0</v>
      </c>
      <c r="I306" s="61">
        <f t="shared" si="22"/>
        <v>3</v>
      </c>
    </row>
    <row r="307" spans="3:9" ht="18.75" x14ac:dyDescent="0.3">
      <c r="C307" s="4"/>
      <c r="D307" s="43"/>
      <c r="E307" s="43"/>
      <c r="F307" s="56" t="e">
        <f t="shared" si="23"/>
        <v>#DIV/0!</v>
      </c>
      <c r="H307" s="61">
        <f t="shared" si="21"/>
        <v>0</v>
      </c>
      <c r="I307" s="61">
        <f t="shared" si="22"/>
        <v>3</v>
      </c>
    </row>
    <row r="308" spans="3:9" ht="18.75" x14ac:dyDescent="0.3">
      <c r="C308" s="4"/>
      <c r="D308" s="43"/>
      <c r="E308" s="43"/>
      <c r="F308" s="56" t="e">
        <f t="shared" si="23"/>
        <v>#DIV/0!</v>
      </c>
      <c r="H308" s="61">
        <f t="shared" si="21"/>
        <v>0</v>
      </c>
      <c r="I308" s="61">
        <f t="shared" si="22"/>
        <v>3</v>
      </c>
    </row>
    <row r="309" spans="3:9" ht="18.75" x14ac:dyDescent="0.3">
      <c r="C309" s="4"/>
      <c r="D309" s="43"/>
      <c r="E309" s="43"/>
      <c r="F309" s="56" t="e">
        <f t="shared" si="23"/>
        <v>#DIV/0!</v>
      </c>
      <c r="H309" s="61">
        <f t="shared" si="21"/>
        <v>0</v>
      </c>
      <c r="I309" s="61">
        <f t="shared" si="22"/>
        <v>3</v>
      </c>
    </row>
    <row r="310" spans="3:9" ht="18.75" x14ac:dyDescent="0.3">
      <c r="C310" s="4"/>
      <c r="D310" s="43"/>
      <c r="E310" s="43"/>
      <c r="F310" s="56" t="e">
        <f t="shared" si="23"/>
        <v>#DIV/0!</v>
      </c>
      <c r="H310" s="61">
        <f t="shared" si="21"/>
        <v>0</v>
      </c>
      <c r="I310" s="61">
        <f t="shared" si="22"/>
        <v>3</v>
      </c>
    </row>
    <row r="311" spans="3:9" ht="18.75" x14ac:dyDescent="0.3">
      <c r="C311" s="4"/>
      <c r="D311" s="43"/>
      <c r="E311" s="43"/>
      <c r="F311" s="56" t="e">
        <f t="shared" si="23"/>
        <v>#DIV/0!</v>
      </c>
      <c r="H311" s="61">
        <f t="shared" si="21"/>
        <v>0</v>
      </c>
      <c r="I311" s="61">
        <f t="shared" si="22"/>
        <v>3</v>
      </c>
    </row>
    <row r="312" spans="3:9" ht="18.75" x14ac:dyDescent="0.3">
      <c r="C312" s="4"/>
      <c r="D312" s="43"/>
      <c r="E312" s="43"/>
      <c r="F312" s="56" t="e">
        <f t="shared" si="23"/>
        <v>#DIV/0!</v>
      </c>
      <c r="H312" s="61">
        <f t="shared" si="21"/>
        <v>0</v>
      </c>
      <c r="I312" s="61">
        <f t="shared" si="22"/>
        <v>3</v>
      </c>
    </row>
    <row r="313" spans="3:9" ht="18.75" x14ac:dyDescent="0.3">
      <c r="C313" s="4"/>
      <c r="D313" s="43"/>
      <c r="E313" s="43"/>
      <c r="F313" s="56" t="e">
        <f t="shared" si="23"/>
        <v>#DIV/0!</v>
      </c>
      <c r="H313" s="61">
        <f t="shared" si="21"/>
        <v>0</v>
      </c>
      <c r="I313" s="61">
        <f t="shared" si="22"/>
        <v>3</v>
      </c>
    </row>
    <row r="314" spans="3:9" ht="18.75" x14ac:dyDescent="0.3">
      <c r="C314" s="4"/>
      <c r="D314" s="43"/>
      <c r="E314" s="43"/>
      <c r="F314" s="56" t="e">
        <f t="shared" si="23"/>
        <v>#DIV/0!</v>
      </c>
      <c r="H314" s="61">
        <f t="shared" si="21"/>
        <v>0</v>
      </c>
      <c r="I314" s="61">
        <f t="shared" si="22"/>
        <v>3</v>
      </c>
    </row>
    <row r="315" spans="3:9" ht="18.75" x14ac:dyDescent="0.3">
      <c r="C315" s="4"/>
      <c r="D315" s="43"/>
      <c r="E315" s="43"/>
      <c r="F315" s="56" t="e">
        <f t="shared" si="23"/>
        <v>#DIV/0!</v>
      </c>
      <c r="H315" s="61">
        <f t="shared" si="21"/>
        <v>0</v>
      </c>
      <c r="I315" s="61">
        <f t="shared" si="22"/>
        <v>3</v>
      </c>
    </row>
    <row r="316" spans="3:9" ht="18.75" x14ac:dyDescent="0.3">
      <c r="C316" s="4"/>
      <c r="D316" s="43"/>
      <c r="E316" s="43"/>
      <c r="F316" s="56" t="e">
        <f t="shared" si="23"/>
        <v>#DIV/0!</v>
      </c>
      <c r="H316" s="61">
        <f t="shared" si="21"/>
        <v>0</v>
      </c>
      <c r="I316" s="61">
        <f t="shared" si="22"/>
        <v>3</v>
      </c>
    </row>
    <row r="317" spans="3:9" ht="18.75" x14ac:dyDescent="0.3">
      <c r="C317" s="4"/>
      <c r="D317" s="43"/>
      <c r="E317" s="43"/>
      <c r="F317" s="56" t="e">
        <f t="shared" si="23"/>
        <v>#DIV/0!</v>
      </c>
      <c r="H317" s="61">
        <f t="shared" si="21"/>
        <v>0</v>
      </c>
      <c r="I317" s="61">
        <f t="shared" si="22"/>
        <v>3</v>
      </c>
    </row>
    <row r="318" spans="3:9" ht="18.75" x14ac:dyDescent="0.3">
      <c r="C318" s="4"/>
      <c r="D318" s="43"/>
      <c r="E318" s="43"/>
      <c r="F318" s="56" t="e">
        <f t="shared" si="23"/>
        <v>#DIV/0!</v>
      </c>
      <c r="H318" s="61">
        <f t="shared" si="21"/>
        <v>0</v>
      </c>
      <c r="I318" s="61">
        <f t="shared" si="22"/>
        <v>3</v>
      </c>
    </row>
    <row r="319" spans="3:9" ht="18.75" x14ac:dyDescent="0.3">
      <c r="C319" s="4"/>
      <c r="D319" s="43"/>
      <c r="E319" s="43"/>
      <c r="F319" s="56" t="e">
        <f t="shared" si="23"/>
        <v>#DIV/0!</v>
      </c>
      <c r="H319" s="61">
        <f t="shared" si="21"/>
        <v>0</v>
      </c>
      <c r="I319" s="61">
        <f t="shared" si="22"/>
        <v>3</v>
      </c>
    </row>
    <row r="320" spans="3:9" ht="18.75" x14ac:dyDescent="0.3">
      <c r="C320" s="4"/>
      <c r="D320" s="43"/>
      <c r="E320" s="43"/>
      <c r="F320" s="56" t="e">
        <f t="shared" si="23"/>
        <v>#DIV/0!</v>
      </c>
      <c r="H320" s="61">
        <f t="shared" si="21"/>
        <v>0</v>
      </c>
      <c r="I320" s="61">
        <f t="shared" si="22"/>
        <v>3</v>
      </c>
    </row>
    <row r="321" spans="3:9" ht="18.75" x14ac:dyDescent="0.3">
      <c r="C321" s="4"/>
      <c r="D321" s="43"/>
      <c r="E321" s="43"/>
      <c r="F321" s="56" t="e">
        <f t="shared" si="23"/>
        <v>#DIV/0!</v>
      </c>
      <c r="H321" s="61">
        <f t="shared" si="21"/>
        <v>0</v>
      </c>
      <c r="I321" s="61">
        <f t="shared" si="22"/>
        <v>3</v>
      </c>
    </row>
    <row r="322" spans="3:9" ht="18.75" x14ac:dyDescent="0.3">
      <c r="C322" s="4"/>
      <c r="D322" s="43"/>
      <c r="E322" s="43"/>
      <c r="F322" s="56" t="e">
        <f t="shared" si="23"/>
        <v>#DIV/0!</v>
      </c>
      <c r="H322" s="61">
        <f t="shared" si="21"/>
        <v>0</v>
      </c>
      <c r="I322" s="61">
        <f t="shared" si="22"/>
        <v>3</v>
      </c>
    </row>
    <row r="323" spans="3:9" ht="18.75" x14ac:dyDescent="0.3">
      <c r="C323" s="4"/>
      <c r="D323" s="43"/>
      <c r="E323" s="43"/>
      <c r="F323" s="56" t="e">
        <f t="shared" si="23"/>
        <v>#DIV/0!</v>
      </c>
      <c r="H323" s="61">
        <f t="shared" si="21"/>
        <v>0</v>
      </c>
      <c r="I323" s="61">
        <f t="shared" si="22"/>
        <v>3</v>
      </c>
    </row>
    <row r="324" spans="3:9" ht="18.75" x14ac:dyDescent="0.3">
      <c r="C324" s="4"/>
      <c r="D324" s="43"/>
      <c r="E324" s="43"/>
      <c r="F324" s="56" t="e">
        <f t="shared" si="23"/>
        <v>#DIV/0!</v>
      </c>
      <c r="H324" s="61">
        <f t="shared" si="21"/>
        <v>0</v>
      </c>
      <c r="I324" s="61">
        <f t="shared" si="22"/>
        <v>3</v>
      </c>
    </row>
    <row r="325" spans="3:9" ht="18.75" x14ac:dyDescent="0.3">
      <c r="C325" s="4"/>
      <c r="D325" s="43"/>
      <c r="E325" s="43"/>
      <c r="F325" s="56" t="e">
        <f t="shared" si="23"/>
        <v>#DIV/0!</v>
      </c>
      <c r="H325" s="61">
        <f t="shared" si="21"/>
        <v>0</v>
      </c>
      <c r="I325" s="61">
        <f t="shared" si="22"/>
        <v>3</v>
      </c>
    </row>
    <row r="326" spans="3:9" ht="18.75" x14ac:dyDescent="0.3">
      <c r="C326" s="4"/>
      <c r="D326" s="43"/>
      <c r="E326" s="43"/>
      <c r="F326" s="56" t="e">
        <f t="shared" si="23"/>
        <v>#DIV/0!</v>
      </c>
      <c r="H326" s="61">
        <f t="shared" ref="H326:H389" si="24">IF(A$1= "CPF",100, E326)</f>
        <v>0</v>
      </c>
      <c r="I326" s="61">
        <f t="shared" ref="I326:I389" si="25">IF(A$1= "CPF",5,3)</f>
        <v>3</v>
      </c>
    </row>
    <row r="327" spans="3:9" ht="18.75" x14ac:dyDescent="0.3">
      <c r="C327" s="4"/>
      <c r="D327" s="43"/>
      <c r="E327" s="43"/>
      <c r="F327" s="56" t="e">
        <f t="shared" si="23"/>
        <v>#DIV/0!</v>
      </c>
      <c r="H327" s="61">
        <f t="shared" si="24"/>
        <v>0</v>
      </c>
      <c r="I327" s="61">
        <f t="shared" si="25"/>
        <v>3</v>
      </c>
    </row>
    <row r="328" spans="3:9" ht="18.75" x14ac:dyDescent="0.3">
      <c r="C328" s="4"/>
      <c r="D328" s="43"/>
      <c r="E328" s="43"/>
      <c r="F328" s="56" t="e">
        <f t="shared" si="23"/>
        <v>#DIV/0!</v>
      </c>
      <c r="H328" s="61">
        <f t="shared" si="24"/>
        <v>0</v>
      </c>
      <c r="I328" s="61">
        <f t="shared" si="25"/>
        <v>3</v>
      </c>
    </row>
    <row r="329" spans="3:9" ht="18.75" x14ac:dyDescent="0.3">
      <c r="C329" s="4"/>
      <c r="D329" s="43"/>
      <c r="E329" s="43"/>
      <c r="F329" s="56" t="e">
        <f t="shared" si="23"/>
        <v>#DIV/0!</v>
      </c>
      <c r="H329" s="61">
        <f t="shared" si="24"/>
        <v>0</v>
      </c>
      <c r="I329" s="61">
        <f t="shared" si="25"/>
        <v>3</v>
      </c>
    </row>
    <row r="330" spans="3:9" ht="18.75" x14ac:dyDescent="0.3">
      <c r="C330" s="4"/>
      <c r="D330" s="43"/>
      <c r="E330" s="43"/>
      <c r="F330" s="56" t="e">
        <f t="shared" si="23"/>
        <v>#DIV/0!</v>
      </c>
      <c r="H330" s="61">
        <f t="shared" si="24"/>
        <v>0</v>
      </c>
      <c r="I330" s="61">
        <f t="shared" si="25"/>
        <v>3</v>
      </c>
    </row>
    <row r="331" spans="3:9" ht="18.75" x14ac:dyDescent="0.3">
      <c r="C331" s="4"/>
      <c r="D331" s="43"/>
      <c r="E331" s="43"/>
      <c r="F331" s="56" t="e">
        <f t="shared" si="23"/>
        <v>#DIV/0!</v>
      </c>
      <c r="H331" s="61">
        <f t="shared" si="24"/>
        <v>0</v>
      </c>
      <c r="I331" s="61">
        <f t="shared" si="25"/>
        <v>3</v>
      </c>
    </row>
    <row r="332" spans="3:9" ht="18.75" x14ac:dyDescent="0.3">
      <c r="C332" s="4"/>
      <c r="D332" s="43"/>
      <c r="E332" s="43"/>
      <c r="F332" s="56" t="e">
        <f t="shared" si="23"/>
        <v>#DIV/0!</v>
      </c>
      <c r="H332" s="61">
        <f t="shared" si="24"/>
        <v>0</v>
      </c>
      <c r="I332" s="61">
        <f t="shared" si="25"/>
        <v>3</v>
      </c>
    </row>
    <row r="333" spans="3:9" ht="18.75" x14ac:dyDescent="0.3">
      <c r="C333" s="4"/>
      <c r="D333" s="43"/>
      <c r="E333" s="43"/>
      <c r="F333" s="56" t="e">
        <f t="shared" si="23"/>
        <v>#DIV/0!</v>
      </c>
      <c r="H333" s="61">
        <f t="shared" si="24"/>
        <v>0</v>
      </c>
      <c r="I333" s="61">
        <f t="shared" si="25"/>
        <v>3</v>
      </c>
    </row>
    <row r="334" spans="3:9" ht="18.75" x14ac:dyDescent="0.3">
      <c r="C334" s="4"/>
      <c r="D334" s="43"/>
      <c r="E334" s="43"/>
      <c r="F334" s="56" t="e">
        <f t="shared" si="23"/>
        <v>#DIV/0!</v>
      </c>
      <c r="H334" s="61">
        <f t="shared" si="24"/>
        <v>0</v>
      </c>
      <c r="I334" s="61">
        <f t="shared" si="25"/>
        <v>3</v>
      </c>
    </row>
    <row r="335" spans="3:9" ht="18.75" x14ac:dyDescent="0.3">
      <c r="C335" s="4"/>
      <c r="D335" s="43"/>
      <c r="E335" s="43"/>
      <c r="F335" s="56" t="e">
        <f t="shared" si="23"/>
        <v>#DIV/0!</v>
      </c>
      <c r="H335" s="61">
        <f t="shared" si="24"/>
        <v>0</v>
      </c>
      <c r="I335" s="61">
        <f t="shared" si="25"/>
        <v>3</v>
      </c>
    </row>
    <row r="336" spans="3:9" ht="18.75" x14ac:dyDescent="0.3">
      <c r="C336" s="4"/>
      <c r="D336" s="43"/>
      <c r="E336" s="43"/>
      <c r="F336" s="56" t="e">
        <f t="shared" si="23"/>
        <v>#DIV/0!</v>
      </c>
      <c r="H336" s="61">
        <f t="shared" si="24"/>
        <v>0</v>
      </c>
      <c r="I336" s="61">
        <f t="shared" si="25"/>
        <v>3</v>
      </c>
    </row>
    <row r="337" spans="3:9" ht="18.75" x14ac:dyDescent="0.3">
      <c r="C337" s="4"/>
      <c r="D337" s="43"/>
      <c r="E337" s="43"/>
      <c r="F337" s="56" t="e">
        <f t="shared" si="23"/>
        <v>#DIV/0!</v>
      </c>
      <c r="H337" s="61">
        <f t="shared" si="24"/>
        <v>0</v>
      </c>
      <c r="I337" s="61">
        <f t="shared" si="25"/>
        <v>3</v>
      </c>
    </row>
    <row r="338" spans="3:9" ht="18.75" x14ac:dyDescent="0.3">
      <c r="C338" s="4"/>
      <c r="D338" s="43"/>
      <c r="E338" s="43"/>
      <c r="F338" s="56" t="e">
        <f t="shared" si="23"/>
        <v>#DIV/0!</v>
      </c>
      <c r="H338" s="61">
        <f t="shared" si="24"/>
        <v>0</v>
      </c>
      <c r="I338" s="61">
        <f t="shared" si="25"/>
        <v>3</v>
      </c>
    </row>
    <row r="339" spans="3:9" ht="18.75" x14ac:dyDescent="0.3">
      <c r="C339" s="4"/>
      <c r="D339" s="43"/>
      <c r="E339" s="43"/>
      <c r="F339" s="56" t="e">
        <f t="shared" si="23"/>
        <v>#DIV/0!</v>
      </c>
      <c r="H339" s="61">
        <f t="shared" si="24"/>
        <v>0</v>
      </c>
      <c r="I339" s="61">
        <f t="shared" si="25"/>
        <v>3</v>
      </c>
    </row>
    <row r="340" spans="3:9" ht="18.75" x14ac:dyDescent="0.3">
      <c r="C340" s="4"/>
      <c r="D340" s="43"/>
      <c r="E340" s="43"/>
      <c r="F340" s="56" t="e">
        <f t="shared" si="23"/>
        <v>#DIV/0!</v>
      </c>
      <c r="H340" s="61">
        <f t="shared" si="24"/>
        <v>0</v>
      </c>
      <c r="I340" s="61">
        <f t="shared" si="25"/>
        <v>3</v>
      </c>
    </row>
    <row r="341" spans="3:9" ht="18.75" x14ac:dyDescent="0.3">
      <c r="C341" s="4"/>
      <c r="D341" s="43"/>
      <c r="E341" s="43"/>
      <c r="F341" s="56" t="e">
        <f t="shared" si="23"/>
        <v>#DIV/0!</v>
      </c>
      <c r="H341" s="61">
        <f t="shared" si="24"/>
        <v>0</v>
      </c>
      <c r="I341" s="61">
        <f t="shared" si="25"/>
        <v>3</v>
      </c>
    </row>
    <row r="342" spans="3:9" ht="18.75" x14ac:dyDescent="0.3">
      <c r="C342" s="4"/>
      <c r="D342" s="43"/>
      <c r="E342" s="43"/>
      <c r="F342" s="56" t="e">
        <f t="shared" si="23"/>
        <v>#DIV/0!</v>
      </c>
      <c r="H342" s="61">
        <f t="shared" si="24"/>
        <v>0</v>
      </c>
      <c r="I342" s="61">
        <f t="shared" si="25"/>
        <v>3</v>
      </c>
    </row>
    <row r="343" spans="3:9" ht="18.75" x14ac:dyDescent="0.3">
      <c r="C343" s="4"/>
      <c r="D343" s="43"/>
      <c r="E343" s="43"/>
      <c r="F343" s="56" t="e">
        <f t="shared" si="23"/>
        <v>#DIV/0!</v>
      </c>
      <c r="H343" s="61">
        <f t="shared" si="24"/>
        <v>0</v>
      </c>
      <c r="I343" s="61">
        <f t="shared" si="25"/>
        <v>3</v>
      </c>
    </row>
    <row r="344" spans="3:9" ht="18.75" x14ac:dyDescent="0.3">
      <c r="C344" s="4"/>
      <c r="D344" s="43"/>
      <c r="E344" s="43"/>
      <c r="F344" s="56" t="e">
        <f t="shared" si="23"/>
        <v>#DIV/0!</v>
      </c>
      <c r="H344" s="61">
        <f t="shared" si="24"/>
        <v>0</v>
      </c>
      <c r="I344" s="61">
        <f t="shared" si="25"/>
        <v>3</v>
      </c>
    </row>
    <row r="345" spans="3:9" ht="18.75" x14ac:dyDescent="0.3">
      <c r="C345" s="4"/>
      <c r="D345" s="43"/>
      <c r="E345" s="43"/>
      <c r="F345" s="56" t="e">
        <f t="shared" si="23"/>
        <v>#DIV/0!</v>
      </c>
      <c r="H345" s="61">
        <f t="shared" si="24"/>
        <v>0</v>
      </c>
      <c r="I345" s="61">
        <f t="shared" si="25"/>
        <v>3</v>
      </c>
    </row>
    <row r="346" spans="3:9" ht="18.75" x14ac:dyDescent="0.3">
      <c r="C346" s="4"/>
      <c r="D346" s="43"/>
      <c r="E346" s="43"/>
      <c r="F346" s="56" t="e">
        <f t="shared" si="23"/>
        <v>#DIV/0!</v>
      </c>
      <c r="H346" s="61">
        <f t="shared" si="24"/>
        <v>0</v>
      </c>
      <c r="I346" s="61">
        <f t="shared" si="25"/>
        <v>3</v>
      </c>
    </row>
    <row r="347" spans="3:9" ht="18.75" x14ac:dyDescent="0.3">
      <c r="C347" s="4"/>
      <c r="D347" s="43"/>
      <c r="E347" s="43"/>
      <c r="F347" s="56" t="e">
        <f t="shared" si="23"/>
        <v>#DIV/0!</v>
      </c>
      <c r="H347" s="61">
        <f t="shared" si="24"/>
        <v>0</v>
      </c>
      <c r="I347" s="61">
        <f t="shared" si="25"/>
        <v>3</v>
      </c>
    </row>
    <row r="348" spans="3:9" ht="18.75" x14ac:dyDescent="0.3">
      <c r="C348" s="4"/>
      <c r="D348" s="43"/>
      <c r="E348" s="43"/>
      <c r="F348" s="56" t="e">
        <f t="shared" si="23"/>
        <v>#DIV/0!</v>
      </c>
      <c r="H348" s="61">
        <f t="shared" si="24"/>
        <v>0</v>
      </c>
      <c r="I348" s="61">
        <f t="shared" si="25"/>
        <v>3</v>
      </c>
    </row>
    <row r="349" spans="3:9" ht="18.75" x14ac:dyDescent="0.3">
      <c r="C349" s="4"/>
      <c r="D349" s="43"/>
      <c r="E349" s="43"/>
      <c r="F349" s="56" t="e">
        <f t="shared" si="23"/>
        <v>#DIV/0!</v>
      </c>
      <c r="H349" s="61">
        <f t="shared" si="24"/>
        <v>0</v>
      </c>
      <c r="I349" s="61">
        <f t="shared" si="25"/>
        <v>3</v>
      </c>
    </row>
    <row r="350" spans="3:9" ht="18.75" x14ac:dyDescent="0.3">
      <c r="C350" s="4"/>
      <c r="D350" s="43"/>
      <c r="E350" s="43"/>
      <c r="F350" s="56" t="e">
        <f t="shared" si="23"/>
        <v>#DIV/0!</v>
      </c>
      <c r="H350" s="61">
        <f t="shared" si="24"/>
        <v>0</v>
      </c>
      <c r="I350" s="61">
        <f t="shared" si="25"/>
        <v>3</v>
      </c>
    </row>
    <row r="351" spans="3:9" ht="18.75" x14ac:dyDescent="0.3">
      <c r="C351" s="4"/>
      <c r="D351" s="43"/>
      <c r="E351" s="43"/>
      <c r="F351" s="56" t="e">
        <f t="shared" si="23"/>
        <v>#DIV/0!</v>
      </c>
      <c r="H351" s="61">
        <f t="shared" si="24"/>
        <v>0</v>
      </c>
      <c r="I351" s="61">
        <f t="shared" si="25"/>
        <v>3</v>
      </c>
    </row>
    <row r="352" spans="3:9" ht="18.75" x14ac:dyDescent="0.3">
      <c r="C352" s="4"/>
      <c r="D352" s="43"/>
      <c r="E352" s="43"/>
      <c r="F352" s="56" t="e">
        <f t="shared" si="23"/>
        <v>#DIV/0!</v>
      </c>
      <c r="H352" s="61">
        <f t="shared" si="24"/>
        <v>0</v>
      </c>
      <c r="I352" s="61">
        <f t="shared" si="25"/>
        <v>3</v>
      </c>
    </row>
    <row r="353" spans="3:9" ht="18.75" x14ac:dyDescent="0.3">
      <c r="C353" s="4"/>
      <c r="D353" s="43"/>
      <c r="E353" s="43"/>
      <c r="F353" s="56" t="e">
        <f t="shared" si="23"/>
        <v>#DIV/0!</v>
      </c>
      <c r="H353" s="61">
        <f t="shared" si="24"/>
        <v>0</v>
      </c>
      <c r="I353" s="61">
        <f t="shared" si="25"/>
        <v>3</v>
      </c>
    </row>
    <row r="354" spans="3:9" ht="18.75" x14ac:dyDescent="0.3">
      <c r="C354" s="4"/>
      <c r="D354" s="43"/>
      <c r="E354" s="43"/>
      <c r="F354" s="56" t="e">
        <f t="shared" si="23"/>
        <v>#DIV/0!</v>
      </c>
      <c r="H354" s="61">
        <f t="shared" si="24"/>
        <v>0</v>
      </c>
      <c r="I354" s="61">
        <f t="shared" si="25"/>
        <v>3</v>
      </c>
    </row>
    <row r="355" spans="3:9" ht="18.75" x14ac:dyDescent="0.3">
      <c r="C355" s="4"/>
      <c r="D355" s="43"/>
      <c r="E355" s="43"/>
      <c r="F355" s="56" t="e">
        <f t="shared" si="23"/>
        <v>#DIV/0!</v>
      </c>
      <c r="H355" s="61">
        <f t="shared" si="24"/>
        <v>0</v>
      </c>
      <c r="I355" s="61">
        <f t="shared" si="25"/>
        <v>3</v>
      </c>
    </row>
    <row r="356" spans="3:9" ht="18.75" x14ac:dyDescent="0.3">
      <c r="C356" s="4"/>
      <c r="D356" s="43"/>
      <c r="E356" s="43"/>
      <c r="F356" s="56" t="e">
        <f t="shared" si="23"/>
        <v>#DIV/0!</v>
      </c>
      <c r="H356" s="61">
        <f t="shared" si="24"/>
        <v>0</v>
      </c>
      <c r="I356" s="61">
        <f t="shared" si="25"/>
        <v>3</v>
      </c>
    </row>
    <row r="357" spans="3:9" ht="18.75" x14ac:dyDescent="0.3">
      <c r="C357" s="4"/>
      <c r="D357" s="43"/>
      <c r="E357" s="43"/>
      <c r="F357" s="56" t="e">
        <f t="shared" si="23"/>
        <v>#DIV/0!</v>
      </c>
      <c r="H357" s="61">
        <f t="shared" si="24"/>
        <v>0</v>
      </c>
      <c r="I357" s="61">
        <f t="shared" si="25"/>
        <v>3</v>
      </c>
    </row>
    <row r="358" spans="3:9" ht="18.75" x14ac:dyDescent="0.3">
      <c r="C358" s="4"/>
      <c r="D358" s="43"/>
      <c r="E358" s="43"/>
      <c r="F358" s="56" t="e">
        <f t="shared" si="23"/>
        <v>#DIV/0!</v>
      </c>
      <c r="H358" s="61">
        <f t="shared" si="24"/>
        <v>0</v>
      </c>
      <c r="I358" s="61">
        <f t="shared" si="25"/>
        <v>3</v>
      </c>
    </row>
    <row r="359" spans="3:9" ht="18.75" x14ac:dyDescent="0.3">
      <c r="C359" s="4"/>
      <c r="D359" s="43"/>
      <c r="E359" s="43"/>
      <c r="F359" s="56" t="e">
        <f t="shared" si="23"/>
        <v>#DIV/0!</v>
      </c>
      <c r="H359" s="61">
        <f t="shared" si="24"/>
        <v>0</v>
      </c>
      <c r="I359" s="61">
        <f t="shared" si="25"/>
        <v>3</v>
      </c>
    </row>
    <row r="360" spans="3:9" ht="18.75" x14ac:dyDescent="0.3">
      <c r="C360" s="4"/>
      <c r="D360" s="43"/>
      <c r="E360" s="43"/>
      <c r="F360" s="56" t="e">
        <f t="shared" si="23"/>
        <v>#DIV/0!</v>
      </c>
      <c r="H360" s="61">
        <f t="shared" si="24"/>
        <v>0</v>
      </c>
      <c r="I360" s="61">
        <f t="shared" si="25"/>
        <v>3</v>
      </c>
    </row>
    <row r="361" spans="3:9" ht="18.75" x14ac:dyDescent="0.3">
      <c r="C361" s="4"/>
      <c r="D361" s="43"/>
      <c r="E361" s="43"/>
      <c r="F361" s="56" t="e">
        <f t="shared" si="23"/>
        <v>#DIV/0!</v>
      </c>
      <c r="H361" s="61">
        <f t="shared" si="24"/>
        <v>0</v>
      </c>
      <c r="I361" s="61">
        <f t="shared" si="25"/>
        <v>3</v>
      </c>
    </row>
    <row r="362" spans="3:9" ht="18.75" x14ac:dyDescent="0.3">
      <c r="C362" s="4"/>
      <c r="D362" s="43"/>
      <c r="E362" s="43"/>
      <c r="F362" s="56" t="e">
        <f t="shared" si="23"/>
        <v>#DIV/0!</v>
      </c>
      <c r="H362" s="61">
        <f t="shared" si="24"/>
        <v>0</v>
      </c>
      <c r="I362" s="61">
        <f t="shared" si="25"/>
        <v>3</v>
      </c>
    </row>
    <row r="363" spans="3:9" ht="18.75" x14ac:dyDescent="0.3">
      <c r="C363" s="4"/>
      <c r="D363" s="43"/>
      <c r="E363" s="43"/>
      <c r="F363" s="56" t="e">
        <f t="shared" si="23"/>
        <v>#DIV/0!</v>
      </c>
      <c r="H363" s="61">
        <f t="shared" si="24"/>
        <v>0</v>
      </c>
      <c r="I363" s="61">
        <f t="shared" si="25"/>
        <v>3</v>
      </c>
    </row>
    <row r="364" spans="3:9" ht="18.75" x14ac:dyDescent="0.3">
      <c r="C364" s="4"/>
      <c r="D364" s="43"/>
      <c r="E364" s="43"/>
      <c r="F364" s="56" t="e">
        <f t="shared" si="23"/>
        <v>#DIV/0!</v>
      </c>
      <c r="H364" s="61">
        <f t="shared" si="24"/>
        <v>0</v>
      </c>
      <c r="I364" s="61">
        <f t="shared" si="25"/>
        <v>3</v>
      </c>
    </row>
    <row r="365" spans="3:9" ht="18.75" x14ac:dyDescent="0.3">
      <c r="C365" s="4"/>
      <c r="D365" s="43"/>
      <c r="E365" s="43"/>
      <c r="F365" s="56" t="e">
        <f t="shared" si="23"/>
        <v>#DIV/0!</v>
      </c>
      <c r="H365" s="61">
        <f t="shared" si="24"/>
        <v>0</v>
      </c>
      <c r="I365" s="61">
        <f t="shared" si="25"/>
        <v>3</v>
      </c>
    </row>
    <row r="366" spans="3:9" ht="18.75" x14ac:dyDescent="0.3">
      <c r="C366" s="4"/>
      <c r="D366" s="43"/>
      <c r="E366" s="43"/>
      <c r="F366" s="56" t="e">
        <f t="shared" si="23"/>
        <v>#DIV/0!</v>
      </c>
      <c r="H366" s="61">
        <f t="shared" si="24"/>
        <v>0</v>
      </c>
      <c r="I366" s="61">
        <f t="shared" si="25"/>
        <v>3</v>
      </c>
    </row>
    <row r="367" spans="3:9" ht="18.75" x14ac:dyDescent="0.3">
      <c r="C367" s="4"/>
      <c r="D367" s="43"/>
      <c r="E367" s="43"/>
      <c r="F367" s="56" t="e">
        <f t="shared" si="23"/>
        <v>#DIV/0!</v>
      </c>
      <c r="H367" s="61">
        <f t="shared" si="24"/>
        <v>0</v>
      </c>
      <c r="I367" s="61">
        <f t="shared" si="25"/>
        <v>3</v>
      </c>
    </row>
    <row r="368" spans="3:9" ht="18.75" x14ac:dyDescent="0.3">
      <c r="C368" s="4"/>
      <c r="D368" s="43"/>
      <c r="E368" s="43"/>
      <c r="F368" s="56" t="e">
        <f t="shared" si="23"/>
        <v>#DIV/0!</v>
      </c>
      <c r="H368" s="61">
        <f t="shared" si="24"/>
        <v>0</v>
      </c>
      <c r="I368" s="61">
        <f t="shared" si="25"/>
        <v>3</v>
      </c>
    </row>
    <row r="369" spans="3:9" ht="18.75" x14ac:dyDescent="0.3">
      <c r="C369" s="4"/>
      <c r="D369" s="43"/>
      <c r="E369" s="43"/>
      <c r="F369" s="56" t="e">
        <f t="shared" ref="F369:F419" si="26">ROUNDUP(ABS((D369-E369)/H369),I369)</f>
        <v>#DIV/0!</v>
      </c>
      <c r="H369" s="61">
        <f t="shared" si="24"/>
        <v>0</v>
      </c>
      <c r="I369" s="61">
        <f t="shared" si="25"/>
        <v>3</v>
      </c>
    </row>
    <row r="370" spans="3:9" ht="18.75" x14ac:dyDescent="0.3">
      <c r="C370" s="4"/>
      <c r="D370" s="43"/>
      <c r="E370" s="43"/>
      <c r="F370" s="56" t="e">
        <f t="shared" si="26"/>
        <v>#DIV/0!</v>
      </c>
      <c r="H370" s="61">
        <f t="shared" si="24"/>
        <v>0</v>
      </c>
      <c r="I370" s="61">
        <f t="shared" si="25"/>
        <v>3</v>
      </c>
    </row>
    <row r="371" spans="3:9" ht="18.75" x14ac:dyDescent="0.3">
      <c r="C371" s="4"/>
      <c r="D371" s="43"/>
      <c r="E371" s="43"/>
      <c r="F371" s="56" t="e">
        <f t="shared" si="26"/>
        <v>#DIV/0!</v>
      </c>
      <c r="H371" s="61">
        <f t="shared" si="24"/>
        <v>0</v>
      </c>
      <c r="I371" s="61">
        <f t="shared" si="25"/>
        <v>3</v>
      </c>
    </row>
    <row r="372" spans="3:9" ht="18.75" x14ac:dyDescent="0.3">
      <c r="C372" s="4"/>
      <c r="D372" s="43"/>
      <c r="E372" s="43"/>
      <c r="F372" s="56" t="e">
        <f t="shared" si="26"/>
        <v>#DIV/0!</v>
      </c>
      <c r="H372" s="61">
        <f t="shared" si="24"/>
        <v>0</v>
      </c>
      <c r="I372" s="61">
        <f t="shared" si="25"/>
        <v>3</v>
      </c>
    </row>
    <row r="373" spans="3:9" ht="18.75" x14ac:dyDescent="0.3">
      <c r="C373" s="4"/>
      <c r="D373" s="43"/>
      <c r="E373" s="43"/>
      <c r="F373" s="56" t="e">
        <f t="shared" si="26"/>
        <v>#DIV/0!</v>
      </c>
      <c r="H373" s="61">
        <f t="shared" si="24"/>
        <v>0</v>
      </c>
      <c r="I373" s="61">
        <f t="shared" si="25"/>
        <v>3</v>
      </c>
    </row>
    <row r="374" spans="3:9" ht="18.75" x14ac:dyDescent="0.3">
      <c r="C374" s="4"/>
      <c r="D374" s="43"/>
      <c r="E374" s="43"/>
      <c r="F374" s="56" t="e">
        <f t="shared" si="26"/>
        <v>#DIV/0!</v>
      </c>
      <c r="H374" s="61">
        <f t="shared" si="24"/>
        <v>0</v>
      </c>
      <c r="I374" s="61">
        <f t="shared" si="25"/>
        <v>3</v>
      </c>
    </row>
    <row r="375" spans="3:9" ht="18.75" x14ac:dyDescent="0.3">
      <c r="C375" s="4"/>
      <c r="D375" s="43"/>
      <c r="E375" s="43"/>
      <c r="F375" s="56" t="e">
        <f t="shared" si="26"/>
        <v>#DIV/0!</v>
      </c>
      <c r="H375" s="61">
        <f t="shared" si="24"/>
        <v>0</v>
      </c>
      <c r="I375" s="61">
        <f t="shared" si="25"/>
        <v>3</v>
      </c>
    </row>
    <row r="376" spans="3:9" ht="18.75" x14ac:dyDescent="0.3">
      <c r="C376" s="4"/>
      <c r="D376" s="43"/>
      <c r="E376" s="43"/>
      <c r="F376" s="56" t="e">
        <f t="shared" si="26"/>
        <v>#DIV/0!</v>
      </c>
      <c r="H376" s="61">
        <f t="shared" si="24"/>
        <v>0</v>
      </c>
      <c r="I376" s="61">
        <f t="shared" si="25"/>
        <v>3</v>
      </c>
    </row>
    <row r="377" spans="3:9" ht="18.75" x14ac:dyDescent="0.3">
      <c r="C377" s="4"/>
      <c r="D377" s="43"/>
      <c r="E377" s="43"/>
      <c r="F377" s="56" t="e">
        <f t="shared" si="26"/>
        <v>#DIV/0!</v>
      </c>
      <c r="H377" s="61">
        <f t="shared" si="24"/>
        <v>0</v>
      </c>
      <c r="I377" s="61">
        <f t="shared" si="25"/>
        <v>3</v>
      </c>
    </row>
    <row r="378" spans="3:9" ht="18.75" x14ac:dyDescent="0.3">
      <c r="C378" s="4"/>
      <c r="D378" s="43"/>
      <c r="E378" s="43"/>
      <c r="F378" s="56" t="e">
        <f t="shared" si="26"/>
        <v>#DIV/0!</v>
      </c>
      <c r="H378" s="61">
        <f t="shared" si="24"/>
        <v>0</v>
      </c>
      <c r="I378" s="61">
        <f t="shared" si="25"/>
        <v>3</v>
      </c>
    </row>
    <row r="379" spans="3:9" ht="18.75" x14ac:dyDescent="0.3">
      <c r="C379" s="4"/>
      <c r="D379" s="43"/>
      <c r="E379" s="43"/>
      <c r="F379" s="56" t="e">
        <f t="shared" si="26"/>
        <v>#DIV/0!</v>
      </c>
      <c r="H379" s="61">
        <f t="shared" si="24"/>
        <v>0</v>
      </c>
      <c r="I379" s="61">
        <f t="shared" si="25"/>
        <v>3</v>
      </c>
    </row>
    <row r="380" spans="3:9" ht="18.75" x14ac:dyDescent="0.3">
      <c r="C380" s="4"/>
      <c r="D380" s="43"/>
      <c r="E380" s="43"/>
      <c r="F380" s="56" t="e">
        <f t="shared" si="26"/>
        <v>#DIV/0!</v>
      </c>
      <c r="H380" s="61">
        <f t="shared" si="24"/>
        <v>0</v>
      </c>
      <c r="I380" s="61">
        <f t="shared" si="25"/>
        <v>3</v>
      </c>
    </row>
    <row r="381" spans="3:9" ht="18.75" x14ac:dyDescent="0.3">
      <c r="C381" s="4"/>
      <c r="D381" s="43"/>
      <c r="E381" s="43"/>
      <c r="F381" s="56" t="e">
        <f t="shared" si="26"/>
        <v>#DIV/0!</v>
      </c>
      <c r="H381" s="61">
        <f t="shared" si="24"/>
        <v>0</v>
      </c>
      <c r="I381" s="61">
        <f t="shared" si="25"/>
        <v>3</v>
      </c>
    </row>
    <row r="382" spans="3:9" ht="18.75" x14ac:dyDescent="0.3">
      <c r="C382" s="4"/>
      <c r="D382" s="43"/>
      <c r="E382" s="43"/>
      <c r="F382" s="56" t="e">
        <f t="shared" si="26"/>
        <v>#DIV/0!</v>
      </c>
      <c r="H382" s="61">
        <f t="shared" si="24"/>
        <v>0</v>
      </c>
      <c r="I382" s="61">
        <f t="shared" si="25"/>
        <v>3</v>
      </c>
    </row>
    <row r="383" spans="3:9" ht="18.75" x14ac:dyDescent="0.3">
      <c r="C383" s="4"/>
      <c r="D383" s="43"/>
      <c r="E383" s="43"/>
      <c r="F383" s="56" t="e">
        <f t="shared" si="26"/>
        <v>#DIV/0!</v>
      </c>
      <c r="H383" s="61">
        <f t="shared" si="24"/>
        <v>0</v>
      </c>
      <c r="I383" s="61">
        <f t="shared" si="25"/>
        <v>3</v>
      </c>
    </row>
    <row r="384" spans="3:9" ht="18.75" x14ac:dyDescent="0.3">
      <c r="C384" s="4"/>
      <c r="D384" s="43"/>
      <c r="E384" s="43"/>
      <c r="F384" s="56" t="e">
        <f t="shared" si="26"/>
        <v>#DIV/0!</v>
      </c>
      <c r="H384" s="61">
        <f t="shared" si="24"/>
        <v>0</v>
      </c>
      <c r="I384" s="61">
        <f t="shared" si="25"/>
        <v>3</v>
      </c>
    </row>
    <row r="385" spans="3:9" ht="18.75" x14ac:dyDescent="0.3">
      <c r="C385" s="4"/>
      <c r="D385" s="43"/>
      <c r="E385" s="43"/>
      <c r="F385" s="56" t="e">
        <f t="shared" si="26"/>
        <v>#DIV/0!</v>
      </c>
      <c r="H385" s="61">
        <f t="shared" si="24"/>
        <v>0</v>
      </c>
      <c r="I385" s="61">
        <f t="shared" si="25"/>
        <v>3</v>
      </c>
    </row>
    <row r="386" spans="3:9" ht="18.75" x14ac:dyDescent="0.3">
      <c r="C386" s="4"/>
      <c r="D386" s="43"/>
      <c r="E386" s="43"/>
      <c r="F386" s="56" t="e">
        <f t="shared" si="26"/>
        <v>#DIV/0!</v>
      </c>
      <c r="H386" s="61">
        <f t="shared" si="24"/>
        <v>0</v>
      </c>
      <c r="I386" s="61">
        <f t="shared" si="25"/>
        <v>3</v>
      </c>
    </row>
    <row r="387" spans="3:9" ht="18.75" x14ac:dyDescent="0.3">
      <c r="C387" s="4"/>
      <c r="D387" s="43"/>
      <c r="E387" s="43"/>
      <c r="F387" s="56" t="e">
        <f t="shared" si="26"/>
        <v>#DIV/0!</v>
      </c>
      <c r="H387" s="61">
        <f t="shared" si="24"/>
        <v>0</v>
      </c>
      <c r="I387" s="61">
        <f t="shared" si="25"/>
        <v>3</v>
      </c>
    </row>
    <row r="388" spans="3:9" ht="18.75" x14ac:dyDescent="0.3">
      <c r="C388" s="4"/>
      <c r="D388" s="43"/>
      <c r="E388" s="43"/>
      <c r="F388" s="56" t="e">
        <f t="shared" si="26"/>
        <v>#DIV/0!</v>
      </c>
      <c r="H388" s="61">
        <f t="shared" si="24"/>
        <v>0</v>
      </c>
      <c r="I388" s="61">
        <f t="shared" si="25"/>
        <v>3</v>
      </c>
    </row>
    <row r="389" spans="3:9" ht="18.75" x14ac:dyDescent="0.3">
      <c r="C389" s="4"/>
      <c r="D389" s="43"/>
      <c r="E389" s="43"/>
      <c r="F389" s="56" t="e">
        <f t="shared" si="26"/>
        <v>#DIV/0!</v>
      </c>
      <c r="H389" s="61">
        <f t="shared" si="24"/>
        <v>0</v>
      </c>
      <c r="I389" s="61">
        <f t="shared" si="25"/>
        <v>3</v>
      </c>
    </row>
    <row r="390" spans="3:9" ht="18.75" x14ac:dyDescent="0.3">
      <c r="C390" s="4"/>
      <c r="D390" s="43"/>
      <c r="E390" s="43"/>
      <c r="F390" s="56" t="e">
        <f t="shared" si="26"/>
        <v>#DIV/0!</v>
      </c>
      <c r="H390" s="61">
        <f t="shared" ref="H390:H419" si="27">IF(A$1= "CPF",100, E390)</f>
        <v>0</v>
      </c>
      <c r="I390" s="61">
        <f t="shared" ref="I390:I419" si="28">IF(A$1= "CPF",5,3)</f>
        <v>3</v>
      </c>
    </row>
    <row r="391" spans="3:9" ht="18.75" x14ac:dyDescent="0.3">
      <c r="C391" s="4"/>
      <c r="D391" s="43"/>
      <c r="E391" s="43"/>
      <c r="F391" s="56" t="e">
        <f t="shared" si="26"/>
        <v>#DIV/0!</v>
      </c>
      <c r="H391" s="61">
        <f t="shared" si="27"/>
        <v>0</v>
      </c>
      <c r="I391" s="61">
        <f t="shared" si="28"/>
        <v>3</v>
      </c>
    </row>
    <row r="392" spans="3:9" ht="18.75" x14ac:dyDescent="0.3">
      <c r="C392" s="4"/>
      <c r="D392" s="43"/>
      <c r="E392" s="43"/>
      <c r="F392" s="56" t="e">
        <f t="shared" si="26"/>
        <v>#DIV/0!</v>
      </c>
      <c r="H392" s="61">
        <f t="shared" si="27"/>
        <v>0</v>
      </c>
      <c r="I392" s="61">
        <f t="shared" si="28"/>
        <v>3</v>
      </c>
    </row>
    <row r="393" spans="3:9" ht="18.75" x14ac:dyDescent="0.3">
      <c r="C393" s="4"/>
      <c r="D393" s="43"/>
      <c r="E393" s="43"/>
      <c r="F393" s="56" t="e">
        <f t="shared" si="26"/>
        <v>#DIV/0!</v>
      </c>
      <c r="H393" s="61">
        <f t="shared" si="27"/>
        <v>0</v>
      </c>
      <c r="I393" s="61">
        <f t="shared" si="28"/>
        <v>3</v>
      </c>
    </row>
    <row r="394" spans="3:9" ht="18.75" x14ac:dyDescent="0.3">
      <c r="C394" s="4"/>
      <c r="D394" s="43"/>
      <c r="E394" s="43"/>
      <c r="F394" s="56" t="e">
        <f t="shared" si="26"/>
        <v>#DIV/0!</v>
      </c>
      <c r="H394" s="61">
        <f t="shared" si="27"/>
        <v>0</v>
      </c>
      <c r="I394" s="61">
        <f t="shared" si="28"/>
        <v>3</v>
      </c>
    </row>
    <row r="395" spans="3:9" ht="18.75" x14ac:dyDescent="0.3">
      <c r="C395" s="4"/>
      <c r="D395" s="43"/>
      <c r="E395" s="43"/>
      <c r="F395" s="56" t="e">
        <f t="shared" si="26"/>
        <v>#DIV/0!</v>
      </c>
      <c r="H395" s="61">
        <f t="shared" si="27"/>
        <v>0</v>
      </c>
      <c r="I395" s="61">
        <f t="shared" si="28"/>
        <v>3</v>
      </c>
    </row>
    <row r="396" spans="3:9" ht="18.75" x14ac:dyDescent="0.3">
      <c r="C396" s="4"/>
      <c r="D396" s="43"/>
      <c r="E396" s="43"/>
      <c r="F396" s="56" t="e">
        <f t="shared" si="26"/>
        <v>#DIV/0!</v>
      </c>
      <c r="H396" s="61">
        <f t="shared" si="27"/>
        <v>0</v>
      </c>
      <c r="I396" s="61">
        <f t="shared" si="28"/>
        <v>3</v>
      </c>
    </row>
    <row r="397" spans="3:9" ht="18.75" x14ac:dyDescent="0.3">
      <c r="C397" s="4"/>
      <c r="D397" s="43"/>
      <c r="E397" s="43"/>
      <c r="F397" s="56" t="e">
        <f t="shared" si="26"/>
        <v>#DIV/0!</v>
      </c>
      <c r="H397" s="61">
        <f t="shared" si="27"/>
        <v>0</v>
      </c>
      <c r="I397" s="61">
        <f t="shared" si="28"/>
        <v>3</v>
      </c>
    </row>
    <row r="398" spans="3:9" ht="18.75" x14ac:dyDescent="0.3">
      <c r="C398" s="4"/>
      <c r="D398" s="43"/>
      <c r="E398" s="43"/>
      <c r="F398" s="56" t="e">
        <f t="shared" si="26"/>
        <v>#DIV/0!</v>
      </c>
      <c r="H398" s="61">
        <f t="shared" si="27"/>
        <v>0</v>
      </c>
      <c r="I398" s="61">
        <f t="shared" si="28"/>
        <v>3</v>
      </c>
    </row>
    <row r="399" spans="3:9" ht="18.75" x14ac:dyDescent="0.3">
      <c r="C399" s="4"/>
      <c r="D399" s="43"/>
      <c r="E399" s="43"/>
      <c r="F399" s="56" t="e">
        <f t="shared" si="26"/>
        <v>#DIV/0!</v>
      </c>
      <c r="H399" s="61">
        <f t="shared" si="27"/>
        <v>0</v>
      </c>
      <c r="I399" s="61">
        <f t="shared" si="28"/>
        <v>3</v>
      </c>
    </row>
    <row r="400" spans="3:9" ht="18.75" x14ac:dyDescent="0.3">
      <c r="C400" s="4"/>
      <c r="D400" s="43"/>
      <c r="E400" s="43"/>
      <c r="F400" s="56" t="e">
        <f t="shared" si="26"/>
        <v>#DIV/0!</v>
      </c>
      <c r="H400" s="61">
        <f t="shared" si="27"/>
        <v>0</v>
      </c>
      <c r="I400" s="61">
        <f t="shared" si="28"/>
        <v>3</v>
      </c>
    </row>
    <row r="401" spans="3:9" ht="18.75" x14ac:dyDescent="0.3">
      <c r="C401" s="4"/>
      <c r="D401" s="43"/>
      <c r="E401" s="43"/>
      <c r="F401" s="56" t="e">
        <f t="shared" si="26"/>
        <v>#DIV/0!</v>
      </c>
      <c r="H401" s="61">
        <f t="shared" si="27"/>
        <v>0</v>
      </c>
      <c r="I401" s="61">
        <f t="shared" si="28"/>
        <v>3</v>
      </c>
    </row>
    <row r="402" spans="3:9" ht="18.75" x14ac:dyDescent="0.3">
      <c r="C402" s="4"/>
      <c r="D402" s="43"/>
      <c r="E402" s="43"/>
      <c r="F402" s="56" t="e">
        <f t="shared" si="26"/>
        <v>#DIV/0!</v>
      </c>
      <c r="H402" s="61">
        <f t="shared" si="27"/>
        <v>0</v>
      </c>
      <c r="I402" s="61">
        <f t="shared" si="28"/>
        <v>3</v>
      </c>
    </row>
    <row r="403" spans="3:9" ht="18.75" x14ac:dyDescent="0.3">
      <c r="C403" s="4"/>
      <c r="D403" s="43"/>
      <c r="E403" s="43"/>
      <c r="F403" s="56" t="e">
        <f t="shared" si="26"/>
        <v>#DIV/0!</v>
      </c>
      <c r="H403" s="61">
        <f t="shared" si="27"/>
        <v>0</v>
      </c>
      <c r="I403" s="61">
        <f t="shared" si="28"/>
        <v>3</v>
      </c>
    </row>
    <row r="404" spans="3:9" ht="18.75" x14ac:dyDescent="0.3">
      <c r="C404" s="4"/>
      <c r="D404" s="43"/>
      <c r="E404" s="43"/>
      <c r="F404" s="56" t="e">
        <f t="shared" si="26"/>
        <v>#DIV/0!</v>
      </c>
      <c r="H404" s="61">
        <f t="shared" si="27"/>
        <v>0</v>
      </c>
      <c r="I404" s="61">
        <f t="shared" si="28"/>
        <v>3</v>
      </c>
    </row>
    <row r="405" spans="3:9" ht="18.75" x14ac:dyDescent="0.3">
      <c r="C405" s="4"/>
      <c r="D405" s="43"/>
      <c r="E405" s="43"/>
      <c r="F405" s="56" t="e">
        <f t="shared" si="26"/>
        <v>#DIV/0!</v>
      </c>
      <c r="H405" s="61">
        <f t="shared" si="27"/>
        <v>0</v>
      </c>
      <c r="I405" s="61">
        <f t="shared" si="28"/>
        <v>3</v>
      </c>
    </row>
    <row r="406" spans="3:9" ht="18.75" x14ac:dyDescent="0.3">
      <c r="C406" s="4"/>
      <c r="D406" s="43"/>
      <c r="E406" s="43"/>
      <c r="F406" s="56" t="e">
        <f t="shared" si="26"/>
        <v>#DIV/0!</v>
      </c>
      <c r="H406" s="61">
        <f t="shared" si="27"/>
        <v>0</v>
      </c>
      <c r="I406" s="61">
        <f t="shared" si="28"/>
        <v>3</v>
      </c>
    </row>
    <row r="407" spans="3:9" ht="18.75" x14ac:dyDescent="0.3">
      <c r="C407" s="4"/>
      <c r="D407" s="43"/>
      <c r="E407" s="43"/>
      <c r="F407" s="56" t="e">
        <f t="shared" si="26"/>
        <v>#DIV/0!</v>
      </c>
      <c r="H407" s="61">
        <f t="shared" si="27"/>
        <v>0</v>
      </c>
      <c r="I407" s="61">
        <f t="shared" si="28"/>
        <v>3</v>
      </c>
    </row>
    <row r="408" spans="3:9" ht="18.75" x14ac:dyDescent="0.3">
      <c r="C408" s="4"/>
      <c r="D408" s="43"/>
      <c r="E408" s="43"/>
      <c r="F408" s="56" t="e">
        <f t="shared" si="26"/>
        <v>#DIV/0!</v>
      </c>
      <c r="H408" s="61">
        <f t="shared" si="27"/>
        <v>0</v>
      </c>
      <c r="I408" s="61">
        <f t="shared" si="28"/>
        <v>3</v>
      </c>
    </row>
    <row r="409" spans="3:9" ht="18.75" x14ac:dyDescent="0.3">
      <c r="C409" s="4"/>
      <c r="D409" s="43"/>
      <c r="E409" s="43"/>
      <c r="F409" s="56" t="e">
        <f t="shared" si="26"/>
        <v>#DIV/0!</v>
      </c>
      <c r="H409" s="61">
        <f t="shared" si="27"/>
        <v>0</v>
      </c>
      <c r="I409" s="61">
        <f t="shared" si="28"/>
        <v>3</v>
      </c>
    </row>
    <row r="410" spans="3:9" ht="18.75" x14ac:dyDescent="0.3">
      <c r="C410" s="4"/>
      <c r="D410" s="43"/>
      <c r="E410" s="43"/>
      <c r="F410" s="56" t="e">
        <f t="shared" si="26"/>
        <v>#DIV/0!</v>
      </c>
      <c r="H410" s="61">
        <f t="shared" si="27"/>
        <v>0</v>
      </c>
      <c r="I410" s="61">
        <f t="shared" si="28"/>
        <v>3</v>
      </c>
    </row>
    <row r="411" spans="3:9" ht="18.75" x14ac:dyDescent="0.3">
      <c r="C411" s="4"/>
      <c r="D411" s="43"/>
      <c r="E411" s="43"/>
      <c r="F411" s="56" t="e">
        <f t="shared" si="26"/>
        <v>#DIV/0!</v>
      </c>
      <c r="H411" s="61">
        <f t="shared" si="27"/>
        <v>0</v>
      </c>
      <c r="I411" s="61">
        <f t="shared" si="28"/>
        <v>3</v>
      </c>
    </row>
    <row r="412" spans="3:9" ht="18.75" x14ac:dyDescent="0.3">
      <c r="C412" s="4"/>
      <c r="D412" s="43"/>
      <c r="E412" s="43"/>
      <c r="F412" s="56" t="e">
        <f t="shared" si="26"/>
        <v>#DIV/0!</v>
      </c>
      <c r="H412" s="61">
        <f t="shared" si="27"/>
        <v>0</v>
      </c>
      <c r="I412" s="61">
        <f t="shared" si="28"/>
        <v>3</v>
      </c>
    </row>
    <row r="413" spans="3:9" ht="18.75" x14ac:dyDescent="0.3">
      <c r="C413" s="4"/>
      <c r="D413" s="43"/>
      <c r="E413" s="43"/>
      <c r="F413" s="56" t="e">
        <f t="shared" si="26"/>
        <v>#DIV/0!</v>
      </c>
      <c r="H413" s="61">
        <f t="shared" si="27"/>
        <v>0</v>
      </c>
      <c r="I413" s="61">
        <f t="shared" si="28"/>
        <v>3</v>
      </c>
    </row>
    <row r="414" spans="3:9" ht="18.75" x14ac:dyDescent="0.3">
      <c r="C414" s="4"/>
      <c r="D414" s="43"/>
      <c r="E414" s="43"/>
      <c r="F414" s="56" t="e">
        <f t="shared" si="26"/>
        <v>#DIV/0!</v>
      </c>
      <c r="H414" s="61">
        <f t="shared" si="27"/>
        <v>0</v>
      </c>
      <c r="I414" s="61">
        <f t="shared" si="28"/>
        <v>3</v>
      </c>
    </row>
    <row r="415" spans="3:9" ht="18.75" x14ac:dyDescent="0.3">
      <c r="C415" s="4"/>
      <c r="D415" s="43"/>
      <c r="E415" s="43"/>
      <c r="F415" s="56" t="e">
        <f t="shared" si="26"/>
        <v>#DIV/0!</v>
      </c>
      <c r="H415" s="61">
        <f t="shared" si="27"/>
        <v>0</v>
      </c>
      <c r="I415" s="61">
        <f t="shared" si="28"/>
        <v>3</v>
      </c>
    </row>
    <row r="416" spans="3:9" ht="18.75" x14ac:dyDescent="0.3">
      <c r="C416" s="4"/>
      <c r="D416" s="43"/>
      <c r="E416" s="43"/>
      <c r="F416" s="56" t="e">
        <f t="shared" si="26"/>
        <v>#DIV/0!</v>
      </c>
      <c r="H416" s="61">
        <f t="shared" si="27"/>
        <v>0</v>
      </c>
      <c r="I416" s="61">
        <f t="shared" si="28"/>
        <v>3</v>
      </c>
    </row>
    <row r="417" spans="2:9" ht="18.75" x14ac:dyDescent="0.3">
      <c r="C417" s="4"/>
      <c r="D417" s="43"/>
      <c r="E417" s="43"/>
      <c r="F417" s="56" t="e">
        <f t="shared" si="26"/>
        <v>#DIV/0!</v>
      </c>
      <c r="H417" s="61">
        <f t="shared" si="27"/>
        <v>0</v>
      </c>
      <c r="I417" s="61">
        <f t="shared" si="28"/>
        <v>3</v>
      </c>
    </row>
    <row r="418" spans="2:9" ht="18.75" x14ac:dyDescent="0.3">
      <c r="C418" s="4"/>
      <c r="D418" s="43"/>
      <c r="E418" s="43"/>
      <c r="F418" s="56" t="e">
        <f t="shared" si="26"/>
        <v>#DIV/0!</v>
      </c>
      <c r="H418" s="61">
        <f t="shared" si="27"/>
        <v>0</v>
      </c>
      <c r="I418" s="61">
        <f t="shared" si="28"/>
        <v>3</v>
      </c>
    </row>
    <row r="419" spans="2:9" ht="18.75" x14ac:dyDescent="0.3">
      <c r="C419" s="4"/>
      <c r="D419" s="43"/>
      <c r="E419" s="43"/>
      <c r="F419" s="56" t="e">
        <f t="shared" si="26"/>
        <v>#DIV/0!</v>
      </c>
      <c r="H419" s="61">
        <f t="shared" si="27"/>
        <v>0</v>
      </c>
      <c r="I419" s="61">
        <f t="shared" si="28"/>
        <v>3</v>
      </c>
    </row>
    <row r="420" spans="2:9" ht="18.75" x14ac:dyDescent="0.3">
      <c r="E420" s="9"/>
    </row>
    <row r="421" spans="2:9" ht="16.5" x14ac:dyDescent="0.25">
      <c r="C421" s="151" t="s">
        <v>13</v>
      </c>
      <c r="D421" s="151"/>
      <c r="E421" s="151"/>
      <c r="F421" s="48" t="e">
        <f>ROUND(AVERAGE(F240:F419),I421)</f>
        <v>#DIV/0!</v>
      </c>
      <c r="I421" s="61">
        <f>IF(A$1= "CPF",5,4)</f>
        <v>4</v>
      </c>
    </row>
    <row r="422" spans="2:9" ht="18.75" x14ac:dyDescent="0.25">
      <c r="B422" s="151" t="s">
        <v>14</v>
      </c>
      <c r="C422" s="151"/>
      <c r="D422" s="151"/>
      <c r="E422" s="151"/>
      <c r="F422" s="48" t="e">
        <f>ROUND(STDEV(F240:F419),I422)</f>
        <v>#DIV/0!</v>
      </c>
      <c r="I422" s="61">
        <f>IF(A$1= "CPF",5,4)</f>
        <v>4</v>
      </c>
    </row>
    <row r="423" spans="2:9" ht="16.5" x14ac:dyDescent="0.25">
      <c r="E423" s="7" t="s">
        <v>8</v>
      </c>
      <c r="F423" s="48" t="e">
        <f>ROUND(2.575*F422+F421,I423)</f>
        <v>#DIV/0!</v>
      </c>
      <c r="I423" s="61">
        <f>IF(A$1= "CPF",5,4)</f>
        <v>4</v>
      </c>
    </row>
  </sheetData>
  <mergeCells count="8">
    <mergeCell ref="B422:E422"/>
    <mergeCell ref="C105:E105"/>
    <mergeCell ref="B106:E106"/>
    <mergeCell ref="C213:E213"/>
    <mergeCell ref="C36:E36"/>
    <mergeCell ref="B37:E37"/>
    <mergeCell ref="B214:E214"/>
    <mergeCell ref="C421:E421"/>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&amp;C&amp;"標楷體,粗體"&amp;20樣本群詳細資料內容</oddHeader>
    <oddFooter>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Opt</vt:lpstr>
      <vt:lpstr>Opt_Detail</vt:lpstr>
      <vt:lpstr>Fut</vt:lpstr>
      <vt:lpstr>Fut_Detail</vt:lpstr>
      <vt:lpstr>Fut!Print_Area</vt:lpstr>
      <vt:lpstr>Fut_Detail!Print_Area</vt:lpstr>
      <vt:lpstr>Opt!Print_Area</vt:lpstr>
      <vt:lpstr>Fut_Detail!Print_Titles</vt:lpstr>
      <vt:lpstr>Opt_Detail!Print_Titles</vt:lpstr>
    </vt:vector>
  </TitlesOfParts>
  <Company>TAIFEX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kylehsk</dc:creator>
  <cp:lastModifiedBy>KJSOFT</cp:lastModifiedBy>
  <cp:lastPrinted>2009-07-30T01:35:52Z</cp:lastPrinted>
  <dcterms:created xsi:type="dcterms:W3CDTF">2001-04-13T09:23:23Z</dcterms:created>
  <dcterms:modified xsi:type="dcterms:W3CDTF">2019-06-11T03:04:36Z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完成日期">
    <vt:lpwstr>98.7.30</vt:lpwstr>
  </property>
</Properties>
</file>