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548" windowHeight="9924" tabRatio="865" activeTab="1"/>
  </bookViews>
  <sheets>
    <sheet name="数据" sheetId="1" r:id="rId1"/>
    <sheet name="BaseData" sheetId="2" r:id="rId2"/>
    <sheet name="BaseView" sheetId="3" r:id="rId3"/>
    <sheet name="ProcurementView" sheetId="4" r:id="rId4"/>
    <sheet name="ProductionView" sheetId="5" r:id="rId5"/>
    <sheet name="StorageView" sheetId="6" r:id="rId6"/>
    <sheet name="InspectionView" sheetId="7" r:id="rId7"/>
    <sheet name="SalesView" sheetId="8" r:id="rId8"/>
    <sheet name="ValuationView" sheetId="9" r:id="rId9"/>
    <sheet name="Material" sheetId="10" r:id="rId10"/>
    <sheet name="PlantData" sheetId="11" r:id="rId11"/>
    <sheet name="SalesData" sheetId="12" r:id="rId12"/>
    <sheet name="InspectionData" sheetId="13" r:id="rId13"/>
    <sheet name="ValuationData" sheetId="14" r:id="rId14"/>
    <sheet name="Add" sheetId="15" r:id="rId15"/>
    <sheet name="DTS" sheetId="16" r:id="rId16"/>
    <sheet name="Data" sheetId="17" r:id="rId17"/>
  </sheets>
  <definedNames>
    <definedName name="_xlnm._FilterDatabase" localSheetId="1" hidden="1">BaseData!$A$1:$N$311</definedName>
    <definedName name="_xlnm._FilterDatabase" localSheetId="9" hidden="1">Material!$A$1:$N$75</definedName>
    <definedName name="_xlnm._FilterDatabase" localSheetId="10" hidden="1">PlantData!$B$1:$F$140</definedName>
  </definedNames>
  <calcPr calcId="145621"/>
</workbook>
</file>

<file path=xl/calcChain.xml><?xml version="1.0" encoding="utf-8"?>
<calcChain xmlns="http://schemas.openxmlformats.org/spreadsheetml/2006/main">
  <c r="E1306" i="17" l="1"/>
  <c r="E1305" i="17"/>
  <c r="E1303" i="17"/>
  <c r="E1302" i="17"/>
  <c r="E1301" i="17"/>
  <c r="E1300" i="17"/>
  <c r="E1299" i="17"/>
  <c r="E1298" i="17"/>
  <c r="E1297" i="17"/>
  <c r="E1296" i="17"/>
  <c r="E1295" i="17"/>
  <c r="E1294" i="17"/>
  <c r="E1293" i="17"/>
  <c r="E1291" i="17"/>
  <c r="E1290" i="17"/>
  <c r="E1289" i="17"/>
  <c r="E1287" i="17"/>
  <c r="E1286" i="17"/>
  <c r="E1285" i="17"/>
  <c r="E1284" i="17"/>
  <c r="E1283" i="17"/>
  <c r="E1282" i="17"/>
  <c r="E1281" i="17"/>
  <c r="E1279" i="17"/>
  <c r="E1278" i="17"/>
  <c r="E1277" i="17"/>
  <c r="E1276" i="17"/>
  <c r="E1275" i="17"/>
  <c r="E1274" i="17"/>
  <c r="E1273" i="17"/>
  <c r="E1272" i="17"/>
  <c r="E1271" i="17"/>
  <c r="E1270" i="17"/>
  <c r="E1268" i="17"/>
  <c r="E1267" i="17"/>
  <c r="E1266" i="17"/>
  <c r="E1265" i="17"/>
  <c r="E1264" i="17"/>
  <c r="E1263" i="17"/>
  <c r="E1262" i="17"/>
  <c r="E1261" i="17"/>
  <c r="E1260" i="17"/>
  <c r="E1259" i="17"/>
  <c r="E1257" i="17"/>
  <c r="E1256" i="17"/>
  <c r="E1255" i="17"/>
  <c r="E1254" i="17"/>
  <c r="E1252" i="17"/>
  <c r="E1251" i="17"/>
  <c r="E1249" i="17"/>
  <c r="E1248" i="17"/>
  <c r="E1247" i="17"/>
  <c r="E1245" i="17"/>
  <c r="E1244" i="17"/>
  <c r="E1243" i="17"/>
  <c r="E1241" i="17"/>
  <c r="E1240" i="17"/>
  <c r="E1239" i="17"/>
  <c r="E1237" i="17"/>
  <c r="E1236" i="17"/>
  <c r="E1235" i="17"/>
  <c r="E1234" i="17"/>
  <c r="E1233" i="17"/>
  <c r="E1232" i="17"/>
  <c r="E1231" i="17"/>
  <c r="E1229" i="17"/>
  <c r="E1228" i="17"/>
  <c r="E1226" i="17"/>
  <c r="E1225" i="17"/>
  <c r="E1223" i="17"/>
  <c r="E1222" i="17"/>
  <c r="E1220" i="17"/>
  <c r="E1219" i="17"/>
  <c r="E1217" i="17"/>
  <c r="E1216" i="17"/>
  <c r="E1215" i="17"/>
  <c r="E1213" i="17"/>
  <c r="E1212" i="17"/>
  <c r="E1210" i="17"/>
  <c r="E1209" i="17"/>
  <c r="E1208" i="17"/>
  <c r="E1206" i="17"/>
  <c r="E1205" i="17"/>
  <c r="E1204" i="17"/>
  <c r="E1203" i="17"/>
  <c r="E1202" i="17"/>
  <c r="E1201" i="17"/>
  <c r="E1200" i="17"/>
  <c r="E1199" i="17"/>
  <c r="E1197" i="17"/>
  <c r="E1196" i="17"/>
  <c r="E1195" i="17"/>
  <c r="E1194" i="17"/>
  <c r="E1192" i="17"/>
  <c r="E1191" i="17"/>
  <c r="E1190" i="17"/>
  <c r="E1188" i="17"/>
  <c r="E1187" i="17"/>
  <c r="E1186" i="17"/>
  <c r="E1184" i="17"/>
  <c r="E1183" i="17"/>
  <c r="E1182" i="17"/>
  <c r="E1181" i="17"/>
  <c r="E1179" i="17"/>
  <c r="E1178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94" i="17"/>
  <c r="E1093" i="17"/>
  <c r="E1092" i="17"/>
  <c r="E1091" i="17"/>
  <c r="E1090" i="17"/>
  <c r="E1089" i="17"/>
  <c r="E1088" i="17"/>
  <c r="E1087" i="17"/>
  <c r="E1086" i="17"/>
  <c r="E1085" i="17"/>
  <c r="E1084" i="17"/>
  <c r="E1083" i="17"/>
  <c r="E1082" i="17"/>
  <c r="E1081" i="17"/>
  <c r="E1080" i="17"/>
  <c r="E1079" i="17"/>
  <c r="E1078" i="17"/>
  <c r="E1077" i="17"/>
  <c r="E1076" i="17"/>
  <c r="E1075" i="17"/>
  <c r="E1074" i="17"/>
  <c r="E1073" i="17"/>
  <c r="E1072" i="17"/>
  <c r="E1071" i="17"/>
  <c r="E1070" i="17"/>
  <c r="E1069" i="17"/>
  <c r="E1068" i="17"/>
  <c r="E1067" i="17"/>
  <c r="E1066" i="17"/>
  <c r="E1065" i="17"/>
  <c r="E1064" i="17"/>
  <c r="E1063" i="17"/>
  <c r="E1062" i="17"/>
  <c r="E1061" i="17"/>
  <c r="E1060" i="17"/>
  <c r="E1059" i="17"/>
  <c r="E1058" i="17"/>
  <c r="E1057" i="17"/>
  <c r="E1056" i="17"/>
  <c r="E1055" i="17"/>
  <c r="E1054" i="17"/>
  <c r="E1053" i="17"/>
  <c r="E1052" i="17"/>
  <c r="E1051" i="17"/>
  <c r="E1050" i="17"/>
  <c r="E1049" i="17"/>
  <c r="E1048" i="17"/>
  <c r="E1047" i="17"/>
  <c r="E1046" i="17"/>
  <c r="E1045" i="17"/>
  <c r="E1044" i="17"/>
  <c r="E1043" i="17"/>
  <c r="E1042" i="17"/>
  <c r="E1041" i="17"/>
  <c r="E1040" i="17"/>
  <c r="E1039" i="17"/>
  <c r="E1038" i="17"/>
  <c r="E1037" i="17"/>
  <c r="E1036" i="17"/>
  <c r="E1035" i="17"/>
  <c r="E1034" i="17"/>
  <c r="E1033" i="17"/>
  <c r="E1032" i="17"/>
  <c r="E1031" i="17"/>
  <c r="E1030" i="17"/>
  <c r="E1029" i="17"/>
  <c r="E1028" i="17"/>
  <c r="E1027" i="17"/>
  <c r="E1026" i="17"/>
  <c r="E1025" i="17"/>
  <c r="E1024" i="17"/>
  <c r="E1023" i="17"/>
  <c r="E1022" i="17"/>
  <c r="E1021" i="17"/>
  <c r="E1020" i="17"/>
  <c r="E1019" i="17"/>
  <c r="E1018" i="17"/>
  <c r="E1017" i="17"/>
  <c r="E1016" i="17"/>
  <c r="E1015" i="17"/>
  <c r="E1014" i="17"/>
  <c r="E1013" i="17"/>
  <c r="E1012" i="17"/>
  <c r="E1011" i="17"/>
  <c r="E1010" i="17"/>
  <c r="E1009" i="17"/>
  <c r="E1008" i="17"/>
  <c r="E1007" i="17"/>
  <c r="E1006" i="17"/>
  <c r="E1005" i="17"/>
  <c r="E1004" i="17"/>
  <c r="E1003" i="17"/>
  <c r="E1002" i="17"/>
  <c r="E1001" i="17"/>
  <c r="E1000" i="17"/>
  <c r="E999" i="17"/>
  <c r="E998" i="17"/>
  <c r="E997" i="17"/>
  <c r="E996" i="17"/>
  <c r="E995" i="17"/>
  <c r="E994" i="17"/>
  <c r="E993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980" i="17"/>
  <c r="E979" i="17"/>
  <c r="E978" i="17"/>
  <c r="E977" i="17"/>
  <c r="E976" i="17"/>
  <c r="E975" i="17"/>
  <c r="E974" i="17"/>
  <c r="E973" i="17"/>
  <c r="E972" i="17"/>
  <c r="E971" i="17"/>
  <c r="E970" i="17"/>
  <c r="E969" i="17"/>
  <c r="E968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933" i="17"/>
  <c r="E932" i="17"/>
  <c r="E931" i="17"/>
  <c r="E930" i="17"/>
  <c r="E929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4" i="17"/>
  <c r="E913" i="17"/>
  <c r="E912" i="17"/>
  <c r="E911" i="17"/>
  <c r="E910" i="17"/>
  <c r="E909" i="17"/>
  <c r="E908" i="17"/>
  <c r="E907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894" i="17"/>
  <c r="E893" i="17"/>
  <c r="E892" i="17"/>
  <c r="E891" i="17"/>
  <c r="E890" i="17"/>
  <c r="E889" i="17"/>
  <c r="E888" i="17"/>
  <c r="E887" i="17"/>
  <c r="E886" i="17"/>
  <c r="E885" i="17"/>
  <c r="E884" i="17"/>
  <c r="E883" i="17"/>
  <c r="E882" i="17"/>
  <c r="E881" i="17"/>
  <c r="E880" i="17"/>
  <c r="E879" i="17"/>
  <c r="E878" i="17"/>
  <c r="E877" i="17"/>
  <c r="E876" i="17"/>
  <c r="E875" i="17"/>
  <c r="E874" i="17"/>
  <c r="E873" i="17"/>
  <c r="E872" i="17"/>
  <c r="E871" i="17"/>
  <c r="E870" i="17"/>
  <c r="E869" i="17"/>
  <c r="E868" i="17"/>
  <c r="E867" i="17"/>
  <c r="E866" i="17"/>
  <c r="E865" i="17"/>
  <c r="E864" i="17"/>
  <c r="E863" i="17"/>
  <c r="E862" i="17"/>
  <c r="E861" i="17"/>
  <c r="E860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1" i="17"/>
  <c r="E750" i="17"/>
  <c r="E749" i="17"/>
  <c r="E748" i="17"/>
  <c r="E747" i="17"/>
  <c r="E746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5" i="17"/>
  <c r="E704" i="17"/>
  <c r="E702" i="17"/>
  <c r="E701" i="17"/>
  <c r="E700" i="17"/>
  <c r="E699" i="17"/>
  <c r="E698" i="17"/>
  <c r="E697" i="17"/>
  <c r="E695" i="17"/>
  <c r="E694" i="17"/>
  <c r="E693" i="17"/>
  <c r="E692" i="17"/>
  <c r="E691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6" i="17"/>
  <c r="E595" i="17"/>
  <c r="E593" i="17"/>
  <c r="E592" i="17"/>
  <c r="E591" i="17"/>
  <c r="E590" i="17"/>
  <c r="E589" i="17"/>
  <c r="E588" i="17"/>
  <c r="E587" i="17"/>
  <c r="E586" i="17"/>
  <c r="E585" i="17"/>
  <c r="E583" i="17"/>
  <c r="E582" i="17"/>
  <c r="E581" i="17"/>
  <c r="E580" i="17"/>
  <c r="E578" i="17"/>
  <c r="E577" i="17"/>
  <c r="E576" i="17"/>
  <c r="E575" i="17"/>
  <c r="E573" i="17"/>
  <c r="E572" i="17"/>
  <c r="E570" i="17"/>
  <c r="E569" i="17"/>
  <c r="E568" i="17"/>
  <c r="E566" i="17"/>
  <c r="E565" i="17"/>
  <c r="E564" i="17"/>
  <c r="E563" i="17"/>
  <c r="E561" i="17"/>
  <c r="E560" i="17"/>
  <c r="E559" i="17"/>
  <c r="H557" i="17"/>
  <c r="H556" i="17"/>
  <c r="H555" i="17"/>
  <c r="H554" i="17"/>
  <c r="H553" i="17"/>
  <c r="H552" i="17"/>
  <c r="H551" i="17"/>
  <c r="H550" i="17"/>
  <c r="H549" i="17"/>
  <c r="H548" i="17"/>
  <c r="H547" i="17"/>
  <c r="H546" i="17"/>
  <c r="H545" i="17"/>
  <c r="H544" i="17"/>
  <c r="H543" i="17"/>
  <c r="H542" i="17"/>
  <c r="H541" i="17"/>
  <c r="H540" i="17"/>
  <c r="H539" i="17"/>
  <c r="H538" i="17"/>
  <c r="H537" i="17"/>
  <c r="H536" i="17"/>
  <c r="H535" i="17"/>
  <c r="H534" i="17"/>
  <c r="H533" i="17"/>
  <c r="H532" i="17"/>
  <c r="H531" i="17"/>
  <c r="H530" i="17"/>
  <c r="H529" i="17"/>
  <c r="H528" i="17"/>
  <c r="H527" i="17"/>
  <c r="H526" i="17"/>
  <c r="H525" i="17"/>
  <c r="H524" i="17"/>
  <c r="H523" i="17"/>
  <c r="H522" i="17"/>
  <c r="H521" i="17"/>
  <c r="H520" i="17"/>
  <c r="H519" i="17"/>
  <c r="H518" i="17"/>
  <c r="H517" i="17"/>
  <c r="H516" i="17"/>
  <c r="H515" i="17"/>
  <c r="H514" i="17"/>
  <c r="H513" i="17"/>
  <c r="H512" i="17"/>
  <c r="H511" i="17"/>
  <c r="H510" i="17"/>
  <c r="H509" i="17"/>
  <c r="H508" i="17"/>
  <c r="H507" i="17"/>
  <c r="H506" i="17"/>
  <c r="H505" i="17"/>
  <c r="H504" i="17"/>
  <c r="H503" i="17"/>
  <c r="H502" i="17"/>
  <c r="H501" i="17"/>
  <c r="H500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4" i="17"/>
  <c r="E483" i="17"/>
  <c r="E482" i="17"/>
  <c r="E481" i="17"/>
  <c r="E480" i="17"/>
  <c r="E479" i="17"/>
  <c r="E477" i="17"/>
  <c r="E476" i="17"/>
  <c r="E475" i="17"/>
  <c r="E474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0" i="17"/>
  <c r="E159" i="17"/>
  <c r="E158" i="17"/>
  <c r="E157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F140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" i="17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F110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7" i="15"/>
  <c r="E17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2" i="15"/>
  <c r="E2" i="15"/>
  <c r="F1" i="15"/>
  <c r="E1" i="15"/>
  <c r="P52" i="9"/>
  <c r="O52" i="9"/>
  <c r="N52" i="9"/>
  <c r="J52" i="9"/>
  <c r="I52" i="9"/>
  <c r="S52" i="9" s="1"/>
  <c r="R51" i="9"/>
  <c r="P51" i="9"/>
  <c r="O51" i="9"/>
  <c r="N51" i="9"/>
  <c r="J51" i="9"/>
  <c r="I51" i="9"/>
  <c r="S51" i="9" s="1"/>
  <c r="S50" i="9"/>
  <c r="P50" i="9"/>
  <c r="O50" i="9"/>
  <c r="N50" i="9"/>
  <c r="J50" i="9"/>
  <c r="I50" i="9"/>
  <c r="R50" i="9" s="1"/>
  <c r="S49" i="9"/>
  <c r="R49" i="9"/>
  <c r="P49" i="9"/>
  <c r="O49" i="9"/>
  <c r="N49" i="9"/>
  <c r="J49" i="9"/>
  <c r="I49" i="9"/>
  <c r="P48" i="9"/>
  <c r="O48" i="9"/>
  <c r="N48" i="9"/>
  <c r="J48" i="9"/>
  <c r="I48" i="9"/>
  <c r="S48" i="9" s="1"/>
  <c r="P47" i="9"/>
  <c r="O47" i="9"/>
  <c r="N47" i="9"/>
  <c r="J47" i="9"/>
  <c r="I47" i="9"/>
  <c r="S47" i="9" s="1"/>
  <c r="P46" i="9"/>
  <c r="O46" i="9"/>
  <c r="N46" i="9"/>
  <c r="J46" i="9"/>
  <c r="I46" i="9"/>
  <c r="R46" i="9" s="1"/>
  <c r="R45" i="9"/>
  <c r="P45" i="9"/>
  <c r="O45" i="9"/>
  <c r="N45" i="9"/>
  <c r="J45" i="9"/>
  <c r="I45" i="9"/>
  <c r="S45" i="9" s="1"/>
  <c r="P44" i="9"/>
  <c r="O44" i="9"/>
  <c r="N44" i="9"/>
  <c r="J44" i="9"/>
  <c r="I44" i="9"/>
  <c r="S44" i="9" s="1"/>
  <c r="R43" i="9"/>
  <c r="P43" i="9"/>
  <c r="O43" i="9"/>
  <c r="N43" i="9"/>
  <c r="J43" i="9"/>
  <c r="I43" i="9"/>
  <c r="S43" i="9" s="1"/>
  <c r="S42" i="9"/>
  <c r="P42" i="9"/>
  <c r="O42" i="9"/>
  <c r="N42" i="9"/>
  <c r="J42" i="9"/>
  <c r="I42" i="9"/>
  <c r="R42" i="9" s="1"/>
  <c r="S41" i="9"/>
  <c r="R41" i="9"/>
  <c r="P41" i="9"/>
  <c r="O41" i="9"/>
  <c r="N41" i="9"/>
  <c r="J41" i="9"/>
  <c r="I41" i="9"/>
  <c r="P40" i="9"/>
  <c r="O40" i="9"/>
  <c r="N40" i="9"/>
  <c r="J40" i="9"/>
  <c r="I40" i="9"/>
  <c r="S40" i="9" s="1"/>
  <c r="P39" i="9"/>
  <c r="O39" i="9"/>
  <c r="N39" i="9"/>
  <c r="J39" i="9"/>
  <c r="I39" i="9"/>
  <c r="S39" i="9" s="1"/>
  <c r="P38" i="9"/>
  <c r="O38" i="9"/>
  <c r="N38" i="9"/>
  <c r="J38" i="9"/>
  <c r="I38" i="9"/>
  <c r="R38" i="9" s="1"/>
  <c r="R37" i="9"/>
  <c r="P37" i="9"/>
  <c r="O37" i="9"/>
  <c r="N37" i="9"/>
  <c r="J37" i="9"/>
  <c r="I37" i="9"/>
  <c r="S37" i="9" s="1"/>
  <c r="S36" i="9"/>
  <c r="P36" i="9"/>
  <c r="O36" i="9"/>
  <c r="N36" i="9"/>
  <c r="J36" i="9"/>
  <c r="I36" i="9"/>
  <c r="R36" i="9" s="1"/>
  <c r="R35" i="9"/>
  <c r="P35" i="9"/>
  <c r="O35" i="9"/>
  <c r="N35" i="9"/>
  <c r="J35" i="9"/>
  <c r="I35" i="9"/>
  <c r="S35" i="9" s="1"/>
  <c r="S34" i="9"/>
  <c r="P34" i="9"/>
  <c r="O34" i="9"/>
  <c r="N34" i="9"/>
  <c r="J34" i="9"/>
  <c r="I34" i="9"/>
  <c r="R34" i="9" s="1"/>
  <c r="S33" i="9"/>
  <c r="R33" i="9"/>
  <c r="P33" i="9"/>
  <c r="O33" i="9"/>
  <c r="N33" i="9"/>
  <c r="J33" i="9"/>
  <c r="I33" i="9"/>
  <c r="P32" i="9"/>
  <c r="O32" i="9"/>
  <c r="N32" i="9"/>
  <c r="J32" i="9"/>
  <c r="I32" i="9"/>
  <c r="S32" i="9" s="1"/>
  <c r="P31" i="9"/>
  <c r="O31" i="9"/>
  <c r="N31" i="9"/>
  <c r="J31" i="9"/>
  <c r="I31" i="9"/>
  <c r="S31" i="9" s="1"/>
  <c r="P30" i="9"/>
  <c r="O30" i="9"/>
  <c r="N30" i="9"/>
  <c r="J30" i="9"/>
  <c r="I30" i="9"/>
  <c r="R30" i="9" s="1"/>
  <c r="S29" i="9"/>
  <c r="R29" i="9"/>
  <c r="P29" i="9"/>
  <c r="O29" i="9"/>
  <c r="N29" i="9"/>
  <c r="J29" i="9"/>
  <c r="I29" i="9"/>
  <c r="P28" i="9"/>
  <c r="O28" i="9"/>
  <c r="N28" i="9"/>
  <c r="J28" i="9"/>
  <c r="I28" i="9"/>
  <c r="S28" i="9" s="1"/>
  <c r="R27" i="9"/>
  <c r="P27" i="9"/>
  <c r="O27" i="9"/>
  <c r="N27" i="9"/>
  <c r="J27" i="9"/>
  <c r="I27" i="9"/>
  <c r="S27" i="9" s="1"/>
  <c r="S26" i="9"/>
  <c r="P26" i="9"/>
  <c r="O26" i="9"/>
  <c r="N26" i="9"/>
  <c r="J26" i="9"/>
  <c r="I26" i="9"/>
  <c r="R26" i="9" s="1"/>
  <c r="S25" i="9"/>
  <c r="R25" i="9"/>
  <c r="P25" i="9"/>
  <c r="O25" i="9"/>
  <c r="N25" i="9"/>
  <c r="J25" i="9"/>
  <c r="I25" i="9"/>
  <c r="P24" i="9"/>
  <c r="O24" i="9"/>
  <c r="N24" i="9"/>
  <c r="J24" i="9"/>
  <c r="I24" i="9"/>
  <c r="S24" i="9" s="1"/>
  <c r="P23" i="9"/>
  <c r="O23" i="9"/>
  <c r="N23" i="9"/>
  <c r="J23" i="9"/>
  <c r="I23" i="9"/>
  <c r="S23" i="9" s="1"/>
  <c r="P22" i="9"/>
  <c r="O22" i="9"/>
  <c r="N22" i="9"/>
  <c r="J22" i="9"/>
  <c r="I22" i="9"/>
  <c r="R22" i="9" s="1"/>
  <c r="S21" i="9"/>
  <c r="R21" i="9"/>
  <c r="P21" i="9"/>
  <c r="O21" i="9"/>
  <c r="N21" i="9"/>
  <c r="J21" i="9"/>
  <c r="I21" i="9"/>
  <c r="P20" i="9"/>
  <c r="O20" i="9"/>
  <c r="N20" i="9"/>
  <c r="J20" i="9"/>
  <c r="I20" i="9"/>
  <c r="S20" i="9" s="1"/>
  <c r="R19" i="9"/>
  <c r="P19" i="9"/>
  <c r="O19" i="9"/>
  <c r="N19" i="9"/>
  <c r="J19" i="9"/>
  <c r="I19" i="9"/>
  <c r="S19" i="9" s="1"/>
  <c r="S18" i="9"/>
  <c r="P18" i="9"/>
  <c r="O18" i="9"/>
  <c r="N18" i="9"/>
  <c r="J18" i="9"/>
  <c r="I18" i="9"/>
  <c r="R18" i="9" s="1"/>
  <c r="S17" i="9"/>
  <c r="R17" i="9"/>
  <c r="P17" i="9"/>
  <c r="O17" i="9"/>
  <c r="N17" i="9"/>
  <c r="J17" i="9"/>
  <c r="I17" i="9"/>
  <c r="P16" i="9"/>
  <c r="O16" i="9"/>
  <c r="N16" i="9"/>
  <c r="J16" i="9"/>
  <c r="I16" i="9"/>
  <c r="S16" i="9" s="1"/>
  <c r="P15" i="9"/>
  <c r="O15" i="9"/>
  <c r="N15" i="9"/>
  <c r="J15" i="9"/>
  <c r="I15" i="9"/>
  <c r="S15" i="9" s="1"/>
  <c r="P14" i="9"/>
  <c r="O14" i="9"/>
  <c r="N14" i="9"/>
  <c r="J14" i="9"/>
  <c r="I14" i="9"/>
  <c r="R14" i="9" s="1"/>
  <c r="S13" i="9"/>
  <c r="R13" i="9"/>
  <c r="P13" i="9"/>
  <c r="O13" i="9"/>
  <c r="N13" i="9"/>
  <c r="J13" i="9"/>
  <c r="I13" i="9"/>
  <c r="P12" i="9"/>
  <c r="O12" i="9"/>
  <c r="N12" i="9"/>
  <c r="J12" i="9"/>
  <c r="I12" i="9"/>
  <c r="S12" i="9" s="1"/>
  <c r="R11" i="9"/>
  <c r="P11" i="9"/>
  <c r="O11" i="9"/>
  <c r="N11" i="9"/>
  <c r="J11" i="9"/>
  <c r="I11" i="9"/>
  <c r="S11" i="9" s="1"/>
  <c r="S10" i="9"/>
  <c r="P10" i="9"/>
  <c r="O10" i="9"/>
  <c r="N10" i="9"/>
  <c r="J10" i="9"/>
  <c r="I10" i="9"/>
  <c r="R10" i="9" s="1"/>
  <c r="S9" i="9"/>
  <c r="R9" i="9"/>
  <c r="P9" i="9"/>
  <c r="O9" i="9"/>
  <c r="N9" i="9"/>
  <c r="J9" i="9"/>
  <c r="I9" i="9"/>
  <c r="P8" i="9"/>
  <c r="O8" i="9"/>
  <c r="N8" i="9"/>
  <c r="J8" i="9"/>
  <c r="I8" i="9"/>
  <c r="S8" i="9" s="1"/>
  <c r="P7" i="9"/>
  <c r="O7" i="9"/>
  <c r="N7" i="9"/>
  <c r="J7" i="9"/>
  <c r="I7" i="9"/>
  <c r="S7" i="9" s="1"/>
  <c r="P6" i="9"/>
  <c r="O6" i="9"/>
  <c r="N6" i="9"/>
  <c r="J6" i="9"/>
  <c r="I6" i="9"/>
  <c r="R6" i="9" s="1"/>
  <c r="S5" i="9"/>
  <c r="R5" i="9"/>
  <c r="P5" i="9"/>
  <c r="O5" i="9"/>
  <c r="N5" i="9"/>
  <c r="J5" i="9"/>
  <c r="I5" i="9"/>
  <c r="S4" i="9"/>
  <c r="R4" i="9"/>
  <c r="P4" i="9"/>
  <c r="O4" i="9"/>
  <c r="N4" i="9"/>
  <c r="J4" i="9"/>
  <c r="S3" i="9"/>
  <c r="P3" i="9"/>
  <c r="O3" i="9"/>
  <c r="N3" i="9"/>
  <c r="J3" i="9"/>
  <c r="I3" i="9"/>
  <c r="R3" i="9" s="1"/>
  <c r="S2" i="9"/>
  <c r="R2" i="9"/>
  <c r="P2" i="9"/>
  <c r="O2" i="9"/>
  <c r="N2" i="9"/>
  <c r="J2" i="9"/>
  <c r="I2" i="9"/>
  <c r="R59" i="8"/>
  <c r="P59" i="8"/>
  <c r="O59" i="8"/>
  <c r="N59" i="8"/>
  <c r="J59" i="8"/>
  <c r="I59" i="8"/>
  <c r="S59" i="8" s="1"/>
  <c r="P58" i="8"/>
  <c r="O58" i="8"/>
  <c r="N58" i="8"/>
  <c r="J58" i="8"/>
  <c r="I58" i="8"/>
  <c r="S58" i="8" s="1"/>
  <c r="P57" i="8"/>
  <c r="O57" i="8"/>
  <c r="N57" i="8"/>
  <c r="J57" i="8"/>
  <c r="I57" i="8"/>
  <c r="R57" i="8" s="1"/>
  <c r="S56" i="8"/>
  <c r="R56" i="8"/>
  <c r="P56" i="8"/>
  <c r="O56" i="8"/>
  <c r="N56" i="8"/>
  <c r="J56" i="8"/>
  <c r="I56" i="8"/>
  <c r="P55" i="8"/>
  <c r="O55" i="8"/>
  <c r="N55" i="8"/>
  <c r="J55" i="8"/>
  <c r="I55" i="8"/>
  <c r="S55" i="8" s="1"/>
  <c r="P54" i="8"/>
  <c r="O54" i="8"/>
  <c r="N54" i="8"/>
  <c r="J54" i="8"/>
  <c r="I54" i="8"/>
  <c r="S54" i="8" s="1"/>
  <c r="S53" i="8"/>
  <c r="P53" i="8"/>
  <c r="O53" i="8"/>
  <c r="N53" i="8"/>
  <c r="J53" i="8"/>
  <c r="I53" i="8"/>
  <c r="R53" i="8" s="1"/>
  <c r="S52" i="8"/>
  <c r="R52" i="8"/>
  <c r="P52" i="8"/>
  <c r="O52" i="8"/>
  <c r="N52" i="8"/>
  <c r="J52" i="8"/>
  <c r="I52" i="8"/>
  <c r="R51" i="8"/>
  <c r="P51" i="8"/>
  <c r="O51" i="8"/>
  <c r="N51" i="8"/>
  <c r="J51" i="8"/>
  <c r="I51" i="8"/>
  <c r="S51" i="8" s="1"/>
  <c r="P50" i="8"/>
  <c r="O50" i="8"/>
  <c r="N50" i="8"/>
  <c r="J50" i="8"/>
  <c r="I50" i="8"/>
  <c r="S50" i="8" s="1"/>
  <c r="P49" i="8"/>
  <c r="O49" i="8"/>
  <c r="N49" i="8"/>
  <c r="J49" i="8"/>
  <c r="I49" i="8"/>
  <c r="R49" i="8" s="1"/>
  <c r="S48" i="8"/>
  <c r="R48" i="8"/>
  <c r="P48" i="8"/>
  <c r="O48" i="8"/>
  <c r="N48" i="8"/>
  <c r="J48" i="8"/>
  <c r="I48" i="8"/>
  <c r="P47" i="8"/>
  <c r="O47" i="8"/>
  <c r="N47" i="8"/>
  <c r="J47" i="8"/>
  <c r="I47" i="8"/>
  <c r="S47" i="8" s="1"/>
  <c r="P46" i="8"/>
  <c r="O46" i="8"/>
  <c r="N46" i="8"/>
  <c r="J46" i="8"/>
  <c r="I46" i="8"/>
  <c r="S46" i="8" s="1"/>
  <c r="S45" i="8"/>
  <c r="P45" i="8"/>
  <c r="O45" i="8"/>
  <c r="N45" i="8"/>
  <c r="J45" i="8"/>
  <c r="I45" i="8"/>
  <c r="R45" i="8" s="1"/>
  <c r="S44" i="8"/>
  <c r="R44" i="8"/>
  <c r="P44" i="8"/>
  <c r="O44" i="8"/>
  <c r="N44" i="8"/>
  <c r="J44" i="8"/>
  <c r="I44" i="8"/>
  <c r="R43" i="8"/>
  <c r="P43" i="8"/>
  <c r="O43" i="8"/>
  <c r="N43" i="8"/>
  <c r="J43" i="8"/>
  <c r="I43" i="8"/>
  <c r="S43" i="8" s="1"/>
  <c r="P42" i="8"/>
  <c r="O42" i="8"/>
  <c r="N42" i="8"/>
  <c r="J42" i="8"/>
  <c r="I42" i="8"/>
  <c r="S42" i="8" s="1"/>
  <c r="P41" i="8"/>
  <c r="O41" i="8"/>
  <c r="N41" i="8"/>
  <c r="J41" i="8"/>
  <c r="I41" i="8"/>
  <c r="R41" i="8" s="1"/>
  <c r="S40" i="8"/>
  <c r="R40" i="8"/>
  <c r="P40" i="8"/>
  <c r="O40" i="8"/>
  <c r="N40" i="8"/>
  <c r="J40" i="8"/>
  <c r="I40" i="8"/>
  <c r="P39" i="8"/>
  <c r="O39" i="8"/>
  <c r="N39" i="8"/>
  <c r="J39" i="8"/>
  <c r="I39" i="8"/>
  <c r="S39" i="8" s="1"/>
  <c r="P38" i="8"/>
  <c r="O38" i="8"/>
  <c r="N38" i="8"/>
  <c r="J38" i="8"/>
  <c r="I38" i="8"/>
  <c r="S38" i="8" s="1"/>
  <c r="S37" i="8"/>
  <c r="P37" i="8"/>
  <c r="O37" i="8"/>
  <c r="N37" i="8"/>
  <c r="J37" i="8"/>
  <c r="I37" i="8"/>
  <c r="R37" i="8" s="1"/>
  <c r="S36" i="8"/>
  <c r="R36" i="8"/>
  <c r="P36" i="8"/>
  <c r="O36" i="8"/>
  <c r="N36" i="8"/>
  <c r="J36" i="8"/>
  <c r="I36" i="8"/>
  <c r="R35" i="8"/>
  <c r="P35" i="8"/>
  <c r="O35" i="8"/>
  <c r="N35" i="8"/>
  <c r="J35" i="8"/>
  <c r="I35" i="8"/>
  <c r="S35" i="8" s="1"/>
  <c r="P34" i="8"/>
  <c r="O34" i="8"/>
  <c r="N34" i="8"/>
  <c r="J34" i="8"/>
  <c r="I34" i="8"/>
  <c r="S34" i="8" s="1"/>
  <c r="P33" i="8"/>
  <c r="O33" i="8"/>
  <c r="N33" i="8"/>
  <c r="J33" i="8"/>
  <c r="I33" i="8"/>
  <c r="R33" i="8" s="1"/>
  <c r="S32" i="8"/>
  <c r="R32" i="8"/>
  <c r="P32" i="8"/>
  <c r="O32" i="8"/>
  <c r="N32" i="8"/>
  <c r="J32" i="8"/>
  <c r="I32" i="8"/>
  <c r="P31" i="8"/>
  <c r="O31" i="8"/>
  <c r="N31" i="8"/>
  <c r="J31" i="8"/>
  <c r="I31" i="8"/>
  <c r="S31" i="8" s="1"/>
  <c r="P30" i="8"/>
  <c r="O30" i="8"/>
  <c r="N30" i="8"/>
  <c r="J30" i="8"/>
  <c r="I30" i="8"/>
  <c r="S30" i="8" s="1"/>
  <c r="S29" i="8"/>
  <c r="P29" i="8"/>
  <c r="O29" i="8"/>
  <c r="N29" i="8"/>
  <c r="J29" i="8"/>
  <c r="I29" i="8"/>
  <c r="R29" i="8" s="1"/>
  <c r="S28" i="8"/>
  <c r="R28" i="8"/>
  <c r="P28" i="8"/>
  <c r="O28" i="8"/>
  <c r="N28" i="8"/>
  <c r="J28" i="8"/>
  <c r="I28" i="8"/>
  <c r="R27" i="8"/>
  <c r="P27" i="8"/>
  <c r="O27" i="8"/>
  <c r="N27" i="8"/>
  <c r="J27" i="8"/>
  <c r="I27" i="8"/>
  <c r="S27" i="8" s="1"/>
  <c r="P26" i="8"/>
  <c r="O26" i="8"/>
  <c r="N26" i="8"/>
  <c r="J26" i="8"/>
  <c r="I26" i="8"/>
  <c r="S26" i="8" s="1"/>
  <c r="P25" i="8"/>
  <c r="O25" i="8"/>
  <c r="N25" i="8"/>
  <c r="J25" i="8"/>
  <c r="I25" i="8"/>
  <c r="R25" i="8" s="1"/>
  <c r="S24" i="8"/>
  <c r="R24" i="8"/>
  <c r="P24" i="8"/>
  <c r="O24" i="8"/>
  <c r="N24" i="8"/>
  <c r="J24" i="8"/>
  <c r="I24" i="8"/>
  <c r="P23" i="8"/>
  <c r="O23" i="8"/>
  <c r="N23" i="8"/>
  <c r="J23" i="8"/>
  <c r="I23" i="8"/>
  <c r="S23" i="8" s="1"/>
  <c r="P22" i="8"/>
  <c r="O22" i="8"/>
  <c r="N22" i="8"/>
  <c r="J22" i="8"/>
  <c r="I22" i="8"/>
  <c r="S22" i="8" s="1"/>
  <c r="S21" i="8"/>
  <c r="P21" i="8"/>
  <c r="O21" i="8"/>
  <c r="N21" i="8"/>
  <c r="J21" i="8"/>
  <c r="I21" i="8"/>
  <c r="R21" i="8" s="1"/>
  <c r="S20" i="8"/>
  <c r="R20" i="8"/>
  <c r="P20" i="8"/>
  <c r="O20" i="8"/>
  <c r="N20" i="8"/>
  <c r="J20" i="8"/>
  <c r="I20" i="8"/>
  <c r="R19" i="8"/>
  <c r="P19" i="8"/>
  <c r="O19" i="8"/>
  <c r="N19" i="8"/>
  <c r="J19" i="8"/>
  <c r="I19" i="8"/>
  <c r="S19" i="8" s="1"/>
  <c r="P18" i="8"/>
  <c r="O18" i="8"/>
  <c r="N18" i="8"/>
  <c r="J18" i="8"/>
  <c r="I18" i="8"/>
  <c r="S18" i="8" s="1"/>
  <c r="P17" i="8"/>
  <c r="O17" i="8"/>
  <c r="N17" i="8"/>
  <c r="J17" i="8"/>
  <c r="I17" i="8"/>
  <c r="R17" i="8" s="1"/>
  <c r="S16" i="8"/>
  <c r="R16" i="8"/>
  <c r="P16" i="8"/>
  <c r="O16" i="8"/>
  <c r="N16" i="8"/>
  <c r="J16" i="8"/>
  <c r="I16" i="8"/>
  <c r="P15" i="8"/>
  <c r="O15" i="8"/>
  <c r="N15" i="8"/>
  <c r="J15" i="8"/>
  <c r="I15" i="8"/>
  <c r="S15" i="8" s="1"/>
  <c r="P14" i="8"/>
  <c r="O14" i="8"/>
  <c r="N14" i="8"/>
  <c r="J14" i="8"/>
  <c r="I14" i="8"/>
  <c r="S14" i="8" s="1"/>
  <c r="S13" i="8"/>
  <c r="P13" i="8"/>
  <c r="O13" i="8"/>
  <c r="N13" i="8"/>
  <c r="J13" i="8"/>
  <c r="I13" i="8"/>
  <c r="R13" i="8" s="1"/>
  <c r="S12" i="8"/>
  <c r="R12" i="8"/>
  <c r="P12" i="8"/>
  <c r="O12" i="8"/>
  <c r="N12" i="8"/>
  <c r="J12" i="8"/>
  <c r="I12" i="8"/>
  <c r="R11" i="8"/>
  <c r="P11" i="8"/>
  <c r="O11" i="8"/>
  <c r="N11" i="8"/>
  <c r="J11" i="8"/>
  <c r="I11" i="8"/>
  <c r="S11" i="8" s="1"/>
  <c r="P10" i="8"/>
  <c r="O10" i="8"/>
  <c r="N10" i="8"/>
  <c r="J10" i="8"/>
  <c r="I10" i="8"/>
  <c r="S10" i="8" s="1"/>
  <c r="S9" i="8"/>
  <c r="P9" i="8"/>
  <c r="O9" i="8"/>
  <c r="N9" i="8"/>
  <c r="J9" i="8"/>
  <c r="I9" i="8"/>
  <c r="R9" i="8" s="1"/>
  <c r="S8" i="8"/>
  <c r="R8" i="8"/>
  <c r="P8" i="8"/>
  <c r="O8" i="8"/>
  <c r="N8" i="8"/>
  <c r="J8" i="8"/>
  <c r="I8" i="8"/>
  <c r="P7" i="8"/>
  <c r="O7" i="8"/>
  <c r="N7" i="8"/>
  <c r="J7" i="8"/>
  <c r="I7" i="8"/>
  <c r="S7" i="8" s="1"/>
  <c r="P6" i="8"/>
  <c r="O6" i="8"/>
  <c r="N6" i="8"/>
  <c r="J6" i="8"/>
  <c r="I6" i="8"/>
  <c r="S6" i="8" s="1"/>
  <c r="S5" i="8"/>
  <c r="P5" i="8"/>
  <c r="O5" i="8"/>
  <c r="N5" i="8"/>
  <c r="J5" i="8"/>
  <c r="I5" i="8"/>
  <c r="R5" i="8" s="1"/>
  <c r="S4" i="8"/>
  <c r="R4" i="8"/>
  <c r="P4" i="8"/>
  <c r="O4" i="8"/>
  <c r="N4" i="8"/>
  <c r="J4" i="8"/>
  <c r="P3" i="8"/>
  <c r="O3" i="8"/>
  <c r="N3" i="8"/>
  <c r="J3" i="8"/>
  <c r="I3" i="8"/>
  <c r="S3" i="8" s="1"/>
  <c r="S2" i="8"/>
  <c r="P2" i="8"/>
  <c r="O2" i="8"/>
  <c r="N2" i="8"/>
  <c r="J2" i="8"/>
  <c r="I2" i="8"/>
  <c r="R2" i="8" s="1"/>
  <c r="S45" i="7"/>
  <c r="R45" i="7"/>
  <c r="P45" i="7"/>
  <c r="O45" i="7"/>
  <c r="N45" i="7"/>
  <c r="J45" i="7"/>
  <c r="I45" i="7"/>
  <c r="P44" i="7"/>
  <c r="O44" i="7"/>
  <c r="N44" i="7"/>
  <c r="J44" i="7"/>
  <c r="I44" i="7"/>
  <c r="S44" i="7" s="1"/>
  <c r="P43" i="7"/>
  <c r="O43" i="7"/>
  <c r="N43" i="7"/>
  <c r="J43" i="7"/>
  <c r="I43" i="7"/>
  <c r="S43" i="7" s="1"/>
  <c r="S42" i="7"/>
  <c r="P42" i="7"/>
  <c r="O42" i="7"/>
  <c r="N42" i="7"/>
  <c r="J42" i="7"/>
  <c r="I42" i="7"/>
  <c r="R42" i="7" s="1"/>
  <c r="S41" i="7"/>
  <c r="R41" i="7"/>
  <c r="P41" i="7"/>
  <c r="O41" i="7"/>
  <c r="N41" i="7"/>
  <c r="J41" i="7"/>
  <c r="I41" i="7"/>
  <c r="R40" i="7"/>
  <c r="P40" i="7"/>
  <c r="O40" i="7"/>
  <c r="N40" i="7"/>
  <c r="J40" i="7"/>
  <c r="I40" i="7"/>
  <c r="S40" i="7" s="1"/>
  <c r="P39" i="7"/>
  <c r="O39" i="7"/>
  <c r="N39" i="7"/>
  <c r="J39" i="7"/>
  <c r="I39" i="7"/>
  <c r="S39" i="7" s="1"/>
  <c r="S38" i="7"/>
  <c r="P38" i="7"/>
  <c r="O38" i="7"/>
  <c r="N38" i="7"/>
  <c r="J38" i="7"/>
  <c r="I38" i="7"/>
  <c r="R38" i="7" s="1"/>
  <c r="S37" i="7"/>
  <c r="R37" i="7"/>
  <c r="P37" i="7"/>
  <c r="O37" i="7"/>
  <c r="N37" i="7"/>
  <c r="J37" i="7"/>
  <c r="I37" i="7"/>
  <c r="P36" i="7"/>
  <c r="O36" i="7"/>
  <c r="N36" i="7"/>
  <c r="J36" i="7"/>
  <c r="I36" i="7"/>
  <c r="S36" i="7" s="1"/>
  <c r="P35" i="7"/>
  <c r="O35" i="7"/>
  <c r="N35" i="7"/>
  <c r="J35" i="7"/>
  <c r="I35" i="7"/>
  <c r="S35" i="7" s="1"/>
  <c r="S34" i="7"/>
  <c r="P34" i="7"/>
  <c r="O34" i="7"/>
  <c r="N34" i="7"/>
  <c r="J34" i="7"/>
  <c r="I34" i="7"/>
  <c r="R34" i="7" s="1"/>
  <c r="S33" i="7"/>
  <c r="R33" i="7"/>
  <c r="P33" i="7"/>
  <c r="O33" i="7"/>
  <c r="N33" i="7"/>
  <c r="J33" i="7"/>
  <c r="I33" i="7"/>
  <c r="R32" i="7"/>
  <c r="P32" i="7"/>
  <c r="O32" i="7"/>
  <c r="N32" i="7"/>
  <c r="J32" i="7"/>
  <c r="I32" i="7"/>
  <c r="S32" i="7" s="1"/>
  <c r="P31" i="7"/>
  <c r="O31" i="7"/>
  <c r="N31" i="7"/>
  <c r="J31" i="7"/>
  <c r="I31" i="7"/>
  <c r="S31" i="7" s="1"/>
  <c r="S30" i="7"/>
  <c r="P30" i="7"/>
  <c r="O30" i="7"/>
  <c r="N30" i="7"/>
  <c r="J30" i="7"/>
  <c r="I30" i="7"/>
  <c r="R30" i="7" s="1"/>
  <c r="S29" i="7"/>
  <c r="R29" i="7"/>
  <c r="P29" i="7"/>
  <c r="O29" i="7"/>
  <c r="N29" i="7"/>
  <c r="J29" i="7"/>
  <c r="I29" i="7"/>
  <c r="P28" i="7"/>
  <c r="O28" i="7"/>
  <c r="N28" i="7"/>
  <c r="J28" i="7"/>
  <c r="I28" i="7"/>
  <c r="S28" i="7" s="1"/>
  <c r="P27" i="7"/>
  <c r="O27" i="7"/>
  <c r="N27" i="7"/>
  <c r="J27" i="7"/>
  <c r="I27" i="7"/>
  <c r="S27" i="7" s="1"/>
  <c r="S26" i="7"/>
  <c r="P26" i="7"/>
  <c r="O26" i="7"/>
  <c r="N26" i="7"/>
  <c r="J26" i="7"/>
  <c r="I26" i="7"/>
  <c r="R26" i="7" s="1"/>
  <c r="S25" i="7"/>
  <c r="R25" i="7"/>
  <c r="P25" i="7"/>
  <c r="O25" i="7"/>
  <c r="N25" i="7"/>
  <c r="J25" i="7"/>
  <c r="I25" i="7"/>
  <c r="R24" i="7"/>
  <c r="P24" i="7"/>
  <c r="O24" i="7"/>
  <c r="N24" i="7"/>
  <c r="J24" i="7"/>
  <c r="I24" i="7"/>
  <c r="S24" i="7" s="1"/>
  <c r="P23" i="7"/>
  <c r="O23" i="7"/>
  <c r="N23" i="7"/>
  <c r="J23" i="7"/>
  <c r="I23" i="7"/>
  <c r="S23" i="7" s="1"/>
  <c r="S22" i="7"/>
  <c r="P22" i="7"/>
  <c r="O22" i="7"/>
  <c r="N22" i="7"/>
  <c r="J22" i="7"/>
  <c r="I22" i="7"/>
  <c r="R22" i="7" s="1"/>
  <c r="S21" i="7"/>
  <c r="R21" i="7"/>
  <c r="P21" i="7"/>
  <c r="O21" i="7"/>
  <c r="N21" i="7"/>
  <c r="J21" i="7"/>
  <c r="I21" i="7"/>
  <c r="P20" i="7"/>
  <c r="O20" i="7"/>
  <c r="N20" i="7"/>
  <c r="J20" i="7"/>
  <c r="I20" i="7"/>
  <c r="S20" i="7" s="1"/>
  <c r="P19" i="7"/>
  <c r="O19" i="7"/>
  <c r="N19" i="7"/>
  <c r="J19" i="7"/>
  <c r="I19" i="7"/>
  <c r="S19" i="7" s="1"/>
  <c r="S18" i="7"/>
  <c r="P18" i="7"/>
  <c r="O18" i="7"/>
  <c r="N18" i="7"/>
  <c r="J18" i="7"/>
  <c r="I18" i="7"/>
  <c r="R18" i="7" s="1"/>
  <c r="S17" i="7"/>
  <c r="R17" i="7"/>
  <c r="P17" i="7"/>
  <c r="O17" i="7"/>
  <c r="N17" i="7"/>
  <c r="J17" i="7"/>
  <c r="I17" i="7"/>
  <c r="R16" i="7"/>
  <c r="P16" i="7"/>
  <c r="O16" i="7"/>
  <c r="N16" i="7"/>
  <c r="J16" i="7"/>
  <c r="I16" i="7"/>
  <c r="S16" i="7" s="1"/>
  <c r="P15" i="7"/>
  <c r="O15" i="7"/>
  <c r="N15" i="7"/>
  <c r="J15" i="7"/>
  <c r="I15" i="7"/>
  <c r="S15" i="7" s="1"/>
  <c r="S14" i="7"/>
  <c r="P14" i="7"/>
  <c r="O14" i="7"/>
  <c r="N14" i="7"/>
  <c r="J14" i="7"/>
  <c r="I14" i="7"/>
  <c r="R14" i="7" s="1"/>
  <c r="S13" i="7"/>
  <c r="R13" i="7"/>
  <c r="P13" i="7"/>
  <c r="O13" i="7"/>
  <c r="N13" i="7"/>
  <c r="J13" i="7"/>
  <c r="I13" i="7"/>
  <c r="P12" i="7"/>
  <c r="O12" i="7"/>
  <c r="N12" i="7"/>
  <c r="J12" i="7"/>
  <c r="I12" i="7"/>
  <c r="S12" i="7" s="1"/>
  <c r="P11" i="7"/>
  <c r="O11" i="7"/>
  <c r="N11" i="7"/>
  <c r="J11" i="7"/>
  <c r="I11" i="7"/>
  <c r="S11" i="7" s="1"/>
  <c r="S10" i="7"/>
  <c r="R10" i="7"/>
  <c r="P10" i="7"/>
  <c r="O10" i="7"/>
  <c r="N10" i="7"/>
  <c r="J10" i="7"/>
  <c r="I10" i="7"/>
  <c r="S9" i="7"/>
  <c r="R9" i="7"/>
  <c r="P9" i="7"/>
  <c r="O9" i="7"/>
  <c r="N9" i="7"/>
  <c r="J9" i="7"/>
  <c r="I9" i="7"/>
  <c r="R8" i="7"/>
  <c r="P8" i="7"/>
  <c r="O8" i="7"/>
  <c r="N8" i="7"/>
  <c r="J8" i="7"/>
  <c r="I8" i="7"/>
  <c r="S8" i="7" s="1"/>
  <c r="P7" i="7"/>
  <c r="O7" i="7"/>
  <c r="N7" i="7"/>
  <c r="J7" i="7"/>
  <c r="I7" i="7"/>
  <c r="S7" i="7" s="1"/>
  <c r="S6" i="7"/>
  <c r="P6" i="7"/>
  <c r="O6" i="7"/>
  <c r="N6" i="7"/>
  <c r="J6" i="7"/>
  <c r="I6" i="7"/>
  <c r="R6" i="7" s="1"/>
  <c r="S5" i="7"/>
  <c r="R5" i="7"/>
  <c r="P5" i="7"/>
  <c r="O5" i="7"/>
  <c r="N5" i="7"/>
  <c r="J5" i="7"/>
  <c r="I5" i="7"/>
  <c r="S4" i="7"/>
  <c r="R4" i="7"/>
  <c r="P4" i="7"/>
  <c r="O4" i="7"/>
  <c r="N4" i="7"/>
  <c r="J4" i="7"/>
  <c r="S3" i="7"/>
  <c r="R3" i="7"/>
  <c r="P3" i="7"/>
  <c r="O3" i="7"/>
  <c r="N3" i="7"/>
  <c r="J3" i="7"/>
  <c r="I3" i="7"/>
  <c r="S2" i="7"/>
  <c r="R2" i="7"/>
  <c r="P2" i="7"/>
  <c r="O2" i="7"/>
  <c r="N2" i="7"/>
  <c r="J2" i="7"/>
  <c r="I2" i="7"/>
  <c r="R43" i="6"/>
  <c r="P43" i="6"/>
  <c r="O43" i="6"/>
  <c r="N43" i="6"/>
  <c r="J43" i="6"/>
  <c r="I43" i="6"/>
  <c r="S43" i="6" s="1"/>
  <c r="P42" i="6"/>
  <c r="O42" i="6"/>
  <c r="N42" i="6"/>
  <c r="J42" i="6"/>
  <c r="I42" i="6"/>
  <c r="S42" i="6" s="1"/>
  <c r="S41" i="6"/>
  <c r="P41" i="6"/>
  <c r="O41" i="6"/>
  <c r="N41" i="6"/>
  <c r="J41" i="6"/>
  <c r="I41" i="6"/>
  <c r="R41" i="6" s="1"/>
  <c r="S40" i="6"/>
  <c r="R40" i="6"/>
  <c r="P40" i="6"/>
  <c r="O40" i="6"/>
  <c r="N40" i="6"/>
  <c r="J40" i="6"/>
  <c r="I40" i="6"/>
  <c r="P39" i="6"/>
  <c r="O39" i="6"/>
  <c r="N39" i="6"/>
  <c r="J39" i="6"/>
  <c r="I39" i="6"/>
  <c r="S39" i="6" s="1"/>
  <c r="P38" i="6"/>
  <c r="O38" i="6"/>
  <c r="N38" i="6"/>
  <c r="J38" i="6"/>
  <c r="I38" i="6"/>
  <c r="S38" i="6" s="1"/>
  <c r="S37" i="6"/>
  <c r="R37" i="6"/>
  <c r="P37" i="6"/>
  <c r="O37" i="6"/>
  <c r="N37" i="6"/>
  <c r="J37" i="6"/>
  <c r="I37" i="6"/>
  <c r="S36" i="6"/>
  <c r="R36" i="6"/>
  <c r="P36" i="6"/>
  <c r="O36" i="6"/>
  <c r="N36" i="6"/>
  <c r="J36" i="6"/>
  <c r="I36" i="6"/>
  <c r="R35" i="6"/>
  <c r="P35" i="6"/>
  <c r="O35" i="6"/>
  <c r="N35" i="6"/>
  <c r="J35" i="6"/>
  <c r="I35" i="6"/>
  <c r="S35" i="6" s="1"/>
  <c r="P34" i="6"/>
  <c r="O34" i="6"/>
  <c r="N34" i="6"/>
  <c r="J34" i="6"/>
  <c r="I34" i="6"/>
  <c r="S34" i="6" s="1"/>
  <c r="S33" i="6"/>
  <c r="P33" i="6"/>
  <c r="O33" i="6"/>
  <c r="N33" i="6"/>
  <c r="J33" i="6"/>
  <c r="I33" i="6"/>
  <c r="R33" i="6" s="1"/>
  <c r="S32" i="6"/>
  <c r="R32" i="6"/>
  <c r="P32" i="6"/>
  <c r="O32" i="6"/>
  <c r="N32" i="6"/>
  <c r="J32" i="6"/>
  <c r="I32" i="6"/>
  <c r="P31" i="6"/>
  <c r="O31" i="6"/>
  <c r="N31" i="6"/>
  <c r="J31" i="6"/>
  <c r="I31" i="6"/>
  <c r="S31" i="6" s="1"/>
  <c r="P30" i="6"/>
  <c r="O30" i="6"/>
  <c r="N30" i="6"/>
  <c r="J30" i="6"/>
  <c r="I30" i="6"/>
  <c r="S30" i="6" s="1"/>
  <c r="S29" i="6"/>
  <c r="R29" i="6"/>
  <c r="P29" i="6"/>
  <c r="O29" i="6"/>
  <c r="N29" i="6"/>
  <c r="J29" i="6"/>
  <c r="I29" i="6"/>
  <c r="S28" i="6"/>
  <c r="R28" i="6"/>
  <c r="P28" i="6"/>
  <c r="O28" i="6"/>
  <c r="N28" i="6"/>
  <c r="J28" i="6"/>
  <c r="I28" i="6"/>
  <c r="R27" i="6"/>
  <c r="P27" i="6"/>
  <c r="O27" i="6"/>
  <c r="N27" i="6"/>
  <c r="J27" i="6"/>
  <c r="I27" i="6"/>
  <c r="S27" i="6" s="1"/>
  <c r="P26" i="6"/>
  <c r="O26" i="6"/>
  <c r="N26" i="6"/>
  <c r="J26" i="6"/>
  <c r="I26" i="6"/>
  <c r="S26" i="6" s="1"/>
  <c r="S25" i="6"/>
  <c r="P25" i="6"/>
  <c r="O25" i="6"/>
  <c r="N25" i="6"/>
  <c r="J25" i="6"/>
  <c r="I25" i="6"/>
  <c r="R25" i="6" s="1"/>
  <c r="S24" i="6"/>
  <c r="R24" i="6"/>
  <c r="P24" i="6"/>
  <c r="O24" i="6"/>
  <c r="N24" i="6"/>
  <c r="J24" i="6"/>
  <c r="I24" i="6"/>
  <c r="P23" i="6"/>
  <c r="O23" i="6"/>
  <c r="N23" i="6"/>
  <c r="J23" i="6"/>
  <c r="I23" i="6"/>
  <c r="S23" i="6" s="1"/>
  <c r="P22" i="6"/>
  <c r="O22" i="6"/>
  <c r="N22" i="6"/>
  <c r="J22" i="6"/>
  <c r="I22" i="6"/>
  <c r="S22" i="6" s="1"/>
  <c r="S21" i="6"/>
  <c r="R21" i="6"/>
  <c r="P21" i="6"/>
  <c r="O21" i="6"/>
  <c r="N21" i="6"/>
  <c r="J21" i="6"/>
  <c r="I21" i="6"/>
  <c r="S20" i="6"/>
  <c r="R20" i="6"/>
  <c r="P20" i="6"/>
  <c r="O20" i="6"/>
  <c r="N20" i="6"/>
  <c r="J20" i="6"/>
  <c r="I20" i="6"/>
  <c r="R19" i="6"/>
  <c r="P19" i="6"/>
  <c r="O19" i="6"/>
  <c r="N19" i="6"/>
  <c r="J19" i="6"/>
  <c r="I19" i="6"/>
  <c r="S19" i="6" s="1"/>
  <c r="P18" i="6"/>
  <c r="O18" i="6"/>
  <c r="N18" i="6"/>
  <c r="J18" i="6"/>
  <c r="I18" i="6"/>
  <c r="S18" i="6" s="1"/>
  <c r="S17" i="6"/>
  <c r="P17" i="6"/>
  <c r="O17" i="6"/>
  <c r="N17" i="6"/>
  <c r="J17" i="6"/>
  <c r="I17" i="6"/>
  <c r="R17" i="6" s="1"/>
  <c r="S16" i="6"/>
  <c r="R16" i="6"/>
  <c r="P16" i="6"/>
  <c r="O16" i="6"/>
  <c r="N16" i="6"/>
  <c r="J16" i="6"/>
  <c r="I16" i="6"/>
  <c r="P15" i="6"/>
  <c r="O15" i="6"/>
  <c r="N15" i="6"/>
  <c r="J15" i="6"/>
  <c r="I15" i="6"/>
  <c r="S15" i="6" s="1"/>
  <c r="P14" i="6"/>
  <c r="O14" i="6"/>
  <c r="N14" i="6"/>
  <c r="J14" i="6"/>
  <c r="I14" i="6"/>
  <c r="S14" i="6" s="1"/>
  <c r="S13" i="6"/>
  <c r="R13" i="6"/>
  <c r="P13" i="6"/>
  <c r="O13" i="6"/>
  <c r="N13" i="6"/>
  <c r="J13" i="6"/>
  <c r="I13" i="6"/>
  <c r="S12" i="6"/>
  <c r="R12" i="6"/>
  <c r="P12" i="6"/>
  <c r="O12" i="6"/>
  <c r="N12" i="6"/>
  <c r="J12" i="6"/>
  <c r="I12" i="6"/>
  <c r="R11" i="6"/>
  <c r="P11" i="6"/>
  <c r="O11" i="6"/>
  <c r="N11" i="6"/>
  <c r="J11" i="6"/>
  <c r="I11" i="6"/>
  <c r="S11" i="6" s="1"/>
  <c r="P10" i="6"/>
  <c r="O10" i="6"/>
  <c r="N10" i="6"/>
  <c r="J10" i="6"/>
  <c r="I10" i="6"/>
  <c r="S10" i="6" s="1"/>
  <c r="S9" i="6"/>
  <c r="P9" i="6"/>
  <c r="O9" i="6"/>
  <c r="N9" i="6"/>
  <c r="J9" i="6"/>
  <c r="I9" i="6"/>
  <c r="R9" i="6" s="1"/>
  <c r="S8" i="6"/>
  <c r="R8" i="6"/>
  <c r="P8" i="6"/>
  <c r="O8" i="6"/>
  <c r="N8" i="6"/>
  <c r="J8" i="6"/>
  <c r="I8" i="6"/>
  <c r="P7" i="6"/>
  <c r="O7" i="6"/>
  <c r="N7" i="6"/>
  <c r="J7" i="6"/>
  <c r="I7" i="6"/>
  <c r="S7" i="6" s="1"/>
  <c r="P6" i="6"/>
  <c r="O6" i="6"/>
  <c r="N6" i="6"/>
  <c r="J6" i="6"/>
  <c r="I6" i="6"/>
  <c r="S6" i="6" s="1"/>
  <c r="S5" i="6"/>
  <c r="R5" i="6"/>
  <c r="P5" i="6"/>
  <c r="O5" i="6"/>
  <c r="N5" i="6"/>
  <c r="J5" i="6"/>
  <c r="I5" i="6"/>
  <c r="S4" i="6"/>
  <c r="R4" i="6"/>
  <c r="P4" i="6"/>
  <c r="O4" i="6"/>
  <c r="N4" i="6"/>
  <c r="J4" i="6"/>
  <c r="O3" i="6"/>
  <c r="N3" i="6"/>
  <c r="J3" i="6"/>
  <c r="I3" i="6"/>
  <c r="S3" i="6" s="1"/>
  <c r="S2" i="6"/>
  <c r="R2" i="6"/>
  <c r="P2" i="6"/>
  <c r="O2" i="6"/>
  <c r="N2" i="6"/>
  <c r="J2" i="6"/>
  <c r="I2" i="6"/>
  <c r="P102" i="5"/>
  <c r="O102" i="5"/>
  <c r="J102" i="5"/>
  <c r="I102" i="5"/>
  <c r="S102" i="5" s="1"/>
  <c r="S101" i="5"/>
  <c r="R101" i="5"/>
  <c r="P101" i="5"/>
  <c r="O101" i="5"/>
  <c r="J101" i="5"/>
  <c r="I101" i="5"/>
  <c r="R100" i="5"/>
  <c r="P100" i="5"/>
  <c r="O100" i="5"/>
  <c r="J100" i="5"/>
  <c r="I100" i="5"/>
  <c r="S100" i="5" s="1"/>
  <c r="S99" i="5"/>
  <c r="P99" i="5"/>
  <c r="O99" i="5"/>
  <c r="N99" i="5"/>
  <c r="J99" i="5"/>
  <c r="I99" i="5"/>
  <c r="R99" i="5" s="1"/>
  <c r="S98" i="5"/>
  <c r="R98" i="5"/>
  <c r="P98" i="5"/>
  <c r="O98" i="5"/>
  <c r="N98" i="5"/>
  <c r="J98" i="5"/>
  <c r="I98" i="5"/>
  <c r="P97" i="5"/>
  <c r="O97" i="5"/>
  <c r="N97" i="5"/>
  <c r="J97" i="5"/>
  <c r="I97" i="5"/>
  <c r="S97" i="5" s="1"/>
  <c r="P96" i="5"/>
  <c r="O96" i="5"/>
  <c r="N96" i="5"/>
  <c r="J96" i="5"/>
  <c r="I96" i="5"/>
  <c r="S96" i="5" s="1"/>
  <c r="S95" i="5"/>
  <c r="R95" i="5"/>
  <c r="P95" i="5"/>
  <c r="O95" i="5"/>
  <c r="N95" i="5"/>
  <c r="J95" i="5"/>
  <c r="I95" i="5"/>
  <c r="S94" i="5"/>
  <c r="R94" i="5"/>
  <c r="P94" i="5"/>
  <c r="O94" i="5"/>
  <c r="N94" i="5"/>
  <c r="J94" i="5"/>
  <c r="I94" i="5"/>
  <c r="R93" i="5"/>
  <c r="P93" i="5"/>
  <c r="O93" i="5"/>
  <c r="N93" i="5"/>
  <c r="J93" i="5"/>
  <c r="I93" i="5"/>
  <c r="S93" i="5" s="1"/>
  <c r="P92" i="5"/>
  <c r="O92" i="5"/>
  <c r="N92" i="5"/>
  <c r="J92" i="5"/>
  <c r="I92" i="5"/>
  <c r="S92" i="5" s="1"/>
  <c r="S91" i="5"/>
  <c r="P91" i="5"/>
  <c r="O91" i="5"/>
  <c r="N91" i="5"/>
  <c r="J91" i="5"/>
  <c r="I91" i="5"/>
  <c r="R91" i="5" s="1"/>
  <c r="S90" i="5"/>
  <c r="R90" i="5"/>
  <c r="P90" i="5"/>
  <c r="O90" i="5"/>
  <c r="N90" i="5"/>
  <c r="J90" i="5"/>
  <c r="I90" i="5"/>
  <c r="P89" i="5"/>
  <c r="O89" i="5"/>
  <c r="N89" i="5"/>
  <c r="J89" i="5"/>
  <c r="I89" i="5"/>
  <c r="S89" i="5" s="1"/>
  <c r="P88" i="5"/>
  <c r="O88" i="5"/>
  <c r="N88" i="5"/>
  <c r="J88" i="5"/>
  <c r="I88" i="5"/>
  <c r="S88" i="5" s="1"/>
  <c r="S87" i="5"/>
  <c r="R87" i="5"/>
  <c r="P87" i="5"/>
  <c r="O87" i="5"/>
  <c r="N87" i="5"/>
  <c r="J87" i="5"/>
  <c r="I87" i="5"/>
  <c r="S86" i="5"/>
  <c r="R86" i="5"/>
  <c r="P86" i="5"/>
  <c r="O86" i="5"/>
  <c r="N86" i="5"/>
  <c r="J86" i="5"/>
  <c r="I86" i="5"/>
  <c r="R85" i="5"/>
  <c r="P85" i="5"/>
  <c r="O85" i="5"/>
  <c r="N85" i="5"/>
  <c r="J85" i="5"/>
  <c r="I85" i="5"/>
  <c r="S85" i="5" s="1"/>
  <c r="P84" i="5"/>
  <c r="O84" i="5"/>
  <c r="N84" i="5"/>
  <c r="J84" i="5"/>
  <c r="I84" i="5"/>
  <c r="S84" i="5" s="1"/>
  <c r="S83" i="5"/>
  <c r="P83" i="5"/>
  <c r="O83" i="5"/>
  <c r="N83" i="5"/>
  <c r="J83" i="5"/>
  <c r="I83" i="5"/>
  <c r="R83" i="5" s="1"/>
  <c r="S82" i="5"/>
  <c r="R82" i="5"/>
  <c r="P82" i="5"/>
  <c r="O82" i="5"/>
  <c r="N82" i="5"/>
  <c r="J82" i="5"/>
  <c r="I82" i="5"/>
  <c r="P81" i="5"/>
  <c r="O81" i="5"/>
  <c r="N81" i="5"/>
  <c r="J81" i="5"/>
  <c r="I81" i="5"/>
  <c r="S81" i="5" s="1"/>
  <c r="P80" i="5"/>
  <c r="O80" i="5"/>
  <c r="N80" i="5"/>
  <c r="J80" i="5"/>
  <c r="I80" i="5"/>
  <c r="S80" i="5" s="1"/>
  <c r="S79" i="5"/>
  <c r="R79" i="5"/>
  <c r="P79" i="5"/>
  <c r="O79" i="5"/>
  <c r="N79" i="5"/>
  <c r="J79" i="5"/>
  <c r="I79" i="5"/>
  <c r="S78" i="5"/>
  <c r="R78" i="5"/>
  <c r="P78" i="5"/>
  <c r="O78" i="5"/>
  <c r="N78" i="5"/>
  <c r="J78" i="5"/>
  <c r="I78" i="5"/>
  <c r="R77" i="5"/>
  <c r="P77" i="5"/>
  <c r="O77" i="5"/>
  <c r="N77" i="5"/>
  <c r="J77" i="5"/>
  <c r="I77" i="5"/>
  <c r="S77" i="5" s="1"/>
  <c r="P76" i="5"/>
  <c r="O76" i="5"/>
  <c r="N76" i="5"/>
  <c r="J76" i="5"/>
  <c r="I76" i="5"/>
  <c r="S76" i="5" s="1"/>
  <c r="S75" i="5"/>
  <c r="P75" i="5"/>
  <c r="O75" i="5"/>
  <c r="N75" i="5"/>
  <c r="J75" i="5"/>
  <c r="I75" i="5"/>
  <c r="R75" i="5" s="1"/>
  <c r="S74" i="5"/>
  <c r="R74" i="5"/>
  <c r="P74" i="5"/>
  <c r="O74" i="5"/>
  <c r="N74" i="5"/>
  <c r="J74" i="5"/>
  <c r="I74" i="5"/>
  <c r="P73" i="5"/>
  <c r="O73" i="5"/>
  <c r="N73" i="5"/>
  <c r="J73" i="5"/>
  <c r="I73" i="5"/>
  <c r="S73" i="5" s="1"/>
  <c r="P72" i="5"/>
  <c r="O72" i="5"/>
  <c r="N72" i="5"/>
  <c r="J72" i="5"/>
  <c r="I72" i="5"/>
  <c r="S72" i="5" s="1"/>
  <c r="S71" i="5"/>
  <c r="R71" i="5"/>
  <c r="P71" i="5"/>
  <c r="O71" i="5"/>
  <c r="N71" i="5"/>
  <c r="J71" i="5"/>
  <c r="I71" i="5"/>
  <c r="S70" i="5"/>
  <c r="R70" i="5"/>
  <c r="P70" i="5"/>
  <c r="O70" i="5"/>
  <c r="N70" i="5"/>
  <c r="J70" i="5"/>
  <c r="I70" i="5"/>
  <c r="R69" i="5"/>
  <c r="P69" i="5"/>
  <c r="O69" i="5"/>
  <c r="N69" i="5"/>
  <c r="J69" i="5"/>
  <c r="I69" i="5"/>
  <c r="S69" i="5" s="1"/>
  <c r="P68" i="5"/>
  <c r="O68" i="5"/>
  <c r="N68" i="5"/>
  <c r="J68" i="5"/>
  <c r="I68" i="5"/>
  <c r="S68" i="5" s="1"/>
  <c r="S67" i="5"/>
  <c r="P67" i="5"/>
  <c r="O67" i="5"/>
  <c r="N67" i="5"/>
  <c r="J67" i="5"/>
  <c r="I67" i="5"/>
  <c r="R67" i="5" s="1"/>
  <c r="S66" i="5"/>
  <c r="R66" i="5"/>
  <c r="P66" i="5"/>
  <c r="O66" i="5"/>
  <c r="N66" i="5"/>
  <c r="J66" i="5"/>
  <c r="I66" i="5"/>
  <c r="P65" i="5"/>
  <c r="O65" i="5"/>
  <c r="N65" i="5"/>
  <c r="J65" i="5"/>
  <c r="I65" i="5"/>
  <c r="S65" i="5" s="1"/>
  <c r="P64" i="5"/>
  <c r="O64" i="5"/>
  <c r="N64" i="5"/>
  <c r="J64" i="5"/>
  <c r="I64" i="5"/>
  <c r="S64" i="5" s="1"/>
  <c r="S63" i="5"/>
  <c r="R63" i="5"/>
  <c r="P63" i="5"/>
  <c r="O63" i="5"/>
  <c r="N63" i="5"/>
  <c r="J63" i="5"/>
  <c r="I63" i="5"/>
  <c r="S62" i="5"/>
  <c r="R62" i="5"/>
  <c r="P62" i="5"/>
  <c r="O62" i="5"/>
  <c r="N62" i="5"/>
  <c r="J62" i="5"/>
  <c r="I62" i="5"/>
  <c r="R61" i="5"/>
  <c r="P61" i="5"/>
  <c r="O61" i="5"/>
  <c r="N61" i="5"/>
  <c r="J61" i="5"/>
  <c r="I61" i="5"/>
  <c r="S61" i="5" s="1"/>
  <c r="P60" i="5"/>
  <c r="O60" i="5"/>
  <c r="N60" i="5"/>
  <c r="J60" i="5"/>
  <c r="I60" i="5"/>
  <c r="S60" i="5" s="1"/>
  <c r="S59" i="5"/>
  <c r="P59" i="5"/>
  <c r="O59" i="5"/>
  <c r="N59" i="5"/>
  <c r="J59" i="5"/>
  <c r="I59" i="5"/>
  <c r="R59" i="5" s="1"/>
  <c r="S58" i="5"/>
  <c r="R58" i="5"/>
  <c r="P58" i="5"/>
  <c r="O58" i="5"/>
  <c r="N58" i="5"/>
  <c r="J58" i="5"/>
  <c r="I58" i="5"/>
  <c r="P57" i="5"/>
  <c r="O57" i="5"/>
  <c r="N57" i="5"/>
  <c r="J57" i="5"/>
  <c r="I57" i="5"/>
  <c r="S57" i="5" s="1"/>
  <c r="P56" i="5"/>
  <c r="O56" i="5"/>
  <c r="N56" i="5"/>
  <c r="J56" i="5"/>
  <c r="I56" i="5"/>
  <c r="S56" i="5" s="1"/>
  <c r="S55" i="5"/>
  <c r="R55" i="5"/>
  <c r="P55" i="5"/>
  <c r="O55" i="5"/>
  <c r="N55" i="5"/>
  <c r="J55" i="5"/>
  <c r="I55" i="5"/>
  <c r="S54" i="5"/>
  <c r="R54" i="5"/>
  <c r="P54" i="5"/>
  <c r="O54" i="5"/>
  <c r="N54" i="5"/>
  <c r="J54" i="5"/>
  <c r="I54" i="5"/>
  <c r="R53" i="5"/>
  <c r="P53" i="5"/>
  <c r="O53" i="5"/>
  <c r="N53" i="5"/>
  <c r="J53" i="5"/>
  <c r="I53" i="5"/>
  <c r="S53" i="5" s="1"/>
  <c r="P52" i="5"/>
  <c r="O52" i="5"/>
  <c r="N52" i="5"/>
  <c r="J52" i="5"/>
  <c r="I52" i="5"/>
  <c r="S52" i="5" s="1"/>
  <c r="S51" i="5"/>
  <c r="P51" i="5"/>
  <c r="O51" i="5"/>
  <c r="N51" i="5"/>
  <c r="J51" i="5"/>
  <c r="I51" i="5"/>
  <c r="R51" i="5" s="1"/>
  <c r="R50" i="5"/>
  <c r="P50" i="5"/>
  <c r="O50" i="5"/>
  <c r="N50" i="5"/>
  <c r="J50" i="5"/>
  <c r="I50" i="5"/>
  <c r="S50" i="5" s="1"/>
  <c r="P49" i="5"/>
  <c r="O49" i="5"/>
  <c r="N49" i="5"/>
  <c r="J49" i="5"/>
  <c r="I49" i="5"/>
  <c r="S49" i="5" s="1"/>
  <c r="P48" i="5"/>
  <c r="O48" i="5"/>
  <c r="N48" i="5"/>
  <c r="J48" i="5"/>
  <c r="I48" i="5"/>
  <c r="S48" i="5" s="1"/>
  <c r="S47" i="5"/>
  <c r="R47" i="5"/>
  <c r="P47" i="5"/>
  <c r="O47" i="5"/>
  <c r="N47" i="5"/>
  <c r="J47" i="5"/>
  <c r="I47" i="5"/>
  <c r="S46" i="5"/>
  <c r="R46" i="5"/>
  <c r="P46" i="5"/>
  <c r="O46" i="5"/>
  <c r="N46" i="5"/>
  <c r="J46" i="5"/>
  <c r="I46" i="5"/>
  <c r="R45" i="5"/>
  <c r="P45" i="5"/>
  <c r="O45" i="5"/>
  <c r="N45" i="5"/>
  <c r="J45" i="5"/>
  <c r="I45" i="5"/>
  <c r="S45" i="5" s="1"/>
  <c r="P44" i="5"/>
  <c r="O44" i="5"/>
  <c r="N44" i="5"/>
  <c r="J44" i="5"/>
  <c r="I44" i="5"/>
  <c r="S44" i="5" s="1"/>
  <c r="S43" i="5"/>
  <c r="P43" i="5"/>
  <c r="O43" i="5"/>
  <c r="N43" i="5"/>
  <c r="J43" i="5"/>
  <c r="I43" i="5"/>
  <c r="R43" i="5" s="1"/>
  <c r="R42" i="5"/>
  <c r="P42" i="5"/>
  <c r="O42" i="5"/>
  <c r="N42" i="5"/>
  <c r="J42" i="5"/>
  <c r="I42" i="5"/>
  <c r="S42" i="5" s="1"/>
  <c r="P41" i="5"/>
  <c r="O41" i="5"/>
  <c r="N41" i="5"/>
  <c r="J41" i="5"/>
  <c r="I41" i="5"/>
  <c r="S41" i="5" s="1"/>
  <c r="P40" i="5"/>
  <c r="O40" i="5"/>
  <c r="N40" i="5"/>
  <c r="J40" i="5"/>
  <c r="I40" i="5"/>
  <c r="S40" i="5" s="1"/>
  <c r="S39" i="5"/>
  <c r="R39" i="5"/>
  <c r="P39" i="5"/>
  <c r="O39" i="5"/>
  <c r="N39" i="5"/>
  <c r="J39" i="5"/>
  <c r="I39" i="5"/>
  <c r="S38" i="5"/>
  <c r="R38" i="5"/>
  <c r="P38" i="5"/>
  <c r="O38" i="5"/>
  <c r="N38" i="5"/>
  <c r="J38" i="5"/>
  <c r="I38" i="5"/>
  <c r="R37" i="5"/>
  <c r="P37" i="5"/>
  <c r="O37" i="5"/>
  <c r="N37" i="5"/>
  <c r="J37" i="5"/>
  <c r="I37" i="5"/>
  <c r="S37" i="5" s="1"/>
  <c r="P36" i="5"/>
  <c r="O36" i="5"/>
  <c r="N36" i="5"/>
  <c r="J36" i="5"/>
  <c r="I36" i="5"/>
  <c r="S36" i="5" s="1"/>
  <c r="S35" i="5"/>
  <c r="R35" i="5"/>
  <c r="P35" i="5"/>
  <c r="O35" i="5"/>
  <c r="N35" i="5"/>
  <c r="J35" i="5"/>
  <c r="I35" i="5"/>
  <c r="R34" i="5"/>
  <c r="P34" i="5"/>
  <c r="O34" i="5"/>
  <c r="N34" i="5"/>
  <c r="J34" i="5"/>
  <c r="I34" i="5"/>
  <c r="S34" i="5" s="1"/>
  <c r="P33" i="5"/>
  <c r="O33" i="5"/>
  <c r="N33" i="5"/>
  <c r="J33" i="5"/>
  <c r="I33" i="5"/>
  <c r="S33" i="5" s="1"/>
  <c r="P32" i="5"/>
  <c r="O32" i="5"/>
  <c r="N32" i="5"/>
  <c r="J32" i="5"/>
  <c r="I32" i="5"/>
  <c r="S32" i="5" s="1"/>
  <c r="S31" i="5"/>
  <c r="R31" i="5"/>
  <c r="P31" i="5"/>
  <c r="O31" i="5"/>
  <c r="N31" i="5"/>
  <c r="J31" i="5"/>
  <c r="I31" i="5"/>
  <c r="S30" i="5"/>
  <c r="R30" i="5"/>
  <c r="P30" i="5"/>
  <c r="O30" i="5"/>
  <c r="N30" i="5"/>
  <c r="J30" i="5"/>
  <c r="I30" i="5"/>
  <c r="R29" i="5"/>
  <c r="P29" i="5"/>
  <c r="O29" i="5"/>
  <c r="N29" i="5"/>
  <c r="J29" i="5"/>
  <c r="I29" i="5"/>
  <c r="S29" i="5" s="1"/>
  <c r="P28" i="5"/>
  <c r="O28" i="5"/>
  <c r="N28" i="5"/>
  <c r="J28" i="5"/>
  <c r="I28" i="5"/>
  <c r="S28" i="5" s="1"/>
  <c r="S27" i="5"/>
  <c r="R27" i="5"/>
  <c r="P27" i="5"/>
  <c r="O27" i="5"/>
  <c r="N27" i="5"/>
  <c r="J27" i="5"/>
  <c r="I27" i="5"/>
  <c r="R26" i="5"/>
  <c r="P26" i="5"/>
  <c r="O26" i="5"/>
  <c r="N26" i="5"/>
  <c r="J26" i="5"/>
  <c r="I26" i="5"/>
  <c r="S26" i="5" s="1"/>
  <c r="P25" i="5"/>
  <c r="O25" i="5"/>
  <c r="N25" i="5"/>
  <c r="J25" i="5"/>
  <c r="I25" i="5"/>
  <c r="S25" i="5" s="1"/>
  <c r="P24" i="5"/>
  <c r="O24" i="5"/>
  <c r="N24" i="5"/>
  <c r="J24" i="5"/>
  <c r="I24" i="5"/>
  <c r="S24" i="5" s="1"/>
  <c r="S23" i="5"/>
  <c r="R23" i="5"/>
  <c r="P23" i="5"/>
  <c r="O23" i="5"/>
  <c r="N23" i="5"/>
  <c r="J23" i="5"/>
  <c r="I23" i="5"/>
  <c r="S22" i="5"/>
  <c r="R22" i="5"/>
  <c r="P22" i="5"/>
  <c r="O22" i="5"/>
  <c r="N22" i="5"/>
  <c r="J22" i="5"/>
  <c r="I22" i="5"/>
  <c r="R21" i="5"/>
  <c r="P21" i="5"/>
  <c r="O21" i="5"/>
  <c r="N21" i="5"/>
  <c r="J21" i="5"/>
  <c r="I21" i="5"/>
  <c r="S21" i="5" s="1"/>
  <c r="P20" i="5"/>
  <c r="O20" i="5"/>
  <c r="N20" i="5"/>
  <c r="J20" i="5"/>
  <c r="I20" i="5"/>
  <c r="S20" i="5" s="1"/>
  <c r="S19" i="5"/>
  <c r="R19" i="5"/>
  <c r="P19" i="5"/>
  <c r="O19" i="5"/>
  <c r="N19" i="5"/>
  <c r="J19" i="5"/>
  <c r="I19" i="5"/>
  <c r="R18" i="5"/>
  <c r="P18" i="5"/>
  <c r="O18" i="5"/>
  <c r="N18" i="5"/>
  <c r="J18" i="5"/>
  <c r="I18" i="5"/>
  <c r="S18" i="5" s="1"/>
  <c r="P17" i="5"/>
  <c r="O17" i="5"/>
  <c r="N17" i="5"/>
  <c r="J17" i="5"/>
  <c r="I17" i="5"/>
  <c r="S17" i="5" s="1"/>
  <c r="P16" i="5"/>
  <c r="O16" i="5"/>
  <c r="N16" i="5"/>
  <c r="J16" i="5"/>
  <c r="I16" i="5"/>
  <c r="S16" i="5" s="1"/>
  <c r="S15" i="5"/>
  <c r="R15" i="5"/>
  <c r="P15" i="5"/>
  <c r="O15" i="5"/>
  <c r="N15" i="5"/>
  <c r="J15" i="5"/>
  <c r="I15" i="5"/>
  <c r="S14" i="5"/>
  <c r="R14" i="5"/>
  <c r="P14" i="5"/>
  <c r="O14" i="5"/>
  <c r="N14" i="5"/>
  <c r="J14" i="5"/>
  <c r="I14" i="5"/>
  <c r="R13" i="5"/>
  <c r="P13" i="5"/>
  <c r="O13" i="5"/>
  <c r="N13" i="5"/>
  <c r="J13" i="5"/>
  <c r="I13" i="5"/>
  <c r="S13" i="5" s="1"/>
  <c r="P12" i="5"/>
  <c r="O12" i="5"/>
  <c r="N12" i="5"/>
  <c r="J12" i="5"/>
  <c r="I12" i="5"/>
  <c r="S12" i="5" s="1"/>
  <c r="S11" i="5"/>
  <c r="R11" i="5"/>
  <c r="P11" i="5"/>
  <c r="O11" i="5"/>
  <c r="N11" i="5"/>
  <c r="J11" i="5"/>
  <c r="I11" i="5"/>
  <c r="R10" i="5"/>
  <c r="P10" i="5"/>
  <c r="O10" i="5"/>
  <c r="N10" i="5"/>
  <c r="J10" i="5"/>
  <c r="I10" i="5"/>
  <c r="S10" i="5" s="1"/>
  <c r="P9" i="5"/>
  <c r="O9" i="5"/>
  <c r="N9" i="5"/>
  <c r="J9" i="5"/>
  <c r="I9" i="5"/>
  <c r="S9" i="5" s="1"/>
  <c r="P8" i="5"/>
  <c r="O8" i="5"/>
  <c r="N8" i="5"/>
  <c r="J8" i="5"/>
  <c r="I8" i="5"/>
  <c r="S8" i="5" s="1"/>
  <c r="S7" i="5"/>
  <c r="R7" i="5"/>
  <c r="P7" i="5"/>
  <c r="O7" i="5"/>
  <c r="N7" i="5"/>
  <c r="J7" i="5"/>
  <c r="I7" i="5"/>
  <c r="S6" i="5"/>
  <c r="R6" i="5"/>
  <c r="P6" i="5"/>
  <c r="O6" i="5"/>
  <c r="N6" i="5"/>
  <c r="J6" i="5"/>
  <c r="I6" i="5"/>
  <c r="R5" i="5"/>
  <c r="P5" i="5"/>
  <c r="O5" i="5"/>
  <c r="N5" i="5"/>
  <c r="J5" i="5"/>
  <c r="I5" i="5"/>
  <c r="S5" i="5" s="1"/>
  <c r="S4" i="5"/>
  <c r="R4" i="5"/>
  <c r="P4" i="5"/>
  <c r="O4" i="5"/>
  <c r="N4" i="5"/>
  <c r="J4" i="5"/>
  <c r="R3" i="5"/>
  <c r="P3" i="5"/>
  <c r="O3" i="5"/>
  <c r="N3" i="5"/>
  <c r="J3" i="5"/>
  <c r="I3" i="5"/>
  <c r="S3" i="5" s="1"/>
  <c r="P2" i="5"/>
  <c r="O2" i="5"/>
  <c r="N2" i="5"/>
  <c r="J2" i="5"/>
  <c r="I2" i="5"/>
  <c r="S2" i="5" s="1"/>
  <c r="S27" i="4"/>
  <c r="R27" i="4"/>
  <c r="P27" i="4"/>
  <c r="O27" i="4"/>
  <c r="J27" i="4"/>
  <c r="I27" i="4"/>
  <c r="S26" i="4"/>
  <c r="R26" i="4"/>
  <c r="P26" i="4"/>
  <c r="O26" i="4"/>
  <c r="J26" i="4"/>
  <c r="I26" i="4"/>
  <c r="S25" i="4"/>
  <c r="R25" i="4"/>
  <c r="P25" i="4"/>
  <c r="O25" i="4"/>
  <c r="J25" i="4"/>
  <c r="I25" i="4"/>
  <c r="S24" i="4"/>
  <c r="R24" i="4"/>
  <c r="P24" i="4"/>
  <c r="O24" i="4"/>
  <c r="N24" i="4"/>
  <c r="J24" i="4"/>
  <c r="I24" i="4"/>
  <c r="S23" i="4"/>
  <c r="R23" i="4"/>
  <c r="P23" i="4"/>
  <c r="O23" i="4"/>
  <c r="N23" i="4"/>
  <c r="J23" i="4"/>
  <c r="I23" i="4"/>
  <c r="S22" i="4"/>
  <c r="R22" i="4"/>
  <c r="P22" i="4"/>
  <c r="O22" i="4"/>
  <c r="N22" i="4"/>
  <c r="J22" i="4"/>
  <c r="I22" i="4"/>
  <c r="S21" i="4"/>
  <c r="R21" i="4"/>
  <c r="P21" i="4"/>
  <c r="O21" i="4"/>
  <c r="N21" i="4"/>
  <c r="J21" i="4"/>
  <c r="I21" i="4"/>
  <c r="S20" i="4"/>
  <c r="R20" i="4"/>
  <c r="P20" i="4"/>
  <c r="O20" i="4"/>
  <c r="N20" i="4"/>
  <c r="J20" i="4"/>
  <c r="I20" i="4"/>
  <c r="S19" i="4"/>
  <c r="R19" i="4"/>
  <c r="P19" i="4"/>
  <c r="O19" i="4"/>
  <c r="N19" i="4"/>
  <c r="J19" i="4"/>
  <c r="I19" i="4"/>
  <c r="S18" i="4"/>
  <c r="R18" i="4"/>
  <c r="P18" i="4"/>
  <c r="O18" i="4"/>
  <c r="N18" i="4"/>
  <c r="J18" i="4"/>
  <c r="I18" i="4"/>
  <c r="S17" i="4"/>
  <c r="R17" i="4"/>
  <c r="P17" i="4"/>
  <c r="O17" i="4"/>
  <c r="N17" i="4"/>
  <c r="J17" i="4"/>
  <c r="I17" i="4"/>
  <c r="S16" i="4"/>
  <c r="R16" i="4"/>
  <c r="P16" i="4"/>
  <c r="O16" i="4"/>
  <c r="N16" i="4"/>
  <c r="J16" i="4"/>
  <c r="I16" i="4"/>
  <c r="S15" i="4"/>
  <c r="R15" i="4"/>
  <c r="P15" i="4"/>
  <c r="O15" i="4"/>
  <c r="N15" i="4"/>
  <c r="J15" i="4"/>
  <c r="I15" i="4"/>
  <c r="S14" i="4"/>
  <c r="R14" i="4"/>
  <c r="P14" i="4"/>
  <c r="O14" i="4"/>
  <c r="N14" i="4"/>
  <c r="J14" i="4"/>
  <c r="I14" i="4"/>
  <c r="S13" i="4"/>
  <c r="R13" i="4"/>
  <c r="P13" i="4"/>
  <c r="O13" i="4"/>
  <c r="N13" i="4"/>
  <c r="J13" i="4"/>
  <c r="I13" i="4"/>
  <c r="S12" i="4"/>
  <c r="R12" i="4"/>
  <c r="P12" i="4"/>
  <c r="O12" i="4"/>
  <c r="N12" i="4"/>
  <c r="J12" i="4"/>
  <c r="I12" i="4"/>
  <c r="S11" i="4"/>
  <c r="R11" i="4"/>
  <c r="P11" i="4"/>
  <c r="O11" i="4"/>
  <c r="N11" i="4"/>
  <c r="J11" i="4"/>
  <c r="I11" i="4"/>
  <c r="S10" i="4"/>
  <c r="R10" i="4"/>
  <c r="P10" i="4"/>
  <c r="O10" i="4"/>
  <c r="N10" i="4"/>
  <c r="J10" i="4"/>
  <c r="I10" i="4"/>
  <c r="S9" i="4"/>
  <c r="R9" i="4"/>
  <c r="P9" i="4"/>
  <c r="O9" i="4"/>
  <c r="N9" i="4"/>
  <c r="J9" i="4"/>
  <c r="I9" i="4"/>
  <c r="S8" i="4"/>
  <c r="R8" i="4"/>
  <c r="P8" i="4"/>
  <c r="O8" i="4"/>
  <c r="N8" i="4"/>
  <c r="J8" i="4"/>
  <c r="I8" i="4"/>
  <c r="S7" i="4"/>
  <c r="R7" i="4"/>
  <c r="P7" i="4"/>
  <c r="O7" i="4"/>
  <c r="N7" i="4"/>
  <c r="J7" i="4"/>
  <c r="I7" i="4"/>
  <c r="S6" i="4"/>
  <c r="R6" i="4"/>
  <c r="P6" i="4"/>
  <c r="O6" i="4"/>
  <c r="N6" i="4"/>
  <c r="J6" i="4"/>
  <c r="I6" i="4"/>
  <c r="S5" i="4"/>
  <c r="R5" i="4"/>
  <c r="P5" i="4"/>
  <c r="O5" i="4"/>
  <c r="N5" i="4"/>
  <c r="J5" i="4"/>
  <c r="I5" i="4"/>
  <c r="S4" i="4"/>
  <c r="R4" i="4"/>
  <c r="P4" i="4"/>
  <c r="O4" i="4"/>
  <c r="N4" i="4"/>
  <c r="J4" i="4"/>
  <c r="S3" i="4"/>
  <c r="R3" i="4"/>
  <c r="P3" i="4"/>
  <c r="O3" i="4"/>
  <c r="N3" i="4"/>
  <c r="J3" i="4"/>
  <c r="I3" i="4"/>
  <c r="S2" i="4"/>
  <c r="R2" i="4"/>
  <c r="P2" i="4"/>
  <c r="O2" i="4"/>
  <c r="N2" i="4"/>
  <c r="J2" i="4"/>
  <c r="I2" i="4"/>
  <c r="Q46" i="3"/>
  <c r="P46" i="3"/>
  <c r="O46" i="3"/>
  <c r="J46" i="3"/>
  <c r="I46" i="3"/>
  <c r="Q45" i="3"/>
  <c r="P45" i="3"/>
  <c r="O45" i="3"/>
  <c r="J45" i="3"/>
  <c r="I45" i="3"/>
  <c r="R44" i="3"/>
  <c r="Q44" i="3"/>
  <c r="P44" i="3"/>
  <c r="O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L63" i="1"/>
  <c r="E63" i="1"/>
  <c r="E62" i="1"/>
  <c r="L62" i="1" s="1"/>
  <c r="L61" i="1"/>
  <c r="E61" i="1"/>
  <c r="E60" i="1"/>
  <c r="L60" i="1" s="1"/>
  <c r="L59" i="1"/>
  <c r="E59" i="1"/>
  <c r="E58" i="1"/>
  <c r="L58" i="1" s="1"/>
  <c r="L57" i="1"/>
  <c r="E57" i="1"/>
  <c r="E56" i="1"/>
  <c r="L56" i="1" s="1"/>
  <c r="L55" i="1"/>
  <c r="E55" i="1"/>
  <c r="E54" i="1"/>
  <c r="L54" i="1" s="1"/>
  <c r="L53" i="1"/>
  <c r="E53" i="1"/>
  <c r="E52" i="1"/>
  <c r="L52" i="1" s="1"/>
  <c r="L51" i="1"/>
  <c r="E51" i="1"/>
  <c r="E50" i="1"/>
  <c r="L50" i="1" s="1"/>
  <c r="L49" i="1"/>
  <c r="E49" i="1"/>
  <c r="E48" i="1"/>
  <c r="L48" i="1" s="1"/>
  <c r="L47" i="1"/>
  <c r="E47" i="1"/>
  <c r="E46" i="1"/>
  <c r="L46" i="1" s="1"/>
  <c r="L45" i="1"/>
  <c r="E45" i="1"/>
  <c r="E44" i="1"/>
  <c r="L44" i="1" s="1"/>
  <c r="L43" i="1"/>
  <c r="E43" i="1"/>
  <c r="E42" i="1"/>
  <c r="L42" i="1" s="1"/>
  <c r="L41" i="1"/>
  <c r="E41" i="1"/>
  <c r="E40" i="1"/>
  <c r="L40" i="1" s="1"/>
  <c r="L39" i="1"/>
  <c r="E39" i="1"/>
  <c r="E38" i="1"/>
  <c r="L38" i="1" s="1"/>
  <c r="L37" i="1"/>
  <c r="E37" i="1"/>
  <c r="E36" i="1"/>
  <c r="L36" i="1" s="1"/>
  <c r="L35" i="1"/>
  <c r="E35" i="1"/>
  <c r="E34" i="1"/>
  <c r="L34" i="1" s="1"/>
  <c r="L33" i="1"/>
  <c r="E33" i="1"/>
  <c r="E32" i="1"/>
  <c r="L32" i="1" s="1"/>
  <c r="L31" i="1"/>
  <c r="E31" i="1"/>
  <c r="E30" i="1"/>
  <c r="L30" i="1" s="1"/>
  <c r="L29" i="1"/>
  <c r="E29" i="1"/>
  <c r="E28" i="1"/>
  <c r="L28" i="1" s="1"/>
  <c r="L27" i="1"/>
  <c r="E27" i="1"/>
  <c r="E26" i="1"/>
  <c r="L26" i="1" s="1"/>
  <c r="L25" i="1"/>
  <c r="E25" i="1"/>
  <c r="E24" i="1"/>
  <c r="L24" i="1" s="1"/>
  <c r="L23" i="1"/>
  <c r="E23" i="1"/>
  <c r="E22" i="1"/>
  <c r="L22" i="1" s="1"/>
  <c r="O21" i="1"/>
  <c r="E21" i="1"/>
  <c r="L21" i="1" s="1"/>
  <c r="L20" i="1"/>
  <c r="E20" i="1"/>
  <c r="E19" i="1"/>
  <c r="L19" i="1" s="1"/>
  <c r="L18" i="1"/>
  <c r="E18" i="1"/>
  <c r="E17" i="1"/>
  <c r="L17" i="1" s="1"/>
  <c r="L16" i="1"/>
  <c r="E16" i="1"/>
  <c r="E15" i="1"/>
  <c r="L15" i="1" s="1"/>
  <c r="L14" i="1"/>
  <c r="E14" i="1"/>
  <c r="E13" i="1"/>
  <c r="L13" i="1" s="1"/>
  <c r="L12" i="1"/>
  <c r="E12" i="1"/>
  <c r="E11" i="1"/>
  <c r="L11" i="1" s="1"/>
  <c r="L10" i="1"/>
  <c r="E10" i="1"/>
  <c r="E9" i="1"/>
  <c r="L9" i="1" s="1"/>
  <c r="L8" i="1"/>
  <c r="E8" i="1"/>
  <c r="E7" i="1"/>
  <c r="L7" i="1" s="1"/>
  <c r="L6" i="1"/>
  <c r="E6" i="1"/>
  <c r="E5" i="1"/>
  <c r="L5" i="1" s="1"/>
  <c r="L4" i="1"/>
  <c r="E4" i="1"/>
  <c r="E3" i="1"/>
  <c r="L3" i="1" s="1"/>
  <c r="L2" i="1"/>
  <c r="E2" i="1"/>
  <c r="S17" i="8" l="1"/>
  <c r="S25" i="8"/>
  <c r="S33" i="8"/>
  <c r="S41" i="8"/>
  <c r="S49" i="8"/>
  <c r="S57" i="8"/>
  <c r="S6" i="9"/>
  <c r="S14" i="9"/>
  <c r="S22" i="9"/>
  <c r="S30" i="9"/>
  <c r="S38" i="9"/>
  <c r="S46" i="9"/>
  <c r="R2" i="5"/>
  <c r="R9" i="5"/>
  <c r="R17" i="5"/>
  <c r="R25" i="5"/>
  <c r="R33" i="5"/>
  <c r="R41" i="5"/>
  <c r="R49" i="5"/>
  <c r="R57" i="5"/>
  <c r="R65" i="5"/>
  <c r="R73" i="5"/>
  <c r="R81" i="5"/>
  <c r="R89" i="5"/>
  <c r="R97" i="5"/>
  <c r="R102" i="5"/>
  <c r="R7" i="6"/>
  <c r="R15" i="6"/>
  <c r="R23" i="6"/>
  <c r="R31" i="6"/>
  <c r="R39" i="6"/>
  <c r="R12" i="7"/>
  <c r="R20" i="7"/>
  <c r="R28" i="7"/>
  <c r="R36" i="7"/>
  <c r="R44" i="7"/>
  <c r="R7" i="8"/>
  <c r="R15" i="8"/>
  <c r="R23" i="8"/>
  <c r="R31" i="8"/>
  <c r="R39" i="8"/>
  <c r="R47" i="8"/>
  <c r="R55" i="8"/>
  <c r="R12" i="9"/>
  <c r="R20" i="9"/>
  <c r="R28" i="9"/>
  <c r="R44" i="9"/>
  <c r="R52" i="9"/>
  <c r="R8" i="5"/>
  <c r="R16" i="5"/>
  <c r="R24" i="5"/>
  <c r="R32" i="5"/>
  <c r="R40" i="5"/>
  <c r="R48" i="5"/>
  <c r="R56" i="5"/>
  <c r="R64" i="5"/>
  <c r="R72" i="5"/>
  <c r="R80" i="5"/>
  <c r="R88" i="5"/>
  <c r="R96" i="5"/>
  <c r="R6" i="6"/>
  <c r="R14" i="6"/>
  <c r="R22" i="6"/>
  <c r="R30" i="6"/>
  <c r="R38" i="6"/>
  <c r="R11" i="7"/>
  <c r="R19" i="7"/>
  <c r="R27" i="7"/>
  <c r="R35" i="7"/>
  <c r="R43" i="7"/>
  <c r="R6" i="8"/>
  <c r="R14" i="8"/>
  <c r="R22" i="8"/>
  <c r="R30" i="8"/>
  <c r="R38" i="8"/>
  <c r="R46" i="8"/>
  <c r="R54" i="8"/>
  <c r="R8" i="9"/>
  <c r="R16" i="9"/>
  <c r="R24" i="9"/>
  <c r="R32" i="9"/>
  <c r="R40" i="9"/>
  <c r="R48" i="9"/>
  <c r="R12" i="5"/>
  <c r="R20" i="5"/>
  <c r="R28" i="5"/>
  <c r="R36" i="5"/>
  <c r="R44" i="5"/>
  <c r="R52" i="5"/>
  <c r="R60" i="5"/>
  <c r="R68" i="5"/>
  <c r="R76" i="5"/>
  <c r="R84" i="5"/>
  <c r="R92" i="5"/>
  <c r="R3" i="6"/>
  <c r="R10" i="6"/>
  <c r="R18" i="6"/>
  <c r="R26" i="6"/>
  <c r="R34" i="6"/>
  <c r="R42" i="6"/>
  <c r="R7" i="7"/>
  <c r="R15" i="7"/>
  <c r="R23" i="7"/>
  <c r="R31" i="7"/>
  <c r="R39" i="7"/>
  <c r="R3" i="8"/>
  <c r="R10" i="8"/>
  <c r="R18" i="8"/>
  <c r="R26" i="8"/>
  <c r="R34" i="8"/>
  <c r="R42" i="8"/>
  <c r="R50" i="8"/>
  <c r="R58" i="8"/>
  <c r="R7" i="9"/>
  <c r="R15" i="9"/>
  <c r="R23" i="9"/>
  <c r="R31" i="9"/>
  <c r="R39" i="9"/>
  <c r="R47" i="9"/>
</calcChain>
</file>

<file path=xl/sharedStrings.xml><?xml version="1.0" encoding="utf-8"?>
<sst xmlns="http://schemas.openxmlformats.org/spreadsheetml/2006/main" count="12234" uniqueCount="2799">
  <si>
    <t>序号</t>
  </si>
  <si>
    <t>组码</t>
  </si>
  <si>
    <t>组序</t>
  </si>
  <si>
    <t>分组描述</t>
  </si>
  <si>
    <t>数据编码</t>
  </si>
  <si>
    <t>数据名称</t>
  </si>
  <si>
    <t>收集顺序</t>
  </si>
  <si>
    <t>解释(关键内容)</t>
  </si>
  <si>
    <t>公司</t>
  </si>
  <si>
    <t>公司描述</t>
  </si>
  <si>
    <t>完成级别</t>
  </si>
  <si>
    <t>文件名</t>
  </si>
  <si>
    <t>文件扩展名</t>
  </si>
  <si>
    <t>模版完成</t>
  </si>
  <si>
    <t>B</t>
  </si>
  <si>
    <t>501</t>
  </si>
  <si>
    <t>基础</t>
  </si>
  <si>
    <t>表</t>
  </si>
  <si>
    <t>JISCO</t>
  </si>
  <si>
    <t>酒钢集团</t>
  </si>
  <si>
    <t>集团</t>
  </si>
  <si>
    <t>xlsx</t>
  </si>
  <si>
    <t>502</t>
  </si>
  <si>
    <t>属性</t>
  </si>
  <si>
    <t>503</t>
  </si>
  <si>
    <t>表属性</t>
  </si>
  <si>
    <t>504</t>
  </si>
  <si>
    <t>状态</t>
  </si>
  <si>
    <t>505</t>
  </si>
  <si>
    <t>对象状态</t>
  </si>
  <si>
    <t>506</t>
  </si>
  <si>
    <t>基本量纲</t>
  </si>
  <si>
    <t>507</t>
  </si>
  <si>
    <t>计量单位</t>
  </si>
  <si>
    <t>508</t>
  </si>
  <si>
    <t>行业领域</t>
  </si>
  <si>
    <t>509</t>
  </si>
  <si>
    <t>行业代码</t>
  </si>
  <si>
    <t>510</t>
  </si>
  <si>
    <t>产品目录</t>
  </si>
  <si>
    <t>511</t>
  </si>
  <si>
    <t>产品层次</t>
  </si>
  <si>
    <t>512</t>
  </si>
  <si>
    <t>物资形态</t>
  </si>
  <si>
    <t>513</t>
  </si>
  <si>
    <t>序列化层次配置</t>
  </si>
  <si>
    <t>514</t>
  </si>
  <si>
    <t>采购组</t>
  </si>
  <si>
    <t>515</t>
  </si>
  <si>
    <t>516</t>
  </si>
  <si>
    <t>工厂</t>
  </si>
  <si>
    <t>517</t>
  </si>
  <si>
    <t>MRP组</t>
  </si>
  <si>
    <t>518</t>
  </si>
  <si>
    <t>MRP类型</t>
  </si>
  <si>
    <t>519</t>
  </si>
  <si>
    <t>MRP计划员</t>
  </si>
  <si>
    <t>CrossMaterialCategoryGroup</t>
  </si>
  <si>
    <t>520</t>
  </si>
  <si>
    <t>计划日历</t>
  </si>
  <si>
    <t>521</t>
  </si>
  <si>
    <t>采购类型</t>
  </si>
  <si>
    <t>522</t>
  </si>
  <si>
    <t>特殊采购类型</t>
  </si>
  <si>
    <t>523</t>
  </si>
  <si>
    <t>批量计算方式</t>
  </si>
  <si>
    <t>524</t>
  </si>
  <si>
    <t>批次确定方式</t>
  </si>
  <si>
    <t>525</t>
  </si>
  <si>
    <t>期间标识</t>
  </si>
  <si>
    <t>526</t>
  </si>
  <si>
    <t>会计年度变式</t>
  </si>
  <si>
    <t>527</t>
  </si>
  <si>
    <t>需求分割标识</t>
  </si>
  <si>
    <t>528</t>
  </si>
  <si>
    <t>需求汇总方式</t>
  </si>
  <si>
    <t>529</t>
  </si>
  <si>
    <t>替换BOM的选择方法</t>
  </si>
  <si>
    <t>530</t>
  </si>
  <si>
    <t>MRP综合标识</t>
  </si>
  <si>
    <t>531</t>
  </si>
  <si>
    <t>浮动的计划边际码</t>
  </si>
  <si>
    <t>532</t>
  </si>
  <si>
    <t>反冲标识</t>
  </si>
  <si>
    <t>533</t>
  </si>
  <si>
    <t>生产管理员</t>
  </si>
  <si>
    <t>534</t>
  </si>
  <si>
    <t>可用性检查组</t>
  </si>
  <si>
    <t>535</t>
  </si>
  <si>
    <t>计划策略组</t>
  </si>
  <si>
    <t>536</t>
  </si>
  <si>
    <t>消耗模式</t>
  </si>
  <si>
    <t>537</t>
  </si>
  <si>
    <t>库房</t>
  </si>
  <si>
    <t>538</t>
  </si>
  <si>
    <t xml:space="preserve">序列化参数配置 </t>
  </si>
  <si>
    <t>539</t>
  </si>
  <si>
    <t>差异码</t>
  </si>
  <si>
    <t>540</t>
  </si>
  <si>
    <t>销售组织</t>
  </si>
  <si>
    <t>541</t>
  </si>
  <si>
    <t>分销渠道</t>
  </si>
  <si>
    <t>542</t>
  </si>
  <si>
    <t>项目类别组</t>
  </si>
  <si>
    <t>543</t>
  </si>
  <si>
    <t>装载组</t>
  </si>
  <si>
    <t>544</t>
  </si>
  <si>
    <t>物料统计组</t>
  </si>
  <si>
    <t>545</t>
  </si>
  <si>
    <t>成交额回扣组</t>
  </si>
  <si>
    <t>546</t>
  </si>
  <si>
    <t>科目设置组</t>
  </si>
  <si>
    <t>547</t>
  </si>
  <si>
    <t>评估范围</t>
  </si>
  <si>
    <t>548</t>
  </si>
  <si>
    <t>评估类型</t>
  </si>
  <si>
    <t>549</t>
  </si>
  <si>
    <t>评估类别</t>
  </si>
  <si>
    <t>550</t>
  </si>
  <si>
    <t>价格控制标识</t>
  </si>
  <si>
    <t>551</t>
  </si>
  <si>
    <t>检验类型</t>
  </si>
  <si>
    <t>552</t>
  </si>
  <si>
    <t>质量记分过程</t>
  </si>
  <si>
    <t>553</t>
  </si>
  <si>
    <t>检验批创建方式</t>
  </si>
  <si>
    <t>554</t>
  </si>
  <si>
    <t>物料定价组</t>
  </si>
  <si>
    <t>SalesData对应的值从sap到mdm时取每一个字母的ascii值，从mdm到sap时取每二位数字的char值</t>
  </si>
  <si>
    <t>C</t>
  </si>
  <si>
    <t>555</t>
  </si>
  <si>
    <t>品名</t>
  </si>
  <si>
    <t>556</t>
  </si>
  <si>
    <t>标准和协议</t>
  </si>
  <si>
    <t>557</t>
  </si>
  <si>
    <t>销项税分类</t>
  </si>
  <si>
    <t>558</t>
  </si>
  <si>
    <t>基础材质</t>
  </si>
  <si>
    <t>559</t>
  </si>
  <si>
    <t>物料类型</t>
  </si>
  <si>
    <t>560</t>
  </si>
  <si>
    <t>物料组</t>
  </si>
  <si>
    <t>561</t>
  </si>
  <si>
    <t>产品组</t>
  </si>
  <si>
    <t>562</t>
  </si>
  <si>
    <t>外部物料组</t>
  </si>
  <si>
    <t>Table</t>
  </si>
  <si>
    <t>Code</t>
  </si>
  <si>
    <t>Description</t>
  </si>
  <si>
    <t>Comment</t>
  </si>
  <si>
    <t>Domain</t>
  </si>
  <si>
    <t>备注</t>
  </si>
  <si>
    <t>基本</t>
  </si>
  <si>
    <t>分类</t>
  </si>
  <si>
    <t>采购</t>
  </si>
  <si>
    <t>生产</t>
  </si>
  <si>
    <t>存储</t>
  </si>
  <si>
    <t>质检</t>
  </si>
  <si>
    <t>销售</t>
  </si>
  <si>
    <t>评估</t>
  </si>
  <si>
    <t>Material</t>
  </si>
  <si>
    <t>Identity</t>
  </si>
  <si>
    <t>MARA-*</t>
  </si>
  <si>
    <t>对象标识</t>
  </si>
  <si>
    <t>MATNR</t>
  </si>
  <si>
    <t>物料代码</t>
  </si>
  <si>
    <t>Name</t>
  </si>
  <si>
    <t>MAKT-MAKTX</t>
  </si>
  <si>
    <t>物料描述</t>
  </si>
  <si>
    <t>ZZDES</t>
  </si>
  <si>
    <t>物料说明</t>
  </si>
  <si>
    <t>InDescription</t>
  </si>
  <si>
    <t>内部物料说明</t>
  </si>
  <si>
    <t>MaterialGroup</t>
  </si>
  <si>
    <t>MATKL</t>
  </si>
  <si>
    <t>Group</t>
  </si>
  <si>
    <t>MaterialKind</t>
  </si>
  <si>
    <t>MTART</t>
  </si>
  <si>
    <t>MaterialClassify</t>
  </si>
  <si>
    <t>物料分级</t>
  </si>
  <si>
    <t>ProductGroup</t>
  </si>
  <si>
    <t>SPART</t>
  </si>
  <si>
    <t>IndustrySector</t>
  </si>
  <si>
    <t>MBRSH</t>
  </si>
  <si>
    <t>MDM和SAP不统一此处</t>
  </si>
  <si>
    <t>Industry</t>
  </si>
  <si>
    <t>ZZHYDM</t>
  </si>
  <si>
    <t>Standard</t>
  </si>
  <si>
    <t>NORMT</t>
  </si>
  <si>
    <t>执行标准</t>
  </si>
  <si>
    <t>MaterialCatalog</t>
  </si>
  <si>
    <t>ZVARIETY</t>
  </si>
  <si>
    <t>Commodity</t>
  </si>
  <si>
    <t>ZINDUSTRY</t>
  </si>
  <si>
    <t>CommodityShortName</t>
  </si>
  <si>
    <t>ZZCSN</t>
  </si>
  <si>
    <t>品名简称</t>
  </si>
  <si>
    <t>MaterialBasic</t>
  </si>
  <si>
    <t>ZZMTB</t>
  </si>
  <si>
    <t>ExtendGroup</t>
  </si>
  <si>
    <t>EXTWG</t>
  </si>
  <si>
    <t>PricingReferenceMaterial</t>
  </si>
  <si>
    <t>PMATA</t>
  </si>
  <si>
    <t>定价参考物料</t>
  </si>
  <si>
    <t>销售视图中有</t>
  </si>
  <si>
    <t>CrossPlantStatus</t>
  </si>
  <si>
    <t>MSTAE</t>
  </si>
  <si>
    <t>跨工厂物料状态</t>
  </si>
  <si>
    <t>CrossDistributionChainStatus</t>
  </si>
  <si>
    <t>MSTAV</t>
  </si>
  <si>
    <t>跨分销链物料状态</t>
  </si>
  <si>
    <t>DesignOffice</t>
  </si>
  <si>
    <t>LABOR</t>
  </si>
  <si>
    <t>设计实验室</t>
  </si>
  <si>
    <t>使用被转义</t>
  </si>
  <si>
    <t>PurchasingValueKey</t>
  </si>
  <si>
    <t>EKWSL</t>
  </si>
  <si>
    <t>采购价值代码</t>
  </si>
  <si>
    <t>OldCode</t>
  </si>
  <si>
    <t>BISMT</t>
  </si>
  <si>
    <t>旧物料号</t>
  </si>
  <si>
    <t>OldName</t>
  </si>
  <si>
    <t>ZJWLMS</t>
  </si>
  <si>
    <t>旧物料描述</t>
  </si>
  <si>
    <t>MeasureUnit</t>
  </si>
  <si>
    <t>MEINS</t>
  </si>
  <si>
    <t>基本计量单位</t>
  </si>
  <si>
    <t>PurchaseUnit</t>
  </si>
  <si>
    <t>BSTME</t>
  </si>
  <si>
    <t>采购计量单位</t>
  </si>
  <si>
    <t>Document</t>
  </si>
  <si>
    <t>ZEINR</t>
  </si>
  <si>
    <t>文档</t>
  </si>
  <si>
    <t>Dimension</t>
  </si>
  <si>
    <t>GROES</t>
  </si>
  <si>
    <t>大小/尺寸/密度</t>
  </si>
  <si>
    <t>GrossWeight</t>
  </si>
  <si>
    <t>BRGEW</t>
  </si>
  <si>
    <t>毛重</t>
  </si>
  <si>
    <t>Num2003</t>
  </si>
  <si>
    <t>NetWeight</t>
  </si>
  <si>
    <t>NTGEW</t>
  </si>
  <si>
    <t>净重</t>
  </si>
  <si>
    <t>WeightUnit</t>
  </si>
  <si>
    <t>GEWEI</t>
  </si>
  <si>
    <t>重量单位</t>
  </si>
  <si>
    <t>Volume</t>
  </si>
  <si>
    <t>VOLUM</t>
  </si>
  <si>
    <t>体积</t>
  </si>
  <si>
    <t>VolumeUnit</t>
  </si>
  <si>
    <t>VOLEH</t>
  </si>
  <si>
    <t>体积单位</t>
  </si>
  <si>
    <t>ContainerRequirements</t>
  </si>
  <si>
    <t>BEHVO</t>
  </si>
  <si>
    <t>集装箱需求</t>
  </si>
  <si>
    <t>StorageConditions</t>
  </si>
  <si>
    <t>RAUBE</t>
  </si>
  <si>
    <t>存储条件</t>
  </si>
  <si>
    <t>TemperatureConditions</t>
  </si>
  <si>
    <t>TEMPB</t>
  </si>
  <si>
    <t>温度条件</t>
  </si>
  <si>
    <t>TransportationGroup</t>
  </si>
  <si>
    <t>TRAGR</t>
  </si>
  <si>
    <t>运输组</t>
  </si>
  <si>
    <t>FreightGroup</t>
  </si>
  <si>
    <t>MFRGR</t>
  </si>
  <si>
    <t>货运组</t>
  </si>
  <si>
    <t>存储视图中</t>
  </si>
  <si>
    <t>InspectionGroup</t>
  </si>
  <si>
    <t>QGRP</t>
  </si>
  <si>
    <t>质量检查组</t>
  </si>
  <si>
    <t>Length</t>
  </si>
  <si>
    <t>LAENG</t>
  </si>
  <si>
    <t>长度</t>
  </si>
  <si>
    <t>Width</t>
  </si>
  <si>
    <t>BREIT</t>
  </si>
  <si>
    <t>宽度</t>
  </si>
  <si>
    <t>Height</t>
  </si>
  <si>
    <t>HOEHE</t>
  </si>
  <si>
    <t>高度</t>
  </si>
  <si>
    <t>DimensionUnit</t>
  </si>
  <si>
    <t>MEABM</t>
  </si>
  <si>
    <t>尺寸计量单位</t>
  </si>
  <si>
    <t>ProductHierarchy</t>
  </si>
  <si>
    <t>PRDHA</t>
  </si>
  <si>
    <t>Configurable</t>
  </si>
  <si>
    <t>KZKFG</t>
  </si>
  <si>
    <t>可配置物料</t>
  </si>
  <si>
    <t>Boolean</t>
  </si>
  <si>
    <t>BatchManagement</t>
  </si>
  <si>
    <t>XCHPF</t>
  </si>
  <si>
    <t>启用批次管理</t>
  </si>
  <si>
    <t>AuthorizationGroup</t>
  </si>
  <si>
    <t>BEGRU</t>
  </si>
  <si>
    <t>权限组</t>
  </si>
  <si>
    <t>不启用</t>
  </si>
  <si>
    <t>CanBeCoProduct</t>
  </si>
  <si>
    <t>KZKUP</t>
  </si>
  <si>
    <t>联产品标识</t>
  </si>
  <si>
    <t>生产视图中有</t>
  </si>
  <si>
    <t>Manufacturer</t>
  </si>
  <si>
    <t>MFRNR</t>
  </si>
  <si>
    <t>制造商</t>
  </si>
  <si>
    <t>PartNumber</t>
  </si>
  <si>
    <t>MFRPN</t>
  </si>
  <si>
    <t>制造商零件编号</t>
  </si>
  <si>
    <t>Specification</t>
  </si>
  <si>
    <t>ZZSPE</t>
  </si>
  <si>
    <t>规格型号</t>
  </si>
  <si>
    <t>FigureNumber</t>
  </si>
  <si>
    <t>ZZFGN</t>
  </si>
  <si>
    <t>图号</t>
  </si>
  <si>
    <t>GoodsNumber</t>
  </si>
  <si>
    <t>ZZGDN</t>
  </si>
  <si>
    <t>订货号</t>
  </si>
  <si>
    <t>MaterialShape</t>
  </si>
  <si>
    <t>ILOOS</t>
  </si>
  <si>
    <t>物质形态</t>
  </si>
  <si>
    <t>SerialNumberProfile</t>
  </si>
  <si>
    <t>SERIAL</t>
  </si>
  <si>
    <t>序列号参数配置</t>
  </si>
  <si>
    <t>存储视图中有</t>
  </si>
  <si>
    <t>SerialNumberLevel</t>
  </si>
  <si>
    <t>SERLV</t>
  </si>
  <si>
    <t>MTPOS_MARA</t>
  </si>
  <si>
    <t>普通项目类别组</t>
  </si>
  <si>
    <t>DiscountInKind</t>
  </si>
  <si>
    <t>NRFHG</t>
  </si>
  <si>
    <t>免税货物折扣资格</t>
  </si>
  <si>
    <t>VariablePurchaseOrderUnit</t>
  </si>
  <si>
    <t>VABME</t>
  </si>
  <si>
    <t>可变采购计量单位</t>
  </si>
  <si>
    <t>HazardousMaterial</t>
  </si>
  <si>
    <t>STOFF</t>
  </si>
  <si>
    <t>危险物料号</t>
  </si>
  <si>
    <t>MaterialLabelType</t>
  </si>
  <si>
    <t>ETIAR</t>
  </si>
  <si>
    <t>标号类型</t>
  </si>
  <si>
    <t>MaterialLabelForm</t>
  </si>
  <si>
    <t>ETIFO</t>
  </si>
  <si>
    <t>标签格式</t>
  </si>
  <si>
    <t>ApprovedBatchRequired</t>
  </si>
  <si>
    <t>XGCHP</t>
  </si>
  <si>
    <t>需要批准的批量记录</t>
  </si>
  <si>
    <t>MinimumRemainingShelfLife</t>
  </si>
  <si>
    <t>MHDRZ</t>
  </si>
  <si>
    <t>最小剩余货架寿命</t>
  </si>
  <si>
    <t>Num10</t>
  </si>
  <si>
    <t>TotalShelfLife</t>
  </si>
  <si>
    <t>MHDHB</t>
  </si>
  <si>
    <t>总货架寿命</t>
  </si>
  <si>
    <t>ShelfLifeExpirationDate</t>
  </si>
  <si>
    <t>IPRKZ</t>
  </si>
  <si>
    <t>货架寿命期间标识</t>
  </si>
  <si>
    <t>ShelfLifeExpirationDateRound</t>
  </si>
  <si>
    <t>RDMHD</t>
  </si>
  <si>
    <t>货架寿命计算舍入规则</t>
  </si>
  <si>
    <t>StoragePercentage</t>
  </si>
  <si>
    <t>MHDLP</t>
  </si>
  <si>
    <t>仓储百分比</t>
  </si>
  <si>
    <t>CrossPlantConfigurableMaterial</t>
  </si>
  <si>
    <t>SATNR</t>
  </si>
  <si>
    <t>一般可配置物料</t>
  </si>
  <si>
    <t>QMInProcurementIsActive</t>
  </si>
  <si>
    <t>QMPUR</t>
  </si>
  <si>
    <t>QM采购激活</t>
  </si>
  <si>
    <t>VoucherNumberOfGoodsReceipt</t>
  </si>
  <si>
    <t>WESCH</t>
  </si>
  <si>
    <t>收货单据数</t>
  </si>
  <si>
    <t>CatalogProfile</t>
  </si>
  <si>
    <t>RBNRM</t>
  </si>
  <si>
    <t>类别参数文件</t>
  </si>
  <si>
    <t>PurchaseUnitConvertMolecule</t>
  </si>
  <si>
    <t>采购计量单位转换分子</t>
  </si>
  <si>
    <t>PurchaseUnitConvertDenominator</t>
  </si>
  <si>
    <t>采购计量单位转换分母</t>
  </si>
  <si>
    <t>MaterialPlantData</t>
  </si>
  <si>
    <t>MARC-*</t>
  </si>
  <si>
    <t>物料</t>
  </si>
  <si>
    <t>Plant</t>
  </si>
  <si>
    <t>WERKS</t>
  </si>
  <si>
    <t>PlantMaterialGroup</t>
  </si>
  <si>
    <t>ZZMATKL</t>
  </si>
  <si>
    <t>工厂物料组</t>
  </si>
  <si>
    <t>！</t>
  </si>
  <si>
    <t>PlantMaterialKind</t>
  </si>
  <si>
    <t>ZZMTART</t>
  </si>
  <si>
    <t>工厂物料类型</t>
  </si>
  <si>
    <t>PlantMaterialClassify</t>
  </si>
  <si>
    <t>工厂物料分级</t>
  </si>
  <si>
    <t>PlantProductGroup</t>
  </si>
  <si>
    <t>ZZSPART</t>
  </si>
  <si>
    <t>工厂产品组</t>
  </si>
  <si>
    <t>ValuationCategory</t>
  </si>
  <si>
    <t>BWTTY</t>
  </si>
  <si>
    <t>DoNotCost</t>
  </si>
  <si>
    <t>NCOST</t>
  </si>
  <si>
    <t>无成本核算</t>
  </si>
  <si>
    <t>PlantMaterialStatus</t>
  </si>
  <si>
    <t>MMSTA</t>
  </si>
  <si>
    <t>工厂物料状态</t>
  </si>
  <si>
    <t>值域同跨工厂物料状态</t>
  </si>
  <si>
    <t>ABCIndicator</t>
  </si>
  <si>
    <t>MAABC</t>
  </si>
  <si>
    <t>ABC标识</t>
  </si>
  <si>
    <t>PurchasingGroup</t>
  </si>
  <si>
    <t>EKGRP</t>
  </si>
  <si>
    <t>MRPGroup</t>
  </si>
  <si>
    <t>DISGR</t>
  </si>
  <si>
    <t>MRPKind</t>
  </si>
  <si>
    <t>DISMM</t>
  </si>
  <si>
    <t>MRPClassify</t>
  </si>
  <si>
    <t>DISPO</t>
  </si>
  <si>
    <t>ProductionTime</t>
  </si>
  <si>
    <t>DZEIT</t>
  </si>
  <si>
    <t>厂内生产(天)</t>
  </si>
  <si>
    <t>PlannedDeliveryDay</t>
  </si>
  <si>
    <t>PLIFZ</t>
  </si>
  <si>
    <t>计划交货(天)</t>
  </si>
  <si>
    <t>ReceiptProcessingDay</t>
  </si>
  <si>
    <t>WEBAZ</t>
  </si>
  <si>
    <t>收货处理(天)</t>
  </si>
  <si>
    <t>PlanningTimeFence</t>
  </si>
  <si>
    <t>FXHOR</t>
  </si>
  <si>
    <t>计划的时界</t>
  </si>
  <si>
    <t>PlanningCycle</t>
  </si>
  <si>
    <t>LFRHY</t>
  </si>
  <si>
    <t>计划周期</t>
  </si>
  <si>
    <t>PlanningCalendar</t>
  </si>
  <si>
    <t>MRPPP</t>
  </si>
  <si>
    <t>值域同前者</t>
  </si>
  <si>
    <t>ProcurementKind</t>
  </si>
  <si>
    <t>BESKZ</t>
  </si>
  <si>
    <t>ProcurementKindSpecial</t>
  </si>
  <si>
    <t>SOBSL</t>
  </si>
  <si>
    <t>MRPLotSizeProcedure</t>
  </si>
  <si>
    <t>DISLS</t>
  </si>
  <si>
    <t>BatchDeterminedProcedure</t>
  </si>
  <si>
    <t>KZECH</t>
  </si>
  <si>
    <t>ReorderPoint</t>
  </si>
  <si>
    <t>MINBE</t>
  </si>
  <si>
    <t>订货点</t>
  </si>
  <si>
    <t>SafetyStock</t>
  </si>
  <si>
    <t>EISBE</t>
  </si>
  <si>
    <t>安全库存</t>
  </si>
  <si>
    <t>MinimumSafetyStock</t>
  </si>
  <si>
    <t>EISLO</t>
  </si>
  <si>
    <t xml:space="preserve">最小安全库存 </t>
  </si>
  <si>
    <t>MinimumLotSize</t>
  </si>
  <si>
    <t>BSTMI</t>
  </si>
  <si>
    <t>最小批量</t>
  </si>
  <si>
    <t>MaximumLotSize</t>
  </si>
  <si>
    <t>BSTMA</t>
  </si>
  <si>
    <t>最大批量</t>
  </si>
  <si>
    <t>FixedLotSize</t>
  </si>
  <si>
    <t>BSTFE</t>
  </si>
  <si>
    <t>固定批量</t>
  </si>
  <si>
    <t>PORoundingValue</t>
  </si>
  <si>
    <t>BSTRF</t>
  </si>
  <si>
    <t>采购订单数量的舍入值</t>
  </si>
  <si>
    <t>MaximumStock</t>
  </si>
  <si>
    <t>MABST</t>
  </si>
  <si>
    <t>最大库存水平</t>
  </si>
  <si>
    <t>OrderingCosts</t>
  </si>
  <si>
    <t>LOSFX</t>
  </si>
  <si>
    <t>订购成本</t>
  </si>
  <si>
    <t>AssemblyScrapPercent</t>
  </si>
  <si>
    <t>AUSSS</t>
  </si>
  <si>
    <t>装配报废率</t>
  </si>
  <si>
    <t>Period</t>
  </si>
  <si>
    <t>PERKZ</t>
  </si>
  <si>
    <t>FiscalYearVariant</t>
  </si>
  <si>
    <t>PERIV</t>
  </si>
  <si>
    <t>RequirementsSplitting</t>
  </si>
  <si>
    <t>AUFTL</t>
  </si>
  <si>
    <t>RequirementsSummarize</t>
  </si>
  <si>
    <t>SBDKZ</t>
  </si>
  <si>
    <t>BOMSelectingMethod</t>
  </si>
  <si>
    <t>ALTSL</t>
  </si>
  <si>
    <t>MRPMixedIndicator</t>
  </si>
  <si>
    <t>MISKZ</t>
  </si>
  <si>
    <t>SchedulingMarginKey</t>
  </si>
  <si>
    <t>FHORI</t>
  </si>
  <si>
    <t>PPAutomaticFixingIndicator</t>
  </si>
  <si>
    <t>PFREI</t>
  </si>
  <si>
    <t>生产订单自动修正标识</t>
  </si>
  <si>
    <t>PPReleaseIndicator</t>
  </si>
  <si>
    <t>FFREI</t>
  </si>
  <si>
    <t>生产订单的批准标识</t>
  </si>
  <si>
    <t>BackflushIndicator</t>
  </si>
  <si>
    <t>RGEKZ</t>
  </si>
  <si>
    <t>ProductionSupervisor</t>
  </si>
  <si>
    <t>FEVOR</t>
  </si>
  <si>
    <t>BaseQuantity</t>
  </si>
  <si>
    <t>BASMG</t>
  </si>
  <si>
    <t>基准数量</t>
  </si>
  <si>
    <t>UnlimitedOverdeliveryIndicator</t>
  </si>
  <si>
    <t>UEETK</t>
  </si>
  <si>
    <t>无限制过量交货标识</t>
  </si>
  <si>
    <t>OverdeliveryToleranceLimit</t>
  </si>
  <si>
    <t>UEETO</t>
  </si>
  <si>
    <t>超量交货容差限制</t>
  </si>
  <si>
    <t>UnderdeliveryToleranceLimit</t>
  </si>
  <si>
    <t>UNETO</t>
  </si>
  <si>
    <t>不足交货容差限制</t>
  </si>
  <si>
    <t>PostToInspectionStock</t>
  </si>
  <si>
    <t>INSMK</t>
  </si>
  <si>
    <t xml:space="preserve">过帐到检验库存 </t>
  </si>
  <si>
    <t>LoadingGroup</t>
  </si>
  <si>
    <t>LADGR</t>
  </si>
  <si>
    <t>AvailabilityCheckingGroup</t>
  </si>
  <si>
    <t>MTVFP</t>
  </si>
  <si>
    <t>ReplenishmentLeadTime</t>
  </si>
  <si>
    <t>WZEIT</t>
  </si>
  <si>
    <t>总计补货提前时间</t>
  </si>
  <si>
    <t>SupplySource</t>
  </si>
  <si>
    <t>BWSCL</t>
  </si>
  <si>
    <t>货源</t>
  </si>
  <si>
    <t>AutoPOIndicator</t>
  </si>
  <si>
    <t>KAUTB</t>
  </si>
  <si>
    <t>自动创建采购订单</t>
  </si>
  <si>
    <t>SourceListRequirement</t>
  </si>
  <si>
    <t>KORDB</t>
  </si>
  <si>
    <t>源清单要求标识</t>
  </si>
  <si>
    <t>TradeMaterialGroup</t>
  </si>
  <si>
    <t>MTVER</t>
  </si>
  <si>
    <t>国际贸易物料组</t>
  </si>
  <si>
    <t>sap无值域</t>
  </si>
  <si>
    <t>StockDeterminationGroup</t>
  </si>
  <si>
    <t>EPRIO</t>
  </si>
  <si>
    <t>库存确定组</t>
  </si>
  <si>
    <t>LogisticsHandlingGroup</t>
  </si>
  <si>
    <t>LOGGR</t>
  </si>
  <si>
    <t>后勤处理组</t>
  </si>
  <si>
    <t>PlanningStrategyGroup</t>
  </si>
  <si>
    <t>STRGR</t>
  </si>
  <si>
    <t>ProcurementKindCosting</t>
  </si>
  <si>
    <t>SOBSK</t>
  </si>
  <si>
    <t>成本核算的特殊采购类型</t>
  </si>
  <si>
    <t>值域同ProcurementKindSpecial</t>
  </si>
  <si>
    <t>ConsumptionMode</t>
  </si>
  <si>
    <t>VRMOD</t>
  </si>
  <si>
    <t>ConsumptionPeriodBackward</t>
  </si>
  <si>
    <t>VINT1</t>
  </si>
  <si>
    <t>逆向消耗期间</t>
  </si>
  <si>
    <t>Num4</t>
  </si>
  <si>
    <t>ConsumptionPeriodForward</t>
  </si>
  <si>
    <t>VINT2</t>
  </si>
  <si>
    <t>正向消耗期间</t>
  </si>
  <si>
    <t>ProfitCenter</t>
  </si>
  <si>
    <t>PRCTR</t>
  </si>
  <si>
    <t>利润中心</t>
  </si>
  <si>
    <t>ProductCostingLotSize</t>
  </si>
  <si>
    <t>LOSGR</t>
  </si>
  <si>
    <t>产品成本核算批量</t>
  </si>
  <si>
    <t>IssueStorageLocation</t>
  </si>
  <si>
    <t>LGPRO</t>
  </si>
  <si>
    <t>生产收货库房</t>
  </si>
  <si>
    <t>ProductionUnit</t>
  </si>
  <si>
    <t>FRTME</t>
  </si>
  <si>
    <t>生产计量单位</t>
  </si>
  <si>
    <t>IssueUnit</t>
  </si>
  <si>
    <t>AUSME</t>
  </si>
  <si>
    <t>发货计量单位</t>
  </si>
  <si>
    <t>NegativeStocksAllowed</t>
  </si>
  <si>
    <t>XMCNG</t>
  </si>
  <si>
    <t>工厂中允许负库存</t>
  </si>
  <si>
    <t>InspectionSetup</t>
  </si>
  <si>
    <t>QMATV</t>
  </si>
  <si>
    <t>存在检验设置</t>
  </si>
  <si>
    <t>VarianceKey</t>
  </si>
  <si>
    <t>AWSLS</t>
  </si>
  <si>
    <t xml:space="preserve">差异码 </t>
  </si>
  <si>
    <t>SERNP</t>
  </si>
  <si>
    <t>CoProductIndicator</t>
  </si>
  <si>
    <t>物料是联产品标识</t>
  </si>
  <si>
    <t>PurchasesText</t>
  </si>
  <si>
    <t>采购文本</t>
  </si>
  <si>
    <t>FullText</t>
  </si>
  <si>
    <t>ShippingSetupTime</t>
  </si>
  <si>
    <t>VRVEZ</t>
  </si>
  <si>
    <t>装运准备时间</t>
  </si>
  <si>
    <t>ShippingProcessingTime</t>
  </si>
  <si>
    <t>VBEAZ</t>
  </si>
  <si>
    <t>装运处理时间</t>
  </si>
  <si>
    <t>ShippingBaseQuantity</t>
  </si>
  <si>
    <t>VBAMG</t>
  </si>
  <si>
    <t>装运基准数量</t>
  </si>
  <si>
    <t>ProcurementStorageLocation</t>
  </si>
  <si>
    <t>LGFSB</t>
  </si>
  <si>
    <t>外部采购仓储地点</t>
  </si>
  <si>
    <t>ReplacementPart</t>
  </si>
  <si>
    <t>ATPKZ</t>
  </si>
  <si>
    <t>替换部件</t>
  </si>
  <si>
    <t>TaktTime</t>
  </si>
  <si>
    <t>TAKZT</t>
  </si>
  <si>
    <t>间隔时间</t>
  </si>
  <si>
    <t>QuotaArrangementRules</t>
  </si>
  <si>
    <t>USEQU</t>
  </si>
  <si>
    <t>配额安排</t>
  </si>
  <si>
    <t>ProposedSupplyArea</t>
  </si>
  <si>
    <t>VSPVB</t>
  </si>
  <si>
    <t>缺省供应区域</t>
  </si>
  <si>
    <t>JITDeliverySchedules</t>
  </si>
  <si>
    <t>FABKZ</t>
  </si>
  <si>
    <t>准时生产(JIT)交货计划</t>
  </si>
  <si>
    <t>BulkMaterial</t>
  </si>
  <si>
    <t>SCHGT</t>
  </si>
  <si>
    <t>散装物料</t>
  </si>
  <si>
    <t>ServiceLevel</t>
  </si>
  <si>
    <t>LGRAD</t>
  </si>
  <si>
    <t>服务水平 (%)</t>
  </si>
  <si>
    <t>RangeOfCoverageProfile</t>
  </si>
  <si>
    <t>RWPRO</t>
  </si>
  <si>
    <t>供货天数参数文件</t>
  </si>
  <si>
    <t>SafetyTimeIndicator</t>
  </si>
  <si>
    <t>SHFLG</t>
  </si>
  <si>
    <t>安全时间标识</t>
  </si>
  <si>
    <t>SafetyTimeProfile</t>
  </si>
  <si>
    <t>SHPRO</t>
  </si>
  <si>
    <t>安全时间参数文件</t>
  </si>
  <si>
    <t>SafetyTime</t>
  </si>
  <si>
    <t>SHZET</t>
  </si>
  <si>
    <t>安全时间 (天数)</t>
  </si>
  <si>
    <t>PlanningMaterial</t>
  </si>
  <si>
    <t>PRGRP</t>
  </si>
  <si>
    <t>计划物料</t>
  </si>
  <si>
    <t>PlanningPlant</t>
  </si>
  <si>
    <t>PRWRK</t>
  </si>
  <si>
    <t>计划工厂</t>
  </si>
  <si>
    <t>PlanningConversionFactor</t>
  </si>
  <si>
    <t>UMREF</t>
  </si>
  <si>
    <t>计划转换因子</t>
  </si>
  <si>
    <t>PlanningMaterialBaseUnit</t>
  </si>
  <si>
    <t>VPBME</t>
  </si>
  <si>
    <t>计划物料的基本计量单位</t>
  </si>
  <si>
    <t>CrossProjectMaterialIndicator</t>
  </si>
  <si>
    <t>KZPSP</t>
  </si>
  <si>
    <t>跨项目物料指示符</t>
  </si>
  <si>
    <t>ConfigurableMaterial</t>
  </si>
  <si>
    <t>STDPD</t>
  </si>
  <si>
    <t>可配置的物料</t>
  </si>
  <si>
    <t>CriticalPart</t>
  </si>
  <si>
    <t>KZKRI</t>
  </si>
  <si>
    <t>关键组件</t>
  </si>
  <si>
    <t>ComponentScrapPercent</t>
  </si>
  <si>
    <t>KAUSF</t>
  </si>
  <si>
    <t>部件废品(%)</t>
  </si>
  <si>
    <t>RequirementsGrouping</t>
  </si>
  <si>
    <t>KZBED</t>
  </si>
  <si>
    <t>需求分组指示符</t>
  </si>
  <si>
    <t>MRPRelevancyRequirements</t>
  </si>
  <si>
    <t>AHDIS</t>
  </si>
  <si>
    <t>MRP相关需求</t>
  </si>
  <si>
    <t>DiscontinuationIndicator</t>
  </si>
  <si>
    <t>KZAUS</t>
  </si>
  <si>
    <t>非连续标识</t>
  </si>
  <si>
    <t>EffectiveOutDate</t>
  </si>
  <si>
    <t>AUSDT</t>
  </si>
  <si>
    <t>生效日期</t>
  </si>
  <si>
    <t>DateTime</t>
  </si>
  <si>
    <t>FollowUpMaterial</t>
  </si>
  <si>
    <t>NFMAT</t>
  </si>
  <si>
    <t>后续物料</t>
  </si>
  <si>
    <t>ReManufacturingAllowed</t>
  </si>
  <si>
    <t>SAUFT</t>
  </si>
  <si>
    <t>重复生产</t>
  </si>
  <si>
    <t>ReManufacturingProfile</t>
  </si>
  <si>
    <t>SFEPR</t>
  </si>
  <si>
    <t>重复生产参数文件</t>
  </si>
  <si>
    <t>ActionControl</t>
  </si>
  <si>
    <t>MDACH</t>
  </si>
  <si>
    <t>活动控制</t>
  </si>
  <si>
    <t>FairShareRule</t>
  </si>
  <si>
    <t>DPLFS</t>
  </si>
  <si>
    <t>公平分享规则</t>
  </si>
  <si>
    <t>PushPullDistribution</t>
  </si>
  <si>
    <t>DPLPU</t>
  </si>
  <si>
    <t>推式分配</t>
  </si>
  <si>
    <t>DeploymentHorizon</t>
  </si>
  <si>
    <t>DPLHO</t>
  </si>
  <si>
    <t>发布界限(天)</t>
  </si>
  <si>
    <t>BackflushProfile</t>
  </si>
  <si>
    <t>PROFIL</t>
  </si>
  <si>
    <t>反冲参数文件</t>
  </si>
  <si>
    <t>PlantMaterialStatusValidDate</t>
  </si>
  <si>
    <t>MMSTD</t>
  </si>
  <si>
    <t>工厂物料状态有效起始日期</t>
  </si>
  <si>
    <t>ProductionSchedulingProfile</t>
  </si>
  <si>
    <t>SFCPF</t>
  </si>
  <si>
    <t>生产计划参数文件</t>
  </si>
  <si>
    <t>TransitionMatrixGroup</t>
  </si>
  <si>
    <t>MATGR</t>
  </si>
  <si>
    <t>转换矩阵的物料分组</t>
  </si>
  <si>
    <t>OverallProfile</t>
  </si>
  <si>
    <t>OCMPF</t>
  </si>
  <si>
    <t>总体参数文件</t>
  </si>
  <si>
    <t>OriginalBatchManagement</t>
  </si>
  <si>
    <t>UCHKZ</t>
  </si>
  <si>
    <t>初始批次管理(OB)</t>
  </si>
  <si>
    <t>OriginalBatchReferenceMaterial</t>
  </si>
  <si>
    <t>UCMAT</t>
  </si>
  <si>
    <t>初始批次参考物料(OB)</t>
  </si>
  <si>
    <t>TeardownTime</t>
  </si>
  <si>
    <t>RUEZT</t>
  </si>
  <si>
    <t>准备时间(天)</t>
  </si>
  <si>
    <t>ProcessingTime</t>
  </si>
  <si>
    <t>BEARZ</t>
  </si>
  <si>
    <t>处理时间(天)</t>
  </si>
  <si>
    <t>InteroperationTime</t>
  </si>
  <si>
    <t>TRANZ</t>
  </si>
  <si>
    <t>工序时间(天)</t>
  </si>
  <si>
    <t>CycleCountingIndicator</t>
  </si>
  <si>
    <t>ABCIN</t>
  </si>
  <si>
    <t>周期盘点标识</t>
  </si>
  <si>
    <t>CycleCountingFixed</t>
  </si>
  <si>
    <t>CCFIX</t>
  </si>
  <si>
    <t>周期标识被固定</t>
  </si>
  <si>
    <t>MaximumStoragePeriod</t>
  </si>
  <si>
    <t>MAXLZ</t>
  </si>
  <si>
    <t>最大仓储期间</t>
  </si>
  <si>
    <t>MaximumStoragePeriodUnit</t>
  </si>
  <si>
    <t>LZEIH</t>
  </si>
  <si>
    <t>最大仓储期间计量单位</t>
  </si>
  <si>
    <t>DistributionProfile</t>
  </si>
  <si>
    <t>FPRFM</t>
  </si>
  <si>
    <t>分销参数文件</t>
  </si>
  <si>
    <t>QMMaterialAuthorizationGroup</t>
  </si>
  <si>
    <t>QMATA</t>
  </si>
  <si>
    <t>QM 物料授权</t>
  </si>
  <si>
    <t>DocumentationRequired</t>
  </si>
  <si>
    <t>KZDKZ</t>
  </si>
  <si>
    <t>凭证需求</t>
  </si>
  <si>
    <t>InspectionInterval</t>
  </si>
  <si>
    <t>PRFRQ</t>
  </si>
  <si>
    <t>检查间隔(天)</t>
  </si>
  <si>
    <t>QMControlKeyInProcurement</t>
  </si>
  <si>
    <t>SSQSS</t>
  </si>
  <si>
    <t>QM控制码</t>
  </si>
  <si>
    <t>QMCertificateType</t>
  </si>
  <si>
    <t>QZGTP</t>
  </si>
  <si>
    <t>QM证书类型</t>
  </si>
  <si>
    <t>QMVendorSystemRequired</t>
  </si>
  <si>
    <t>QSSYS</t>
  </si>
  <si>
    <t>QM目标系统</t>
  </si>
  <si>
    <t>AlternativeBOM</t>
  </si>
  <si>
    <t>STLAL</t>
  </si>
  <si>
    <t>可选的BOM</t>
  </si>
  <si>
    <t>no valuedomain</t>
  </si>
  <si>
    <t>BOMUsage</t>
  </si>
  <si>
    <t>STLAN</t>
  </si>
  <si>
    <t>BOM用途</t>
  </si>
  <si>
    <t>TaskListGroup</t>
  </si>
  <si>
    <t>PLNNR</t>
  </si>
  <si>
    <t>任务清单编码</t>
  </si>
  <si>
    <t>TaskListGroupCounter</t>
  </si>
  <si>
    <t>APLAL</t>
  </si>
  <si>
    <t>任务清单组计数器</t>
  </si>
  <si>
    <t>TaskListKind</t>
  </si>
  <si>
    <t>PLNTY</t>
  </si>
  <si>
    <t>任务清单类型</t>
  </si>
  <si>
    <t>FixedPriceCoProduct</t>
  </si>
  <si>
    <t>FXPRU</t>
  </si>
  <si>
    <t>固定价格联产品</t>
  </si>
  <si>
    <t>MaterialSalesData</t>
  </si>
  <si>
    <t>MVKE-*</t>
  </si>
  <si>
    <t>SalesOrganization</t>
  </si>
  <si>
    <t>VKORG</t>
  </si>
  <si>
    <t>DistributionChannel</t>
  </si>
  <si>
    <t>VTWEG</t>
  </si>
  <si>
    <t>StatisticsGroup</t>
  </si>
  <si>
    <t>VERSG</t>
  </si>
  <si>
    <t>RebateGroup</t>
  </si>
  <si>
    <t>BONUS</t>
  </si>
  <si>
    <t>CommissionGroup</t>
  </si>
  <si>
    <t>PROVG</t>
  </si>
  <si>
    <t>佣金组</t>
  </si>
  <si>
    <t>sap中无值域</t>
  </si>
  <si>
    <t>MinimumOrderQuantity</t>
  </si>
  <si>
    <t>AUMNG</t>
  </si>
  <si>
    <t>最小订购量</t>
  </si>
  <si>
    <t>MinimumMakeToOrderQuantity</t>
  </si>
  <si>
    <t>EFMNG</t>
  </si>
  <si>
    <t>最小定做量</t>
  </si>
  <si>
    <t>MinimumDeliveryQuantity</t>
  </si>
  <si>
    <t>LFMNG</t>
  </si>
  <si>
    <t>最小交货量</t>
  </si>
  <si>
    <t>BaseDeliveryQuantity</t>
  </si>
  <si>
    <t>SCMNG</t>
  </si>
  <si>
    <t>交货量基数</t>
  </si>
  <si>
    <t>DeliveryUnit</t>
  </si>
  <si>
    <t>SCHME</t>
  </si>
  <si>
    <t>交付计量单位</t>
  </si>
  <si>
    <t>SalesUnit</t>
  </si>
  <si>
    <t>VRKME</t>
  </si>
  <si>
    <t>销售计量单位</t>
  </si>
  <si>
    <t>CashDiscountIndicator</t>
  </si>
  <si>
    <t>SKTOF</t>
  </si>
  <si>
    <t>现金折扣标志</t>
  </si>
  <si>
    <t>MaterialCategoryGroup</t>
  </si>
  <si>
    <t>MTPOS</t>
  </si>
  <si>
    <t>DeliveringPlant</t>
  </si>
  <si>
    <t>DWERK</t>
  </si>
  <si>
    <t>交货工厂</t>
  </si>
  <si>
    <t>PRODH</t>
  </si>
  <si>
    <t>PMATN</t>
  </si>
  <si>
    <t>MaterialPricingGroup</t>
  </si>
  <si>
    <t>KONDM</t>
  </si>
  <si>
    <t>MaterialAccountGroup</t>
  </si>
  <si>
    <t>KTGRM</t>
  </si>
  <si>
    <t>MaterialSalesGroup1</t>
  </si>
  <si>
    <t>MVGR1</t>
  </si>
  <si>
    <t>物料组1</t>
  </si>
  <si>
    <t>MaterialSalesGroup2</t>
  </si>
  <si>
    <t>MVGR2</t>
  </si>
  <si>
    <t>物料组2</t>
  </si>
  <si>
    <t>MaterialSalesGroup3</t>
  </si>
  <si>
    <t>MVGR3</t>
  </si>
  <si>
    <t>物料组3</t>
  </si>
  <si>
    <t>MaterialSalesGroup4</t>
  </si>
  <si>
    <t>MVGR4</t>
  </si>
  <si>
    <t>物料组4</t>
  </si>
  <si>
    <t>MaterialSalesGroup5</t>
  </si>
  <si>
    <t>MVGR5</t>
  </si>
  <si>
    <t>物料组5</t>
  </si>
  <si>
    <t>SalesText</t>
  </si>
  <si>
    <t>销售文本</t>
  </si>
  <si>
    <t>DistributeChainMaterialStatus</t>
  </si>
  <si>
    <t>VMSTA</t>
  </si>
  <si>
    <t>特定分销链的状态</t>
  </si>
  <si>
    <t>OutputTaxClassify</t>
  </si>
  <si>
    <t>MLAN-TAXM1</t>
  </si>
  <si>
    <t>VariableSalesOrderUnit</t>
  </si>
  <si>
    <t>VAVME</t>
  </si>
  <si>
    <t>销售计量单位不可变</t>
  </si>
  <si>
    <t>SalesUnitConvertMolecule</t>
  </si>
  <si>
    <t>销售计量单位转换分子</t>
  </si>
  <si>
    <t>SalesUnitConvertDenominator</t>
  </si>
  <si>
    <t>销售计量单位转换分母</t>
  </si>
  <si>
    <t>DeliveryUnitConvertMolecule</t>
  </si>
  <si>
    <t>交货计量单位转换分子</t>
  </si>
  <si>
    <t>DeliveryUnitConvertDenominator</t>
  </si>
  <si>
    <t>交货计量单位转换分母</t>
  </si>
  <si>
    <t>MaterialInspectionData</t>
  </si>
  <si>
    <t>QMAT-*</t>
  </si>
  <si>
    <t>InspectionKind</t>
  </si>
  <si>
    <t>ART</t>
  </si>
  <si>
    <t>InspectionActive</t>
  </si>
  <si>
    <t>AKTIV</t>
  </si>
  <si>
    <t>激活检验类型</t>
  </si>
  <si>
    <t>InspectionPreferred</t>
  </si>
  <si>
    <t>APA</t>
  </si>
  <si>
    <t>首选检验类型</t>
  </si>
  <si>
    <t>过帐到检验库存</t>
  </si>
  <si>
    <t>InspectionHandlingUnit</t>
  </si>
  <si>
    <t>AFR</t>
  </si>
  <si>
    <t>处理单位检验(HU)</t>
  </si>
  <si>
    <t>WithSpecification</t>
  </si>
  <si>
    <t>SPEZUEBER</t>
  </si>
  <si>
    <t>使用物料说明的检验</t>
  </si>
  <si>
    <t>WithTaskList</t>
  </si>
  <si>
    <t>PPL</t>
  </si>
  <si>
    <t>有任务清单的检验</t>
  </si>
  <si>
    <t>WithConfiguration</t>
  </si>
  <si>
    <t>CONF</t>
  </si>
  <si>
    <t>通过配置检验</t>
  </si>
  <si>
    <t>WithBatchDetermination</t>
  </si>
  <si>
    <t>TLS</t>
  </si>
  <si>
    <t>按批检验</t>
  </si>
  <si>
    <t>AutomaticSpecification</t>
  </si>
  <si>
    <t>APP</t>
  </si>
  <si>
    <t>自动规格分配</t>
  </si>
  <si>
    <t>WithCharacteristics</t>
  </si>
  <si>
    <t>MER</t>
  </si>
  <si>
    <t>检查特征</t>
  </si>
  <si>
    <t>SamplingProcedure</t>
  </si>
  <si>
    <t>STICHPRVER</t>
  </si>
  <si>
    <t>采样过程</t>
  </si>
  <si>
    <t>sap no value domain</t>
  </si>
  <si>
    <t>AllInspection</t>
  </si>
  <si>
    <t>HPZ</t>
  </si>
  <si>
    <t>全部检验</t>
  </si>
  <si>
    <t>Percentage</t>
  </si>
  <si>
    <t>SPROZ</t>
  </si>
  <si>
    <t>检验百分比</t>
  </si>
  <si>
    <t>ManuallySampleCalculation</t>
  </si>
  <si>
    <t>MST</t>
  </si>
  <si>
    <t>手工采样计算</t>
  </si>
  <si>
    <t>ManuallyEnterSample</t>
  </si>
  <si>
    <t>MPB</t>
  </si>
  <si>
    <t>手工输入采样</t>
  </si>
  <si>
    <t>InspectionDynamicRule</t>
  </si>
  <si>
    <t>DYNREGEL</t>
  </si>
  <si>
    <t>动态修改规则</t>
  </si>
  <si>
    <t>SkipsAllowed</t>
  </si>
  <si>
    <t>DYN</t>
  </si>
  <si>
    <t>允许略过</t>
  </si>
  <si>
    <t>AutomaticUsageDecision</t>
  </si>
  <si>
    <t>AVE</t>
  </si>
  <si>
    <t>自动使用决策</t>
  </si>
  <si>
    <t>SerialNumberPossible</t>
  </si>
  <si>
    <t>EIN</t>
  </si>
  <si>
    <t>可能序列号</t>
  </si>
  <si>
    <t>AverageDuration</t>
  </si>
  <si>
    <t>MPDAU</t>
  </si>
  <si>
    <t>平均检验期</t>
  </si>
  <si>
    <t>InspectionScoreProcedure</t>
  </si>
  <si>
    <t>QKZVERF</t>
  </si>
  <si>
    <t>AllowedScrapPercent</t>
  </si>
  <si>
    <t>QPMAT</t>
  </si>
  <si>
    <t>允许废品率</t>
  </si>
  <si>
    <t>InspectionLotModel</t>
  </si>
  <si>
    <t>CHG</t>
  </si>
  <si>
    <t>AppraisalCostIndividual</t>
  </si>
  <si>
    <t>KZPRFKOST</t>
  </si>
  <si>
    <t>单个QM订单评估成本</t>
  </si>
  <si>
    <t>AppraisalCostQMOrder</t>
  </si>
  <si>
    <t>AUFNR_CO</t>
  </si>
  <si>
    <t>评估成本QM订单</t>
  </si>
  <si>
    <t>MultipleSpecifications</t>
  </si>
  <si>
    <t>MS_FLAG</t>
  </si>
  <si>
    <t>多个规范</t>
  </si>
  <si>
    <t>MaterialValuationData</t>
  </si>
  <si>
    <t>MBEW-*</t>
  </si>
  <si>
    <t>ValuationGroup</t>
  </si>
  <si>
    <t>BWKEY</t>
  </si>
  <si>
    <t>ValuationKind</t>
  </si>
  <si>
    <t>BWTAR</t>
  </si>
  <si>
    <t>ValuationClassify</t>
  </si>
  <si>
    <t>BKLAS</t>
  </si>
  <si>
    <t>评估类</t>
  </si>
  <si>
    <t>ValuationControl</t>
  </si>
  <si>
    <t>VPRSV</t>
  </si>
  <si>
    <t>MovingAveragePrice</t>
  </si>
  <si>
    <t>VERPR</t>
  </si>
  <si>
    <t>移动均价</t>
  </si>
  <si>
    <t>StandardPrice</t>
  </si>
  <si>
    <t>STPRS</t>
  </si>
  <si>
    <t>标准价格</t>
  </si>
  <si>
    <t>PriceBases</t>
  </si>
  <si>
    <t>PEINH</t>
  </si>
  <si>
    <t>计价基数</t>
  </si>
  <si>
    <t>FuturePlannedPrice1</t>
  </si>
  <si>
    <t>ZPLP1</t>
  </si>
  <si>
    <t>计划价格1</t>
  </si>
  <si>
    <t>FuturePlannedPrice2</t>
  </si>
  <si>
    <t>ZPLP2</t>
  </si>
  <si>
    <t>计划价格2</t>
  </si>
  <si>
    <t>FuturePlannedPrice3</t>
  </si>
  <si>
    <t>ZPLP3</t>
  </si>
  <si>
    <t>计划价格3</t>
  </si>
  <si>
    <t>FuturePlannedPriceValidDate1</t>
  </si>
  <si>
    <t>ZPLD1</t>
  </si>
  <si>
    <t>计划价格1生效日期</t>
  </si>
  <si>
    <t>FuturePlannedPriceValidDate2</t>
  </si>
  <si>
    <t>ZPLD2</t>
  </si>
  <si>
    <t>计划价格2生效日期</t>
  </si>
  <si>
    <t>FuturePlannedPriceValidDate3</t>
  </si>
  <si>
    <t>ZPLD3</t>
  </si>
  <si>
    <t>计划价格3生效日期</t>
  </si>
  <si>
    <t>QuantityStructureCosted</t>
  </si>
  <si>
    <t>EKALR</t>
  </si>
  <si>
    <t>用数量结构成本核算(QS)</t>
  </si>
  <si>
    <t>MaterialRelatedOrigin</t>
  </si>
  <si>
    <t>HKMAT</t>
  </si>
  <si>
    <t>物料来源</t>
  </si>
  <si>
    <t>ValuationClassSalesOrderStock</t>
  </si>
  <si>
    <t>EKLAS</t>
  </si>
  <si>
    <t>销售订单库存的评估类</t>
  </si>
  <si>
    <t>值域同评估类</t>
  </si>
  <si>
    <t>ValuationClassProjectStock</t>
  </si>
  <si>
    <t>QKLAS</t>
  </si>
  <si>
    <t>项目库存的评估类</t>
  </si>
  <si>
    <t>FuturePrice</t>
  </si>
  <si>
    <t>ZKPRS</t>
  </si>
  <si>
    <t>未来价格</t>
  </si>
  <si>
    <t>FuturePriceValidDate</t>
  </si>
  <si>
    <t>ZKDAT</t>
  </si>
  <si>
    <t>未来价格开始有效日期</t>
  </si>
  <si>
    <t>TaxLawValuationPrice1</t>
  </si>
  <si>
    <t>BWPRS</t>
  </si>
  <si>
    <t>税价1</t>
  </si>
  <si>
    <t>TaxLawValuationPrice2</t>
  </si>
  <si>
    <t>BWPS1</t>
  </si>
  <si>
    <t>税价2</t>
  </si>
  <si>
    <t>TaxLawValuationPrice3</t>
  </si>
  <si>
    <t>VJBWS</t>
  </si>
  <si>
    <t>税价3</t>
  </si>
  <si>
    <t>CommercialLawValuationPrice1</t>
  </si>
  <si>
    <t>BWPRH</t>
  </si>
  <si>
    <t>商业价格1</t>
  </si>
  <si>
    <t>CommercialLawValuationPrice2</t>
  </si>
  <si>
    <t>BWPH1</t>
  </si>
  <si>
    <t>商业价格2</t>
  </si>
  <si>
    <t>CommercialLawValuationPrice3</t>
  </si>
  <si>
    <t>VJBWH</t>
  </si>
  <si>
    <t>商业价格3</t>
  </si>
  <si>
    <t>DevaluationIndicator</t>
  </si>
  <si>
    <t>ABWKZ</t>
  </si>
  <si>
    <t>贬值标志</t>
  </si>
  <si>
    <t>ValuationPriceBases</t>
  </si>
  <si>
    <t>BWPEI</t>
  </si>
  <si>
    <t>估价基数</t>
  </si>
  <si>
    <t>LIFO_FIFO_Relevant</t>
  </si>
  <si>
    <t>XLIFO</t>
  </si>
  <si>
    <t>与LIFO/FIFO相关</t>
  </si>
  <si>
    <t>LIFO_FIFO_PoolNumber</t>
  </si>
  <si>
    <t>MYPOL</t>
  </si>
  <si>
    <t>LIFO评估储备号</t>
  </si>
  <si>
    <t>OriginGroupCosting</t>
  </si>
  <si>
    <t>HRKFT</t>
  </si>
  <si>
    <t>原始组</t>
  </si>
  <si>
    <t>OverheadGroupCosting</t>
  </si>
  <si>
    <t>KOSGR</t>
  </si>
  <si>
    <t>间接费用组</t>
  </si>
  <si>
    <t>Object</t>
  </si>
  <si>
    <t>Kind</t>
  </si>
  <si>
    <t>IsAuthorization</t>
  </si>
  <si>
    <t>AppearOrder</t>
  </si>
  <si>
    <t>Getter</t>
  </si>
  <si>
    <t>Setter</t>
  </si>
  <si>
    <t>CREATE OR REPLACE FORCE VIEW MDM."MaterialBaseView" AS Select</t>
  </si>
  <si>
    <t>MaterialBaseView</t>
  </si>
  <si>
    <t>System</t>
  </si>
  <si>
    <t>Column</t>
  </si>
  <si>
    <t>Material.Identity</t>
  </si>
  <si>
    <t>Material.Code</t>
  </si>
  <si>
    <t>Material.Name</t>
  </si>
  <si>
    <t>Material.Description</t>
  </si>
  <si>
    <t>Material.IndustrySector</t>
  </si>
  <si>
    <t>Material.MaterialKind</t>
  </si>
  <si>
    <t>Material.MeasureUnit</t>
  </si>
  <si>
    <t>Material.MaterialGroup</t>
  </si>
  <si>
    <t>Material.OldCode</t>
  </si>
  <si>
    <t>Material.OldName</t>
  </si>
  <si>
    <t>Material.ExtendGroup</t>
  </si>
  <si>
    <t>Material.ProductGroup</t>
  </si>
  <si>
    <t>Material.DesignOffice</t>
  </si>
  <si>
    <t>Material.ProductHierarchy</t>
  </si>
  <si>
    <t>Material.CrossPlantStatus</t>
  </si>
  <si>
    <t>Material.CrossMaterialCategoryGroup</t>
  </si>
  <si>
    <t>Material.AuthorizationGroup</t>
  </si>
  <si>
    <t>Material.MaterialBasic</t>
  </si>
  <si>
    <t>Material.MaterialShape</t>
  </si>
  <si>
    <t>Material.MaterialCatalog</t>
  </si>
  <si>
    <t>Material.Industry</t>
  </si>
  <si>
    <t>Material.Specification</t>
  </si>
  <si>
    <t>Material.FigureNumber</t>
  </si>
  <si>
    <t>Material.GoodsNumber</t>
  </si>
  <si>
    <t>Material.Commodity</t>
  </si>
  <si>
    <t>Material.CommodityShortName</t>
  </si>
  <si>
    <t>Material.InspectionGroup</t>
  </si>
  <si>
    <t>Material.Standard</t>
  </si>
  <si>
    <t>Material.Length</t>
  </si>
  <si>
    <t>Material.Width</t>
  </si>
  <si>
    <t>Material.Height</t>
  </si>
  <si>
    <t>Material.DimensionUnit</t>
  </si>
  <si>
    <t>Material.GrossWeight</t>
  </si>
  <si>
    <t>Material.NetWeight</t>
  </si>
  <si>
    <t>Material.WeightUnit</t>
  </si>
  <si>
    <t>Material.Volume</t>
  </si>
  <si>
    <t>Material.VolumeUnit</t>
  </si>
  <si>
    <t>Material.Dimension</t>
  </si>
  <si>
    <t>Material.Document</t>
  </si>
  <si>
    <t>Material.CrossPlantConfigurableMaterial</t>
  </si>
  <si>
    <t>Material.Configurable</t>
  </si>
  <si>
    <t>Material.PartNumber</t>
  </si>
  <si>
    <t>制造商代码</t>
  </si>
  <si>
    <t>PConvertMolecule</t>
  </si>
  <si>
    <t>PUnitConvertDenominator</t>
  </si>
  <si>
    <t>FROM "Material";</t>
  </si>
  <si>
    <t>Alias</t>
  </si>
  <si>
    <t>CREATE OR REPLACE FORCE VIEW MDM."MaterialProcurementView" AS Select</t>
  </si>
  <si>
    <t>MaterialProcurementView</t>
  </si>
  <si>
    <t>Property</t>
  </si>
  <si>
    <t>MaterialName</t>
  </si>
  <si>
    <t>from "Material", "MaterialPlantData"</t>
  </si>
  <si>
    <t>where "Material"."Code" = "MaterialPlantData"."Material";</t>
  </si>
  <si>
    <t>CREATE OR REPLACE FORCE VIEW MDM."MaterialProductionView" AS Select</t>
  </si>
  <si>
    <t>MaterialProductionView</t>
  </si>
  <si>
    <t>CREATE OR REPLACE FORCE VIEW MDM."MaterialStorageView" AS Select</t>
  </si>
  <si>
    <t>MaterialStorageView</t>
  </si>
  <si>
    <t>MaterialPlantData.Material;Material.Code</t>
  </si>
  <si>
    <t>CREATE OR REPLACE FORCE VIEW MDM."MaterialInspectionView" AS Select</t>
  </si>
  <si>
    <t>MaterialInspectionView</t>
  </si>
  <si>
    <t>from "Material", "MaterialPlantData","MaterialInspectionData"</t>
  </si>
  <si>
    <t>where "Material"."Code" = "MaterialPlantData"."Material"</t>
  </si>
  <si>
    <t>and "Material"."Code" = "MaterialInspectionData"."Material"</t>
  </si>
  <si>
    <t>and "MaterialInspectionData"."Plant" = "MaterialPlantData"."Plant";</t>
  </si>
  <si>
    <t>CREATE OR REPLACE FORCE VIEW MDM."MaterialSalesView" AS Select</t>
  </si>
  <si>
    <t>MaterialSalesView</t>
  </si>
  <si>
    <t xml:space="preserve">  FROM "SalesOrganizationPlant",</t>
  </si>
  <si>
    <t xml:space="preserve">       "Material",</t>
  </si>
  <si>
    <t xml:space="preserve">       "MaterialPlantData",</t>
  </si>
  <si>
    <t xml:space="preserve">       "MaterialSalesData"</t>
  </si>
  <si>
    <t xml:space="preserve"> WHERE     "Material"."Code" = "MaterialPlantData"."Material"</t>
  </si>
  <si>
    <t xml:space="preserve">       AND "Material"."Code" = "MaterialSalesData"."Material"</t>
  </si>
  <si>
    <t xml:space="preserve">       AND "MaterialPlantData"."Material"   = "MaterialSalesData"."Material"</t>
  </si>
  <si>
    <t xml:space="preserve">       AND "SalesOrganizationPlant"."SalesOrganization"   = "MaterialSalesData"."SalesOrganization"</t>
  </si>
  <si>
    <t xml:space="preserve">       AND "SalesOrganizationPlant"."DistributionChannel" = "MaterialSalesData"."DistributionChannel"</t>
  </si>
  <si>
    <t xml:space="preserve">       AND "SalesOrganizationPlant"."Plant" = "MaterialPlantData"."Plant";</t>
  </si>
  <si>
    <t>CREATE OR REPLACE FORCE VIEW MDM."MaterialValuationView" AS Select</t>
  </si>
  <si>
    <t>MaterialValuationView</t>
  </si>
  <si>
    <t xml:space="preserve">     FROM "Material", "MaterialPlantData", "MaterialValuationData"</t>
  </si>
  <si>
    <t xml:space="preserve">    WHERE     "Material"."Code" = "MaterialPlantData"."Material"</t>
  </si>
  <si>
    <t xml:space="preserve">          AND "Material"."Code" = "MaterialValuationData"."Material"</t>
  </si>
  <si>
    <t xml:space="preserve">          AND "MaterialPlantData"."Material" =</t>
  </si>
  <si>
    <t xml:space="preserve">                 "MaterialValuationData"."Material"</t>
  </si>
  <si>
    <t xml:space="preserve">          AND "MaterialValuationData"."ValuationGroup" =</t>
  </si>
  <si>
    <t xml:space="preserve">                 "MaterialPlantData"."Plant";</t>
  </si>
  <si>
    <t>交货计量单位</t>
  </si>
  <si>
    <t>VARCHAR2(50 CHAR)</t>
  </si>
  <si>
    <t>VARCHAR2(5 CHAR)</t>
  </si>
  <si>
    <t>NUMBER(10)</t>
  </si>
  <si>
    <t>NUMBER(20,3)</t>
  </si>
  <si>
    <t>NUMBER(4)</t>
  </si>
  <si>
    <t>DATE</t>
  </si>
  <si>
    <t>物料分组(转换矩阵)</t>
  </si>
  <si>
    <t>NUMBER(2)</t>
  </si>
  <si>
    <t>MaterialDistributionChainStatus</t>
  </si>
  <si>
    <t>CrossProjectMaterialIndica</t>
  </si>
  <si>
    <t>MaterialDistributionStatus</t>
  </si>
  <si>
    <t>MaterialPlantStatus</t>
  </si>
  <si>
    <t>QMMaterialAuthorizationGro</t>
  </si>
  <si>
    <t>ShelfLifeExpirationDateRou</t>
  </si>
  <si>
    <t>select</t>
  </si>
  <si>
    <t>INSERT INTO MDM."MaterialPlantData" (</t>
  </si>
  <si>
    <t>Material,</t>
  </si>
  <si>
    <t>Plant,</t>
  </si>
  <si>
    <t>PlantMaterialGroup,</t>
  </si>
  <si>
    <t>PlantMaterialKind,</t>
  </si>
  <si>
    <t>PlantMaterialClassify,</t>
  </si>
  <si>
    <t>PlantProductGroup,</t>
  </si>
  <si>
    <t>ValuationCategory,</t>
  </si>
  <si>
    <t>DoNotCost,</t>
  </si>
  <si>
    <t>PlantMaterialStatus,</t>
  </si>
  <si>
    <t>ABCIndicator,</t>
  </si>
  <si>
    <t>PurchasingGroup,</t>
  </si>
  <si>
    <t>MRPGroup,</t>
  </si>
  <si>
    <t>MRPKind,</t>
  </si>
  <si>
    <t>MRPClassify,</t>
  </si>
  <si>
    <t>WRKST???</t>
  </si>
  <si>
    <t>ProductionTime,</t>
  </si>
  <si>
    <t>PlannedDeliveryDay,</t>
  </si>
  <si>
    <t>ReceiptProcessingDay,</t>
  </si>
  <si>
    <t>PlanningTimeFence,</t>
  </si>
  <si>
    <t>from MBEW where BWKEY = ‘’</t>
  </si>
  <si>
    <t>PlanningCycle,</t>
  </si>
  <si>
    <t>PlanningCalendar,</t>
  </si>
  <si>
    <t>ProcurementKind,</t>
  </si>
  <si>
    <t>ProcurementKindSpecial,</t>
  </si>
  <si>
    <t>MRPLotSizeProcedure,</t>
  </si>
  <si>
    <t>ReorderPoint,</t>
  </si>
  <si>
    <t>SafetyStock,</t>
  </si>
  <si>
    <t>MinimumSafetyStock,</t>
  </si>
  <si>
    <t>from MVKE where VKORG = ''</t>
  </si>
  <si>
    <t>MinimumLotSize,</t>
  </si>
  <si>
    <t>MaximumLotSize,</t>
  </si>
  <si>
    <t>FixedLotSize,</t>
  </si>
  <si>
    <t>from QMAT where werks = '2000'</t>
  </si>
  <si>
    <t>PORoundingValue,</t>
  </si>
  <si>
    <t>MaximumStock,</t>
  </si>
  <si>
    <t>OrderingCosts,</t>
  </si>
  <si>
    <t>AssemblyScrapPercent,</t>
  </si>
  <si>
    <t>Period,</t>
  </si>
  <si>
    <t>FiscalYearVariant,</t>
  </si>
  <si>
    <t>RequirementsSplitting,</t>
  </si>
  <si>
    <t>RequirementsSummarize,</t>
  </si>
  <si>
    <t>BOMSelectingMethod,</t>
  </si>
  <si>
    <t>MRPMixedIndicator,</t>
  </si>
  <si>
    <t>SchedulingMarginKey,</t>
  </si>
  <si>
    <t>PPAutomaticFixingIndicator,</t>
  </si>
  <si>
    <t>PPReleaseIndicator,</t>
  </si>
  <si>
    <t>BackflushIndicator,</t>
  </si>
  <si>
    <t>ProductionSupervisor,</t>
  </si>
  <si>
    <t>BaseQuantity,</t>
  </si>
  <si>
    <t>UnlimitedOverdeliveryIndicator,</t>
  </si>
  <si>
    <t>OverdeliveryToleranceLimit,</t>
  </si>
  <si>
    <t>UnderdeliveryToleranceLimit,</t>
  </si>
  <si>
    <t>PostToInspectionStock,</t>
  </si>
  <si>
    <t>LoadingGroup,</t>
  </si>
  <si>
    <t>BatchManagement,</t>
  </si>
  <si>
    <t>AvailabilityCheckingGroup,</t>
  </si>
  <si>
    <t>ReplenishmentLeadTime,</t>
  </si>
  <si>
    <t>SupplySource,</t>
  </si>
  <si>
    <t>AutoPOIndicator,</t>
  </si>
  <si>
    <t>from MARA where MATNR in</t>
  </si>
  <si>
    <t>SourceListRequirement,</t>
  </si>
  <si>
    <t>TradeMaterialGroup,</t>
  </si>
  <si>
    <t>StockDeterminationGroup,</t>
  </si>
  <si>
    <t>FreightGroup,</t>
  </si>
  <si>
    <t>LogisticsHandlingGroup,</t>
  </si>
  <si>
    <t>PlanningStrategyGroup,</t>
  </si>
  <si>
    <t>ProcurementKindCosting,</t>
  </si>
  <si>
    <t>ConsumptionMode,</t>
  </si>
  <si>
    <t>ConsumptionPeriodBackward,</t>
  </si>
  <si>
    <t>ConsumptionPeriodForward,</t>
  </si>
  <si>
    <t>ProfitCenter,</t>
  </si>
  <si>
    <t>ProductCostingLotSize,</t>
  </si>
  <si>
    <t>IssueStorageLocation,</t>
  </si>
  <si>
    <t>ProductionUnit,</t>
  </si>
  <si>
    <t>IssueUnit,</t>
  </si>
  <si>
    <t>NegativeStocksAllowed,</t>
  </si>
  <si>
    <t>InspectionSetup,</t>
  </si>
  <si>
    <t>VarianceKey,</t>
  </si>
  <si>
    <t>SerialNumberProfile,</t>
  </si>
  <si>
    <t>CoProductIndicator,</t>
  </si>
  <si>
    <t>PurchasesText,</t>
  </si>
  <si>
    <t>BatchDeterminedProcedure,</t>
  </si>
  <si>
    <t>ShippingSetupTime,</t>
  </si>
  <si>
    <t>ShippingProcessingTime,</t>
  </si>
  <si>
    <t>ShippingBaseQuantity)</t>
  </si>
  <si>
    <t>from marc where WERKS = '4000'</t>
  </si>
  <si>
    <t>甘肃酒钢集团宏兴钢铁股份有限公司不锈钢分</t>
  </si>
  <si>
    <t>INSERT INTO MDM."Company" ("Code", "Name", "Description") VALUES ('</t>
  </si>
  <si>
    <t>酒泉钢铁集团有限责任公司炉料采购中心</t>
  </si>
  <si>
    <t>酒钢集团公司</t>
  </si>
  <si>
    <t>酒钢集团公司物流中心</t>
  </si>
  <si>
    <t>甘肃省黑色金属质量监督检验站</t>
  </si>
  <si>
    <t>酒钢集团宏兴钢铁股份公司</t>
  </si>
  <si>
    <t>酒钢集团宏兴钢铁股份公司炉料采购中心</t>
  </si>
  <si>
    <t>酒钢集团宏兴钢铁股份公司碳钢薄板厂</t>
  </si>
  <si>
    <t>榆中钢铁公司</t>
  </si>
  <si>
    <t>酒钢集团翼城钢铁有限公司</t>
  </si>
  <si>
    <t>乌鲁木齐嘉利汇有限公司</t>
  </si>
  <si>
    <t>甘肃嘉利晟钢业有限公司</t>
  </si>
  <si>
    <t>陕西嘉利隆钢业贸易公司</t>
  </si>
  <si>
    <t>郑州酒钢华利源商贸公司</t>
  </si>
  <si>
    <t>四川嘉华钢业贸易有限公司</t>
  </si>
  <si>
    <t>银川嘉利鑫商贸有限公司</t>
  </si>
  <si>
    <t>山西嘉利晋贸易有限公司</t>
  </si>
  <si>
    <t>无锡市酒钢博创钢业公司</t>
  </si>
  <si>
    <t>佛山市酒钢博瑞钢业公司</t>
  </si>
  <si>
    <t>天津市酒钢博泰钢业公司</t>
  </si>
  <si>
    <t>酒钢河西商贸有限公司</t>
  </si>
  <si>
    <t>酒钢河西商贸有限责任公司</t>
  </si>
  <si>
    <t>新疆酒钢嘉鹏钢铁贸易公司</t>
  </si>
  <si>
    <t>新疆酒钢嘉利源商贸公司</t>
  </si>
  <si>
    <t>青海嘉利泰贸易有限公司</t>
  </si>
  <si>
    <t>酒钢天水东晟物流有限公司</t>
  </si>
  <si>
    <t>酒钢博瑞钢业揭阳分公司</t>
  </si>
  <si>
    <t>新疆酒钢活泉贸易有限公司</t>
  </si>
  <si>
    <t>合肥嘉利诚金属加工配售服务有限公司</t>
  </si>
  <si>
    <t>兰州嘉利华金属加工配售有限公司</t>
  </si>
  <si>
    <t>宏晟电热公司</t>
  </si>
  <si>
    <t>宏达公司</t>
  </si>
  <si>
    <t>房地产公司</t>
  </si>
  <si>
    <t>宏丰实业公司</t>
  </si>
  <si>
    <t>宏联自控公司</t>
  </si>
  <si>
    <t>兰州长虹焊接材料公司</t>
  </si>
  <si>
    <t>兰州环保设备厂</t>
  </si>
  <si>
    <t>甘肃吉安保险公司</t>
  </si>
  <si>
    <t>兰泰医院</t>
  </si>
  <si>
    <t>上海酒钢大酒店有限公司</t>
  </si>
  <si>
    <t>上海华昌源实业投资有限责</t>
  </si>
  <si>
    <t>上海聚佳源车业公司</t>
  </si>
  <si>
    <t>嘉峪关宾馆</t>
  </si>
  <si>
    <t>花海农牧公司</t>
  </si>
  <si>
    <t>智美广告装潢公司</t>
  </si>
  <si>
    <t>甘肃龙泰矿业(集团)公司</t>
  </si>
  <si>
    <t>额济纳中兴铁路运输公司</t>
  </si>
  <si>
    <t>酒钢集团平凉煤焦化公司</t>
  </si>
  <si>
    <t>甘肃东兴铝业有限公司</t>
  </si>
  <si>
    <t>甘肃东兴铝业有限公司嘉峪关分公司</t>
  </si>
  <si>
    <t>甘肃东兴铝业有限公司陇西分公司</t>
  </si>
  <si>
    <t>甘肃东兴铝业有限公司兰州分公司</t>
  </si>
  <si>
    <t>甘肃东兴铝业有限公司建华金属加工厂</t>
  </si>
  <si>
    <t>甘肃东兴铝业有限公司建华门窗厂</t>
  </si>
  <si>
    <t>酒钢宾馆</t>
  </si>
  <si>
    <t>酒钢集团庆华矿产贸易有限</t>
  </si>
  <si>
    <t>工程质量监督站</t>
  </si>
  <si>
    <t>汇力公寓</t>
  </si>
  <si>
    <t>酒钢不锈钢工业园区筹备办</t>
  </si>
  <si>
    <t>A</t>
  </si>
  <si>
    <t>镜铁山矿</t>
  </si>
  <si>
    <t>INSERT INTO MDM."Plant" ("Code", "Name", "Description","Classify") VALUES ('</t>
  </si>
  <si>
    <t>西沟矿</t>
  </si>
  <si>
    <t>E</t>
  </si>
  <si>
    <t>选烧厂</t>
  </si>
  <si>
    <t>F</t>
  </si>
  <si>
    <t>焦化</t>
  </si>
  <si>
    <t>G</t>
  </si>
  <si>
    <t>炼铁</t>
  </si>
  <si>
    <t>J</t>
  </si>
  <si>
    <t>炼轧厂</t>
  </si>
  <si>
    <t>K</t>
  </si>
  <si>
    <t>碳钢薄板厂</t>
  </si>
  <si>
    <t>L</t>
  </si>
  <si>
    <t>不锈钢</t>
  </si>
  <si>
    <t>M</t>
  </si>
  <si>
    <t>动力厂</t>
  </si>
  <si>
    <t>N10</t>
  </si>
  <si>
    <t>东兴铝业嘉峪关维护工厂</t>
  </si>
  <si>
    <t>N50</t>
  </si>
  <si>
    <t>东兴铝业陇西维护工厂</t>
  </si>
  <si>
    <t>R</t>
  </si>
  <si>
    <t>检修工程部</t>
  </si>
  <si>
    <t>T</t>
  </si>
  <si>
    <t>技术中心</t>
  </si>
  <si>
    <t>W</t>
  </si>
  <si>
    <t>储运部</t>
  </si>
  <si>
    <t>Y</t>
  </si>
  <si>
    <t>运输部</t>
  </si>
  <si>
    <t>Z</t>
  </si>
  <si>
    <t>产成品总站</t>
  </si>
  <si>
    <t>宏兴股份公司不锈钢厂</t>
  </si>
  <si>
    <t>酒钢集团工厂</t>
  </si>
  <si>
    <t>宏兴股份工厂</t>
  </si>
  <si>
    <t>宏兴铁钢二厂</t>
  </si>
  <si>
    <t>宏兴股份公司碳钢薄板厂</t>
  </si>
  <si>
    <t>翼城钢铁工厂</t>
  </si>
  <si>
    <t>新疆嘉利汇工厂</t>
  </si>
  <si>
    <t>甘肃嘉利晟工厂</t>
  </si>
  <si>
    <t>陕西嘉利隆工厂</t>
  </si>
  <si>
    <t>郑州华利源工厂</t>
  </si>
  <si>
    <t>四川嘉华工厂</t>
  </si>
  <si>
    <t>山西嘉利晋工厂</t>
  </si>
  <si>
    <t>佛山博瑞工厂</t>
  </si>
  <si>
    <t>天津博泰工厂</t>
  </si>
  <si>
    <t>河西公司工厂</t>
  </si>
  <si>
    <t>新疆酒钢嘉鹏工厂</t>
  </si>
  <si>
    <t>新疆酒钢嘉利源工厂</t>
  </si>
  <si>
    <t>青海嘉利泰工厂</t>
  </si>
  <si>
    <t>天水东晟物流工厂</t>
  </si>
  <si>
    <t>博瑞钢业揭阳分公司工厂</t>
  </si>
  <si>
    <t>新疆酒钢活泉贸易有限公司工厂</t>
  </si>
  <si>
    <t>合肥嘉利诚工厂</t>
  </si>
  <si>
    <t>兰州嘉利华工厂</t>
  </si>
  <si>
    <t>兰州嘉利华来料加工工厂</t>
  </si>
  <si>
    <t>东兴铝业总部工厂</t>
  </si>
  <si>
    <t>东兴铝业嘉峪关工厂</t>
  </si>
  <si>
    <t>东兴铝业陇西工厂</t>
  </si>
  <si>
    <t>M0</t>
  </si>
  <si>
    <t>MPS,固定类型-0-</t>
  </si>
  <si>
    <t>INSERT INTO MDM."MRPKind" ("Code", "Name", "Description") VALUES ('</t>
  </si>
  <si>
    <t>M1</t>
  </si>
  <si>
    <t>MPS,固定方式-1-</t>
  </si>
  <si>
    <t>M2</t>
  </si>
  <si>
    <t>MPS,固定方式-2-</t>
  </si>
  <si>
    <t>M3</t>
  </si>
  <si>
    <t>MPS,固定方式-3-</t>
  </si>
  <si>
    <t>M4</t>
  </si>
  <si>
    <t>MPS,固定方式-4-</t>
  </si>
  <si>
    <t>ND</t>
  </si>
  <si>
    <t>无计划</t>
  </si>
  <si>
    <t>P1</t>
  </si>
  <si>
    <t>MRP,固定类型-1-</t>
  </si>
  <si>
    <t>P2</t>
  </si>
  <si>
    <t>MRP,固定类型-2-</t>
  </si>
  <si>
    <t>P3</t>
  </si>
  <si>
    <t>MRP,固定类型-3-</t>
  </si>
  <si>
    <t>P4</t>
  </si>
  <si>
    <t>MRP,固定类型-4-</t>
  </si>
  <si>
    <t>PD</t>
  </si>
  <si>
    <t>物料需求计划</t>
  </si>
  <si>
    <t>R1</t>
  </si>
  <si>
    <t>分时段计划</t>
  </si>
  <si>
    <t>R2</t>
  </si>
  <si>
    <t>分时段计划无自动重订货点</t>
  </si>
  <si>
    <t>RE</t>
  </si>
  <si>
    <t>外部补充计划</t>
  </si>
  <si>
    <t>RF</t>
  </si>
  <si>
    <t>含动态目标库存的补充</t>
  </si>
  <si>
    <t>RP</t>
  </si>
  <si>
    <t>补充</t>
  </si>
  <si>
    <t>RR</t>
  </si>
  <si>
    <t>含动态目标库存的分时段补充</t>
  </si>
  <si>
    <t>RS</t>
  </si>
  <si>
    <t>周期性补充计划</t>
  </si>
  <si>
    <t>V1</t>
  </si>
  <si>
    <t>外部需求中的人工重订货点</t>
  </si>
  <si>
    <t>V2</t>
  </si>
  <si>
    <t>外部请求中的自动重订货点</t>
  </si>
  <si>
    <t>VB</t>
  </si>
  <si>
    <t>人工重订购点计划</t>
  </si>
  <si>
    <t>VI</t>
  </si>
  <si>
    <t>供应商管理库存</t>
  </si>
  <si>
    <t>VM</t>
  </si>
  <si>
    <t>自动重订货点计划</t>
  </si>
  <si>
    <t>VS</t>
  </si>
  <si>
    <t>季节的MRP</t>
  </si>
  <si>
    <t>VV</t>
  </si>
  <si>
    <t>基于预测的计划</t>
  </si>
  <si>
    <t>X0</t>
  </si>
  <si>
    <t>没有MRP,用BOM展开</t>
  </si>
  <si>
    <t>JGM</t>
  </si>
  <si>
    <t>酒钢月份设置(每月第一天为上月倒数第3天)</t>
  </si>
  <si>
    <t>W43</t>
  </si>
  <si>
    <t>酒钢周计划执行周期周四到周三</t>
  </si>
  <si>
    <t>DY</t>
  </si>
  <si>
    <t>动态批量创建</t>
  </si>
  <si>
    <t>INSERT INTO MDM."MRPLotSizeProcedure" ("Code", "Name", "Description") VALUES ('</t>
  </si>
  <si>
    <t>EX</t>
  </si>
  <si>
    <t>直接按批订货量</t>
  </si>
  <si>
    <t>FS</t>
  </si>
  <si>
    <t>固定和分解</t>
  </si>
  <si>
    <t>FX</t>
  </si>
  <si>
    <t>固定订单数量</t>
  </si>
  <si>
    <t>GR</t>
  </si>
  <si>
    <t>Groff重订货程序</t>
  </si>
  <si>
    <t>HB</t>
  </si>
  <si>
    <t>补充到最大库存水平</t>
  </si>
  <si>
    <t>MB</t>
  </si>
  <si>
    <t>月批量</t>
  </si>
  <si>
    <t>PB</t>
  </si>
  <si>
    <t>期间批量=记帐期间</t>
  </si>
  <si>
    <t>PK</t>
  </si>
  <si>
    <t>根据计划日历的期间批量</t>
  </si>
  <si>
    <t>SP</t>
  </si>
  <si>
    <t>部分期间余额</t>
  </si>
  <si>
    <t>TB</t>
  </si>
  <si>
    <t>日批量</t>
  </si>
  <si>
    <t>W2</t>
  </si>
  <si>
    <t>周-2</t>
  </si>
  <si>
    <t>WB</t>
  </si>
  <si>
    <t>周批量</t>
  </si>
  <si>
    <t>WI</t>
  </si>
  <si>
    <t>最小单位成本程式</t>
  </si>
  <si>
    <t>自制生产</t>
  </si>
  <si>
    <t>INSERT INTO MDM."ProcurementKind" ("Code", "Name", "Description") VALUES ('</t>
  </si>
  <si>
    <t>外部采购</t>
  </si>
  <si>
    <t>没有购买</t>
  </si>
  <si>
    <t>X</t>
  </si>
  <si>
    <t>两种采购类型</t>
  </si>
  <si>
    <t>1000</t>
  </si>
  <si>
    <t>20</t>
  </si>
  <si>
    <t>INSERT INTO MDM."ProcurementKindSpecial" ("Plant","Code", "Name", "Description") VALUES ('</t>
  </si>
  <si>
    <t>30</t>
  </si>
  <si>
    <t>外协</t>
  </si>
  <si>
    <t>40</t>
  </si>
  <si>
    <t>库存转换(来自可选工厂的产品)</t>
  </si>
  <si>
    <t>45</t>
  </si>
  <si>
    <t>库存从工厂到 MRP 范围</t>
  </si>
  <si>
    <t>50</t>
  </si>
  <si>
    <t>虚无装配</t>
  </si>
  <si>
    <t>52</t>
  </si>
  <si>
    <t>直接生产/收集订单</t>
  </si>
  <si>
    <t>60</t>
  </si>
  <si>
    <t>虚拟计划</t>
  </si>
  <si>
    <t>70</t>
  </si>
  <si>
    <t>从替代工厂领料</t>
  </si>
  <si>
    <t>80</t>
  </si>
  <si>
    <t>在替代工厂生产</t>
  </si>
  <si>
    <t>1020</t>
  </si>
  <si>
    <t>10</t>
  </si>
  <si>
    <t>寄售</t>
  </si>
  <si>
    <t>1100</t>
  </si>
  <si>
    <t>2000</t>
  </si>
  <si>
    <t>2020</t>
  </si>
  <si>
    <t>2100</t>
  </si>
  <si>
    <t>2200</t>
  </si>
  <si>
    <t>4000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</si>
  <si>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</si>
  <si>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</si>
  <si>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</si>
  <si>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</si>
  <si>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</si>
  <si>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</si>
  <si>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</si>
  <si>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</si>
  <si>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</si>
  <si>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</si>
  <si>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</si>
  <si>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</si>
  <si>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</si>
  <si>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</si>
  <si>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</si>
  <si>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</si>
  <si>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</si>
  <si>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</si>
  <si>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</si>
  <si>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6901</t>
  </si>
  <si>
    <t>7230</t>
  </si>
  <si>
    <t>7240</t>
  </si>
  <si>
    <t>7270</t>
  </si>
  <si>
    <t>按批次发货；不要求确认</t>
  </si>
  <si>
    <t>INSERT INTO MDM."BatchDeterminedProcedure" ("Code", "Name", "Description") VALUES ('</t>
  </si>
  <si>
    <t>在发放订单时人工确定批次</t>
  </si>
  <si>
    <t>在生产/处理订单中不要求批次；要求确认</t>
  </si>
  <si>
    <t>在发放订单时自动确定批次</t>
  </si>
  <si>
    <t>P</t>
  </si>
  <si>
    <t>按照会计年度变式的期间</t>
  </si>
  <si>
    <t>INSERT INTO MDM."Period" ("Code", "Name", "Description") VALUES ('</t>
  </si>
  <si>
    <t>每月的</t>
  </si>
  <si>
    <t>每周的</t>
  </si>
  <si>
    <t>每日</t>
  </si>
  <si>
    <t>初始值</t>
  </si>
  <si>
    <t>按照计划日历的期间</t>
  </si>
  <si>
    <t>半期间</t>
  </si>
  <si>
    <t>INSERT INTO MDM."FiscalYearVariant" ("Code", "Name", "Description") VALUES ('</t>
  </si>
  <si>
    <t>C1</t>
  </si>
  <si>
    <t>第一期(公历年度)</t>
  </si>
  <si>
    <t>K0</t>
  </si>
  <si>
    <t>日历年,0指定期间</t>
  </si>
  <si>
    <t>K1</t>
  </si>
  <si>
    <t>公历年,1个特别期间</t>
  </si>
  <si>
    <t>K2</t>
  </si>
  <si>
    <t>公历年,2个特别期间</t>
  </si>
  <si>
    <t>K3</t>
  </si>
  <si>
    <t>公历年,3个特别期间</t>
  </si>
  <si>
    <t>K4</t>
  </si>
  <si>
    <t>公历年,4个特别期间</t>
  </si>
  <si>
    <t>93年1月-9月,缩短的会计年度</t>
  </si>
  <si>
    <t>V3</t>
  </si>
  <si>
    <t>四月-五月4个特别期间</t>
  </si>
  <si>
    <t>V6</t>
  </si>
  <si>
    <t>七月-六月,4个特别期间</t>
  </si>
  <si>
    <t>V9</t>
  </si>
  <si>
    <t>十月-九月,4个特别期间</t>
  </si>
  <si>
    <t>WK</t>
  </si>
  <si>
    <t>星期日历</t>
  </si>
  <si>
    <t>Z4</t>
  </si>
  <si>
    <t>酒钢会计年度</t>
  </si>
  <si>
    <t>INSERT INTO MDM."RequirementsSplitting" ("Plant", "Period", "Code", "Name","PeriodNumDay", "PeriodNumWeek", "PeriodNumMRP") VALUES ('</t>
  </si>
  <si>
    <t>个别的和集中的需求</t>
  </si>
  <si>
    <t>INSERT INTO MDM."RequirementsSummarize" ("Code", "Name", "Description") VALUES ('</t>
  </si>
  <si>
    <t>仅个别需求</t>
  </si>
  <si>
    <t>只汇总请求</t>
  </si>
  <si>
    <t>由订单数量选择</t>
  </si>
  <si>
    <t>INSERT INTO MDM."BOMSelectingMethod" ("Code", "Name", "Description") VALUES ('</t>
  </si>
  <si>
    <t>由展开日期选择</t>
  </si>
  <si>
    <t>由生产版本选择</t>
  </si>
  <si>
    <t>仅通过生产版本选择</t>
  </si>
  <si>
    <t>最终装配的子装配计划编制</t>
  </si>
  <si>
    <t>INSERT INTO MDM."MRPMixedIndicator" ("Code", "Name", "Description") VALUES ('</t>
  </si>
  <si>
    <t>总需求计划</t>
  </si>
  <si>
    <t>无最终装配的子装配计划编制</t>
  </si>
  <si>
    <t>一直反冲</t>
  </si>
  <si>
    <t>INSERT INTO MDM."BackflushIndicator" ("Code", "Name", "Description") VALUES ('</t>
  </si>
  <si>
    <t>工作中心决定是否反冲</t>
  </si>
  <si>
    <t>01</t>
  </si>
  <si>
    <t>日需求</t>
  </si>
  <si>
    <t>INSERT INTO MDM."AvailabilityCheckingGroup" ("Code", "Name", "Description") VALUES ('</t>
  </si>
  <si>
    <t>02</t>
  </si>
  <si>
    <t>个别需求</t>
  </si>
  <si>
    <t>CH</t>
  </si>
  <si>
    <t>批</t>
  </si>
  <si>
    <t>KP</t>
  </si>
  <si>
    <t>无检查</t>
  </si>
  <si>
    <t>仅后向消耗</t>
  </si>
  <si>
    <t>INSERT INTO MDM."ConsumptionMode" ("Code", "Name", "Description") VALUES ('</t>
  </si>
  <si>
    <t>后向/前向消耗</t>
  </si>
  <si>
    <t>仅超前消耗</t>
  </si>
  <si>
    <t>超前/滞后消耗</t>
  </si>
  <si>
    <t>0001</t>
  </si>
  <si>
    <t>综合序列号</t>
  </si>
  <si>
    <t>INSERT INTO MDM."SerialNumberProfile" ("Code", "Name", "Description") VALUES ('</t>
  </si>
  <si>
    <t>0002</t>
  </si>
  <si>
    <t>SD中系列号码</t>
  </si>
  <si>
    <t>0003</t>
  </si>
  <si>
    <t>库存检查</t>
  </si>
  <si>
    <t>0004</t>
  </si>
  <si>
    <t>HU处理</t>
  </si>
  <si>
    <t>GG00</t>
  </si>
  <si>
    <t>SD1中得序列号</t>
  </si>
  <si>
    <t>GG01</t>
  </si>
  <si>
    <t>SD2中的序列号</t>
  </si>
  <si>
    <t>PM01</t>
  </si>
  <si>
    <t>电机序列参数文件</t>
  </si>
  <si>
    <t>PM02</t>
  </si>
  <si>
    <t>轧辊序列参数文件</t>
  </si>
  <si>
    <t>PM03</t>
  </si>
  <si>
    <t>安全阀参数文件</t>
  </si>
  <si>
    <t>000002</t>
  </si>
  <si>
    <t>成本对象的差异计算</t>
  </si>
  <si>
    <t>HP</t>
  </si>
  <si>
    <t>INSERT INTO MDM."VarianceKey" ("Code", "Name", "Description","Group") VALUES ('</t>
  </si>
  <si>
    <t>000001</t>
  </si>
  <si>
    <t>订单的差异计算</t>
  </si>
  <si>
    <t>OR</t>
  </si>
  <si>
    <t>天风不锈钢销售组织</t>
  </si>
  <si>
    <t>INSERT INTO MDM."SalesOrganization" ("Code", "Name", "Description") VALUES ('</t>
  </si>
  <si>
    <t>天风贸易销售组织</t>
  </si>
  <si>
    <t>集团本部销售组织</t>
  </si>
  <si>
    <t>集团贸易销售组织</t>
  </si>
  <si>
    <t>宏兴股份销售组织</t>
  </si>
  <si>
    <t>榆中销售组织</t>
  </si>
  <si>
    <t>翼城销售组织</t>
  </si>
  <si>
    <t>宏兴贸易销售组织</t>
  </si>
  <si>
    <t>碳钢薄板厂销售组织</t>
  </si>
  <si>
    <t>翼钢公司销售组织</t>
  </si>
  <si>
    <t>嘉利汇销售组织</t>
  </si>
  <si>
    <t>嘉利晟销售组织</t>
  </si>
  <si>
    <t>嘉利隆销售组织</t>
  </si>
  <si>
    <t>华利源销售组织</t>
  </si>
  <si>
    <t>四川嘉华销售组织</t>
  </si>
  <si>
    <t>嘉利鑫销售组织</t>
  </si>
  <si>
    <t>嘉利晋销售组织</t>
  </si>
  <si>
    <t>无锡博创销售组织</t>
  </si>
  <si>
    <t>佛山博瑞销售组织</t>
  </si>
  <si>
    <t>天津博泰销售组织</t>
  </si>
  <si>
    <t>河西商贸公司销售组织</t>
  </si>
  <si>
    <t>酒钢嘉鹏公司销售组织</t>
  </si>
  <si>
    <t>嘉利源销售组织</t>
  </si>
  <si>
    <t>青海嘉利泰销售组织</t>
  </si>
  <si>
    <t>酒钢天水东晟销售组织</t>
  </si>
  <si>
    <t>揭阳销售组织</t>
  </si>
  <si>
    <t>酒钢活泉销售组织</t>
  </si>
  <si>
    <t>合肥嘉利诚公司销售组织</t>
  </si>
  <si>
    <t>嘉利华销售组织</t>
  </si>
  <si>
    <t>东兴铝业总部销售组织</t>
  </si>
  <si>
    <t>东兴铝业嘉峪关分公司销售组织</t>
  </si>
  <si>
    <t>东兴铝业陇西分公司销售组织</t>
  </si>
  <si>
    <t>普通</t>
  </si>
  <si>
    <t>INSERT INTO MDM."DistributionChannel" ("Code", "Name", "Description") VALUES ('</t>
  </si>
  <si>
    <t>零提</t>
  </si>
  <si>
    <t>直供</t>
  </si>
  <si>
    <t>直付</t>
  </si>
  <si>
    <t>出口</t>
  </si>
  <si>
    <t>储运直供</t>
  </si>
  <si>
    <t>动力</t>
  </si>
  <si>
    <t>动力-工业</t>
  </si>
  <si>
    <t>动力-居民</t>
  </si>
  <si>
    <t>动力-非居民</t>
  </si>
  <si>
    <t>公司间交易</t>
  </si>
  <si>
    <t>其他</t>
  </si>
  <si>
    <t>定货生产</t>
  </si>
  <si>
    <t>INSERT INTO MDM."MaterialCategoryGroup" ("Code", "Name", "Description") VALUES ('</t>
  </si>
  <si>
    <t>设置</t>
  </si>
  <si>
    <t>生成定单/组装</t>
  </si>
  <si>
    <t>部分索款</t>
  </si>
  <si>
    <t>ALEN</t>
  </si>
  <si>
    <t>ALE标准条目</t>
  </si>
  <si>
    <t>ALES</t>
  </si>
  <si>
    <t>ALE第三方条目</t>
  </si>
  <si>
    <t>BANC</t>
  </si>
  <si>
    <t>单独定单</t>
  </si>
  <si>
    <t>BANS</t>
  </si>
  <si>
    <t>第三方项目</t>
  </si>
  <si>
    <t>DIEN</t>
  </si>
  <si>
    <t>推销服务</t>
  </si>
  <si>
    <t>ERLA</t>
  </si>
  <si>
    <t>结构/以上物资</t>
  </si>
  <si>
    <t>配置工作中产品</t>
  </si>
  <si>
    <t>GG02</t>
  </si>
  <si>
    <t>配置服务</t>
  </si>
  <si>
    <t>GG04</t>
  </si>
  <si>
    <t>配置绑定</t>
  </si>
  <si>
    <t>GG05</t>
  </si>
  <si>
    <t>产品清单</t>
  </si>
  <si>
    <t>LEAS</t>
  </si>
  <si>
    <t>租赁</t>
  </si>
  <si>
    <t>LEER</t>
  </si>
  <si>
    <t>空集装箱</t>
  </si>
  <si>
    <t>LEIC</t>
  </si>
  <si>
    <t>有/无删除确认的服务</t>
  </si>
  <si>
    <t>LEIH</t>
  </si>
  <si>
    <t>可反复利用的包装</t>
  </si>
  <si>
    <t>LEIK</t>
  </si>
  <si>
    <t>返回包装(科目管理)</t>
  </si>
  <si>
    <t>LEIS</t>
  </si>
  <si>
    <t>不含推销服务</t>
  </si>
  <si>
    <t>LO01</t>
  </si>
  <si>
    <t>早期租赁C.T.选项</t>
  </si>
  <si>
    <t>LO02</t>
  </si>
  <si>
    <t>租赁返还选项</t>
  </si>
  <si>
    <t>LO03</t>
  </si>
  <si>
    <t>早期租赁订购选项</t>
  </si>
  <si>
    <t>LO04</t>
  </si>
  <si>
    <t>租赁订购选项</t>
  </si>
  <si>
    <t>LO06</t>
  </si>
  <si>
    <t>租赁续订选项</t>
  </si>
  <si>
    <t>LO08</t>
  </si>
  <si>
    <t>LO09</t>
  </si>
  <si>
    <t>租赁发票选项</t>
  </si>
  <si>
    <t>LO11</t>
  </si>
  <si>
    <t>早期租赁C.T.选项woV</t>
  </si>
  <si>
    <t>LO12</t>
  </si>
  <si>
    <t>租赁返还选项w/oV</t>
  </si>
  <si>
    <t>LO13</t>
  </si>
  <si>
    <t>早期租赁订购选项w/oV</t>
  </si>
  <si>
    <t>LO14</t>
  </si>
  <si>
    <t>租赁订购选项w/oV</t>
  </si>
  <si>
    <t>LO16</t>
  </si>
  <si>
    <t>租赁续订选项w/oV</t>
  </si>
  <si>
    <t>LO18</t>
  </si>
  <si>
    <t>LO19</t>
  </si>
  <si>
    <t>租赁发票选项woV</t>
  </si>
  <si>
    <t>LUMF</t>
  </si>
  <si>
    <t>结构/下面物资</t>
  </si>
  <si>
    <t>NLAG</t>
  </si>
  <si>
    <t>非存储物资</t>
  </si>
  <si>
    <t>NORM</t>
  </si>
  <si>
    <t>标准项目</t>
  </si>
  <si>
    <t>PBOS</t>
  </si>
  <si>
    <t>服务票据</t>
  </si>
  <si>
    <t>SAMM</t>
  </si>
  <si>
    <t>一般物料</t>
  </si>
  <si>
    <t>VCIT</t>
  </si>
  <si>
    <t>价值合同条目</t>
  </si>
  <si>
    <t>VERP</t>
  </si>
  <si>
    <t>包装</t>
  </si>
  <si>
    <t>VMS0</t>
  </si>
  <si>
    <t>车辆管理系统车辆</t>
  </si>
  <si>
    <t>VOLL</t>
  </si>
  <si>
    <t>全部产品</t>
  </si>
  <si>
    <t>WERT</t>
  </si>
  <si>
    <t>计值项目推销通知</t>
  </si>
  <si>
    <t>WMPP</t>
  </si>
  <si>
    <t>原物料WM-PP</t>
  </si>
  <si>
    <t>标准</t>
  </si>
  <si>
    <t>INSERT INTO MDM."LoadingGroup" ("Code", "Name", "Description") VALUES ('</t>
  </si>
  <si>
    <t>动力产品</t>
  </si>
  <si>
    <t>储运直供产品</t>
  </si>
  <si>
    <t>榆中成品</t>
  </si>
  <si>
    <t>0005</t>
  </si>
  <si>
    <t>翼城成品</t>
  </si>
  <si>
    <t>A物资</t>
  </si>
  <si>
    <t>INSERT INTO MDM."StatisticsGroup" ("Code", "Name", "Description") VALUES ('</t>
  </si>
  <si>
    <t>组2</t>
  </si>
  <si>
    <t>CH开票凭证</t>
  </si>
  <si>
    <t>N</t>
  </si>
  <si>
    <t>CH取消开票凭证</t>
  </si>
  <si>
    <t>O</t>
  </si>
  <si>
    <t>CH贷项凭证</t>
  </si>
  <si>
    <t>CH取消贷项凭证</t>
  </si>
  <si>
    <t>最大回扣</t>
  </si>
  <si>
    <t>INSERT INTO MDM."RebateGroup" ("Code", "Name", "Description") VALUES ('</t>
  </si>
  <si>
    <t>最小回扣</t>
  </si>
  <si>
    <t>贸易货物</t>
  </si>
  <si>
    <t>INSERT INTO MDM."MaterialAccountGroup" ("Code", "Name", "Description") VALUES ('</t>
  </si>
  <si>
    <t>性能</t>
  </si>
  <si>
    <t>A1</t>
  </si>
  <si>
    <t>天风其他</t>
  </si>
  <si>
    <t>A2</t>
  </si>
  <si>
    <t>天风半成品\成品</t>
  </si>
  <si>
    <t>A3</t>
  </si>
  <si>
    <t>天风动力产品</t>
  </si>
  <si>
    <t>B1</t>
  </si>
  <si>
    <t>股份其他</t>
  </si>
  <si>
    <t>B2</t>
  </si>
  <si>
    <t>股份半成品\成品</t>
  </si>
  <si>
    <t>B3</t>
  </si>
  <si>
    <t>股份动力产品</t>
  </si>
  <si>
    <t>C2</t>
  </si>
  <si>
    <t>榆中半成品\成品</t>
  </si>
  <si>
    <t>D1</t>
  </si>
  <si>
    <t>翼城其他</t>
  </si>
  <si>
    <t>D2</t>
  </si>
  <si>
    <t>翼城半成品\成品</t>
  </si>
  <si>
    <t>D3</t>
  </si>
  <si>
    <t>翼城动力产品</t>
  </si>
  <si>
    <t>E2</t>
  </si>
  <si>
    <t>宏晟电热产品</t>
  </si>
  <si>
    <t>F1</t>
  </si>
  <si>
    <t>集团其他</t>
  </si>
  <si>
    <t>F2</t>
  </si>
  <si>
    <t>集团半成品\成品</t>
  </si>
  <si>
    <t>F3</t>
  </si>
  <si>
    <t>集团动力产品</t>
  </si>
  <si>
    <t>G1</t>
  </si>
  <si>
    <t>废旧物资\回收物</t>
  </si>
  <si>
    <t>G2</t>
  </si>
  <si>
    <t>原材料</t>
  </si>
  <si>
    <t>H2</t>
  </si>
  <si>
    <t>驻外公司产品</t>
  </si>
  <si>
    <t>00</t>
  </si>
  <si>
    <t>不区分</t>
  </si>
  <si>
    <t>INSERT INTO MDM."ValuationKind" ("Code", "Name", "Description") VALUES ('</t>
  </si>
  <si>
    <t>01级</t>
  </si>
  <si>
    <t>07</t>
  </si>
  <si>
    <t>07级</t>
  </si>
  <si>
    <t>13</t>
  </si>
  <si>
    <t>13级</t>
  </si>
  <si>
    <t>19</t>
  </si>
  <si>
    <t>19级</t>
  </si>
  <si>
    <t>25</t>
  </si>
  <si>
    <t>25级</t>
  </si>
  <si>
    <t>31</t>
  </si>
  <si>
    <t>31级</t>
  </si>
  <si>
    <t>37</t>
  </si>
  <si>
    <t>37级</t>
  </si>
  <si>
    <t>43</t>
  </si>
  <si>
    <t>43级</t>
  </si>
  <si>
    <t>49</t>
  </si>
  <si>
    <t>49级</t>
  </si>
  <si>
    <t>55</t>
  </si>
  <si>
    <t>55级</t>
  </si>
  <si>
    <t>61</t>
  </si>
  <si>
    <t>61级</t>
  </si>
  <si>
    <t>67</t>
  </si>
  <si>
    <t>67级</t>
  </si>
  <si>
    <t>73</t>
  </si>
  <si>
    <t>73级</t>
  </si>
  <si>
    <t>79</t>
  </si>
  <si>
    <t>79级</t>
  </si>
  <si>
    <t>85</t>
  </si>
  <si>
    <t>85级</t>
  </si>
  <si>
    <t>91</t>
  </si>
  <si>
    <t>91级</t>
  </si>
  <si>
    <t>97</t>
  </si>
  <si>
    <t>97级</t>
  </si>
  <si>
    <t>产品等级</t>
  </si>
  <si>
    <t>INSERT INTO MDM."ValuationCategory" ("Code", "Name", "Description") VALUES ('</t>
  </si>
  <si>
    <t>内部/外部采购</t>
  </si>
  <si>
    <t>H</t>
  </si>
  <si>
    <t>初始</t>
  </si>
  <si>
    <t>零售</t>
  </si>
  <si>
    <t>自动(批量)</t>
  </si>
  <si>
    <t>0710</t>
  </si>
  <si>
    <t>仪器1</t>
  </si>
  <si>
    <t>INSERT INTO MDM."ValuationClassify" ("Code", "Name", "Description") VALUES ('</t>
  </si>
  <si>
    <t>0720</t>
  </si>
  <si>
    <t>仪器2</t>
  </si>
  <si>
    <t>1210</t>
  </si>
  <si>
    <t>特别复杂的固定资产</t>
  </si>
  <si>
    <t>3000</t>
  </si>
  <si>
    <t>原料-自产矿</t>
  </si>
  <si>
    <t>3001</t>
  </si>
  <si>
    <t>原料-外购矿</t>
  </si>
  <si>
    <t>3002</t>
  </si>
  <si>
    <t>原料-废钢铁</t>
  </si>
  <si>
    <t>3003</t>
  </si>
  <si>
    <t>原料-合金</t>
  </si>
  <si>
    <t>3004</t>
  </si>
  <si>
    <t>燃料</t>
  </si>
  <si>
    <t>3006</t>
  </si>
  <si>
    <t>原料-外购电</t>
  </si>
  <si>
    <t>3008</t>
  </si>
  <si>
    <t>原料-钛坯</t>
  </si>
  <si>
    <t>3009</t>
  </si>
  <si>
    <t>原料-铁原矿</t>
  </si>
  <si>
    <t>3010</t>
  </si>
  <si>
    <t>原料-冶金辅料</t>
  </si>
  <si>
    <t>3011</t>
  </si>
  <si>
    <t>原料-回收铁料</t>
  </si>
  <si>
    <t>3012</t>
  </si>
  <si>
    <t>原料-国内铁精矿</t>
  </si>
  <si>
    <t>3013</t>
  </si>
  <si>
    <t>原料-国内块矿</t>
  </si>
  <si>
    <t>3014</t>
  </si>
  <si>
    <t>原料-国内粉矿</t>
  </si>
  <si>
    <t>3015</t>
  </si>
  <si>
    <t>原料-国内球团矿</t>
  </si>
  <si>
    <t>3016</t>
  </si>
  <si>
    <t>原料-进口粉矿</t>
  </si>
  <si>
    <t>3017</t>
  </si>
  <si>
    <t>原料-进口铁精矿</t>
  </si>
  <si>
    <t>3018</t>
  </si>
  <si>
    <t>原料-进口球团矿</t>
  </si>
  <si>
    <t>3019</t>
  </si>
  <si>
    <t>原料-进口块矿</t>
  </si>
  <si>
    <t>3020</t>
  </si>
  <si>
    <t>原料-铬矿</t>
  </si>
  <si>
    <t>3021</t>
  </si>
  <si>
    <t>原料-合金渣</t>
  </si>
  <si>
    <t>3022</t>
  </si>
  <si>
    <t>原料-外购烧结矿</t>
  </si>
  <si>
    <t>3023</t>
  </si>
  <si>
    <t>原料-外购废钢</t>
  </si>
  <si>
    <t>3024</t>
  </si>
  <si>
    <t>原料-副产品回收项</t>
  </si>
  <si>
    <t>3025</t>
  </si>
  <si>
    <t>原料-自产废钢</t>
  </si>
  <si>
    <t>3026</t>
  </si>
  <si>
    <t>原料-废次材</t>
  </si>
  <si>
    <t>3027</t>
  </si>
  <si>
    <t>原料-进口低价矿</t>
  </si>
  <si>
    <t>3030</t>
  </si>
  <si>
    <t>经营供应</t>
  </si>
  <si>
    <t>3031</t>
  </si>
  <si>
    <t>经营供应 2</t>
  </si>
  <si>
    <t>3032</t>
  </si>
  <si>
    <t>燃料-煤泥</t>
  </si>
  <si>
    <t>3033</t>
  </si>
  <si>
    <t>燃料-炭素煅煤</t>
  </si>
  <si>
    <t>3034</t>
  </si>
  <si>
    <t>燃料-改质无烟煤</t>
  </si>
  <si>
    <t>3035</t>
  </si>
  <si>
    <t>燃料-焦煤</t>
  </si>
  <si>
    <t>3036</t>
  </si>
  <si>
    <t>燃料-无烟煤</t>
  </si>
  <si>
    <t>3037</t>
  </si>
  <si>
    <t>燃料-兰炭</t>
  </si>
  <si>
    <t>3038</t>
  </si>
  <si>
    <t>燃料-动力煤</t>
  </si>
  <si>
    <t>3040</t>
  </si>
  <si>
    <t>备件</t>
  </si>
  <si>
    <t>3041</t>
  </si>
  <si>
    <t>耐火材料</t>
  </si>
  <si>
    <t>3042</t>
  </si>
  <si>
    <t>辅助材料</t>
  </si>
  <si>
    <t>3043</t>
  </si>
  <si>
    <t>包装物</t>
  </si>
  <si>
    <t>3044</t>
  </si>
  <si>
    <t>低值易耗品</t>
  </si>
  <si>
    <t>3045</t>
  </si>
  <si>
    <t>废旧材料</t>
  </si>
  <si>
    <t>3046</t>
  </si>
  <si>
    <t>废旧备件</t>
  </si>
  <si>
    <t>3047</t>
  </si>
  <si>
    <t>废品-钢材</t>
  </si>
  <si>
    <t>3050</t>
  </si>
  <si>
    <t>包装和空物</t>
  </si>
  <si>
    <t>3051</t>
  </si>
  <si>
    <t>办公用品</t>
  </si>
  <si>
    <t>3052</t>
  </si>
  <si>
    <t>防暑降温饮品</t>
  </si>
  <si>
    <t>3053</t>
  </si>
  <si>
    <t>消防器材</t>
  </si>
  <si>
    <t>3060</t>
  </si>
  <si>
    <t>原材料-氧化铝</t>
  </si>
  <si>
    <t>3061</t>
  </si>
  <si>
    <t>原材料-阳极碳快</t>
  </si>
  <si>
    <t>3062</t>
  </si>
  <si>
    <t>原材料-氟化盐</t>
  </si>
  <si>
    <t>3063</t>
  </si>
  <si>
    <t>原材料-辅料-铁料</t>
  </si>
  <si>
    <t>3064</t>
  </si>
  <si>
    <t>原材料-辅料-其他辅料</t>
  </si>
  <si>
    <t>3065</t>
  </si>
  <si>
    <t>原材料-电解质</t>
  </si>
  <si>
    <t>3090</t>
  </si>
  <si>
    <t>工程物资</t>
  </si>
  <si>
    <t>3100</t>
  </si>
  <si>
    <t>3200</t>
  </si>
  <si>
    <t>服务</t>
  </si>
  <si>
    <t>3300</t>
  </si>
  <si>
    <t>未估价的物料</t>
  </si>
  <si>
    <t>半成品-自制精矿粉</t>
  </si>
  <si>
    <t>5110</t>
  </si>
  <si>
    <t>半成品-自制烧结矿</t>
  </si>
  <si>
    <t>5120</t>
  </si>
  <si>
    <t>半成品-竖炉球团矿</t>
  </si>
  <si>
    <t>5130</t>
  </si>
  <si>
    <t>半成品-自制生石灰</t>
  </si>
  <si>
    <t>5140</t>
  </si>
  <si>
    <t>半成品-自制耐材</t>
  </si>
  <si>
    <t>5150</t>
  </si>
  <si>
    <t>半成品-自产矿</t>
  </si>
  <si>
    <t>5151</t>
  </si>
  <si>
    <t>半成品-镜铁预选矿</t>
  </si>
  <si>
    <t>5152</t>
  </si>
  <si>
    <t>半成品-铜原矿</t>
  </si>
  <si>
    <t>5153</t>
  </si>
  <si>
    <t>半成品-自制石灰</t>
  </si>
  <si>
    <t>5154</t>
  </si>
  <si>
    <t>半成品-混合周边矿</t>
  </si>
  <si>
    <t>5155</t>
  </si>
  <si>
    <t>半成品-混匀精矿</t>
  </si>
  <si>
    <t>5160</t>
  </si>
  <si>
    <t>半成品-自制火工品</t>
  </si>
  <si>
    <t>5170</t>
  </si>
  <si>
    <t>半成品-自产洗精煤</t>
  </si>
  <si>
    <t>半成品-&gt;40mm焦碳</t>
  </si>
  <si>
    <t>5210</t>
  </si>
  <si>
    <t>半成品-25-40mm焦碳</t>
  </si>
  <si>
    <t>5220</t>
  </si>
  <si>
    <t>半成品-10-25mm焦碳</t>
  </si>
  <si>
    <t>5230</t>
  </si>
  <si>
    <t>半成品-&lt;10mm焦碳</t>
  </si>
  <si>
    <t>5235</t>
  </si>
  <si>
    <t>半成品-筛下焦</t>
  </si>
  <si>
    <t>5240</t>
  </si>
  <si>
    <t>半成品-外购焦炭</t>
  </si>
  <si>
    <t>5260</t>
  </si>
  <si>
    <t>半成品-DL焦炉煤气</t>
  </si>
  <si>
    <t>5270</t>
  </si>
  <si>
    <t>半成品-未分离粗苯</t>
  </si>
  <si>
    <t>5280</t>
  </si>
  <si>
    <t>半成品-JH粗焦油</t>
  </si>
  <si>
    <t>半成品-铁水、铸造铁块</t>
  </si>
  <si>
    <t>5301</t>
  </si>
  <si>
    <t>半成品-二炼钢钢水</t>
  </si>
  <si>
    <t>5310</t>
  </si>
  <si>
    <t>半成品-外购生铁</t>
  </si>
  <si>
    <t>5315</t>
  </si>
  <si>
    <t>半成品-外购钢坯</t>
  </si>
  <si>
    <t>5316</t>
  </si>
  <si>
    <t>半成品-EF08型钢坯</t>
  </si>
  <si>
    <t>5320</t>
  </si>
  <si>
    <t>半成品-高炉返矿</t>
  </si>
  <si>
    <t>半成品-碳素钢板坯</t>
  </si>
  <si>
    <t>5401</t>
  </si>
  <si>
    <t>半成品-锅炉钢板坯</t>
  </si>
  <si>
    <t>5402</t>
  </si>
  <si>
    <t>半成品-船用钢板坯</t>
  </si>
  <si>
    <t>5403</t>
  </si>
  <si>
    <t>半成品-优碳钢板坯</t>
  </si>
  <si>
    <t>5404</t>
  </si>
  <si>
    <t>半成品-桥梁钢板坯</t>
  </si>
  <si>
    <t>5405</t>
  </si>
  <si>
    <t>半成品-汽车大梁板坯</t>
  </si>
  <si>
    <t>5406</t>
  </si>
  <si>
    <t>半成品-低合金高强度板坯</t>
  </si>
  <si>
    <t>5407</t>
  </si>
  <si>
    <t>半成品-压力容器板坯</t>
  </si>
  <si>
    <t>5408</t>
  </si>
  <si>
    <t>半成品-管线钢板坯</t>
  </si>
  <si>
    <t>5409</t>
  </si>
  <si>
    <t>半成品-焊接钢板坯</t>
  </si>
  <si>
    <t>5410</t>
  </si>
  <si>
    <t>半成品-锅炉压力容器钢板坯</t>
  </si>
  <si>
    <t>5411</t>
  </si>
  <si>
    <t>半成品-建筑钢板坯</t>
  </si>
  <si>
    <t>半成品-带肋连铸方坯</t>
  </si>
  <si>
    <t>5501</t>
  </si>
  <si>
    <t>半成品-低碳钢方坯</t>
  </si>
  <si>
    <t>5502</t>
  </si>
  <si>
    <t>半成品-焊接方坯</t>
  </si>
  <si>
    <t>5503</t>
  </si>
  <si>
    <t>半成品-优碳钢方坯</t>
  </si>
  <si>
    <t>5504</t>
  </si>
  <si>
    <t>半成品-冷镦钢方坯</t>
  </si>
  <si>
    <t>5505</t>
  </si>
  <si>
    <t>半成品-棉打方坯</t>
  </si>
  <si>
    <t>5506</t>
  </si>
  <si>
    <t>半成品-钢棉钢方坯</t>
  </si>
  <si>
    <t>5507</t>
  </si>
  <si>
    <t>半成品-轮辋钢方坯</t>
  </si>
  <si>
    <t>5508</t>
  </si>
  <si>
    <t>半成品-弹簧钢方坯</t>
  </si>
  <si>
    <t>5509</t>
  </si>
  <si>
    <t>半成品-链条钢方坯</t>
  </si>
  <si>
    <t>5510</t>
  </si>
  <si>
    <t>半成品-合金结构方坯</t>
  </si>
  <si>
    <t>5511</t>
  </si>
  <si>
    <t>半成品-预应力钢棒方坯</t>
  </si>
  <si>
    <t>5512</t>
  </si>
  <si>
    <t>半成品-来料加工带肋连铸方坯</t>
  </si>
  <si>
    <t>5513</t>
  </si>
  <si>
    <t>半成品-帘线钢方坯</t>
  </si>
  <si>
    <t>5514</t>
  </si>
  <si>
    <t>半成品-抽油杆方坯</t>
  </si>
  <si>
    <t>半成品-工序产动力产品</t>
  </si>
  <si>
    <t>半成品-奥氏体型坯</t>
  </si>
  <si>
    <t>5801</t>
  </si>
  <si>
    <t>301型铬镍奥氏体坯</t>
  </si>
  <si>
    <t>5802</t>
  </si>
  <si>
    <t>304型板坯</t>
  </si>
  <si>
    <t>5803</t>
  </si>
  <si>
    <t>316L型板坯</t>
  </si>
  <si>
    <t>5804</t>
  </si>
  <si>
    <t>E01型板坯</t>
  </si>
  <si>
    <t>5805</t>
  </si>
  <si>
    <t>E02型板坯</t>
  </si>
  <si>
    <t>5806</t>
  </si>
  <si>
    <t>321型板坯</t>
  </si>
  <si>
    <t>5807</t>
  </si>
  <si>
    <t>高碳氮铬-镍型奥氏体坯</t>
  </si>
  <si>
    <t>5808</t>
  </si>
  <si>
    <t>309S型板坯</t>
  </si>
  <si>
    <t>5809</t>
  </si>
  <si>
    <t>310S型板坯</t>
  </si>
  <si>
    <t>5810</t>
  </si>
  <si>
    <t>半成品-马氏体型坯</t>
  </si>
  <si>
    <t>5811</t>
  </si>
  <si>
    <t>410型板坯</t>
  </si>
  <si>
    <t>5812</t>
  </si>
  <si>
    <t>420型板坯</t>
  </si>
  <si>
    <t>5813</t>
  </si>
  <si>
    <t>304J1型板坯</t>
  </si>
  <si>
    <t>5814</t>
  </si>
  <si>
    <t>TCS345型板坯</t>
  </si>
  <si>
    <t>5815</t>
  </si>
  <si>
    <t>439型板坯</t>
  </si>
  <si>
    <t>5816</t>
  </si>
  <si>
    <t>443型板坯</t>
  </si>
  <si>
    <t>5817</t>
  </si>
  <si>
    <t>436型板坯</t>
  </si>
  <si>
    <t>5818</t>
  </si>
  <si>
    <t>445型板坯</t>
  </si>
  <si>
    <t>5819</t>
  </si>
  <si>
    <t>E03型板坯</t>
  </si>
  <si>
    <t>5820</t>
  </si>
  <si>
    <t>半成品-铁素体型坯</t>
  </si>
  <si>
    <t>5821</t>
  </si>
  <si>
    <t>430型板坯</t>
  </si>
  <si>
    <t>5822</t>
  </si>
  <si>
    <t>中铬型加钼铬系坯</t>
  </si>
  <si>
    <t>5823</t>
  </si>
  <si>
    <t>高铬型铬系坯</t>
  </si>
  <si>
    <t>5824</t>
  </si>
  <si>
    <t>409L型板坯</t>
  </si>
  <si>
    <t>5825</t>
  </si>
  <si>
    <t>J409M型含钛铬系铁素体坯</t>
  </si>
  <si>
    <t>5830</t>
  </si>
  <si>
    <t>2205型板坯</t>
  </si>
  <si>
    <t>5840</t>
  </si>
  <si>
    <t>半成品-外购不锈钢坯</t>
  </si>
  <si>
    <t>自制半成品-碳块</t>
  </si>
  <si>
    <t>5901</t>
  </si>
  <si>
    <t>自制半成品-铝液</t>
  </si>
  <si>
    <t>5902</t>
  </si>
  <si>
    <t>自制半成品-碳环</t>
  </si>
  <si>
    <t>产成品-碳素钢板材</t>
  </si>
  <si>
    <t>6101</t>
  </si>
  <si>
    <t>产成品-锅炉钢板材</t>
  </si>
  <si>
    <t>6102</t>
  </si>
  <si>
    <t>产成品-船用钢板材</t>
  </si>
  <si>
    <t>6103</t>
  </si>
  <si>
    <t>产成品-优碳钢板材</t>
  </si>
  <si>
    <t>6104</t>
  </si>
  <si>
    <t>产成品-桥梁钢板材</t>
  </si>
  <si>
    <t>6105</t>
  </si>
  <si>
    <t>产成品-汽车大梁板材</t>
  </si>
  <si>
    <t>6106</t>
  </si>
  <si>
    <t>产成品-低合金高强度板材</t>
  </si>
  <si>
    <t>6107</t>
  </si>
  <si>
    <t>产成品-压力容器板材</t>
  </si>
  <si>
    <t>6108</t>
  </si>
  <si>
    <t>产成品-管线钢板材</t>
  </si>
  <si>
    <t>6109</t>
  </si>
  <si>
    <t>产成品-奥氏体不锈钢板</t>
  </si>
  <si>
    <t>6110</t>
  </si>
  <si>
    <t>产成品-马氏体不锈钢板</t>
  </si>
  <si>
    <t>6111</t>
  </si>
  <si>
    <t>产成品-焊接板材</t>
  </si>
  <si>
    <t>6112</t>
  </si>
  <si>
    <t>产成品-锅炉压力容器板</t>
  </si>
  <si>
    <t>6113</t>
  </si>
  <si>
    <t>产成品-建筑钢板材</t>
  </si>
  <si>
    <t>6130</t>
  </si>
  <si>
    <t>304型热轧开平黑板</t>
  </si>
  <si>
    <t>6131</t>
  </si>
  <si>
    <t>316L型热轧开平黑板</t>
  </si>
  <si>
    <t>6132</t>
  </si>
  <si>
    <t>节镍型中镍铬镍锰系黑板</t>
  </si>
  <si>
    <t>6133</t>
  </si>
  <si>
    <t>JssE03节镍型奥氏体黑板</t>
  </si>
  <si>
    <t>6134</t>
  </si>
  <si>
    <t>304型铬镍奥氏体酸洗板</t>
  </si>
  <si>
    <t>6135</t>
  </si>
  <si>
    <t>316型铬镍奥氏体酸洗板</t>
  </si>
  <si>
    <t>6136</t>
  </si>
  <si>
    <t>节镍型低镍铬镍锰系黑板</t>
  </si>
  <si>
    <t>6137</t>
  </si>
  <si>
    <t>321型热轧开平黑板</t>
  </si>
  <si>
    <t>6138</t>
  </si>
  <si>
    <t>410型热轧开平黑板</t>
  </si>
  <si>
    <t>6139</t>
  </si>
  <si>
    <t>430型热轧开平黑板</t>
  </si>
  <si>
    <t>6140</t>
  </si>
  <si>
    <t>含钛型铬系黑板</t>
  </si>
  <si>
    <t>6141</t>
  </si>
  <si>
    <t>JssE01节镍型低镍铬镍锰系</t>
  </si>
  <si>
    <t>6142</t>
  </si>
  <si>
    <t>JssE02节镍型中镍铬镍锰系</t>
  </si>
  <si>
    <t>6143</t>
  </si>
  <si>
    <t>321含钛型铬-镍型奥氏体酸</t>
  </si>
  <si>
    <t>6144</t>
  </si>
  <si>
    <t>低铬型铬系酸洗板</t>
  </si>
  <si>
    <t>6145</t>
  </si>
  <si>
    <t>中铬型铬系酸洗板</t>
  </si>
  <si>
    <t>6146</t>
  </si>
  <si>
    <t>含钛型铬系酸洗板</t>
  </si>
  <si>
    <t>6147</t>
  </si>
  <si>
    <t>2205型热轧开平黑板</t>
  </si>
  <si>
    <t>6148</t>
  </si>
  <si>
    <t>双相不锈钢白板</t>
  </si>
  <si>
    <t>产成品-CSP普碳钢带</t>
  </si>
  <si>
    <t>6201</t>
  </si>
  <si>
    <t>产成品-CSP低合金钢带</t>
  </si>
  <si>
    <t>6202</t>
  </si>
  <si>
    <t>产成品-CSP优质钢带</t>
  </si>
  <si>
    <t>6203</t>
  </si>
  <si>
    <t>产成品-CSP低碳钢带</t>
  </si>
  <si>
    <t>6204</t>
  </si>
  <si>
    <t>产成品-CSP焊接结构钢带</t>
  </si>
  <si>
    <t>6205</t>
  </si>
  <si>
    <t>产成品-CSP耐候钢带</t>
  </si>
  <si>
    <t>6206</t>
  </si>
  <si>
    <t>产成品-CSP汽车结构钢带</t>
  </si>
  <si>
    <t>6207</t>
  </si>
  <si>
    <t>产成品- CSP汽车车轮用钢带</t>
  </si>
  <si>
    <t>6208</t>
  </si>
  <si>
    <t>产成品- CSP汽车车厢用钢带</t>
  </si>
  <si>
    <t>6209</t>
  </si>
  <si>
    <t>产成品-CSP管线钢带</t>
  </si>
  <si>
    <t>6210</t>
  </si>
  <si>
    <t>产成品-CSP其他钢带</t>
  </si>
  <si>
    <t>6211</t>
  </si>
  <si>
    <t>产成品-CSP容器钢带</t>
  </si>
  <si>
    <t>产成品-带肋钢筋</t>
  </si>
  <si>
    <t>6301</t>
  </si>
  <si>
    <t>产成品-低碳钢线材</t>
  </si>
  <si>
    <t>6302</t>
  </si>
  <si>
    <t>产成品-焊接线材</t>
  </si>
  <si>
    <t>6303</t>
  </si>
  <si>
    <t>产成品-优碳钢线材</t>
  </si>
  <si>
    <t>6304</t>
  </si>
  <si>
    <t>产成品-冷镦钢线材</t>
  </si>
  <si>
    <t>6305</t>
  </si>
  <si>
    <t>产成品-棉打线材</t>
  </si>
  <si>
    <t>6306</t>
  </si>
  <si>
    <t>产成品-钢棉钢线材</t>
  </si>
  <si>
    <t>6307</t>
  </si>
  <si>
    <t>产成品-轮辋钢线材</t>
  </si>
  <si>
    <t>6308</t>
  </si>
  <si>
    <t>产成品-弹簧钢线材</t>
  </si>
  <si>
    <t>6309</t>
  </si>
  <si>
    <t>产成品-链条钢线材</t>
  </si>
  <si>
    <t>6310</t>
  </si>
  <si>
    <t>产成品-合金结构圆钢</t>
  </si>
  <si>
    <t>6311</t>
  </si>
  <si>
    <t>产成品-来料加工带肋钢筋</t>
  </si>
  <si>
    <t>6312</t>
  </si>
  <si>
    <t>产成品-抽油杆热轧圆钢</t>
  </si>
  <si>
    <t>6313</t>
  </si>
  <si>
    <t>产成品-优碳热轧棒材</t>
  </si>
  <si>
    <t>6314</t>
  </si>
  <si>
    <t>产成品-光圆钢筋</t>
  </si>
  <si>
    <t>6315</t>
  </si>
  <si>
    <t>产成品-普碳热轧圆钢</t>
  </si>
  <si>
    <t>6316</t>
  </si>
  <si>
    <t>产成品-帘线钢线材</t>
  </si>
  <si>
    <t>6320</t>
  </si>
  <si>
    <t>产成品-预应力盘条</t>
  </si>
  <si>
    <t>产成品-普碳钢带</t>
  </si>
  <si>
    <t>6510</t>
  </si>
  <si>
    <t>产成品-低合金钢带</t>
  </si>
  <si>
    <t>6520</t>
  </si>
  <si>
    <t>产成品-优碳钢带</t>
  </si>
  <si>
    <t>6530</t>
  </si>
  <si>
    <t>产成品-低碳钢带</t>
  </si>
  <si>
    <t>6540</t>
  </si>
  <si>
    <t>产成品-管线钢带</t>
  </si>
  <si>
    <t>6550</t>
  </si>
  <si>
    <t>产成品-汽车大梁钢带</t>
  </si>
  <si>
    <t>6590</t>
  </si>
  <si>
    <t>产成品-其他钢带</t>
  </si>
  <si>
    <t>产成品-碳钢开平板</t>
  </si>
  <si>
    <t>6601</t>
  </si>
  <si>
    <t>产成品-不锈钢开平板</t>
  </si>
  <si>
    <t>6602</t>
  </si>
  <si>
    <t>304型冷轧开平板</t>
  </si>
  <si>
    <t>6603</t>
  </si>
  <si>
    <t>316L型冷轧开平板</t>
  </si>
  <si>
    <t>6604</t>
  </si>
  <si>
    <t>2205型冷轧开平板</t>
  </si>
  <si>
    <t>6605</t>
  </si>
  <si>
    <t>309S型冷轧开平板</t>
  </si>
  <si>
    <t>6606</t>
  </si>
  <si>
    <t>310S型冷轧开平板</t>
  </si>
  <si>
    <t>6607</t>
  </si>
  <si>
    <t>304J1型冷轧开平板</t>
  </si>
  <si>
    <t>6608</t>
  </si>
  <si>
    <t>321型冷轧开平板</t>
  </si>
  <si>
    <t>6609</t>
  </si>
  <si>
    <t>410型冷轧开平板</t>
  </si>
  <si>
    <t>6610</t>
  </si>
  <si>
    <t>430型冷轧开平板</t>
  </si>
  <si>
    <t>6611</t>
  </si>
  <si>
    <t>420型冷轧开平板</t>
  </si>
  <si>
    <t>6612</t>
  </si>
  <si>
    <t>TCS345型冷轧开平板</t>
  </si>
  <si>
    <t>6613</t>
  </si>
  <si>
    <t>409L型冷轧开平板</t>
  </si>
  <si>
    <t>6614</t>
  </si>
  <si>
    <t>439型冷轧开平板</t>
  </si>
  <si>
    <t>6615</t>
  </si>
  <si>
    <t>443型冷轧开平板</t>
  </si>
  <si>
    <t>6616</t>
  </si>
  <si>
    <t>436型冷轧开平板</t>
  </si>
  <si>
    <t>6617</t>
  </si>
  <si>
    <t>445型冷轧开平板</t>
  </si>
  <si>
    <t>6618</t>
  </si>
  <si>
    <t>E01型冷轧开平板</t>
  </si>
  <si>
    <t>6619</t>
  </si>
  <si>
    <t>E02型冷轧开平板</t>
  </si>
  <si>
    <t>6620</t>
  </si>
  <si>
    <t>E03型冷轧开平板</t>
  </si>
  <si>
    <t>6621</t>
  </si>
  <si>
    <t>309S型热轧开平黑板</t>
  </si>
  <si>
    <t>6622</t>
  </si>
  <si>
    <t>310S型热轧开平黑板</t>
  </si>
  <si>
    <t>6623</t>
  </si>
  <si>
    <t>304J1型热轧开平黑板</t>
  </si>
  <si>
    <t>6624</t>
  </si>
  <si>
    <t>420型热轧开平黑板</t>
  </si>
  <si>
    <t>6625</t>
  </si>
  <si>
    <t>TCS345型热轧开平黑板</t>
  </si>
  <si>
    <t>6626</t>
  </si>
  <si>
    <t>409L型热轧开平黑板</t>
  </si>
  <si>
    <t>6627</t>
  </si>
  <si>
    <t>439型热轧开平黑板</t>
  </si>
  <si>
    <t>6628</t>
  </si>
  <si>
    <t>443型热轧开平黑板</t>
  </si>
  <si>
    <t>6629</t>
  </si>
  <si>
    <t>436型热轧开平黑板</t>
  </si>
  <si>
    <t>6630</t>
  </si>
  <si>
    <t>445型热轧开平黑板</t>
  </si>
  <si>
    <t>6631</t>
  </si>
  <si>
    <t>E01型热轧开平黑板</t>
  </si>
  <si>
    <t>6632</t>
  </si>
  <si>
    <t>E02型热轧开平黑板</t>
  </si>
  <si>
    <t>6633</t>
  </si>
  <si>
    <t>E03型热轧开平黑板</t>
  </si>
  <si>
    <t>6701</t>
  </si>
  <si>
    <t>310S型冷轧钢带</t>
  </si>
  <si>
    <t>6702</t>
  </si>
  <si>
    <t>304J1型热轧酸退钢带</t>
  </si>
  <si>
    <t>6703</t>
  </si>
  <si>
    <t>304J1型冷轧钢带</t>
  </si>
  <si>
    <t>6704</t>
  </si>
  <si>
    <t>321型冷轧钢带</t>
  </si>
  <si>
    <t>6705</t>
  </si>
  <si>
    <t>420型热轧酸退钢带</t>
  </si>
  <si>
    <t>6706</t>
  </si>
  <si>
    <t>420型冷轧钢带</t>
  </si>
  <si>
    <t>6707</t>
  </si>
  <si>
    <t>TCS345型热轧酸退钢带</t>
  </si>
  <si>
    <t>6708</t>
  </si>
  <si>
    <t>TCS345型冷轧钢带</t>
  </si>
  <si>
    <t>6709</t>
  </si>
  <si>
    <t>439型热轧酸退钢带</t>
  </si>
  <si>
    <t>6710</t>
  </si>
  <si>
    <t>439型冷轧钢带</t>
  </si>
  <si>
    <t>6711</t>
  </si>
  <si>
    <t>443型热轧酸退钢带</t>
  </si>
  <si>
    <t>6712</t>
  </si>
  <si>
    <t>443型冷轧钢带</t>
  </si>
  <si>
    <t>6713</t>
  </si>
  <si>
    <t>436型热轧酸退钢带</t>
  </si>
  <si>
    <t>6714</t>
  </si>
  <si>
    <t>436型冷轧钢带</t>
  </si>
  <si>
    <t>6715</t>
  </si>
  <si>
    <t>445型热轧酸退钢带</t>
  </si>
  <si>
    <t>6716</t>
  </si>
  <si>
    <t>445型冷轧钢带</t>
  </si>
  <si>
    <t>6717</t>
  </si>
  <si>
    <t>E03型热轧酸退钢带</t>
  </si>
  <si>
    <t>6718</t>
  </si>
  <si>
    <t>E03型冷轧钢带</t>
  </si>
  <si>
    <t>产成品-奥氏体黑带</t>
  </si>
  <si>
    <t>6801</t>
  </si>
  <si>
    <t>301型铬镍奥氏体黑卷</t>
  </si>
  <si>
    <t>6802</t>
  </si>
  <si>
    <t>304型热轧黑带</t>
  </si>
  <si>
    <t>6803</t>
  </si>
  <si>
    <t>316L型热轧黑带</t>
  </si>
  <si>
    <t>6804</t>
  </si>
  <si>
    <t>E01型热轧黑带</t>
  </si>
  <si>
    <t>6805</t>
  </si>
  <si>
    <t>E02型热轧黑带</t>
  </si>
  <si>
    <t>6806</t>
  </si>
  <si>
    <t>321型热轧黑带</t>
  </si>
  <si>
    <t>6807</t>
  </si>
  <si>
    <t>高碳氮铬-镍型奥氏体黑卷</t>
  </si>
  <si>
    <t>6808</t>
  </si>
  <si>
    <t>309S型热轧黑带</t>
  </si>
  <si>
    <t>6809</t>
  </si>
  <si>
    <t>310S型热轧黑带</t>
  </si>
  <si>
    <t>6810</t>
  </si>
  <si>
    <t>产成品-马氏体黑带</t>
  </si>
  <si>
    <t>6811</t>
  </si>
  <si>
    <t>410型热轧黑带</t>
  </si>
  <si>
    <t>6812</t>
  </si>
  <si>
    <t>310S型热轧黑卷</t>
  </si>
  <si>
    <t>6813</t>
  </si>
  <si>
    <t>304J1型热轧黑带</t>
  </si>
  <si>
    <t>6814</t>
  </si>
  <si>
    <t>TCS345型热轧黑带</t>
  </si>
  <si>
    <t>6815</t>
  </si>
  <si>
    <t>439型热轧黑带</t>
  </si>
  <si>
    <t>6816</t>
  </si>
  <si>
    <t>443型热轧黑带</t>
  </si>
  <si>
    <t>6817</t>
  </si>
  <si>
    <t>436型热轧黑带</t>
  </si>
  <si>
    <t>6818</t>
  </si>
  <si>
    <t>445型热轧黑带</t>
  </si>
  <si>
    <t>6819</t>
  </si>
  <si>
    <t>E03型热轧黑带</t>
  </si>
  <si>
    <t>6820</t>
  </si>
  <si>
    <t>产成品-铁素体黑带</t>
  </si>
  <si>
    <t>6821</t>
  </si>
  <si>
    <t>430型热轧黑带</t>
  </si>
  <si>
    <t>6822</t>
  </si>
  <si>
    <t>中铬型加钼铬系黑卷</t>
  </si>
  <si>
    <t>6823</t>
  </si>
  <si>
    <t>高铬型铬系黑卷</t>
  </si>
  <si>
    <t>6824</t>
  </si>
  <si>
    <t>409L型热轧黑带</t>
  </si>
  <si>
    <t>6825</t>
  </si>
  <si>
    <t>J409M型含钛铬系铁素体黑卷</t>
  </si>
  <si>
    <t>6826</t>
  </si>
  <si>
    <t>EF08型热轧黑卷</t>
  </si>
  <si>
    <t>6827</t>
  </si>
  <si>
    <t>420型热轧黑带</t>
  </si>
  <si>
    <t>6830</t>
  </si>
  <si>
    <t>2205型热轧黑带</t>
  </si>
  <si>
    <t>6840</t>
  </si>
  <si>
    <t>钛黑带</t>
  </si>
  <si>
    <t>6850</t>
  </si>
  <si>
    <t>产成品-奥氏体黑带(重卷)</t>
  </si>
  <si>
    <t>6851</t>
  </si>
  <si>
    <t>301型铬镍奥氏体黑卷(重卷)</t>
  </si>
  <si>
    <t>6852</t>
  </si>
  <si>
    <t>304型铬镍奥氏体黑卷(重卷)(废)</t>
  </si>
  <si>
    <t>6853</t>
  </si>
  <si>
    <t>316型铬镍奥氏体黑卷(重卷)(废)</t>
  </si>
  <si>
    <t>6854</t>
  </si>
  <si>
    <t>节镍型低镍铬镍锰系黑卷(重卷)(废)</t>
  </si>
  <si>
    <t>6855</t>
  </si>
  <si>
    <t>节镍型中镍铬镍锰系黑卷(重卷)(废)</t>
  </si>
  <si>
    <t>6856</t>
  </si>
  <si>
    <t>含钛型铬-镍型奥氏体黑(重)(废)</t>
  </si>
  <si>
    <t>6857</t>
  </si>
  <si>
    <t>高碳氮铬-镍型奥氏体黑(重)</t>
  </si>
  <si>
    <t>6858</t>
  </si>
  <si>
    <t>309S型铬镍奥氏体黑卷(重卷)(废)</t>
  </si>
  <si>
    <t>6860</t>
  </si>
  <si>
    <t>产成品-马氏体黑带(重卷)</t>
  </si>
  <si>
    <t>6861</t>
  </si>
  <si>
    <t>低铬型铬系黑卷(重卷)(废)</t>
  </si>
  <si>
    <t>6870</t>
  </si>
  <si>
    <t>产成品-铁素体黑带(重卷)</t>
  </si>
  <si>
    <t>6871</t>
  </si>
  <si>
    <t>中铬型铬系黑卷(重卷)(废)</t>
  </si>
  <si>
    <t>6872</t>
  </si>
  <si>
    <t>中铬型加钼铬系黑卷(重卷)</t>
  </si>
  <si>
    <t>6873</t>
  </si>
  <si>
    <t>高铬型铬系黑卷(重卷)</t>
  </si>
  <si>
    <t>6874</t>
  </si>
  <si>
    <t>含钛型铬系黑卷(重卷)(废)</t>
  </si>
  <si>
    <t>6875</t>
  </si>
  <si>
    <t>J409M型含钛铬系铁素体黑卷(重卷)</t>
  </si>
  <si>
    <t>6876</t>
  </si>
  <si>
    <t>310S型热轧黑卷（重卷）</t>
  </si>
  <si>
    <t>6877</t>
  </si>
  <si>
    <t>EF08型热轧黑卷(重卷)</t>
  </si>
  <si>
    <t>6880</t>
  </si>
  <si>
    <t>双相型黑卷(重卷)(废)</t>
  </si>
  <si>
    <t>6890</t>
  </si>
  <si>
    <t>钛黑带(重卷)(废)</t>
  </si>
  <si>
    <t>301型热轧白卷</t>
  </si>
  <si>
    <t>6902</t>
  </si>
  <si>
    <t>301型冷轧卷＞0.6mm</t>
  </si>
  <si>
    <t>6903</t>
  </si>
  <si>
    <t>301型冷轧卷≤0.6mm</t>
  </si>
  <si>
    <t>6904</t>
  </si>
  <si>
    <t>304型热轧酸退钢带</t>
  </si>
  <si>
    <t>6905</t>
  </si>
  <si>
    <t>304型冷轧钢带</t>
  </si>
  <si>
    <t>6906</t>
  </si>
  <si>
    <t>304型冷轧卷≤0.6mm（作废）</t>
  </si>
  <si>
    <t>6907</t>
  </si>
  <si>
    <t>316L型热轧酸退钢带</t>
  </si>
  <si>
    <t>6908</t>
  </si>
  <si>
    <t>316L型冷轧钢带</t>
  </si>
  <si>
    <t>6909</t>
  </si>
  <si>
    <t>316型冷轧卷≤0.6mm（作废）</t>
  </si>
  <si>
    <t>6910</t>
  </si>
  <si>
    <t>E01型热轧酸退钢带</t>
  </si>
  <si>
    <t>6911</t>
  </si>
  <si>
    <t>E01型冷轧钢带</t>
  </si>
  <si>
    <t>6912</t>
  </si>
  <si>
    <t>节镍型E01冷轧卷≤0.6mm（作废）</t>
  </si>
  <si>
    <t>6913</t>
  </si>
  <si>
    <t>E02型热轧酸退钢带</t>
  </si>
  <si>
    <t>6914</t>
  </si>
  <si>
    <t>E02型冷轧钢带</t>
  </si>
  <si>
    <t>6915</t>
  </si>
  <si>
    <t>节镍型E02冷轧卷≤0.6mm（作废）</t>
  </si>
  <si>
    <t>6916</t>
  </si>
  <si>
    <t>321型热轧酸退钢带</t>
  </si>
  <si>
    <t>6917</t>
  </si>
  <si>
    <t>含钛型镍铬冷轧卷＞0.6mm</t>
  </si>
  <si>
    <t>6918</t>
  </si>
  <si>
    <t>含钛铬镍冷轧卷≤0.6mm</t>
  </si>
  <si>
    <t>6919</t>
  </si>
  <si>
    <t>高铬镍型热轧白卷</t>
  </si>
  <si>
    <t>6920</t>
  </si>
  <si>
    <t>高铬镍型冷轧卷＞0.6mm</t>
  </si>
  <si>
    <t>6921</t>
  </si>
  <si>
    <t>高铬镍型冷轧卷≤0.6mm</t>
  </si>
  <si>
    <t>6922</t>
  </si>
  <si>
    <t>309S型热轧酸退钢带</t>
  </si>
  <si>
    <t>6923</t>
  </si>
  <si>
    <t>309S型冷轧钢带</t>
  </si>
  <si>
    <t>6924</t>
  </si>
  <si>
    <t>310S型热轧酸退钢带</t>
  </si>
  <si>
    <t>6925</t>
  </si>
  <si>
    <t>EF08型热轧酸退钢带</t>
  </si>
  <si>
    <t>6926</t>
  </si>
  <si>
    <t>EF08型冷轧钢带</t>
  </si>
  <si>
    <t>6940</t>
  </si>
  <si>
    <t>410型热轧酸退钢带</t>
  </si>
  <si>
    <t>6941</t>
  </si>
  <si>
    <t>410型冷轧钢带</t>
  </si>
  <si>
    <t>6942</t>
  </si>
  <si>
    <t>低铬铬系冷轧卷≤0.6mm（作废）</t>
  </si>
  <si>
    <t>6960</t>
  </si>
  <si>
    <t>430型热轧酸退钢带</t>
  </si>
  <si>
    <t>6961</t>
  </si>
  <si>
    <t>430型冷轧钢带</t>
  </si>
  <si>
    <t>6962</t>
  </si>
  <si>
    <t>中铬铬系冷轧卷≤0.6mm（作废）</t>
  </si>
  <si>
    <t>6963</t>
  </si>
  <si>
    <t>中铬钼型热轧白卷</t>
  </si>
  <si>
    <t>6964</t>
  </si>
  <si>
    <t>中铬钼型冷轧卷＞0.6mm</t>
  </si>
  <si>
    <t>6965</t>
  </si>
  <si>
    <t>中铬钼冷轧卷≤0.6mm</t>
  </si>
  <si>
    <t>6966</t>
  </si>
  <si>
    <t>高铬铬系热轧白卷</t>
  </si>
  <si>
    <t>6967</t>
  </si>
  <si>
    <t>高铬铬系冷轧卷＞0.6mm</t>
  </si>
  <si>
    <t>6968</t>
  </si>
  <si>
    <t>高铬铬系冷轧卷≤0.6mm</t>
  </si>
  <si>
    <t>6969</t>
  </si>
  <si>
    <t>409L型热轧酸退钢带</t>
  </si>
  <si>
    <t>6970</t>
  </si>
  <si>
    <t>409L型冷轧钢带</t>
  </si>
  <si>
    <t>6971</t>
  </si>
  <si>
    <t>含钛铬系冷轧卷≤0.6mm（作废）</t>
  </si>
  <si>
    <t>6972</t>
  </si>
  <si>
    <t>J409M型热轧白卷</t>
  </si>
  <si>
    <t>6973</t>
  </si>
  <si>
    <t>J409M型冷轧卷</t>
  </si>
  <si>
    <t>6980</t>
  </si>
  <si>
    <t>钛板带</t>
  </si>
  <si>
    <t>6990</t>
  </si>
  <si>
    <t>2205型热轧酸退钢带</t>
  </si>
  <si>
    <t>6991</t>
  </si>
  <si>
    <t>2205型冷轧钢带</t>
  </si>
  <si>
    <t>6992</t>
  </si>
  <si>
    <t>双相型冷轧卷≤0.6mm（作废）</t>
  </si>
  <si>
    <t>7000</t>
  </si>
  <si>
    <t>成品-冷硬卷CQ</t>
  </si>
  <si>
    <t>7001</t>
  </si>
  <si>
    <t>成品-冷硬卷DQ</t>
  </si>
  <si>
    <t>7002</t>
  </si>
  <si>
    <t>成品-冷硬卷DDQ</t>
  </si>
  <si>
    <t>7003</t>
  </si>
  <si>
    <t>成品-冷硬卷EDDQ</t>
  </si>
  <si>
    <t>7004</t>
  </si>
  <si>
    <t>成品-冷硬卷HSS</t>
  </si>
  <si>
    <t>7005</t>
  </si>
  <si>
    <t>成品-冷硬卷HSLA</t>
  </si>
  <si>
    <t>7030</t>
  </si>
  <si>
    <t>成品-镀锌卷CQ</t>
  </si>
  <si>
    <t>7031</t>
  </si>
  <si>
    <t>成品-镀锌卷DQ</t>
  </si>
  <si>
    <t>7032</t>
  </si>
  <si>
    <t>成品-镀锌卷FH</t>
  </si>
  <si>
    <t>7033</t>
  </si>
  <si>
    <t>成品-镀锌卷HSS</t>
  </si>
  <si>
    <t>7034</t>
  </si>
  <si>
    <t>成品-镀锌卷DDQ</t>
  </si>
  <si>
    <t>7060</t>
  </si>
  <si>
    <t>成品-冷轧卷CQ</t>
  </si>
  <si>
    <t>7061</t>
  </si>
  <si>
    <t>成品-冷轧卷DQ</t>
  </si>
  <si>
    <t>7062</t>
  </si>
  <si>
    <t>成品-冷轧卷DDQ</t>
  </si>
  <si>
    <t>7063</t>
  </si>
  <si>
    <t>成品-冷轧卷EDDQ</t>
  </si>
  <si>
    <t>7064</t>
  </si>
  <si>
    <t>成品-冷轧卷HSS</t>
  </si>
  <si>
    <t>7065</t>
  </si>
  <si>
    <t>成品-冷轧卷HSLA</t>
  </si>
  <si>
    <t>7066</t>
  </si>
  <si>
    <t>产成品-冷轧重卷CQ</t>
  </si>
  <si>
    <t>7067</t>
  </si>
  <si>
    <t>产成品-冷轧重卷DQ</t>
  </si>
  <si>
    <t>7068</t>
  </si>
  <si>
    <t>产成品-冷轧重卷DDQ</t>
  </si>
  <si>
    <t>7069</t>
  </si>
  <si>
    <t>产成品-冷轧重卷EDDQ</t>
  </si>
  <si>
    <t>7070</t>
  </si>
  <si>
    <t>产成品-冷轧重卷HSS</t>
  </si>
  <si>
    <t>7071</t>
  </si>
  <si>
    <t>产成品-冷轧重卷HSLA</t>
  </si>
  <si>
    <t>7100</t>
  </si>
  <si>
    <t>动力产品-风</t>
  </si>
  <si>
    <t>7110</t>
  </si>
  <si>
    <t>动力产品-水</t>
  </si>
  <si>
    <t>7120</t>
  </si>
  <si>
    <t>动力产品-电</t>
  </si>
  <si>
    <t>7130</t>
  </si>
  <si>
    <t>动力产品-蒸汽</t>
  </si>
  <si>
    <t>7140</t>
  </si>
  <si>
    <t>动力产品-燃气</t>
  </si>
  <si>
    <t>7150</t>
  </si>
  <si>
    <t>动力产品-空气</t>
  </si>
  <si>
    <t>7200</t>
  </si>
  <si>
    <t>产成品-精细化工产品</t>
  </si>
  <si>
    <t>7300</t>
  </si>
  <si>
    <t>产成品-铝锭</t>
  </si>
  <si>
    <t>7301</t>
  </si>
  <si>
    <t>产成品-其他铝产品</t>
  </si>
  <si>
    <t>8510</t>
  </si>
  <si>
    <t>受托代销商品-焦炭</t>
  </si>
  <si>
    <t>8600</t>
  </si>
  <si>
    <t>受托代销商品-化产品</t>
  </si>
  <si>
    <t>8610</t>
  </si>
  <si>
    <t>受托代销商品-产成品</t>
  </si>
  <si>
    <t>8620</t>
  </si>
  <si>
    <t>受托代销商品-榆中产成品</t>
  </si>
  <si>
    <t>8630</t>
  </si>
  <si>
    <t>受托代销商品-翼城产成品</t>
  </si>
  <si>
    <t>8640</t>
  </si>
  <si>
    <t>受托代销商品-宏晟电热</t>
  </si>
  <si>
    <t>8650</t>
  </si>
  <si>
    <t>受托代销商品-榆中化产品</t>
  </si>
  <si>
    <t>8670</t>
  </si>
  <si>
    <t>受托代销商品-半成品化产品</t>
  </si>
  <si>
    <t>9100</t>
  </si>
  <si>
    <t>驻外外购产品-板材</t>
  </si>
  <si>
    <t>9101</t>
  </si>
  <si>
    <t>驻外外购产品-钢带</t>
  </si>
  <si>
    <t>9102</t>
  </si>
  <si>
    <t>榆钢产成品-线材</t>
  </si>
  <si>
    <t>9103</t>
  </si>
  <si>
    <t>榆钢产成品-棒材</t>
  </si>
  <si>
    <t>9104</t>
  </si>
  <si>
    <t>榆钢产成品-钢筋</t>
  </si>
  <si>
    <t>9105</t>
  </si>
  <si>
    <t>驻外公司产成品-开平废钢</t>
  </si>
  <si>
    <t>9106</t>
  </si>
  <si>
    <t>驻外外购产品-不锈钢板材</t>
  </si>
  <si>
    <t>9107</t>
  </si>
  <si>
    <t>驻外外购产品-不锈钢钢带</t>
  </si>
  <si>
    <t>9108</t>
  </si>
  <si>
    <t>驻外公司产成品-不锈钢废钢</t>
  </si>
  <si>
    <t>9109</t>
  </si>
  <si>
    <t>翼钢产成品-线材</t>
  </si>
  <si>
    <t>9110</t>
  </si>
  <si>
    <t>翼钢产成品-棒材</t>
  </si>
  <si>
    <t>9111</t>
  </si>
  <si>
    <t>翼钢产成品-钢筋</t>
  </si>
  <si>
    <t>9112</t>
  </si>
  <si>
    <t>驻外外购产品-线材</t>
  </si>
  <si>
    <t>9113</t>
  </si>
  <si>
    <t>驻外外购产品-钢筋</t>
  </si>
  <si>
    <t>9114</t>
  </si>
  <si>
    <t>驻外外购产品-棒材</t>
  </si>
  <si>
    <t>9115</t>
  </si>
  <si>
    <t>驻外公司产成品-冷轧盒板</t>
  </si>
  <si>
    <t>9116</t>
  </si>
  <si>
    <t>驻外公司产成品-镀锌盒板</t>
  </si>
  <si>
    <t>S</t>
  </si>
  <si>
    <t>INSERT INTO MDM."ValuationControl" ("Code", "Name", "Description") VALUES ('</t>
  </si>
  <si>
    <t>V</t>
  </si>
  <si>
    <t>移动平均价格</t>
  </si>
  <si>
    <t>对于各种折扣不可选</t>
  </si>
  <si>
    <t>INSERT INTO MDM."DiscountInKind" ("Code", "Name", "Description") VALUES ('</t>
  </si>
  <si>
    <t>采购和销售的各种折扣可选</t>
  </si>
  <si>
    <t>只对采购的各种折扣可选</t>
  </si>
  <si>
    <t>只对销售的各种折扣可选</t>
  </si>
  <si>
    <t>不活动</t>
  </si>
  <si>
    <t>INSERT INTO MDM."VariablePurchaseOrderUnit" ("Code", "Name", "Description") VALUES ('</t>
  </si>
  <si>
    <t>激活的</t>
  </si>
  <si>
    <t>含自身价格时有效</t>
  </si>
  <si>
    <t>E1</t>
  </si>
  <si>
    <t>GR标签，按记录数量编号</t>
  </si>
  <si>
    <t>INSERT INTO MDM."MaterialLabelForm" ("Code", "Name", "Description") VALUES ('</t>
  </si>
  <si>
    <t>GR标签，按存储数量编号</t>
  </si>
  <si>
    <t>E3</t>
  </si>
  <si>
    <t>GR标签，按订单价格数量编号</t>
  </si>
  <si>
    <t>不舍进</t>
  </si>
  <si>
    <t>INSERT INTO MDM."ShelfLifeExpirationDateRound" ("Code", "Name", "Description") VALUES ('</t>
  </si>
  <si>
    <t>-</t>
  </si>
  <si>
    <t>开始选择期间（周，月或年）</t>
  </si>
  <si>
    <t>+</t>
  </si>
  <si>
    <t>结束选择期间（周，月或年）</t>
  </si>
  <si>
    <t>开始后续期间（星期，月，年）</t>
  </si>
  <si>
    <t>$$-OSS-SM</t>
  </si>
  <si>
    <t>R/3通知单</t>
  </si>
  <si>
    <t>INSERT INTO MDM."CatalogProfile" ("Code", "Name", "Description") VALUES ('</t>
  </si>
  <si>
    <t>000000001</t>
  </si>
  <si>
    <t>一般的类别参数文件</t>
  </si>
  <si>
    <t>CA-N</t>
  </si>
  <si>
    <t>通用通知单</t>
  </si>
  <si>
    <t>CLM000001</t>
  </si>
  <si>
    <t>要求类别参数文件</t>
  </si>
  <si>
    <t>ISRE</t>
  </si>
  <si>
    <t>RE不动产</t>
  </si>
  <si>
    <t>QM0000001</t>
  </si>
  <si>
    <t>作为质量通告的类别参数文件</t>
  </si>
  <si>
    <t>SAPISR</t>
  </si>
  <si>
    <t>ISR的类别参数文件</t>
  </si>
  <si>
    <t>VW1</t>
  </si>
  <si>
    <t>建议系统</t>
  </si>
  <si>
    <t>否</t>
  </si>
  <si>
    <t>INSERT INTO MDM."ReplacementPart" ("Code", "Name", "Description") VALUES ('</t>
  </si>
  <si>
    <t>可选的替代部分</t>
  </si>
  <si>
    <t>必要的替代部分</t>
  </si>
  <si>
    <t>无JIT</t>
  </si>
  <si>
    <t>INSERT INTO MDM."JITDeliverySchedules" ("Code", "Name", "Description") VALUES ('</t>
  </si>
  <si>
    <t>自动地</t>
  </si>
  <si>
    <t>不考虑安全时间</t>
  </si>
  <si>
    <t>INSERT INTO MDM."SafetyTimeIndicator" ("Code", "Name", "Description") VALUES ('</t>
  </si>
  <si>
    <t>独立需求的安全时间</t>
  </si>
  <si>
    <t>所有需求的安全时间</t>
  </si>
  <si>
    <t>只检查计划单独段</t>
  </si>
  <si>
    <t>INSERT INTO MDM."CrossProjectMaterialIndicator" ("Code", "Name", "Description") VALUES ('</t>
  </si>
  <si>
    <t>检查计划工厂段和所有段</t>
  </si>
  <si>
    <t>显示相关的每日需求的汇总</t>
  </si>
  <si>
    <t>INSERT INTO MDM."RequirementsGrouping" ("Code", "Name", "Description") VALUES ('</t>
  </si>
  <si>
    <t>在rep.mfg中，除总需求之外的个别记录</t>
  </si>
  <si>
    <t>相关需求的物料已计划</t>
  </si>
  <si>
    <t>INSERT INTO MDM."MRPRelevancyRequirements" ("Code", "Name", "Description") VALUES ('</t>
  </si>
  <si>
    <t>相关需求的物料未计划</t>
  </si>
  <si>
    <t>单一/平行中断的部分/物料</t>
  </si>
  <si>
    <t>INSERT INTO MDM."DiscontinuationIndicator" ("Code", "Name", "Description") VALUES ('</t>
  </si>
  <si>
    <t>相关平行不连续部分/物料</t>
  </si>
  <si>
    <t>无作业的最终反冲</t>
  </si>
  <si>
    <t>INSERT INTO MDM."ReManufacturingProfile" ("Code", "Name", "Description") VALUES ('</t>
  </si>
  <si>
    <t>有作业的最终反冲</t>
  </si>
  <si>
    <t>无作业的报告点</t>
  </si>
  <si>
    <t>单独成本汇集-看板生产控制</t>
  </si>
  <si>
    <t>A001</t>
  </si>
  <si>
    <t>总需求/集合</t>
  </si>
  <si>
    <t>A002</t>
  </si>
  <si>
    <t>总需求/集合/作业</t>
  </si>
  <si>
    <t>百分比故障</t>
  </si>
  <si>
    <t>INSERT INTO MDM."FairShareRule" ("Code", "Name", "Description") VALUES ('</t>
  </si>
  <si>
    <t>目标百分比完成</t>
  </si>
  <si>
    <t>用户退出</t>
  </si>
  <si>
    <t>拉</t>
  </si>
  <si>
    <t>INSERT INTO MDM."PushPullDistribution" ("Code", "Name", "Description") VALUES ('</t>
  </si>
  <si>
    <t>拉/推</t>
  </si>
  <si>
    <t>推</t>
  </si>
  <si>
    <t>生产排产参数文件1</t>
  </si>
  <si>
    <t>INSERT INTO MDM."ProductionSchedulingProfile" ("Code", "Name", "Description") VALUES ('</t>
  </si>
  <si>
    <t>生产排产参数文件2（自动下达）</t>
  </si>
  <si>
    <t>PI01</t>
  </si>
  <si>
    <t>流程型工业</t>
  </si>
  <si>
    <t>不允许</t>
  </si>
  <si>
    <t>INSERT INTO MDM."OriginalBatchManagement" ("Code", "Name", "Description") VALUES ('</t>
  </si>
  <si>
    <t>允许的</t>
  </si>
  <si>
    <t>D</t>
  </si>
  <si>
    <t>天</t>
  </si>
  <si>
    <t>INSERT INTO MDM."ShelfLifeExpirationDate" ("Code", "Name", "Description") VALUES ('</t>
  </si>
  <si>
    <t>周</t>
  </si>
  <si>
    <t>月份</t>
  </si>
  <si>
    <t>年份</t>
  </si>
  <si>
    <t>物料授权组1</t>
  </si>
  <si>
    <t>INSERT INTO MDM."QMMaterialAuthorizationGroup" ("Code", "Name", "Description") VALUES ('</t>
  </si>
  <si>
    <t>物料授权组2</t>
  </si>
  <si>
    <t>000010</t>
  </si>
  <si>
    <t>自动支持带任务列表的批</t>
  </si>
  <si>
    <t>000011</t>
  </si>
  <si>
    <t>自动支持带物料规格的批</t>
  </si>
  <si>
    <t>000012</t>
  </si>
  <si>
    <t>手工支持带物料规格的批</t>
  </si>
  <si>
    <t>000020</t>
  </si>
  <si>
    <t>数字签名（全局）</t>
  </si>
  <si>
    <t>000021</t>
  </si>
  <si>
    <t>结果记录中的数字签名</t>
  </si>
  <si>
    <t>000022</t>
  </si>
  <si>
    <t>使用声明的数字签名</t>
  </si>
  <si>
    <t>000023</t>
  </si>
  <si>
    <t>实际采样图形的数字签名</t>
  </si>
  <si>
    <t>000030</t>
  </si>
  <si>
    <t>检验批批准和数字信号</t>
  </si>
  <si>
    <t>0000</t>
  </si>
  <si>
    <t>无活动功能，信息消息</t>
  </si>
  <si>
    <t>INSERT INTO MDM."QMControlKeyInProcurement" ("Code", "Name", "Description") VALUES ('</t>
  </si>
  <si>
    <t>交货下达</t>
  </si>
  <si>
    <t>交货下达，技术交货条款</t>
  </si>
  <si>
    <t>交货下达，QA协议</t>
  </si>
  <si>
    <t>供应商下达，技术交货条款，QA协议</t>
  </si>
  <si>
    <t>交货下达，证书</t>
  </si>
  <si>
    <t>0006</t>
  </si>
  <si>
    <t>交货下达，技术交货条款，QA协议，证书</t>
  </si>
  <si>
    <t>0007</t>
  </si>
  <si>
    <t>交货下达，发票冻结</t>
  </si>
  <si>
    <t>交货冻结未激活</t>
  </si>
  <si>
    <t>所有活动功能有错误信息</t>
  </si>
  <si>
    <t>E21</t>
  </si>
  <si>
    <t>合格证"2.1"EN10204</t>
  </si>
  <si>
    <t>INSERT INTO MDM."QMCertificateType" ("Code", "Name", "Description") VALUES ('</t>
  </si>
  <si>
    <t>E22</t>
  </si>
  <si>
    <t>测试证书"2.2"EN10204</t>
  </si>
  <si>
    <t>E23</t>
  </si>
  <si>
    <t>工作测试证书"2.3"EN10204</t>
  </si>
  <si>
    <t>E31A</t>
  </si>
  <si>
    <t>检验证书"3.1.A"EN10204</t>
  </si>
  <si>
    <t>E31B</t>
  </si>
  <si>
    <t>检验证书"3.1.B"EN10204</t>
  </si>
  <si>
    <t>E31C</t>
  </si>
  <si>
    <t>检验证书"3.1.C"EN10204</t>
  </si>
  <si>
    <t>E32</t>
  </si>
  <si>
    <t>检验报告"3.2"EN10204</t>
  </si>
  <si>
    <t>ISO9001,有证书</t>
  </si>
  <si>
    <t>INSERT INTO MDM."QMVendorSystemRequired" ("Code", "Name", "Description") VALUES ('</t>
  </si>
  <si>
    <t>ISO9002,有证书</t>
  </si>
  <si>
    <t>ISO9003,有证书</t>
  </si>
  <si>
    <t>标准网络</t>
  </si>
  <si>
    <t>INSERT INTO MDM."TaskListKind" ("Code", "Name", "Description") VALUES ('</t>
  </si>
  <si>
    <t>主配方</t>
  </si>
  <si>
    <t>粗计划参数文件</t>
  </si>
  <si>
    <t>通用维护任务清单</t>
  </si>
  <si>
    <t>设备任务清单</t>
  </si>
  <si>
    <t>参照定额工艺路线</t>
  </si>
  <si>
    <t>路径</t>
  </si>
  <si>
    <t>Q</t>
  </si>
  <si>
    <t>检验计划</t>
  </si>
  <si>
    <t>定额工艺路线</t>
  </si>
  <si>
    <t>参考工序集</t>
  </si>
  <si>
    <t>功能位置的任务清单</t>
  </si>
  <si>
    <t>NFAU</t>
  </si>
  <si>
    <t>会计核算单位:黄金</t>
  </si>
  <si>
    <t>INSERT INTO MDM."OriginGroupCosting" ("Code", "Name", "Description") VALUES ('</t>
  </si>
  <si>
    <t>NFCU</t>
  </si>
  <si>
    <t>合并单位:铜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</si>
</sst>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2" fillId="4" borderId="0" xfId="0" applyFont="1" applyFill="1" applyAlignment="1"/>
    <xf numFmtId="0" fontId="2" fillId="0" borderId="0" xfId="0" applyFont="1" applyAlignment="1"/>
    <xf numFmtId="0" fontId="0" fillId="0" borderId="0" xfId="0" quotePrefix="1">
      <alignment vertical="center"/>
    </xf>
  </cellXfs>
  <cellStyles count="2">
    <cellStyle name=" 3]_x000d__x000a_Zoomed=1_x000d__x000a_Row=0_x000d__x000a_Column=0_x000d__x000a_Height=300_x000d__x000a_Width=300_x000d__x000a_FontName=細明體_x000d__x000a_FontStyle=0_x000d__x000a_FontSize=9_x000d__x000a_PrtFontName=Co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B41" workbookViewId="0">
      <selection activeCell="O20" sqref="O20"/>
    </sheetView>
  </sheetViews>
  <sheetFormatPr defaultColWidth="9" defaultRowHeight="18" customHeight="1" x14ac:dyDescent="0.25"/>
  <cols>
    <col min="1" max="3" width="5.21875" customWidth="1"/>
    <col min="4" max="5" width="9.6640625" customWidth="1"/>
    <col min="6" max="6" width="16.109375" customWidth="1"/>
    <col min="7" max="7" width="9.6640625" customWidth="1"/>
    <col min="8" max="8" width="15.33203125" customWidth="1"/>
    <col min="9" max="9" width="5.88671875" customWidth="1"/>
    <col min="10" max="11" width="9.6640625" customWidth="1"/>
    <col min="12" max="12" width="49.77734375" customWidth="1"/>
    <col min="13" max="13" width="11.77734375" customWidth="1"/>
    <col min="14" max="14" width="9.6640625" customWidth="1"/>
    <col min="15" max="15" width="25" customWidth="1"/>
  </cols>
  <sheetData>
    <row r="1" spans="1:14" ht="1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8" customHeight="1" x14ac:dyDescent="0.25">
      <c r="A2">
        <v>1</v>
      </c>
      <c r="B2" t="s">
        <v>14</v>
      </c>
      <c r="C2" s="20" t="s">
        <v>15</v>
      </c>
      <c r="D2" t="s">
        <v>16</v>
      </c>
      <c r="E2" t="str">
        <f t="shared" ref="E2" si="0">CONCATENATE(B2,"-",C2)</f>
        <v>B-501</v>
      </c>
      <c r="F2" t="s">
        <v>17</v>
      </c>
      <c r="G2">
        <v>1</v>
      </c>
      <c r="I2" t="s">
        <v>18</v>
      </c>
      <c r="J2" t="s">
        <v>19</v>
      </c>
      <c r="K2" t="s">
        <v>20</v>
      </c>
      <c r="L2" t="str">
        <f t="shared" ref="L2" si="1">CONCATENATE(I2,"-DATA-SPEC-",E2,"-",F2,"-YYYYMMDD")</f>
        <v>JISCO-DATA-SPEC-B-501-表-YYYYMMDD</v>
      </c>
      <c r="M2" t="s">
        <v>21</v>
      </c>
    </row>
    <row r="3" spans="1:14" ht="18" customHeight="1" x14ac:dyDescent="0.25">
      <c r="A3">
        <v>2</v>
      </c>
      <c r="B3" t="s">
        <v>14</v>
      </c>
      <c r="C3" s="20" t="s">
        <v>22</v>
      </c>
      <c r="D3" t="s">
        <v>16</v>
      </c>
      <c r="E3" t="str">
        <f t="shared" ref="E3" si="2">CONCATENATE(B3,"-",C3)</f>
        <v>B-502</v>
      </c>
      <c r="F3" t="s">
        <v>23</v>
      </c>
      <c r="G3">
        <v>2</v>
      </c>
      <c r="I3" t="s">
        <v>18</v>
      </c>
      <c r="J3" t="s">
        <v>19</v>
      </c>
      <c r="K3" t="s">
        <v>20</v>
      </c>
      <c r="L3" t="str">
        <f t="shared" ref="L3" si="3">CONCATENATE(I3,"-DATA-SPEC-",E3,"-",F3,"-YYYYMMDD")</f>
        <v>JISCO-DATA-SPEC-B-502-属性-YYYYMMDD</v>
      </c>
      <c r="M3" t="s">
        <v>21</v>
      </c>
    </row>
    <row r="4" spans="1:14" ht="18" customHeight="1" x14ac:dyDescent="0.25">
      <c r="A4">
        <v>3</v>
      </c>
      <c r="B4" t="s">
        <v>14</v>
      </c>
      <c r="C4" s="20" t="s">
        <v>24</v>
      </c>
      <c r="D4" t="s">
        <v>16</v>
      </c>
      <c r="E4" t="str">
        <f t="shared" ref="E4" si="4">CONCATENATE(B4,"-",C4)</f>
        <v>B-503</v>
      </c>
      <c r="F4" t="s">
        <v>25</v>
      </c>
      <c r="G4">
        <v>3</v>
      </c>
      <c r="I4" t="s">
        <v>18</v>
      </c>
      <c r="J4" t="s">
        <v>19</v>
      </c>
      <c r="K4" t="s">
        <v>20</v>
      </c>
      <c r="L4" t="str">
        <f t="shared" ref="L4" si="5">CONCATENATE(I4,"-DATA-SPEC-",E4,"-",F4,"-YYYYMMDD")</f>
        <v>JISCO-DATA-SPEC-B-503-表属性-YYYYMMDD</v>
      </c>
      <c r="M4" t="s">
        <v>21</v>
      </c>
    </row>
    <row r="5" spans="1:14" ht="18" customHeight="1" x14ac:dyDescent="0.25">
      <c r="A5">
        <v>4</v>
      </c>
      <c r="B5" t="s">
        <v>14</v>
      </c>
      <c r="C5" s="20" t="s">
        <v>26</v>
      </c>
      <c r="D5" t="s">
        <v>16</v>
      </c>
      <c r="E5" t="str">
        <f t="shared" ref="E5" si="6">CONCATENATE(B5,"-",C5)</f>
        <v>B-504</v>
      </c>
      <c r="F5" t="s">
        <v>27</v>
      </c>
      <c r="G5">
        <v>4</v>
      </c>
      <c r="I5" t="s">
        <v>18</v>
      </c>
      <c r="J5" t="s">
        <v>19</v>
      </c>
      <c r="K5" t="s">
        <v>20</v>
      </c>
      <c r="L5" t="str">
        <f t="shared" ref="L5" si="7">CONCATENATE(I5,"-DATA-SPEC-",E5,"-",F5,"-YYYYMMDD")</f>
        <v>JISCO-DATA-SPEC-B-504-状态-YYYYMMDD</v>
      </c>
      <c r="M5" t="s">
        <v>21</v>
      </c>
    </row>
    <row r="6" spans="1:14" ht="18" customHeight="1" x14ac:dyDescent="0.25">
      <c r="A6">
        <v>5</v>
      </c>
      <c r="B6" t="s">
        <v>14</v>
      </c>
      <c r="C6" s="20" t="s">
        <v>28</v>
      </c>
      <c r="D6" t="s">
        <v>16</v>
      </c>
      <c r="E6" t="str">
        <f t="shared" ref="E6" si="8">CONCATENATE(B6,"-",C6)</f>
        <v>B-505</v>
      </c>
      <c r="F6" t="s">
        <v>29</v>
      </c>
      <c r="G6">
        <v>5</v>
      </c>
      <c r="I6" t="s">
        <v>18</v>
      </c>
      <c r="J6" t="s">
        <v>19</v>
      </c>
      <c r="K6" t="s">
        <v>20</v>
      </c>
      <c r="L6" t="str">
        <f t="shared" ref="L6" si="9">CONCATENATE(I6,"-DATA-SPEC-",E6,"-",F6,"-YYYYMMDD")</f>
        <v>JISCO-DATA-SPEC-B-505-对象状态-YYYYMMDD</v>
      </c>
      <c r="M6" t="s">
        <v>21</v>
      </c>
    </row>
    <row r="7" spans="1:14" ht="18" customHeight="1" x14ac:dyDescent="0.25">
      <c r="A7">
        <v>6</v>
      </c>
      <c r="B7" t="s">
        <v>14</v>
      </c>
      <c r="C7" s="20" t="s">
        <v>30</v>
      </c>
      <c r="D7" t="s">
        <v>16</v>
      </c>
      <c r="E7" t="str">
        <f t="shared" ref="E7" si="10">CONCATENATE(B7,"-",C7)</f>
        <v>B-506</v>
      </c>
      <c r="F7" t="s">
        <v>31</v>
      </c>
      <c r="G7">
        <v>6</v>
      </c>
      <c r="I7" t="s">
        <v>18</v>
      </c>
      <c r="J7" t="s">
        <v>19</v>
      </c>
      <c r="K7" t="s">
        <v>20</v>
      </c>
      <c r="L7" t="str">
        <f t="shared" ref="L7" si="11">CONCATENATE(I7,"-DATA-SPEC-",E7,"-",F7,"-YYYYMMDD")</f>
        <v>JISCO-DATA-SPEC-B-506-基本量纲-YYYYMMDD</v>
      </c>
      <c r="M7" t="s">
        <v>21</v>
      </c>
    </row>
    <row r="8" spans="1:14" ht="18" customHeight="1" x14ac:dyDescent="0.25">
      <c r="A8">
        <v>7</v>
      </c>
      <c r="B8" t="s">
        <v>14</v>
      </c>
      <c r="C8" s="20" t="s">
        <v>32</v>
      </c>
      <c r="D8" t="s">
        <v>16</v>
      </c>
      <c r="E8" t="str">
        <f t="shared" ref="E8" si="12">CONCATENATE(B8,"-",C8)</f>
        <v>B-507</v>
      </c>
      <c r="F8" t="s">
        <v>33</v>
      </c>
      <c r="G8">
        <v>7</v>
      </c>
      <c r="I8" t="s">
        <v>18</v>
      </c>
      <c r="J8" t="s">
        <v>19</v>
      </c>
      <c r="K8" t="s">
        <v>20</v>
      </c>
      <c r="L8" t="str">
        <f t="shared" ref="L8" si="13">CONCATENATE(I8,"-DATA-SPEC-",E8,"-",F8,"-YYYYMMDD")</f>
        <v>JISCO-DATA-SPEC-B-507-计量单位-YYYYMMDD</v>
      </c>
      <c r="M8" t="s">
        <v>21</v>
      </c>
    </row>
    <row r="9" spans="1:14" ht="18" customHeight="1" x14ac:dyDescent="0.25">
      <c r="A9">
        <v>8</v>
      </c>
      <c r="B9" t="s">
        <v>14</v>
      </c>
      <c r="C9" s="20" t="s">
        <v>34</v>
      </c>
      <c r="D9" t="s">
        <v>16</v>
      </c>
      <c r="E9" t="str">
        <f t="shared" ref="E9" si="14">CONCATENATE(B9,"-",C9)</f>
        <v>B-508</v>
      </c>
      <c r="F9" t="s">
        <v>35</v>
      </c>
      <c r="G9">
        <v>8</v>
      </c>
      <c r="I9" t="s">
        <v>18</v>
      </c>
      <c r="J9" t="s">
        <v>19</v>
      </c>
      <c r="K9" t="s">
        <v>20</v>
      </c>
      <c r="L9" t="str">
        <f t="shared" ref="L9" si="15">CONCATENATE(I9,"-DATA-SPEC-",E9,"-",F9,"-YYYYMMDD")</f>
        <v>JISCO-DATA-SPEC-B-508-行业领域-YYYYMMDD</v>
      </c>
      <c r="M9" t="s">
        <v>21</v>
      </c>
    </row>
    <row r="10" spans="1:14" ht="18" customHeight="1" x14ac:dyDescent="0.25">
      <c r="A10">
        <v>9</v>
      </c>
      <c r="B10" t="s">
        <v>14</v>
      </c>
      <c r="C10" s="20" t="s">
        <v>36</v>
      </c>
      <c r="D10" t="s">
        <v>16</v>
      </c>
      <c r="E10" t="str">
        <f t="shared" ref="E10" si="16">CONCATENATE(B10,"-",C10)</f>
        <v>B-509</v>
      </c>
      <c r="F10" t="s">
        <v>37</v>
      </c>
      <c r="G10">
        <v>9</v>
      </c>
      <c r="I10" t="s">
        <v>18</v>
      </c>
      <c r="J10" t="s">
        <v>19</v>
      </c>
      <c r="K10" t="s">
        <v>20</v>
      </c>
      <c r="L10" t="str">
        <f t="shared" ref="L10" si="17">CONCATENATE(I10,"-DATA-SPEC-",E10,"-",F10,"-YYYYMMDD")</f>
        <v>JISCO-DATA-SPEC-B-509-行业代码-YYYYMMDD</v>
      </c>
      <c r="M10" t="s">
        <v>21</v>
      </c>
    </row>
    <row r="11" spans="1:14" ht="18" customHeight="1" x14ac:dyDescent="0.25">
      <c r="A11">
        <v>10</v>
      </c>
      <c r="B11" t="s">
        <v>14</v>
      </c>
      <c r="C11" s="20" t="s">
        <v>38</v>
      </c>
      <c r="D11" t="s">
        <v>16</v>
      </c>
      <c r="E11" t="str">
        <f t="shared" ref="E11" si="18">CONCATENATE(B11,"-",C11)</f>
        <v>B-510</v>
      </c>
      <c r="F11" t="s">
        <v>39</v>
      </c>
      <c r="G11">
        <v>10</v>
      </c>
      <c r="I11" t="s">
        <v>18</v>
      </c>
      <c r="J11" t="s">
        <v>19</v>
      </c>
      <c r="K11" t="s">
        <v>20</v>
      </c>
      <c r="L11" t="str">
        <f t="shared" ref="L11" si="19">CONCATENATE(I11,"-DATA-SPEC-",E11,"-",F11,"-YYYYMMDD")</f>
        <v>JISCO-DATA-SPEC-B-510-产品目录-YYYYMMDD</v>
      </c>
      <c r="M11" t="s">
        <v>21</v>
      </c>
    </row>
    <row r="12" spans="1:14" ht="18" customHeight="1" x14ac:dyDescent="0.25">
      <c r="A12">
        <v>11</v>
      </c>
      <c r="B12" t="s">
        <v>14</v>
      </c>
      <c r="C12" s="20" t="s">
        <v>40</v>
      </c>
      <c r="D12" t="s">
        <v>16</v>
      </c>
      <c r="E12" t="str">
        <f t="shared" ref="E12" si="20">CONCATENATE(B12,"-",C12)</f>
        <v>B-511</v>
      </c>
      <c r="F12" t="s">
        <v>41</v>
      </c>
      <c r="G12">
        <v>11</v>
      </c>
      <c r="I12" t="s">
        <v>18</v>
      </c>
      <c r="J12" t="s">
        <v>19</v>
      </c>
      <c r="K12" t="s">
        <v>20</v>
      </c>
      <c r="L12" t="str">
        <f t="shared" ref="L12" si="21">CONCATENATE(I12,"-DATA-SPEC-",E12,"-",F12,"-YYYYMMDD")</f>
        <v>JISCO-DATA-SPEC-B-511-产品层次-YYYYMMDD</v>
      </c>
      <c r="M12" t="s">
        <v>21</v>
      </c>
    </row>
    <row r="13" spans="1:14" ht="18" customHeight="1" x14ac:dyDescent="0.25">
      <c r="A13">
        <v>12</v>
      </c>
      <c r="B13" t="s">
        <v>14</v>
      </c>
      <c r="C13" s="20" t="s">
        <v>42</v>
      </c>
      <c r="D13" t="s">
        <v>16</v>
      </c>
      <c r="E13" t="str">
        <f t="shared" ref="E13" si="22">CONCATENATE(B13,"-",C13)</f>
        <v>B-512</v>
      </c>
      <c r="F13" t="s">
        <v>43</v>
      </c>
      <c r="G13">
        <v>12</v>
      </c>
      <c r="I13" t="s">
        <v>18</v>
      </c>
      <c r="J13" t="s">
        <v>19</v>
      </c>
      <c r="K13" t="s">
        <v>20</v>
      </c>
      <c r="L13" t="str">
        <f t="shared" ref="L13" si="23">CONCATENATE(I13,"-DATA-SPEC-",E13,"-",F13,"-YYYYMMDD")</f>
        <v>JISCO-DATA-SPEC-B-512-物资形态-YYYYMMDD</v>
      </c>
      <c r="M13" t="s">
        <v>21</v>
      </c>
    </row>
    <row r="14" spans="1:14" ht="18" customHeight="1" x14ac:dyDescent="0.25">
      <c r="A14">
        <v>13</v>
      </c>
      <c r="B14" t="s">
        <v>14</v>
      </c>
      <c r="C14" s="20" t="s">
        <v>44</v>
      </c>
      <c r="D14" t="s">
        <v>16</v>
      </c>
      <c r="E14" t="str">
        <f t="shared" ref="E14" si="24">CONCATENATE(B14,"-",C14)</f>
        <v>B-513</v>
      </c>
      <c r="F14" t="s">
        <v>45</v>
      </c>
      <c r="G14">
        <v>13</v>
      </c>
      <c r="I14" t="s">
        <v>18</v>
      </c>
      <c r="J14" t="s">
        <v>19</v>
      </c>
      <c r="K14" t="s">
        <v>20</v>
      </c>
      <c r="L14" t="str">
        <f t="shared" ref="L14:L21" si="25">CONCATENATE(I14,"-DATA-SPEC-",E14,"-",F14,"-YYYYMMDD")</f>
        <v>JISCO-DATA-SPEC-B-513-序列化层次配置-YYYYMMDD</v>
      </c>
      <c r="M14" t="s">
        <v>21</v>
      </c>
    </row>
    <row r="15" spans="1:14" ht="18" customHeight="1" x14ac:dyDescent="0.25">
      <c r="A15">
        <v>14</v>
      </c>
      <c r="B15" t="s">
        <v>14</v>
      </c>
      <c r="C15" s="20" t="s">
        <v>46</v>
      </c>
      <c r="D15" t="s">
        <v>16</v>
      </c>
      <c r="E15" t="str">
        <f t="shared" ref="E15" si="26">CONCATENATE(B15,"-",C15)</f>
        <v>B-514</v>
      </c>
      <c r="F15" t="s">
        <v>47</v>
      </c>
      <c r="G15">
        <v>14</v>
      </c>
      <c r="I15" t="s">
        <v>18</v>
      </c>
      <c r="J15" t="s">
        <v>19</v>
      </c>
      <c r="K15" t="s">
        <v>20</v>
      </c>
      <c r="L15" t="str">
        <f t="shared" si="25"/>
        <v>JISCO-DATA-SPEC-B-514-采购组-YYYYMMDD</v>
      </c>
      <c r="M15" t="s">
        <v>21</v>
      </c>
    </row>
    <row r="16" spans="1:14" ht="18" customHeight="1" x14ac:dyDescent="0.25">
      <c r="A16">
        <v>15</v>
      </c>
      <c r="B16" t="s">
        <v>14</v>
      </c>
      <c r="C16" s="20" t="s">
        <v>48</v>
      </c>
      <c r="D16" t="s">
        <v>16</v>
      </c>
      <c r="E16" t="str">
        <f t="shared" ref="E16" si="27">CONCATENATE(B16,"-",C16)</f>
        <v>B-515</v>
      </c>
      <c r="F16" t="s">
        <v>8</v>
      </c>
      <c r="G16">
        <v>15</v>
      </c>
      <c r="I16" t="s">
        <v>18</v>
      </c>
      <c r="J16" t="s">
        <v>19</v>
      </c>
      <c r="K16" t="s">
        <v>20</v>
      </c>
      <c r="L16" t="str">
        <f t="shared" si="25"/>
        <v>JISCO-DATA-SPEC-B-515-公司-YYYYMMDD</v>
      </c>
      <c r="M16" t="s">
        <v>21</v>
      </c>
    </row>
    <row r="17" spans="1:15" ht="18" customHeight="1" x14ac:dyDescent="0.25">
      <c r="A17">
        <v>16</v>
      </c>
      <c r="B17" t="s">
        <v>14</v>
      </c>
      <c r="C17" s="20" t="s">
        <v>49</v>
      </c>
      <c r="D17" t="s">
        <v>16</v>
      </c>
      <c r="E17" t="str">
        <f t="shared" ref="E17" si="28">CONCATENATE(B17,"-",C17)</f>
        <v>B-516</v>
      </c>
      <c r="F17" t="s">
        <v>50</v>
      </c>
      <c r="G17">
        <v>16</v>
      </c>
      <c r="I17" t="s">
        <v>18</v>
      </c>
      <c r="J17" t="s">
        <v>19</v>
      </c>
      <c r="K17" t="s">
        <v>20</v>
      </c>
      <c r="L17" t="str">
        <f t="shared" si="25"/>
        <v>JISCO-DATA-SPEC-B-516-工厂-YYYYMMDD</v>
      </c>
      <c r="M17" t="s">
        <v>21</v>
      </c>
    </row>
    <row r="18" spans="1:15" ht="18" customHeight="1" x14ac:dyDescent="0.25">
      <c r="A18">
        <v>17</v>
      </c>
      <c r="B18" t="s">
        <v>14</v>
      </c>
      <c r="C18" s="20" t="s">
        <v>51</v>
      </c>
      <c r="D18" t="s">
        <v>16</v>
      </c>
      <c r="E18" t="str">
        <f t="shared" ref="E18" si="29">CONCATENATE(B18,"-",C18)</f>
        <v>B-517</v>
      </c>
      <c r="F18" t="s">
        <v>52</v>
      </c>
      <c r="G18">
        <v>17</v>
      </c>
      <c r="I18" t="s">
        <v>18</v>
      </c>
      <c r="J18" t="s">
        <v>19</v>
      </c>
      <c r="K18" t="s">
        <v>20</v>
      </c>
      <c r="L18" t="str">
        <f t="shared" si="25"/>
        <v>JISCO-DATA-SPEC-B-517-MRP组-YYYYMMDD</v>
      </c>
      <c r="M18" t="s">
        <v>21</v>
      </c>
    </row>
    <row r="19" spans="1:15" ht="18" customHeight="1" x14ac:dyDescent="0.25">
      <c r="A19">
        <v>18</v>
      </c>
      <c r="B19" t="s">
        <v>14</v>
      </c>
      <c r="C19" s="20" t="s">
        <v>53</v>
      </c>
      <c r="D19" t="s">
        <v>16</v>
      </c>
      <c r="E19" t="str">
        <f t="shared" ref="E19" si="30">CONCATENATE(B19,"-",C19)</f>
        <v>B-518</v>
      </c>
      <c r="F19" t="s">
        <v>54</v>
      </c>
      <c r="G19">
        <v>18</v>
      </c>
      <c r="I19" t="s">
        <v>18</v>
      </c>
      <c r="J19" t="s">
        <v>19</v>
      </c>
      <c r="K19" t="s">
        <v>20</v>
      </c>
      <c r="L19" t="str">
        <f t="shared" si="25"/>
        <v>JISCO-DATA-SPEC-B-518-MRP类型-YYYYMMDD</v>
      </c>
      <c r="M19" t="s">
        <v>21</v>
      </c>
    </row>
    <row r="20" spans="1:15" ht="18" customHeight="1" x14ac:dyDescent="0.25">
      <c r="A20">
        <v>19</v>
      </c>
      <c r="B20" t="s">
        <v>14</v>
      </c>
      <c r="C20" s="20" t="s">
        <v>55</v>
      </c>
      <c r="D20" t="s">
        <v>16</v>
      </c>
      <c r="E20" t="str">
        <f t="shared" ref="E20" si="31">CONCATENATE(B20,"-",C20)</f>
        <v>B-519</v>
      </c>
      <c r="F20" t="s">
        <v>56</v>
      </c>
      <c r="G20">
        <v>19</v>
      </c>
      <c r="I20" t="s">
        <v>18</v>
      </c>
      <c r="J20" t="s">
        <v>19</v>
      </c>
      <c r="K20" t="s">
        <v>20</v>
      </c>
      <c r="L20" t="str">
        <f t="shared" si="25"/>
        <v>JISCO-DATA-SPEC-B-519-MRP计划员-YYYYMMDD</v>
      </c>
      <c r="M20" t="s">
        <v>21</v>
      </c>
      <c r="O20" t="s">
        <v>57</v>
      </c>
    </row>
    <row r="21" spans="1:15" ht="18" customHeight="1" x14ac:dyDescent="0.25">
      <c r="A21">
        <v>20</v>
      </c>
      <c r="B21" t="s">
        <v>14</v>
      </c>
      <c r="C21" s="20" t="s">
        <v>58</v>
      </c>
      <c r="D21" t="s">
        <v>16</v>
      </c>
      <c r="E21" t="str">
        <f t="shared" ref="E21" si="32">CONCATENATE(B21,"-",C21)</f>
        <v>B-520</v>
      </c>
      <c r="F21" t="s">
        <v>59</v>
      </c>
      <c r="G21">
        <v>20</v>
      </c>
      <c r="I21" t="s">
        <v>18</v>
      </c>
      <c r="J21" t="s">
        <v>19</v>
      </c>
      <c r="K21" t="s">
        <v>20</v>
      </c>
      <c r="L21" t="str">
        <f t="shared" si="25"/>
        <v>JISCO-DATA-SPEC-B-520-计划日历-YYYYMMDD</v>
      </c>
      <c r="M21" t="s">
        <v>21</v>
      </c>
      <c r="O21">
        <f>LEN(O20)</f>
        <v>26</v>
      </c>
    </row>
    <row r="22" spans="1:15" ht="18" customHeight="1" x14ac:dyDescent="0.25">
      <c r="A22">
        <v>21</v>
      </c>
      <c r="B22" t="s">
        <v>14</v>
      </c>
      <c r="C22" s="20" t="s">
        <v>60</v>
      </c>
      <c r="D22" t="s">
        <v>16</v>
      </c>
      <c r="E22" t="str">
        <f t="shared" ref="E22" si="33">CONCATENATE(B22,"-",C22)</f>
        <v>B-521</v>
      </c>
      <c r="F22" t="s">
        <v>61</v>
      </c>
      <c r="G22">
        <v>21</v>
      </c>
      <c r="I22" t="s">
        <v>18</v>
      </c>
      <c r="J22" t="s">
        <v>19</v>
      </c>
      <c r="K22" t="s">
        <v>20</v>
      </c>
      <c r="L22" t="str">
        <f t="shared" ref="L22" si="34">CONCATENATE(I22,"-DATA-SPEC-",E22,"-",F22,"-YYYYMMDD")</f>
        <v>JISCO-DATA-SPEC-B-521-采购类型-YYYYMMDD</v>
      </c>
      <c r="M22" t="s">
        <v>21</v>
      </c>
    </row>
    <row r="23" spans="1:15" ht="18" customHeight="1" x14ac:dyDescent="0.25">
      <c r="A23">
        <v>22</v>
      </c>
      <c r="B23" t="s">
        <v>14</v>
      </c>
      <c r="C23" s="20" t="s">
        <v>62</v>
      </c>
      <c r="D23" t="s">
        <v>16</v>
      </c>
      <c r="E23" t="str">
        <f>CONCATENATE(B23,"-",C23)</f>
        <v>B-522</v>
      </c>
      <c r="F23" t="s">
        <v>63</v>
      </c>
      <c r="G23">
        <v>22</v>
      </c>
      <c r="I23" t="s">
        <v>18</v>
      </c>
      <c r="J23" t="s">
        <v>19</v>
      </c>
      <c r="K23" t="s">
        <v>20</v>
      </c>
      <c r="L23" t="str">
        <f>CONCATENATE(I23,"-DATA-SPEC-",E23,"-",F23,"-YYYYMMDD")</f>
        <v>JISCO-DATA-SPEC-B-522-特殊采购类型-YYYYMMDD</v>
      </c>
      <c r="M23" t="s">
        <v>21</v>
      </c>
    </row>
    <row r="24" spans="1:15" ht="18" customHeight="1" x14ac:dyDescent="0.25">
      <c r="A24">
        <v>23</v>
      </c>
      <c r="B24" t="s">
        <v>14</v>
      </c>
      <c r="C24" s="20" t="s">
        <v>64</v>
      </c>
      <c r="D24" t="s">
        <v>16</v>
      </c>
      <c r="E24" t="str">
        <f>CONCATENATE(B24,"-",C24)</f>
        <v>B-523</v>
      </c>
      <c r="F24" t="s">
        <v>65</v>
      </c>
      <c r="G24">
        <v>23</v>
      </c>
      <c r="I24" t="s">
        <v>18</v>
      </c>
      <c r="J24" t="s">
        <v>19</v>
      </c>
      <c r="K24" t="s">
        <v>20</v>
      </c>
      <c r="L24" t="str">
        <f>CONCATENATE(I24,"-DATA-SPEC-",E24,"-",F24,"-YYYYMMDD")</f>
        <v>JISCO-DATA-SPEC-B-523-批量计算方式-YYYYMMDD</v>
      </c>
      <c r="M24" t="s">
        <v>21</v>
      </c>
    </row>
    <row r="25" spans="1:15" ht="18" customHeight="1" x14ac:dyDescent="0.25">
      <c r="A25">
        <v>24</v>
      </c>
      <c r="B25" t="s">
        <v>14</v>
      </c>
      <c r="C25" s="20" t="s">
        <v>66</v>
      </c>
      <c r="D25" t="s">
        <v>16</v>
      </c>
      <c r="E25" t="str">
        <f t="shared" ref="E25" si="35">CONCATENATE(B25,"-",C25)</f>
        <v>B-524</v>
      </c>
      <c r="F25" t="s">
        <v>67</v>
      </c>
      <c r="G25">
        <v>24</v>
      </c>
      <c r="I25" t="s">
        <v>18</v>
      </c>
      <c r="J25" t="s">
        <v>19</v>
      </c>
      <c r="K25" t="s">
        <v>20</v>
      </c>
      <c r="L25" t="str">
        <f t="shared" ref="L25" si="36">CONCATENATE(I25,"-DATA-SPEC-",E25,"-",F25,"-YYYYMMDD")</f>
        <v>JISCO-DATA-SPEC-B-524-批次确定方式-YYYYMMDD</v>
      </c>
      <c r="M25" t="s">
        <v>21</v>
      </c>
    </row>
    <row r="26" spans="1:15" ht="18" customHeight="1" x14ac:dyDescent="0.25">
      <c r="A26">
        <v>25</v>
      </c>
      <c r="B26" t="s">
        <v>14</v>
      </c>
      <c r="C26" s="20" t="s">
        <v>68</v>
      </c>
      <c r="D26" t="s">
        <v>16</v>
      </c>
      <c r="E26" t="str">
        <f t="shared" ref="E26" si="37">CONCATENATE(B26,"-",C26)</f>
        <v>B-525</v>
      </c>
      <c r="F26" t="s">
        <v>69</v>
      </c>
      <c r="G26">
        <v>25</v>
      </c>
      <c r="I26" t="s">
        <v>18</v>
      </c>
      <c r="J26" t="s">
        <v>19</v>
      </c>
      <c r="K26" t="s">
        <v>20</v>
      </c>
      <c r="L26" t="str">
        <f t="shared" ref="L26" si="38">CONCATENATE(I26,"-DATA-SPEC-",E26,"-",F26,"-YYYYMMDD")</f>
        <v>JISCO-DATA-SPEC-B-525-期间标识-YYYYMMDD</v>
      </c>
      <c r="M26" t="s">
        <v>21</v>
      </c>
    </row>
    <row r="27" spans="1:15" ht="18" customHeight="1" x14ac:dyDescent="0.25">
      <c r="A27">
        <v>26</v>
      </c>
      <c r="B27" t="s">
        <v>14</v>
      </c>
      <c r="C27" s="20" t="s">
        <v>70</v>
      </c>
      <c r="D27" t="s">
        <v>16</v>
      </c>
      <c r="E27" t="str">
        <f t="shared" ref="E27" si="39">CONCATENATE(B27,"-",C27)</f>
        <v>B-526</v>
      </c>
      <c r="F27" t="s">
        <v>71</v>
      </c>
      <c r="G27">
        <v>26</v>
      </c>
      <c r="I27" t="s">
        <v>18</v>
      </c>
      <c r="J27" t="s">
        <v>19</v>
      </c>
      <c r="K27" t="s">
        <v>20</v>
      </c>
      <c r="L27" t="str">
        <f t="shared" ref="L27" si="40">CONCATENATE(I27,"-DATA-SPEC-",E27,"-",F27,"-YYYYMMDD")</f>
        <v>JISCO-DATA-SPEC-B-526-会计年度变式-YYYYMMDD</v>
      </c>
      <c r="M27" t="s">
        <v>21</v>
      </c>
    </row>
    <row r="28" spans="1:15" ht="18" customHeight="1" x14ac:dyDescent="0.25">
      <c r="A28">
        <v>27</v>
      </c>
      <c r="B28" t="s">
        <v>14</v>
      </c>
      <c r="C28" s="20" t="s">
        <v>72</v>
      </c>
      <c r="D28" t="s">
        <v>16</v>
      </c>
      <c r="E28" t="str">
        <f t="shared" ref="E28" si="41">CONCATENATE(B28,"-",C28)</f>
        <v>B-527</v>
      </c>
      <c r="F28" t="s">
        <v>73</v>
      </c>
      <c r="G28">
        <v>27</v>
      </c>
      <c r="I28" t="s">
        <v>18</v>
      </c>
      <c r="J28" t="s">
        <v>19</v>
      </c>
      <c r="K28" t="s">
        <v>20</v>
      </c>
      <c r="L28" t="str">
        <f t="shared" ref="L28" si="42">CONCATENATE(I28,"-DATA-SPEC-",E28,"-",F28,"-YYYYMMDD")</f>
        <v>JISCO-DATA-SPEC-B-527-需求分割标识-YYYYMMDD</v>
      </c>
      <c r="M28" t="s">
        <v>21</v>
      </c>
    </row>
    <row r="29" spans="1:15" ht="18" customHeight="1" x14ac:dyDescent="0.25">
      <c r="A29">
        <v>28</v>
      </c>
      <c r="B29" t="s">
        <v>14</v>
      </c>
      <c r="C29" s="20" t="s">
        <v>74</v>
      </c>
      <c r="D29" t="s">
        <v>16</v>
      </c>
      <c r="E29" t="str">
        <f t="shared" ref="E29" si="43">CONCATENATE(B29,"-",C29)</f>
        <v>B-528</v>
      </c>
      <c r="F29" t="s">
        <v>75</v>
      </c>
      <c r="G29">
        <v>28</v>
      </c>
      <c r="I29" t="s">
        <v>18</v>
      </c>
      <c r="J29" t="s">
        <v>19</v>
      </c>
      <c r="K29" t="s">
        <v>20</v>
      </c>
      <c r="L29" t="str">
        <f t="shared" ref="L29" si="44">CONCATENATE(I29,"-DATA-SPEC-",E29,"-",F29,"-YYYYMMDD")</f>
        <v>JISCO-DATA-SPEC-B-528-需求汇总方式-YYYYMMDD</v>
      </c>
      <c r="M29" t="s">
        <v>21</v>
      </c>
    </row>
    <row r="30" spans="1:15" ht="18" customHeight="1" x14ac:dyDescent="0.25">
      <c r="A30">
        <v>29</v>
      </c>
      <c r="B30" t="s">
        <v>14</v>
      </c>
      <c r="C30" s="20" t="s">
        <v>76</v>
      </c>
      <c r="D30" t="s">
        <v>16</v>
      </c>
      <c r="E30" t="str">
        <f t="shared" ref="E30" si="45">CONCATENATE(B30,"-",C30)</f>
        <v>B-529</v>
      </c>
      <c r="F30" t="s">
        <v>77</v>
      </c>
      <c r="G30">
        <v>29</v>
      </c>
      <c r="I30" t="s">
        <v>18</v>
      </c>
      <c r="J30" t="s">
        <v>19</v>
      </c>
      <c r="K30" t="s">
        <v>20</v>
      </c>
      <c r="L30" t="str">
        <f t="shared" ref="L30" si="46">CONCATENATE(I30,"-DATA-SPEC-",E30,"-",F30,"-YYYYMMDD")</f>
        <v>JISCO-DATA-SPEC-B-529-替换BOM的选择方法-YYYYMMDD</v>
      </c>
      <c r="M30" t="s">
        <v>21</v>
      </c>
    </row>
    <row r="31" spans="1:15" ht="18" customHeight="1" x14ac:dyDescent="0.25">
      <c r="A31">
        <v>30</v>
      </c>
      <c r="B31" t="s">
        <v>14</v>
      </c>
      <c r="C31" s="20" t="s">
        <v>78</v>
      </c>
      <c r="D31" t="s">
        <v>16</v>
      </c>
      <c r="E31" t="str">
        <f t="shared" ref="E31" si="47">CONCATENATE(B31,"-",C31)</f>
        <v>B-530</v>
      </c>
      <c r="F31" t="s">
        <v>79</v>
      </c>
      <c r="G31">
        <v>30</v>
      </c>
      <c r="I31" t="s">
        <v>18</v>
      </c>
      <c r="J31" t="s">
        <v>19</v>
      </c>
      <c r="K31" t="s">
        <v>20</v>
      </c>
      <c r="L31" t="str">
        <f t="shared" ref="L31" si="48">CONCATENATE(I31,"-DATA-SPEC-",E31,"-",F31,"-YYYYMMDD")</f>
        <v>JISCO-DATA-SPEC-B-530-MRP综合标识-YYYYMMDD</v>
      </c>
      <c r="M31" t="s">
        <v>21</v>
      </c>
    </row>
    <row r="32" spans="1:15" ht="18" customHeight="1" x14ac:dyDescent="0.25">
      <c r="A32">
        <v>31</v>
      </c>
      <c r="B32" t="s">
        <v>14</v>
      </c>
      <c r="C32" s="20" t="s">
        <v>80</v>
      </c>
      <c r="D32" t="s">
        <v>16</v>
      </c>
      <c r="E32" t="str">
        <f t="shared" ref="E32" si="49">CONCATENATE(B32,"-",C32)</f>
        <v>B-531</v>
      </c>
      <c r="F32" t="s">
        <v>81</v>
      </c>
      <c r="G32">
        <v>31</v>
      </c>
      <c r="I32" t="s">
        <v>18</v>
      </c>
      <c r="J32" t="s">
        <v>19</v>
      </c>
      <c r="K32" t="s">
        <v>20</v>
      </c>
      <c r="L32" t="str">
        <f t="shared" ref="L32" si="50">CONCATENATE(I32,"-DATA-SPEC-",E32,"-",F32,"-YYYYMMDD")</f>
        <v>JISCO-DATA-SPEC-B-531-浮动的计划边际码-YYYYMMDD</v>
      </c>
      <c r="M32" t="s">
        <v>21</v>
      </c>
    </row>
    <row r="33" spans="1:13" ht="18" customHeight="1" x14ac:dyDescent="0.25">
      <c r="A33">
        <v>32</v>
      </c>
      <c r="B33" t="s">
        <v>14</v>
      </c>
      <c r="C33" s="20" t="s">
        <v>82</v>
      </c>
      <c r="D33" t="s">
        <v>16</v>
      </c>
      <c r="E33" t="str">
        <f t="shared" ref="E33" si="51">CONCATENATE(B33,"-",C33)</f>
        <v>B-532</v>
      </c>
      <c r="F33" t="s">
        <v>83</v>
      </c>
      <c r="G33">
        <v>32</v>
      </c>
      <c r="I33" t="s">
        <v>18</v>
      </c>
      <c r="J33" t="s">
        <v>19</v>
      </c>
      <c r="K33" t="s">
        <v>20</v>
      </c>
      <c r="L33" t="str">
        <f t="shared" ref="L33" si="52">CONCATENATE(I33,"-DATA-SPEC-",E33,"-",F33,"-YYYYMMDD")</f>
        <v>JISCO-DATA-SPEC-B-532-反冲标识-YYYYMMDD</v>
      </c>
      <c r="M33" t="s">
        <v>21</v>
      </c>
    </row>
    <row r="34" spans="1:13" ht="18" customHeight="1" x14ac:dyDescent="0.25">
      <c r="A34">
        <v>33</v>
      </c>
      <c r="B34" t="s">
        <v>14</v>
      </c>
      <c r="C34" s="20" t="s">
        <v>84</v>
      </c>
      <c r="D34" t="s">
        <v>16</v>
      </c>
      <c r="E34" t="str">
        <f t="shared" ref="E34" si="53">CONCATENATE(B34,"-",C34)</f>
        <v>B-533</v>
      </c>
      <c r="F34" t="s">
        <v>85</v>
      </c>
      <c r="G34">
        <v>33</v>
      </c>
      <c r="I34" t="s">
        <v>18</v>
      </c>
      <c r="J34" t="s">
        <v>19</v>
      </c>
      <c r="K34" t="s">
        <v>20</v>
      </c>
      <c r="L34" t="str">
        <f t="shared" ref="L34" si="54">CONCATENATE(I34,"-DATA-SPEC-",E34,"-",F34,"-YYYYMMDD")</f>
        <v>JISCO-DATA-SPEC-B-533-生产管理员-YYYYMMDD</v>
      </c>
      <c r="M34" t="s">
        <v>21</v>
      </c>
    </row>
    <row r="35" spans="1:13" ht="18" customHeight="1" x14ac:dyDescent="0.25">
      <c r="A35">
        <v>34</v>
      </c>
      <c r="B35" t="s">
        <v>14</v>
      </c>
      <c r="C35" s="20" t="s">
        <v>86</v>
      </c>
      <c r="D35" t="s">
        <v>16</v>
      </c>
      <c r="E35" t="str">
        <f t="shared" ref="E35" si="55">CONCATENATE(B35,"-",C35)</f>
        <v>B-534</v>
      </c>
      <c r="F35" t="s">
        <v>87</v>
      </c>
      <c r="G35">
        <v>34</v>
      </c>
      <c r="I35" t="s">
        <v>18</v>
      </c>
      <c r="J35" t="s">
        <v>19</v>
      </c>
      <c r="K35" t="s">
        <v>20</v>
      </c>
      <c r="L35" t="str">
        <f t="shared" ref="L35" si="56">CONCATENATE(I35,"-DATA-SPEC-",E35,"-",F35,"-YYYYMMDD")</f>
        <v>JISCO-DATA-SPEC-B-534-可用性检查组-YYYYMMDD</v>
      </c>
      <c r="M35" t="s">
        <v>21</v>
      </c>
    </row>
    <row r="36" spans="1:13" ht="18" customHeight="1" x14ac:dyDescent="0.25">
      <c r="A36">
        <v>35</v>
      </c>
      <c r="B36" t="s">
        <v>14</v>
      </c>
      <c r="C36" s="20" t="s">
        <v>88</v>
      </c>
      <c r="D36" t="s">
        <v>16</v>
      </c>
      <c r="E36" t="str">
        <f t="shared" ref="E36" si="57">CONCATENATE(B36,"-",C36)</f>
        <v>B-535</v>
      </c>
      <c r="F36" t="s">
        <v>89</v>
      </c>
      <c r="G36">
        <v>35</v>
      </c>
      <c r="I36" t="s">
        <v>18</v>
      </c>
      <c r="J36" t="s">
        <v>19</v>
      </c>
      <c r="K36" t="s">
        <v>20</v>
      </c>
      <c r="L36" t="str">
        <f t="shared" ref="L36" si="58">CONCATENATE(I36,"-DATA-SPEC-",E36,"-",F36,"-YYYYMMDD")</f>
        <v>JISCO-DATA-SPEC-B-535-计划策略组-YYYYMMDD</v>
      </c>
      <c r="M36" t="s">
        <v>21</v>
      </c>
    </row>
    <row r="37" spans="1:13" ht="18" customHeight="1" x14ac:dyDescent="0.25">
      <c r="A37">
        <v>36</v>
      </c>
      <c r="B37" t="s">
        <v>14</v>
      </c>
      <c r="C37" s="20" t="s">
        <v>90</v>
      </c>
      <c r="D37" t="s">
        <v>16</v>
      </c>
      <c r="E37" t="str">
        <f t="shared" ref="E37" si="59">CONCATENATE(B37,"-",C37)</f>
        <v>B-536</v>
      </c>
      <c r="F37" t="s">
        <v>91</v>
      </c>
      <c r="G37">
        <v>36</v>
      </c>
      <c r="I37" t="s">
        <v>18</v>
      </c>
      <c r="J37" t="s">
        <v>19</v>
      </c>
      <c r="K37" t="s">
        <v>20</v>
      </c>
      <c r="L37" t="str">
        <f t="shared" ref="L37" si="60">CONCATENATE(I37,"-DATA-SPEC-",E37,"-",F37,"-YYYYMMDD")</f>
        <v>JISCO-DATA-SPEC-B-536-消耗模式-YYYYMMDD</v>
      </c>
      <c r="M37" t="s">
        <v>21</v>
      </c>
    </row>
    <row r="38" spans="1:13" ht="18" customHeight="1" x14ac:dyDescent="0.25">
      <c r="A38">
        <v>37</v>
      </c>
      <c r="B38" t="s">
        <v>14</v>
      </c>
      <c r="C38" s="20" t="s">
        <v>92</v>
      </c>
      <c r="D38" t="s">
        <v>16</v>
      </c>
      <c r="E38" t="str">
        <f t="shared" ref="E38" si="61">CONCATENATE(B38,"-",C38)</f>
        <v>B-537</v>
      </c>
      <c r="F38" t="s">
        <v>93</v>
      </c>
      <c r="G38">
        <v>37</v>
      </c>
      <c r="I38" t="s">
        <v>18</v>
      </c>
      <c r="J38" t="s">
        <v>19</v>
      </c>
      <c r="K38" t="s">
        <v>20</v>
      </c>
      <c r="L38" t="str">
        <f t="shared" ref="L38" si="62">CONCATENATE(I38,"-DATA-SPEC-",E38,"-",F38,"-YYYYMMDD")</f>
        <v>JISCO-DATA-SPEC-B-537-库房-YYYYMMDD</v>
      </c>
      <c r="M38" t="s">
        <v>21</v>
      </c>
    </row>
    <row r="39" spans="1:13" ht="18" customHeight="1" x14ac:dyDescent="0.25">
      <c r="A39">
        <v>38</v>
      </c>
      <c r="B39" t="s">
        <v>14</v>
      </c>
      <c r="C39" s="20" t="s">
        <v>94</v>
      </c>
      <c r="D39" t="s">
        <v>16</v>
      </c>
      <c r="E39" t="str">
        <f t="shared" ref="E39" si="63">CONCATENATE(B39,"-",C39)</f>
        <v>B-538</v>
      </c>
      <c r="F39" t="s">
        <v>95</v>
      </c>
      <c r="G39">
        <v>38</v>
      </c>
      <c r="I39" t="s">
        <v>18</v>
      </c>
      <c r="J39" t="s">
        <v>19</v>
      </c>
      <c r="K39" t="s">
        <v>20</v>
      </c>
      <c r="L39" t="str">
        <f t="shared" ref="L39" si="64">CONCATENATE(I39,"-DATA-SPEC-",E39,"-",F39,"-YYYYMMDD")</f>
        <v>JISCO-DATA-SPEC-B-538-序列化参数配置 -YYYYMMDD</v>
      </c>
      <c r="M39" t="s">
        <v>21</v>
      </c>
    </row>
    <row r="40" spans="1:13" ht="18" customHeight="1" x14ac:dyDescent="0.25">
      <c r="A40">
        <v>39</v>
      </c>
      <c r="B40" t="s">
        <v>14</v>
      </c>
      <c r="C40" s="20" t="s">
        <v>96</v>
      </c>
      <c r="D40" t="s">
        <v>16</v>
      </c>
      <c r="E40" t="str">
        <f t="shared" ref="E40" si="65">CONCATENATE(B40,"-",C40)</f>
        <v>B-539</v>
      </c>
      <c r="F40" t="s">
        <v>97</v>
      </c>
      <c r="G40">
        <v>39</v>
      </c>
      <c r="I40" t="s">
        <v>18</v>
      </c>
      <c r="J40" t="s">
        <v>19</v>
      </c>
      <c r="K40" t="s">
        <v>20</v>
      </c>
      <c r="L40" t="str">
        <f t="shared" ref="L40" si="66">CONCATENATE(I40,"-DATA-SPEC-",E40,"-",F40,"-YYYYMMDD")</f>
        <v>JISCO-DATA-SPEC-B-539-差异码-YYYYMMDD</v>
      </c>
      <c r="M40" t="s">
        <v>21</v>
      </c>
    </row>
    <row r="41" spans="1:13" ht="18" customHeight="1" x14ac:dyDescent="0.25">
      <c r="A41">
        <v>40</v>
      </c>
      <c r="B41" t="s">
        <v>14</v>
      </c>
      <c r="C41" s="20" t="s">
        <v>98</v>
      </c>
      <c r="D41" t="s">
        <v>16</v>
      </c>
      <c r="E41" t="str">
        <f t="shared" ref="E41" si="67">CONCATENATE(B41,"-",C41)</f>
        <v>B-540</v>
      </c>
      <c r="F41" t="s">
        <v>99</v>
      </c>
      <c r="G41">
        <v>40</v>
      </c>
      <c r="I41" t="s">
        <v>18</v>
      </c>
      <c r="J41" t="s">
        <v>19</v>
      </c>
      <c r="K41" t="s">
        <v>20</v>
      </c>
      <c r="L41" t="str">
        <f t="shared" ref="L41" si="68">CONCATENATE(I41,"-DATA-SPEC-",E41,"-",F41,"-YYYYMMDD")</f>
        <v>JISCO-DATA-SPEC-B-540-销售组织-YYYYMMDD</v>
      </c>
      <c r="M41" t="s">
        <v>21</v>
      </c>
    </row>
    <row r="42" spans="1:13" ht="18" customHeight="1" x14ac:dyDescent="0.25">
      <c r="A42">
        <v>41</v>
      </c>
      <c r="B42" t="s">
        <v>14</v>
      </c>
      <c r="C42" s="20" t="s">
        <v>100</v>
      </c>
      <c r="D42" t="s">
        <v>16</v>
      </c>
      <c r="E42" t="str">
        <f t="shared" ref="E42" si="69">CONCATENATE(B42,"-",C42)</f>
        <v>B-541</v>
      </c>
      <c r="F42" t="s">
        <v>101</v>
      </c>
      <c r="G42">
        <v>41</v>
      </c>
      <c r="I42" t="s">
        <v>18</v>
      </c>
      <c r="J42" t="s">
        <v>19</v>
      </c>
      <c r="K42" t="s">
        <v>20</v>
      </c>
      <c r="L42" t="str">
        <f t="shared" ref="L42" si="70">CONCATENATE(I42,"-DATA-SPEC-",E42,"-",F42,"-YYYYMMDD")</f>
        <v>JISCO-DATA-SPEC-B-541-分销渠道-YYYYMMDD</v>
      </c>
      <c r="M42" t="s">
        <v>21</v>
      </c>
    </row>
    <row r="43" spans="1:13" ht="18" customHeight="1" x14ac:dyDescent="0.25">
      <c r="A43">
        <v>42</v>
      </c>
      <c r="B43" t="s">
        <v>14</v>
      </c>
      <c r="C43" s="20" t="s">
        <v>102</v>
      </c>
      <c r="D43" t="s">
        <v>16</v>
      </c>
      <c r="E43" t="str">
        <f t="shared" ref="E43" si="71">CONCATENATE(B43,"-",C43)</f>
        <v>B-542</v>
      </c>
      <c r="F43" t="s">
        <v>103</v>
      </c>
      <c r="G43">
        <v>42</v>
      </c>
      <c r="I43" t="s">
        <v>18</v>
      </c>
      <c r="J43" t="s">
        <v>19</v>
      </c>
      <c r="K43" t="s">
        <v>20</v>
      </c>
      <c r="L43" t="str">
        <f t="shared" ref="L43" si="72">CONCATENATE(I43,"-DATA-SPEC-",E43,"-",F43,"-YYYYMMDD")</f>
        <v>JISCO-DATA-SPEC-B-542-项目类别组-YYYYMMDD</v>
      </c>
      <c r="M43" t="s">
        <v>21</v>
      </c>
    </row>
    <row r="44" spans="1:13" ht="18" customHeight="1" x14ac:dyDescent="0.25">
      <c r="A44">
        <v>43</v>
      </c>
      <c r="B44" t="s">
        <v>14</v>
      </c>
      <c r="C44" s="20" t="s">
        <v>104</v>
      </c>
      <c r="D44" t="s">
        <v>16</v>
      </c>
      <c r="E44" t="str">
        <f t="shared" ref="E44" si="73">CONCATENATE(B44,"-",C44)</f>
        <v>B-543</v>
      </c>
      <c r="F44" t="s">
        <v>105</v>
      </c>
      <c r="G44">
        <v>43</v>
      </c>
      <c r="I44" t="s">
        <v>18</v>
      </c>
      <c r="J44" t="s">
        <v>19</v>
      </c>
      <c r="K44" t="s">
        <v>20</v>
      </c>
      <c r="L44" t="str">
        <f t="shared" ref="L44" si="74">CONCATENATE(I44,"-DATA-SPEC-",E44,"-",F44,"-YYYYMMDD")</f>
        <v>JISCO-DATA-SPEC-B-543-装载组-YYYYMMDD</v>
      </c>
      <c r="M44" t="s">
        <v>21</v>
      </c>
    </row>
    <row r="45" spans="1:13" ht="18" customHeight="1" x14ac:dyDescent="0.25">
      <c r="A45">
        <v>44</v>
      </c>
      <c r="B45" t="s">
        <v>14</v>
      </c>
      <c r="C45" s="20" t="s">
        <v>106</v>
      </c>
      <c r="D45" t="s">
        <v>16</v>
      </c>
      <c r="E45" t="str">
        <f t="shared" ref="E45" si="75">CONCATENATE(B45,"-",C45)</f>
        <v>B-544</v>
      </c>
      <c r="F45" t="s">
        <v>107</v>
      </c>
      <c r="G45">
        <v>44</v>
      </c>
      <c r="I45" t="s">
        <v>18</v>
      </c>
      <c r="J45" t="s">
        <v>19</v>
      </c>
      <c r="K45" t="s">
        <v>20</v>
      </c>
      <c r="L45" t="str">
        <f t="shared" ref="L45" si="76">CONCATENATE(I45,"-DATA-SPEC-",E45,"-",F45,"-YYYYMMDD")</f>
        <v>JISCO-DATA-SPEC-B-544-物料统计组-YYYYMMDD</v>
      </c>
      <c r="M45" t="s">
        <v>21</v>
      </c>
    </row>
    <row r="46" spans="1:13" ht="18" customHeight="1" x14ac:dyDescent="0.25">
      <c r="A46">
        <v>45</v>
      </c>
      <c r="B46" t="s">
        <v>14</v>
      </c>
      <c r="C46" s="20" t="s">
        <v>108</v>
      </c>
      <c r="D46" t="s">
        <v>16</v>
      </c>
      <c r="E46" t="str">
        <f t="shared" ref="E46" si="77">CONCATENATE(B46,"-",C46)</f>
        <v>B-545</v>
      </c>
      <c r="F46" t="s">
        <v>109</v>
      </c>
      <c r="G46">
        <v>45</v>
      </c>
      <c r="I46" t="s">
        <v>18</v>
      </c>
      <c r="J46" t="s">
        <v>19</v>
      </c>
      <c r="K46" t="s">
        <v>20</v>
      </c>
      <c r="L46" t="str">
        <f t="shared" ref="L46" si="78">CONCATENATE(I46,"-DATA-SPEC-",E46,"-",F46,"-YYYYMMDD")</f>
        <v>JISCO-DATA-SPEC-B-545-成交额回扣组-YYYYMMDD</v>
      </c>
      <c r="M46" t="s">
        <v>21</v>
      </c>
    </row>
    <row r="47" spans="1:13" ht="18" customHeight="1" x14ac:dyDescent="0.25">
      <c r="A47">
        <v>46</v>
      </c>
      <c r="B47" t="s">
        <v>14</v>
      </c>
      <c r="C47" s="20" t="s">
        <v>110</v>
      </c>
      <c r="D47" t="s">
        <v>16</v>
      </c>
      <c r="E47" t="str">
        <f t="shared" ref="E47" si="79">CONCATENATE(B47,"-",C47)</f>
        <v>B-546</v>
      </c>
      <c r="F47" t="s">
        <v>111</v>
      </c>
      <c r="G47">
        <v>46</v>
      </c>
      <c r="I47" t="s">
        <v>18</v>
      </c>
      <c r="J47" t="s">
        <v>19</v>
      </c>
      <c r="K47" t="s">
        <v>20</v>
      </c>
      <c r="L47" t="str">
        <f t="shared" ref="L47" si="80">CONCATENATE(I47,"-DATA-SPEC-",E47,"-",F47,"-YYYYMMDD")</f>
        <v>JISCO-DATA-SPEC-B-546-科目设置组-YYYYMMDD</v>
      </c>
      <c r="M47" t="s">
        <v>21</v>
      </c>
    </row>
    <row r="48" spans="1:13" ht="18" customHeight="1" x14ac:dyDescent="0.25">
      <c r="A48">
        <v>47</v>
      </c>
      <c r="B48" t="s">
        <v>14</v>
      </c>
      <c r="C48" s="20" t="s">
        <v>112</v>
      </c>
      <c r="D48" t="s">
        <v>16</v>
      </c>
      <c r="E48" t="str">
        <f>CONCATENATE(B48,"-",C48)</f>
        <v>B-547</v>
      </c>
      <c r="F48" t="s">
        <v>113</v>
      </c>
      <c r="G48">
        <v>47</v>
      </c>
      <c r="I48" t="s">
        <v>18</v>
      </c>
      <c r="J48" t="s">
        <v>19</v>
      </c>
      <c r="K48" t="s">
        <v>20</v>
      </c>
      <c r="L48" t="str">
        <f>CONCATENATE(I48,"-DATA-SPEC-",E48,"-",F48,"-YYYYMMDD")</f>
        <v>JISCO-DATA-SPEC-B-547-评估范围-YYYYMMDD</v>
      </c>
      <c r="M48" t="s">
        <v>21</v>
      </c>
    </row>
    <row r="49" spans="1:15" ht="18" customHeight="1" x14ac:dyDescent="0.25">
      <c r="A49">
        <v>48</v>
      </c>
      <c r="B49" t="s">
        <v>14</v>
      </c>
      <c r="C49" s="20" t="s">
        <v>114</v>
      </c>
      <c r="D49" t="s">
        <v>16</v>
      </c>
      <c r="E49" t="str">
        <f>CONCATENATE(B49,"-",C49)</f>
        <v>B-548</v>
      </c>
      <c r="F49" t="s">
        <v>115</v>
      </c>
      <c r="G49">
        <v>48</v>
      </c>
      <c r="I49" t="s">
        <v>18</v>
      </c>
      <c r="J49" t="s">
        <v>19</v>
      </c>
      <c r="K49" t="s">
        <v>20</v>
      </c>
      <c r="L49" t="str">
        <f>CONCATENATE(I49,"-DATA-SPEC-",E49,"-",F49,"-YYYYMMDD")</f>
        <v>JISCO-DATA-SPEC-B-548-评估类型-YYYYMMDD</v>
      </c>
      <c r="M49" t="s">
        <v>21</v>
      </c>
    </row>
    <row r="50" spans="1:15" ht="18" customHeight="1" x14ac:dyDescent="0.25">
      <c r="A50">
        <v>49</v>
      </c>
      <c r="B50" t="s">
        <v>14</v>
      </c>
      <c r="C50" s="20" t="s">
        <v>116</v>
      </c>
      <c r="D50" t="s">
        <v>16</v>
      </c>
      <c r="E50" t="str">
        <f>CONCATENATE(B50,"-",C50)</f>
        <v>B-549</v>
      </c>
      <c r="F50" t="s">
        <v>117</v>
      </c>
      <c r="G50">
        <v>49</v>
      </c>
      <c r="I50" t="s">
        <v>18</v>
      </c>
      <c r="J50" t="s">
        <v>19</v>
      </c>
      <c r="K50" t="s">
        <v>20</v>
      </c>
      <c r="L50" t="str">
        <f>CONCATENATE(I50,"-DATA-SPEC-",E50,"-",F50,"-YYYYMMDD")</f>
        <v>JISCO-DATA-SPEC-B-549-评估类别-YYYYMMDD</v>
      </c>
      <c r="M50" t="s">
        <v>21</v>
      </c>
    </row>
    <row r="51" spans="1:15" ht="18" customHeight="1" x14ac:dyDescent="0.25">
      <c r="A51">
        <v>50</v>
      </c>
      <c r="B51" t="s">
        <v>14</v>
      </c>
      <c r="C51" s="20" t="s">
        <v>118</v>
      </c>
      <c r="D51" t="s">
        <v>16</v>
      </c>
      <c r="E51" t="str">
        <f>CONCATENATE(B51,"-",C51)</f>
        <v>B-550</v>
      </c>
      <c r="F51" t="s">
        <v>119</v>
      </c>
      <c r="G51">
        <v>50</v>
      </c>
      <c r="I51" t="s">
        <v>18</v>
      </c>
      <c r="J51" t="s">
        <v>19</v>
      </c>
      <c r="K51" t="s">
        <v>20</v>
      </c>
      <c r="L51" t="str">
        <f>CONCATENATE(I51,"-DATA-SPEC-",E51,"-",F51,"-YYYYMMDD")</f>
        <v>JISCO-DATA-SPEC-B-550-价格控制标识-YYYYMMDD</v>
      </c>
      <c r="M51" t="s">
        <v>21</v>
      </c>
    </row>
    <row r="52" spans="1:15" ht="18" customHeight="1" x14ac:dyDescent="0.25">
      <c r="A52">
        <v>51</v>
      </c>
      <c r="B52" t="s">
        <v>14</v>
      </c>
      <c r="C52" s="20" t="s">
        <v>120</v>
      </c>
      <c r="D52" t="s">
        <v>16</v>
      </c>
      <c r="E52" t="str">
        <f>CONCATENATE(B52,"-",C52)</f>
        <v>B-551</v>
      </c>
      <c r="F52" t="s">
        <v>121</v>
      </c>
      <c r="G52">
        <v>51</v>
      </c>
      <c r="I52" t="s">
        <v>18</v>
      </c>
      <c r="J52" t="s">
        <v>19</v>
      </c>
      <c r="K52" t="s">
        <v>20</v>
      </c>
      <c r="L52" t="str">
        <f>CONCATENATE(I52,"-DATA-SPEC-",E52,"-",F52,"-YYYYMMDD")</f>
        <v>JISCO-DATA-SPEC-B-551-检验类型-YYYYMMDD</v>
      </c>
      <c r="M52" t="s">
        <v>21</v>
      </c>
    </row>
    <row r="53" spans="1:15" ht="18" customHeight="1" x14ac:dyDescent="0.25">
      <c r="A53">
        <v>52</v>
      </c>
      <c r="B53" t="s">
        <v>14</v>
      </c>
      <c r="C53" s="20" t="s">
        <v>122</v>
      </c>
      <c r="D53" t="s">
        <v>16</v>
      </c>
      <c r="E53" t="str">
        <f t="shared" ref="E53" si="81">CONCATENATE(B53,"-",C53)</f>
        <v>B-552</v>
      </c>
      <c r="F53" t="s">
        <v>123</v>
      </c>
      <c r="G53">
        <v>52</v>
      </c>
      <c r="I53" t="s">
        <v>18</v>
      </c>
      <c r="J53" t="s">
        <v>19</v>
      </c>
      <c r="K53" t="s">
        <v>20</v>
      </c>
      <c r="L53" t="str">
        <f t="shared" ref="L53" si="82">CONCATENATE(I53,"-DATA-SPEC-",E53,"-",F53,"-YYYYMMDD")</f>
        <v>JISCO-DATA-SPEC-B-552-质量记分过程-YYYYMMDD</v>
      </c>
      <c r="M53" t="s">
        <v>21</v>
      </c>
    </row>
    <row r="54" spans="1:15" ht="18" customHeight="1" x14ac:dyDescent="0.25">
      <c r="A54">
        <v>53</v>
      </c>
      <c r="B54" t="s">
        <v>14</v>
      </c>
      <c r="C54" s="20" t="s">
        <v>124</v>
      </c>
      <c r="D54" t="s">
        <v>16</v>
      </c>
      <c r="E54" t="str">
        <f>CONCATENATE(B54,"-",C54)</f>
        <v>B-553</v>
      </c>
      <c r="F54" t="s">
        <v>125</v>
      </c>
      <c r="G54">
        <v>53</v>
      </c>
      <c r="I54" t="s">
        <v>18</v>
      </c>
      <c r="J54" t="s">
        <v>19</v>
      </c>
      <c r="K54" t="s">
        <v>20</v>
      </c>
      <c r="L54" t="str">
        <f>CONCATENATE(I54,"-DATA-SPEC-",E54,"-",F54,"-YYYYMMDD")</f>
        <v>JISCO-DATA-SPEC-B-553-检验批创建方式-YYYYMMDD</v>
      </c>
      <c r="M54" t="s">
        <v>21</v>
      </c>
    </row>
    <row r="55" spans="1:15" ht="18" customHeight="1" x14ac:dyDescent="0.25">
      <c r="A55">
        <v>54</v>
      </c>
      <c r="B55" t="s">
        <v>14</v>
      </c>
      <c r="C55" s="20" t="s">
        <v>126</v>
      </c>
      <c r="D55" t="s">
        <v>16</v>
      </c>
      <c r="E55" t="str">
        <f t="shared" ref="E55" si="83">CONCATENATE(B55,"-",C55)</f>
        <v>B-554</v>
      </c>
      <c r="F55" s="5" t="s">
        <v>127</v>
      </c>
      <c r="G55">
        <v>54</v>
      </c>
      <c r="I55" t="s">
        <v>18</v>
      </c>
      <c r="J55" t="s">
        <v>19</v>
      </c>
      <c r="K55" t="s">
        <v>20</v>
      </c>
      <c r="L55" t="str">
        <f t="shared" ref="L55" si="84">CONCATENATE(I55,"-DATA-SPEC-",E55,"-",F55,"-YYYYMMDD")</f>
        <v>JISCO-DATA-SPEC-B-554-物料定价组-YYYYMMDD</v>
      </c>
      <c r="M55" t="s">
        <v>21</v>
      </c>
      <c r="O55" t="s">
        <v>128</v>
      </c>
    </row>
    <row r="56" spans="1:15" ht="18" customHeight="1" x14ac:dyDescent="0.25">
      <c r="A56">
        <v>55</v>
      </c>
      <c r="B56" t="s">
        <v>129</v>
      </c>
      <c r="C56" s="20" t="s">
        <v>130</v>
      </c>
      <c r="D56" t="s">
        <v>131</v>
      </c>
      <c r="E56" t="str">
        <f>CONCATENATE(B56,"-",C56)</f>
        <v>C-555</v>
      </c>
      <c r="F56" t="s">
        <v>131</v>
      </c>
      <c r="G56">
        <v>55</v>
      </c>
      <c r="I56" t="s">
        <v>18</v>
      </c>
      <c r="J56" t="s">
        <v>19</v>
      </c>
      <c r="K56" t="s">
        <v>20</v>
      </c>
      <c r="L56" t="str">
        <f t="shared" ref="L56" si="85">CONCATENATE(I56,"-DATA-SPEC-",E56,"-",F56,"-YYYYMMDD")</f>
        <v>JISCO-DATA-SPEC-C-555-品名-YYYYMMDD</v>
      </c>
      <c r="M56" t="s">
        <v>21</v>
      </c>
    </row>
    <row r="57" spans="1:15" ht="18" customHeight="1" x14ac:dyDescent="0.25">
      <c r="A57">
        <v>56</v>
      </c>
      <c r="B57" t="s">
        <v>129</v>
      </c>
      <c r="C57" s="20" t="s">
        <v>132</v>
      </c>
      <c r="D57" t="s">
        <v>131</v>
      </c>
      <c r="E57" t="str">
        <f t="shared" ref="E57" si="86">CONCATENATE(B57,"-",C57)</f>
        <v>C-556</v>
      </c>
      <c r="F57" t="s">
        <v>133</v>
      </c>
      <c r="G57">
        <v>56</v>
      </c>
      <c r="I57" t="s">
        <v>18</v>
      </c>
      <c r="J57" t="s">
        <v>19</v>
      </c>
      <c r="K57" t="s">
        <v>20</v>
      </c>
      <c r="L57" t="str">
        <f t="shared" ref="L57" si="87">CONCATENATE(I57,"-DATA-SPEC-",E57,"-",F57,"-YYYYMMDD")</f>
        <v>JISCO-DATA-SPEC-C-556-标准和协议-YYYYMMDD</v>
      </c>
      <c r="M57" t="s">
        <v>21</v>
      </c>
    </row>
    <row r="58" spans="1:15" ht="18" customHeight="1" x14ac:dyDescent="0.25">
      <c r="A58">
        <v>57</v>
      </c>
      <c r="B58" t="s">
        <v>129</v>
      </c>
      <c r="C58" s="20" t="s">
        <v>134</v>
      </c>
      <c r="D58" t="s">
        <v>131</v>
      </c>
      <c r="E58" t="str">
        <f t="shared" ref="E58" si="88">CONCATENATE(B58,"-",C58)</f>
        <v>C-557</v>
      </c>
      <c r="F58" t="s">
        <v>135</v>
      </c>
      <c r="G58">
        <v>57</v>
      </c>
      <c r="I58" t="s">
        <v>18</v>
      </c>
      <c r="J58" t="s">
        <v>19</v>
      </c>
      <c r="K58" t="s">
        <v>20</v>
      </c>
      <c r="L58" t="str">
        <f t="shared" ref="L58" si="89">CONCATENATE(I58,"-DATA-SPEC-",E58,"-",F58,"-YYYYMMDD")</f>
        <v>JISCO-DATA-SPEC-C-557-销项税分类-YYYYMMDD</v>
      </c>
      <c r="M58" t="s">
        <v>21</v>
      </c>
    </row>
    <row r="59" spans="1:15" ht="18" customHeight="1" x14ac:dyDescent="0.25">
      <c r="B59" t="s">
        <v>129</v>
      </c>
      <c r="C59" s="20" t="s">
        <v>136</v>
      </c>
      <c r="D59" t="s">
        <v>131</v>
      </c>
      <c r="E59" t="str">
        <f t="shared" ref="E59" si="90">CONCATENATE(B59,"-",C59)</f>
        <v>C-558</v>
      </c>
      <c r="F59" t="s">
        <v>137</v>
      </c>
      <c r="G59">
        <v>58</v>
      </c>
      <c r="I59" t="s">
        <v>18</v>
      </c>
      <c r="J59" t="s">
        <v>19</v>
      </c>
      <c r="K59" t="s">
        <v>20</v>
      </c>
      <c r="L59" t="str">
        <f t="shared" ref="L59" si="91">CONCATENATE(I59,"-DATA-SPEC-",E59,"-",F59,"-YYYYMMDD")</f>
        <v>JISCO-DATA-SPEC-C-558-基础材质-YYYYMMDD</v>
      </c>
      <c r="M59" t="s">
        <v>21</v>
      </c>
    </row>
    <row r="60" spans="1:15" ht="18" customHeight="1" x14ac:dyDescent="0.25">
      <c r="B60" t="s">
        <v>129</v>
      </c>
      <c r="C60" s="20" t="s">
        <v>138</v>
      </c>
      <c r="D60" t="s">
        <v>131</v>
      </c>
      <c r="E60" t="str">
        <f t="shared" ref="E60" si="92">CONCATENATE(B60,"-",C60)</f>
        <v>C-559</v>
      </c>
      <c r="F60" t="s">
        <v>139</v>
      </c>
      <c r="G60">
        <v>59</v>
      </c>
      <c r="I60" t="s">
        <v>18</v>
      </c>
      <c r="J60" t="s">
        <v>19</v>
      </c>
      <c r="K60" t="s">
        <v>20</v>
      </c>
      <c r="L60" t="str">
        <f t="shared" ref="L60" si="93">CONCATENATE(I60,"-DATA-SPEC-",E60,"-",F60,"-YYYYMMDD")</f>
        <v>JISCO-DATA-SPEC-C-559-物料类型-YYYYMMDD</v>
      </c>
      <c r="M60" t="s">
        <v>21</v>
      </c>
    </row>
    <row r="61" spans="1:15" ht="18" customHeight="1" x14ac:dyDescent="0.25">
      <c r="B61" t="s">
        <v>129</v>
      </c>
      <c r="C61" s="20" t="s">
        <v>140</v>
      </c>
      <c r="D61" t="s">
        <v>131</v>
      </c>
      <c r="E61" t="str">
        <f t="shared" ref="E61" si="94">CONCATENATE(B61,"-",C61)</f>
        <v>C-560</v>
      </c>
      <c r="F61" t="s">
        <v>141</v>
      </c>
      <c r="G61">
        <v>60</v>
      </c>
      <c r="I61" t="s">
        <v>18</v>
      </c>
      <c r="J61" t="s">
        <v>19</v>
      </c>
      <c r="K61" t="s">
        <v>20</v>
      </c>
      <c r="L61" t="str">
        <f t="shared" ref="L61" si="95">CONCATENATE(I61,"-DATA-SPEC-",E61,"-",F61,"-YYYYMMDD")</f>
        <v>JISCO-DATA-SPEC-C-560-物料组-YYYYMMDD</v>
      </c>
      <c r="M61" t="s">
        <v>21</v>
      </c>
    </row>
    <row r="62" spans="1:15" ht="18" customHeight="1" x14ac:dyDescent="0.25">
      <c r="B62" t="s">
        <v>129</v>
      </c>
      <c r="C62" s="20" t="s">
        <v>142</v>
      </c>
      <c r="D62" t="s">
        <v>131</v>
      </c>
      <c r="E62" t="str">
        <f t="shared" ref="E62" si="96">CONCATENATE(B62,"-",C62)</f>
        <v>C-561</v>
      </c>
      <c r="F62" t="s">
        <v>143</v>
      </c>
      <c r="G62">
        <v>61</v>
      </c>
      <c r="I62" t="s">
        <v>18</v>
      </c>
      <c r="J62" t="s">
        <v>19</v>
      </c>
      <c r="K62" t="s">
        <v>20</v>
      </c>
      <c r="L62" t="str">
        <f t="shared" ref="L62" si="97">CONCATENATE(I62,"-DATA-SPEC-",E62,"-",F62,"-YYYYMMDD")</f>
        <v>JISCO-DATA-SPEC-C-561-产品组-YYYYMMDD</v>
      </c>
      <c r="M62" t="s">
        <v>21</v>
      </c>
    </row>
    <row r="63" spans="1:15" ht="18" customHeight="1" x14ac:dyDescent="0.25">
      <c r="B63" t="s">
        <v>129</v>
      </c>
      <c r="C63" s="20" t="s">
        <v>144</v>
      </c>
      <c r="D63" t="s">
        <v>131</v>
      </c>
      <c r="E63" t="str">
        <f t="shared" ref="E63" si="98">CONCATENATE(B63,"-",C63)</f>
        <v>C-562</v>
      </c>
      <c r="F63" t="s">
        <v>145</v>
      </c>
      <c r="G63">
        <v>62</v>
      </c>
      <c r="I63" t="s">
        <v>18</v>
      </c>
      <c r="J63" t="s">
        <v>19</v>
      </c>
      <c r="K63" t="s">
        <v>20</v>
      </c>
      <c r="L63" t="str">
        <f t="shared" ref="L63" si="99">CONCATENATE(I63,"-DATA-SPEC-",E63,"-",F63,"-YYYYMMDD")</f>
        <v>JISCO-DATA-SPEC-C-562-外部物料组-YYYYMMDD</v>
      </c>
      <c r="M63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workbookViewId="0">
      <pane ySplit="1" topLeftCell="A50" activePane="bottomLeft" state="frozen"/>
      <selection pane="bottomLeft" activeCell="D43" sqref="D43"/>
    </sheetView>
  </sheetViews>
  <sheetFormatPr defaultColWidth="9" defaultRowHeight="14.4" x14ac:dyDescent="0.25"/>
  <cols>
    <col min="1" max="1" width="8.33203125" customWidth="1"/>
    <col min="2" max="2" width="32.109375" customWidth="1"/>
    <col min="3" max="3" width="13.88671875" style="13" customWidth="1"/>
    <col min="4" max="4" width="22.88671875" customWidth="1"/>
    <col min="5" max="5" width="11.109375" customWidth="1"/>
    <col min="6" max="6" width="22.33203125" customWidth="1"/>
    <col min="7" max="14" width="7.6640625" customWidth="1"/>
  </cols>
  <sheetData>
    <row r="1" spans="1:14" x14ac:dyDescent="0.25">
      <c r="A1" t="s">
        <v>146</v>
      </c>
      <c r="B1" s="5" t="s">
        <v>147</v>
      </c>
      <c r="C1" s="14" t="s">
        <v>148</v>
      </c>
      <c r="D1" s="5" t="s">
        <v>149</v>
      </c>
      <c r="E1" s="5" t="s">
        <v>150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</row>
    <row r="2" spans="1:14" x14ac:dyDescent="0.25">
      <c r="A2" t="s">
        <v>160</v>
      </c>
      <c r="B2" s="5" t="s">
        <v>161</v>
      </c>
      <c r="C2" s="14" t="s">
        <v>162</v>
      </c>
      <c r="D2" s="5" t="s">
        <v>163</v>
      </c>
      <c r="E2" s="5" t="s">
        <v>161</v>
      </c>
    </row>
    <row r="3" spans="1:14" x14ac:dyDescent="0.25">
      <c r="A3" t="s">
        <v>160</v>
      </c>
      <c r="B3" t="s">
        <v>147</v>
      </c>
      <c r="C3" s="13" t="s">
        <v>164</v>
      </c>
      <c r="D3" t="s">
        <v>165</v>
      </c>
      <c r="E3" t="s">
        <v>147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</row>
    <row r="4" spans="1:14" x14ac:dyDescent="0.25">
      <c r="A4" t="s">
        <v>160</v>
      </c>
      <c r="B4" t="s">
        <v>166</v>
      </c>
      <c r="C4" s="13" t="s">
        <v>167</v>
      </c>
      <c r="D4" t="s">
        <v>168</v>
      </c>
      <c r="E4" t="s">
        <v>166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</row>
    <row r="5" spans="1:14" x14ac:dyDescent="0.25">
      <c r="A5" t="s">
        <v>160</v>
      </c>
      <c r="B5" t="s">
        <v>148</v>
      </c>
      <c r="C5" s="13" t="s">
        <v>169</v>
      </c>
      <c r="D5" t="s">
        <v>170</v>
      </c>
      <c r="E5" t="s">
        <v>148</v>
      </c>
      <c r="G5">
        <v>25</v>
      </c>
    </row>
    <row r="6" spans="1:14" x14ac:dyDescent="0.25">
      <c r="A6" t="s">
        <v>160</v>
      </c>
      <c r="B6" t="s">
        <v>171</v>
      </c>
      <c r="D6" t="s">
        <v>172</v>
      </c>
      <c r="E6" t="s">
        <v>148</v>
      </c>
    </row>
    <row r="7" spans="1:14" x14ac:dyDescent="0.25">
      <c r="A7" t="s">
        <v>160</v>
      </c>
      <c r="B7" t="s">
        <v>173</v>
      </c>
      <c r="C7" s="13" t="s">
        <v>174</v>
      </c>
      <c r="D7" t="s">
        <v>141</v>
      </c>
      <c r="E7" t="s">
        <v>175</v>
      </c>
      <c r="G7">
        <v>60</v>
      </c>
      <c r="I7">
        <v>80</v>
      </c>
      <c r="M7">
        <v>110</v>
      </c>
    </row>
    <row r="8" spans="1:14" x14ac:dyDescent="0.25">
      <c r="A8" t="s">
        <v>160</v>
      </c>
      <c r="B8" t="s">
        <v>176</v>
      </c>
      <c r="C8" s="13" t="s">
        <v>177</v>
      </c>
      <c r="D8" t="s">
        <v>139</v>
      </c>
      <c r="E8" t="s">
        <v>147</v>
      </c>
      <c r="G8">
        <v>40</v>
      </c>
    </row>
    <row r="9" spans="1:14" x14ac:dyDescent="0.25">
      <c r="A9" t="s">
        <v>160</v>
      </c>
      <c r="B9" t="s">
        <v>178</v>
      </c>
      <c r="D9" t="s">
        <v>179</v>
      </c>
      <c r="E9" t="s">
        <v>147</v>
      </c>
    </row>
    <row r="10" spans="1:14" x14ac:dyDescent="0.25">
      <c r="A10" t="s">
        <v>160</v>
      </c>
      <c r="B10" t="s">
        <v>180</v>
      </c>
      <c r="C10" s="13" t="s">
        <v>181</v>
      </c>
      <c r="D10" t="s">
        <v>143</v>
      </c>
      <c r="E10" t="s">
        <v>147</v>
      </c>
      <c r="G10">
        <v>100</v>
      </c>
      <c r="M10">
        <v>60</v>
      </c>
      <c r="N10">
        <v>70</v>
      </c>
    </row>
    <row r="11" spans="1:14" x14ac:dyDescent="0.25">
      <c r="A11" t="s">
        <v>160</v>
      </c>
      <c r="B11" t="s">
        <v>182</v>
      </c>
      <c r="C11" s="13" t="s">
        <v>183</v>
      </c>
      <c r="D11" t="s">
        <v>35</v>
      </c>
      <c r="E11" t="s">
        <v>147</v>
      </c>
      <c r="F11" t="s">
        <v>184</v>
      </c>
      <c r="G11">
        <v>30</v>
      </c>
    </row>
    <row r="12" spans="1:14" x14ac:dyDescent="0.25">
      <c r="A12" t="s">
        <v>160</v>
      </c>
      <c r="B12" t="s">
        <v>185</v>
      </c>
      <c r="C12" s="13" t="s">
        <v>186</v>
      </c>
      <c r="D12" t="s">
        <v>37</v>
      </c>
      <c r="E12" t="s">
        <v>147</v>
      </c>
      <c r="G12">
        <v>175</v>
      </c>
    </row>
    <row r="13" spans="1:14" x14ac:dyDescent="0.25">
      <c r="A13" t="s">
        <v>160</v>
      </c>
      <c r="B13" t="s">
        <v>187</v>
      </c>
      <c r="C13" s="13" t="s">
        <v>188</v>
      </c>
      <c r="D13" t="s">
        <v>189</v>
      </c>
      <c r="E13" t="s">
        <v>147</v>
      </c>
      <c r="G13">
        <v>240</v>
      </c>
    </row>
    <row r="14" spans="1:14" x14ac:dyDescent="0.25">
      <c r="A14" t="s">
        <v>160</v>
      </c>
      <c r="B14" t="s">
        <v>190</v>
      </c>
      <c r="C14" s="13" t="s">
        <v>191</v>
      </c>
      <c r="D14" t="s">
        <v>39</v>
      </c>
      <c r="E14" t="s">
        <v>147</v>
      </c>
      <c r="G14">
        <v>170</v>
      </c>
    </row>
    <row r="15" spans="1:14" x14ac:dyDescent="0.25">
      <c r="A15" t="s">
        <v>160</v>
      </c>
      <c r="B15" t="s">
        <v>192</v>
      </c>
      <c r="C15" s="13" t="s">
        <v>193</v>
      </c>
      <c r="D15" t="s">
        <v>131</v>
      </c>
      <c r="E15" t="s">
        <v>147</v>
      </c>
      <c r="G15">
        <v>210</v>
      </c>
    </row>
    <row r="16" spans="1:14" x14ac:dyDescent="0.25">
      <c r="A16" t="s">
        <v>160</v>
      </c>
      <c r="B16" t="s">
        <v>194</v>
      </c>
      <c r="C16" s="13" t="s">
        <v>195</v>
      </c>
      <c r="D16" t="s">
        <v>196</v>
      </c>
      <c r="E16" t="s">
        <v>166</v>
      </c>
      <c r="G16">
        <v>220</v>
      </c>
    </row>
    <row r="17" spans="1:14" x14ac:dyDescent="0.25">
      <c r="A17" t="s">
        <v>160</v>
      </c>
      <c r="B17" t="s">
        <v>197</v>
      </c>
      <c r="C17" s="13" t="s">
        <v>198</v>
      </c>
      <c r="D17" t="s">
        <v>137</v>
      </c>
      <c r="E17" t="s">
        <v>147</v>
      </c>
      <c r="G17">
        <v>150</v>
      </c>
    </row>
    <row r="18" spans="1:14" x14ac:dyDescent="0.25">
      <c r="A18" t="s">
        <v>160</v>
      </c>
      <c r="B18" t="s">
        <v>199</v>
      </c>
      <c r="C18" s="13" t="s">
        <v>200</v>
      </c>
      <c r="D18" t="s">
        <v>145</v>
      </c>
      <c r="E18" t="s">
        <v>147</v>
      </c>
      <c r="G18">
        <v>90</v>
      </c>
    </row>
    <row r="19" spans="1:14" x14ac:dyDescent="0.25">
      <c r="A19" t="s">
        <v>160</v>
      </c>
      <c r="B19" t="s">
        <v>201</v>
      </c>
      <c r="C19" s="13" t="s">
        <v>202</v>
      </c>
      <c r="D19" t="s">
        <v>203</v>
      </c>
      <c r="E19" t="s">
        <v>147</v>
      </c>
      <c r="F19" t="s">
        <v>204</v>
      </c>
    </row>
    <row r="20" spans="1:14" x14ac:dyDescent="0.25">
      <c r="A20" t="s">
        <v>160</v>
      </c>
      <c r="B20" t="s">
        <v>205</v>
      </c>
      <c r="C20" s="13" t="s">
        <v>206</v>
      </c>
      <c r="D20" t="s">
        <v>207</v>
      </c>
      <c r="E20" t="s">
        <v>147</v>
      </c>
      <c r="G20">
        <v>130</v>
      </c>
    </row>
    <row r="21" spans="1:14" x14ac:dyDescent="0.25">
      <c r="A21" t="s">
        <v>160</v>
      </c>
      <c r="B21" t="s">
        <v>208</v>
      </c>
      <c r="C21" s="13" t="s">
        <v>209</v>
      </c>
      <c r="D21" t="s">
        <v>210</v>
      </c>
      <c r="E21" t="s">
        <v>147</v>
      </c>
      <c r="M21">
        <v>80</v>
      </c>
    </row>
    <row r="22" spans="1:14" x14ac:dyDescent="0.25">
      <c r="A22" t="s">
        <v>160</v>
      </c>
      <c r="B22" t="s">
        <v>211</v>
      </c>
      <c r="C22" s="13" t="s">
        <v>212</v>
      </c>
      <c r="D22" t="s">
        <v>213</v>
      </c>
      <c r="E22" t="s">
        <v>147</v>
      </c>
      <c r="F22" t="s">
        <v>214</v>
      </c>
      <c r="G22">
        <v>110</v>
      </c>
    </row>
    <row r="23" spans="1:14" x14ac:dyDescent="0.25">
      <c r="A23" t="s">
        <v>160</v>
      </c>
      <c r="B23" t="s">
        <v>215</v>
      </c>
      <c r="C23" s="13" t="s">
        <v>216</v>
      </c>
      <c r="D23" t="s">
        <v>217</v>
      </c>
      <c r="E23" t="s">
        <v>147</v>
      </c>
      <c r="I23">
        <v>120</v>
      </c>
    </row>
    <row r="24" spans="1:14" x14ac:dyDescent="0.25">
      <c r="A24" t="s">
        <v>160</v>
      </c>
      <c r="B24" t="s">
        <v>218</v>
      </c>
      <c r="C24" s="13" t="s">
        <v>219</v>
      </c>
      <c r="D24" t="s">
        <v>220</v>
      </c>
      <c r="E24" t="s">
        <v>147</v>
      </c>
      <c r="G24">
        <v>70</v>
      </c>
    </row>
    <row r="25" spans="1:14" x14ac:dyDescent="0.25">
      <c r="A25" t="s">
        <v>160</v>
      </c>
      <c r="B25" t="s">
        <v>221</v>
      </c>
      <c r="C25" s="13" t="s">
        <v>222</v>
      </c>
      <c r="D25" t="s">
        <v>223</v>
      </c>
      <c r="E25" t="s">
        <v>148</v>
      </c>
      <c r="G25">
        <v>80</v>
      </c>
    </row>
    <row r="26" spans="1:14" x14ac:dyDescent="0.25">
      <c r="A26" t="s">
        <v>160</v>
      </c>
      <c r="B26" t="s">
        <v>224</v>
      </c>
      <c r="C26" s="13" t="s">
        <v>225</v>
      </c>
      <c r="D26" t="s">
        <v>226</v>
      </c>
      <c r="E26" t="s">
        <v>147</v>
      </c>
      <c r="G26">
        <v>50</v>
      </c>
      <c r="I26">
        <v>40</v>
      </c>
      <c r="J26">
        <v>30</v>
      </c>
      <c r="K26">
        <v>35</v>
      </c>
      <c r="L26">
        <v>40</v>
      </c>
      <c r="M26">
        <v>50</v>
      </c>
      <c r="N26">
        <v>50</v>
      </c>
    </row>
    <row r="27" spans="1:14" x14ac:dyDescent="0.25">
      <c r="A27" t="s">
        <v>160</v>
      </c>
      <c r="B27" t="s">
        <v>227</v>
      </c>
      <c r="C27" s="13" t="s">
        <v>228</v>
      </c>
      <c r="D27" t="s">
        <v>229</v>
      </c>
      <c r="E27" t="s">
        <v>147</v>
      </c>
      <c r="I27">
        <v>50</v>
      </c>
    </row>
    <row r="28" spans="1:14" x14ac:dyDescent="0.25">
      <c r="A28" t="s">
        <v>160</v>
      </c>
      <c r="B28" t="s">
        <v>230</v>
      </c>
      <c r="C28" s="13" t="s">
        <v>231</v>
      </c>
      <c r="D28" t="s">
        <v>232</v>
      </c>
      <c r="E28" t="s">
        <v>147</v>
      </c>
      <c r="G28">
        <v>345</v>
      </c>
    </row>
    <row r="29" spans="1:14" x14ac:dyDescent="0.25">
      <c r="A29" t="s">
        <v>160</v>
      </c>
      <c r="B29" t="s">
        <v>233</v>
      </c>
      <c r="C29" s="13" t="s">
        <v>234</v>
      </c>
      <c r="D29" t="s">
        <v>235</v>
      </c>
      <c r="E29" t="s">
        <v>166</v>
      </c>
      <c r="G29">
        <v>340</v>
      </c>
      <c r="K29">
        <v>300</v>
      </c>
    </row>
    <row r="30" spans="1:14" x14ac:dyDescent="0.25">
      <c r="A30" t="s">
        <v>160</v>
      </c>
      <c r="B30" t="s">
        <v>236</v>
      </c>
      <c r="C30" s="13" t="s">
        <v>237</v>
      </c>
      <c r="D30" t="s">
        <v>238</v>
      </c>
      <c r="E30" t="s">
        <v>239</v>
      </c>
      <c r="G30">
        <v>290</v>
      </c>
      <c r="K30">
        <v>250</v>
      </c>
      <c r="M30">
        <v>340</v>
      </c>
    </row>
    <row r="31" spans="1:14" x14ac:dyDescent="0.25">
      <c r="A31" t="s">
        <v>160</v>
      </c>
      <c r="B31" t="s">
        <v>240</v>
      </c>
      <c r="C31" s="13" t="s">
        <v>241</v>
      </c>
      <c r="D31" t="s">
        <v>242</v>
      </c>
      <c r="E31" t="s">
        <v>239</v>
      </c>
      <c r="G31">
        <v>300</v>
      </c>
      <c r="K31">
        <v>260</v>
      </c>
      <c r="M31">
        <v>350</v>
      </c>
    </row>
    <row r="32" spans="1:14" x14ac:dyDescent="0.25">
      <c r="A32" t="s">
        <v>160</v>
      </c>
      <c r="B32" t="s">
        <v>243</v>
      </c>
      <c r="C32" s="13" t="s">
        <v>244</v>
      </c>
      <c r="D32" t="s">
        <v>245</v>
      </c>
      <c r="E32" t="s">
        <v>147</v>
      </c>
      <c r="G32">
        <v>310</v>
      </c>
      <c r="K32">
        <v>270</v>
      </c>
      <c r="M32">
        <v>360</v>
      </c>
    </row>
    <row r="33" spans="1:13" x14ac:dyDescent="0.25">
      <c r="A33" t="s">
        <v>160</v>
      </c>
      <c r="B33" t="s">
        <v>246</v>
      </c>
      <c r="C33" s="13" t="s">
        <v>247</v>
      </c>
      <c r="D33" t="s">
        <v>248</v>
      </c>
      <c r="E33" t="s">
        <v>239</v>
      </c>
      <c r="G33">
        <v>320</v>
      </c>
      <c r="K33">
        <v>280</v>
      </c>
    </row>
    <row r="34" spans="1:13" x14ac:dyDescent="0.25">
      <c r="A34" t="s">
        <v>160</v>
      </c>
      <c r="B34" t="s">
        <v>249</v>
      </c>
      <c r="C34" s="13" t="s">
        <v>250</v>
      </c>
      <c r="D34" t="s">
        <v>251</v>
      </c>
      <c r="E34" t="s">
        <v>147</v>
      </c>
      <c r="G34">
        <v>330</v>
      </c>
      <c r="K34">
        <v>290</v>
      </c>
    </row>
    <row r="35" spans="1:13" x14ac:dyDescent="0.25">
      <c r="A35" t="s">
        <v>160</v>
      </c>
      <c r="B35" t="s">
        <v>252</v>
      </c>
      <c r="C35" s="13" t="s">
        <v>253</v>
      </c>
      <c r="D35" t="s">
        <v>254</v>
      </c>
      <c r="E35" t="s">
        <v>147</v>
      </c>
      <c r="K35">
        <v>70</v>
      </c>
    </row>
    <row r="36" spans="1:13" x14ac:dyDescent="0.25">
      <c r="A36" t="s">
        <v>160</v>
      </c>
      <c r="B36" t="s">
        <v>255</v>
      </c>
      <c r="C36" s="13" t="s">
        <v>256</v>
      </c>
      <c r="D36" t="s">
        <v>257</v>
      </c>
      <c r="E36" t="s">
        <v>147</v>
      </c>
      <c r="K36">
        <v>60</v>
      </c>
    </row>
    <row r="37" spans="1:13" x14ac:dyDescent="0.25">
      <c r="A37" t="s">
        <v>160</v>
      </c>
      <c r="B37" t="s">
        <v>258</v>
      </c>
      <c r="C37" s="13" t="s">
        <v>259</v>
      </c>
      <c r="D37" t="s">
        <v>260</v>
      </c>
      <c r="E37" t="s">
        <v>147</v>
      </c>
      <c r="K37">
        <v>50</v>
      </c>
    </row>
    <row r="38" spans="1:13" x14ac:dyDescent="0.25">
      <c r="A38" t="s">
        <v>160</v>
      </c>
      <c r="B38" t="s">
        <v>261</v>
      </c>
      <c r="C38" s="13" t="s">
        <v>262</v>
      </c>
      <c r="D38" t="s">
        <v>263</v>
      </c>
      <c r="E38" t="s">
        <v>147</v>
      </c>
      <c r="M38">
        <v>410</v>
      </c>
    </row>
    <row r="39" spans="1:13" x14ac:dyDescent="0.25">
      <c r="A39" t="s">
        <v>160</v>
      </c>
      <c r="B39" t="s">
        <v>264</v>
      </c>
      <c r="C39" s="13" t="s">
        <v>265</v>
      </c>
      <c r="D39" t="s">
        <v>266</v>
      </c>
      <c r="E39" t="s">
        <v>147</v>
      </c>
      <c r="F39" t="s">
        <v>267</v>
      </c>
    </row>
    <row r="40" spans="1:13" x14ac:dyDescent="0.25">
      <c r="A40" t="s">
        <v>160</v>
      </c>
      <c r="B40" t="s">
        <v>268</v>
      </c>
      <c r="C40" s="13" t="s">
        <v>269</v>
      </c>
      <c r="D40" t="s">
        <v>270</v>
      </c>
      <c r="E40" t="s">
        <v>147</v>
      </c>
      <c r="G40">
        <v>230</v>
      </c>
    </row>
    <row r="41" spans="1:13" x14ac:dyDescent="0.25">
      <c r="A41" t="s">
        <v>160</v>
      </c>
      <c r="B41" t="s">
        <v>271</v>
      </c>
      <c r="C41" s="13" t="s">
        <v>272</v>
      </c>
      <c r="D41" t="s">
        <v>273</v>
      </c>
      <c r="E41" t="s">
        <v>239</v>
      </c>
      <c r="G41">
        <v>250</v>
      </c>
    </row>
    <row r="42" spans="1:13" x14ac:dyDescent="0.25">
      <c r="A42" t="s">
        <v>160</v>
      </c>
      <c r="B42" t="s">
        <v>274</v>
      </c>
      <c r="C42" s="13" t="s">
        <v>275</v>
      </c>
      <c r="D42" t="s">
        <v>276</v>
      </c>
      <c r="E42" t="s">
        <v>239</v>
      </c>
      <c r="G42">
        <v>260</v>
      </c>
    </row>
    <row r="43" spans="1:13" x14ac:dyDescent="0.25">
      <c r="A43" t="s">
        <v>160</v>
      </c>
      <c r="B43" t="s">
        <v>277</v>
      </c>
      <c r="C43" s="13" t="s">
        <v>278</v>
      </c>
      <c r="D43" t="s">
        <v>279</v>
      </c>
      <c r="E43" t="s">
        <v>239</v>
      </c>
      <c r="G43">
        <v>270</v>
      </c>
    </row>
    <row r="44" spans="1:13" x14ac:dyDescent="0.25">
      <c r="A44" t="s">
        <v>160</v>
      </c>
      <c r="B44" t="s">
        <v>280</v>
      </c>
      <c r="C44" s="13" t="s">
        <v>281</v>
      </c>
      <c r="D44" t="s">
        <v>282</v>
      </c>
      <c r="E44" t="s">
        <v>147</v>
      </c>
      <c r="G44">
        <v>280</v>
      </c>
    </row>
    <row r="45" spans="1:13" x14ac:dyDescent="0.25">
      <c r="A45" t="s">
        <v>160</v>
      </c>
      <c r="B45" t="s">
        <v>283</v>
      </c>
      <c r="C45" s="13" t="s">
        <v>284</v>
      </c>
      <c r="D45" t="s">
        <v>41</v>
      </c>
      <c r="E45" t="s">
        <v>147</v>
      </c>
      <c r="G45">
        <v>120</v>
      </c>
    </row>
    <row r="46" spans="1:13" x14ac:dyDescent="0.25">
      <c r="A46" t="s">
        <v>160</v>
      </c>
      <c r="B46" t="s">
        <v>285</v>
      </c>
      <c r="C46" s="13" t="s">
        <v>286</v>
      </c>
      <c r="D46" t="s">
        <v>287</v>
      </c>
      <c r="E46" t="s">
        <v>288</v>
      </c>
      <c r="G46">
        <v>360</v>
      </c>
    </row>
    <row r="47" spans="1:13" x14ac:dyDescent="0.25">
      <c r="A47" t="s">
        <v>160</v>
      </c>
      <c r="B47" t="s">
        <v>289</v>
      </c>
      <c r="C47" s="13" t="s">
        <v>290</v>
      </c>
      <c r="D47" t="s">
        <v>291</v>
      </c>
      <c r="E47" t="s">
        <v>288</v>
      </c>
      <c r="I47">
        <v>110</v>
      </c>
      <c r="J47">
        <v>800</v>
      </c>
      <c r="K47">
        <v>170</v>
      </c>
      <c r="M47">
        <v>400</v>
      </c>
    </row>
    <row r="48" spans="1:13" x14ac:dyDescent="0.25">
      <c r="A48" t="s">
        <v>160</v>
      </c>
      <c r="B48" t="s">
        <v>292</v>
      </c>
      <c r="C48" s="13" t="s">
        <v>293</v>
      </c>
      <c r="D48" t="s">
        <v>294</v>
      </c>
      <c r="E48" t="s">
        <v>147</v>
      </c>
      <c r="F48" t="s">
        <v>295</v>
      </c>
      <c r="G48">
        <v>140</v>
      </c>
    </row>
    <row r="49" spans="1:15" x14ac:dyDescent="0.25">
      <c r="A49" t="s">
        <v>160</v>
      </c>
      <c r="B49" t="s">
        <v>296</v>
      </c>
      <c r="C49" s="13" t="s">
        <v>297</v>
      </c>
      <c r="D49" t="s">
        <v>298</v>
      </c>
      <c r="E49" t="s">
        <v>288</v>
      </c>
      <c r="F49" t="s">
        <v>299</v>
      </c>
    </row>
    <row r="50" spans="1:15" x14ac:dyDescent="0.25">
      <c r="A50" t="s">
        <v>160</v>
      </c>
      <c r="B50" t="s">
        <v>300</v>
      </c>
      <c r="C50" s="13" t="s">
        <v>301</v>
      </c>
      <c r="D50" t="s">
        <v>302</v>
      </c>
      <c r="E50" t="s">
        <v>147</v>
      </c>
      <c r="G50">
        <v>380</v>
      </c>
      <c r="I50">
        <v>160</v>
      </c>
    </row>
    <row r="51" spans="1:15" x14ac:dyDescent="0.25">
      <c r="A51" t="s">
        <v>160</v>
      </c>
      <c r="B51" t="s">
        <v>303</v>
      </c>
      <c r="C51" s="13" t="s">
        <v>304</v>
      </c>
      <c r="D51" t="s">
        <v>305</v>
      </c>
      <c r="E51" t="s">
        <v>166</v>
      </c>
      <c r="G51">
        <v>370</v>
      </c>
      <c r="I51">
        <v>150</v>
      </c>
    </row>
    <row r="52" spans="1:15" x14ac:dyDescent="0.25">
      <c r="A52" t="s">
        <v>160</v>
      </c>
      <c r="B52" t="s">
        <v>306</v>
      </c>
      <c r="C52" s="13" t="s">
        <v>307</v>
      </c>
      <c r="D52" t="s">
        <v>308</v>
      </c>
      <c r="E52" t="s">
        <v>166</v>
      </c>
      <c r="G52">
        <v>180</v>
      </c>
    </row>
    <row r="53" spans="1:15" x14ac:dyDescent="0.25">
      <c r="A53" t="s">
        <v>160</v>
      </c>
      <c r="B53" t="s">
        <v>309</v>
      </c>
      <c r="C53" s="13" t="s">
        <v>310</v>
      </c>
      <c r="D53" t="s">
        <v>311</v>
      </c>
      <c r="E53" t="s">
        <v>166</v>
      </c>
      <c r="G53">
        <v>190</v>
      </c>
    </row>
    <row r="54" spans="1:15" x14ac:dyDescent="0.25">
      <c r="A54" t="s">
        <v>160</v>
      </c>
      <c r="B54" t="s">
        <v>312</v>
      </c>
      <c r="C54" s="13" t="s">
        <v>313</v>
      </c>
      <c r="D54" t="s">
        <v>314</v>
      </c>
      <c r="E54" t="s">
        <v>166</v>
      </c>
      <c r="G54">
        <v>200</v>
      </c>
    </row>
    <row r="55" spans="1:15" x14ac:dyDescent="0.25">
      <c r="A55" s="11" t="s">
        <v>160</v>
      </c>
      <c r="B55" s="11" t="s">
        <v>315</v>
      </c>
      <c r="C55" s="10" t="s">
        <v>316</v>
      </c>
      <c r="D55" s="11" t="s">
        <v>317</v>
      </c>
      <c r="E55" s="11" t="s">
        <v>147</v>
      </c>
      <c r="F55" s="11"/>
      <c r="G55" s="11">
        <v>160</v>
      </c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 t="s">
        <v>160</v>
      </c>
      <c r="B56" s="11" t="s">
        <v>318</v>
      </c>
      <c r="C56" s="10" t="s">
        <v>319</v>
      </c>
      <c r="D56" s="11" t="s">
        <v>320</v>
      </c>
      <c r="E56" s="11" t="s">
        <v>147</v>
      </c>
      <c r="F56" s="11" t="s">
        <v>321</v>
      </c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9" t="s">
        <v>160</v>
      </c>
      <c r="B57" s="9" t="s">
        <v>322</v>
      </c>
      <c r="C57" s="15" t="s">
        <v>323</v>
      </c>
      <c r="D57" s="9" t="s">
        <v>45</v>
      </c>
      <c r="E57" s="9" t="s">
        <v>147</v>
      </c>
      <c r="F57" s="9"/>
      <c r="G57" s="9"/>
      <c r="H57" s="9"/>
      <c r="I57" s="9"/>
      <c r="J57" s="9">
        <v>790</v>
      </c>
      <c r="K57" s="9">
        <v>330</v>
      </c>
      <c r="L57" s="9"/>
      <c r="M57" s="9">
        <v>490</v>
      </c>
      <c r="N57" s="9"/>
      <c r="O57" s="11"/>
    </row>
    <row r="58" spans="1:15" x14ac:dyDescent="0.25">
      <c r="A58" s="16" t="s">
        <v>160</v>
      </c>
      <c r="B58" s="16" t="s">
        <v>799</v>
      </c>
      <c r="C58" s="17" t="s">
        <v>324</v>
      </c>
      <c r="D58" s="16" t="s">
        <v>325</v>
      </c>
      <c r="E58" s="16" t="s">
        <v>147</v>
      </c>
      <c r="F58" s="16"/>
      <c r="G58" s="16">
        <v>135</v>
      </c>
      <c r="H58" s="16"/>
      <c r="I58" s="16"/>
      <c r="J58" s="16"/>
      <c r="K58" s="16"/>
      <c r="L58" s="16"/>
      <c r="M58" s="16">
        <v>230</v>
      </c>
      <c r="N58" s="11"/>
      <c r="O58" s="11"/>
    </row>
    <row r="59" spans="1:15" x14ac:dyDescent="0.25">
      <c r="A59" s="11" t="s">
        <v>160</v>
      </c>
      <c r="B59" s="9" t="s">
        <v>326</v>
      </c>
      <c r="C59" s="15" t="s">
        <v>327</v>
      </c>
      <c r="D59" s="9" t="s">
        <v>328</v>
      </c>
      <c r="E59" s="9" t="s">
        <v>147</v>
      </c>
      <c r="F59" s="11"/>
      <c r="G59" s="11"/>
      <c r="H59" s="11"/>
      <c r="I59" s="11"/>
      <c r="J59" s="11"/>
      <c r="K59" s="11"/>
      <c r="L59" s="11"/>
      <c r="M59" s="11">
        <v>380</v>
      </c>
      <c r="N59" s="11"/>
      <c r="O59" s="11"/>
    </row>
    <row r="60" spans="1:15" x14ac:dyDescent="0.25">
      <c r="A60" s="11" t="s">
        <v>160</v>
      </c>
      <c r="B60" s="9" t="s">
        <v>329</v>
      </c>
      <c r="C60" s="15" t="s">
        <v>330</v>
      </c>
      <c r="D60" s="9" t="s">
        <v>331</v>
      </c>
      <c r="E60" s="9" t="s">
        <v>147</v>
      </c>
      <c r="F60" s="11"/>
      <c r="G60" s="11"/>
      <c r="H60" s="11"/>
      <c r="I60" s="11">
        <v>60</v>
      </c>
      <c r="J60" s="11"/>
      <c r="K60" s="11"/>
      <c r="L60" s="11"/>
      <c r="M60" s="11"/>
      <c r="N60" s="11"/>
      <c r="O60" s="11"/>
    </row>
    <row r="61" spans="1:15" x14ac:dyDescent="0.25">
      <c r="A61" s="11" t="s">
        <v>160</v>
      </c>
      <c r="B61" s="9" t="s">
        <v>332</v>
      </c>
      <c r="C61" s="15" t="s">
        <v>333</v>
      </c>
      <c r="D61" s="9" t="s">
        <v>334</v>
      </c>
      <c r="E61" s="9" t="s">
        <v>147</v>
      </c>
      <c r="F61" s="11"/>
      <c r="G61" s="11"/>
      <c r="H61" s="11"/>
      <c r="I61" s="11"/>
      <c r="J61" s="11"/>
      <c r="K61" s="11">
        <v>80</v>
      </c>
      <c r="L61" s="11"/>
      <c r="M61" s="11"/>
      <c r="N61" s="11"/>
      <c r="O61" s="11"/>
    </row>
    <row r="62" spans="1:15" x14ac:dyDescent="0.25">
      <c r="A62" s="11" t="s">
        <v>160</v>
      </c>
      <c r="B62" s="9" t="s">
        <v>335</v>
      </c>
      <c r="C62" s="15" t="s">
        <v>336</v>
      </c>
      <c r="D62" s="9" t="s">
        <v>337</v>
      </c>
      <c r="E62" s="9" t="s">
        <v>147</v>
      </c>
      <c r="F62" s="11"/>
      <c r="G62" s="11"/>
      <c r="H62" s="11"/>
      <c r="I62" s="11"/>
      <c r="J62" s="11"/>
      <c r="K62" s="11">
        <v>120</v>
      </c>
      <c r="L62" s="11"/>
      <c r="M62" s="11"/>
      <c r="N62" s="11"/>
      <c r="O62" s="11"/>
    </row>
    <row r="63" spans="1:15" x14ac:dyDescent="0.25">
      <c r="A63" s="11" t="s">
        <v>160</v>
      </c>
      <c r="B63" s="9" t="s">
        <v>338</v>
      </c>
      <c r="C63" s="15" t="s">
        <v>339</v>
      </c>
      <c r="D63" s="9" t="s">
        <v>340</v>
      </c>
      <c r="E63" s="9" t="s">
        <v>147</v>
      </c>
      <c r="F63" s="11"/>
      <c r="G63" s="11"/>
      <c r="H63" s="11"/>
      <c r="I63" s="11"/>
      <c r="J63" s="11"/>
      <c r="K63" s="11">
        <v>130</v>
      </c>
      <c r="L63" s="11"/>
      <c r="M63" s="11"/>
      <c r="N63" s="11"/>
      <c r="O63" s="11"/>
    </row>
    <row r="64" spans="1:15" x14ac:dyDescent="0.25">
      <c r="A64" s="11" t="s">
        <v>160</v>
      </c>
      <c r="B64" s="9" t="s">
        <v>341</v>
      </c>
      <c r="C64" s="15" t="s">
        <v>342</v>
      </c>
      <c r="D64" s="9" t="s">
        <v>343</v>
      </c>
      <c r="E64" s="9" t="s">
        <v>288</v>
      </c>
      <c r="F64" s="11"/>
      <c r="G64" s="11"/>
      <c r="H64" s="11"/>
      <c r="I64" s="11"/>
      <c r="J64" s="11">
        <v>790</v>
      </c>
      <c r="K64" s="11">
        <v>140</v>
      </c>
      <c r="L64" s="11"/>
      <c r="M64" s="11"/>
      <c r="N64" s="11"/>
      <c r="O64" s="11"/>
    </row>
    <row r="65" spans="1:15" x14ac:dyDescent="0.25">
      <c r="A65" s="11" t="s">
        <v>160</v>
      </c>
      <c r="B65" s="9" t="s">
        <v>344</v>
      </c>
      <c r="C65" s="15" t="s">
        <v>345</v>
      </c>
      <c r="D65" s="9" t="s">
        <v>346</v>
      </c>
      <c r="E65" s="9" t="s">
        <v>347</v>
      </c>
      <c r="F65" s="11"/>
      <c r="G65" s="11"/>
      <c r="H65" s="11"/>
      <c r="I65" s="11"/>
      <c r="J65" s="11"/>
      <c r="K65" s="11">
        <v>200</v>
      </c>
      <c r="L65" s="11"/>
      <c r="M65" s="11"/>
      <c r="N65" s="11"/>
      <c r="O65" s="11"/>
    </row>
    <row r="66" spans="1:15" x14ac:dyDescent="0.25">
      <c r="A66" s="11" t="s">
        <v>160</v>
      </c>
      <c r="B66" s="9" t="s">
        <v>348</v>
      </c>
      <c r="C66" s="15" t="s">
        <v>349</v>
      </c>
      <c r="D66" s="9" t="s">
        <v>350</v>
      </c>
      <c r="E66" s="9" t="s">
        <v>347</v>
      </c>
      <c r="F66" s="11"/>
      <c r="G66" s="11"/>
      <c r="H66" s="11"/>
      <c r="I66" s="11"/>
      <c r="J66" s="11"/>
      <c r="K66" s="11">
        <v>210</v>
      </c>
      <c r="L66" s="11"/>
      <c r="M66" s="11"/>
      <c r="N66" s="11"/>
      <c r="O66" s="11"/>
    </row>
    <row r="67" spans="1:15" x14ac:dyDescent="0.25">
      <c r="A67" s="11" t="s">
        <v>160</v>
      </c>
      <c r="B67" s="9" t="s">
        <v>351</v>
      </c>
      <c r="C67" s="15" t="s">
        <v>352</v>
      </c>
      <c r="D67" s="9" t="s">
        <v>353</v>
      </c>
      <c r="E67" s="9" t="s">
        <v>147</v>
      </c>
      <c r="F67" s="11"/>
      <c r="G67" s="11"/>
      <c r="H67" s="11"/>
      <c r="I67" s="11"/>
      <c r="J67" s="11"/>
      <c r="K67" s="11">
        <v>220</v>
      </c>
      <c r="L67" s="11"/>
      <c r="M67" s="11"/>
      <c r="N67" s="11"/>
      <c r="O67" s="11"/>
    </row>
    <row r="68" spans="1:15" x14ac:dyDescent="0.25">
      <c r="A68" s="11" t="s">
        <v>160</v>
      </c>
      <c r="B68" s="9" t="s">
        <v>354</v>
      </c>
      <c r="C68" s="15" t="s">
        <v>355</v>
      </c>
      <c r="D68" s="9" t="s">
        <v>356</v>
      </c>
      <c r="E68" s="9" t="s">
        <v>147</v>
      </c>
      <c r="F68" s="11"/>
      <c r="G68" s="11"/>
      <c r="H68" s="11"/>
      <c r="I68" s="11"/>
      <c r="J68" s="11"/>
      <c r="K68" s="11">
        <v>230</v>
      </c>
      <c r="L68" s="11"/>
      <c r="M68" s="11"/>
      <c r="N68" s="11"/>
      <c r="O68" s="11"/>
    </row>
    <row r="69" spans="1:15" x14ac:dyDescent="0.25">
      <c r="A69" s="11" t="s">
        <v>160</v>
      </c>
      <c r="B69" s="9" t="s">
        <v>357</v>
      </c>
      <c r="C69" s="15" t="s">
        <v>358</v>
      </c>
      <c r="D69" s="9" t="s">
        <v>359</v>
      </c>
      <c r="E69" s="9" t="s">
        <v>347</v>
      </c>
      <c r="F69" s="11"/>
      <c r="G69" s="11"/>
      <c r="H69" s="11"/>
      <c r="I69" s="11"/>
      <c r="J69" s="11"/>
      <c r="K69" s="11">
        <v>240</v>
      </c>
      <c r="L69" s="11"/>
      <c r="M69" s="11"/>
      <c r="N69" s="11"/>
      <c r="O69" s="11"/>
    </row>
    <row r="70" spans="1:15" x14ac:dyDescent="0.25">
      <c r="A70" s="11" t="s">
        <v>160</v>
      </c>
      <c r="B70" s="9" t="s">
        <v>360</v>
      </c>
      <c r="C70" s="15" t="s">
        <v>361</v>
      </c>
      <c r="D70" s="9" t="s">
        <v>362</v>
      </c>
      <c r="E70" s="9" t="s">
        <v>147</v>
      </c>
      <c r="F70" s="11"/>
      <c r="G70" s="11">
        <v>350</v>
      </c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 t="s">
        <v>160</v>
      </c>
      <c r="B71" s="9" t="s">
        <v>363</v>
      </c>
      <c r="C71" s="15" t="s">
        <v>364</v>
      </c>
      <c r="D71" s="9" t="s">
        <v>365</v>
      </c>
      <c r="E71" s="9" t="s">
        <v>288</v>
      </c>
      <c r="F71" s="11"/>
      <c r="G71" s="11"/>
      <c r="H71" s="11"/>
      <c r="I71" s="11"/>
      <c r="J71" s="11"/>
      <c r="K71" s="11"/>
      <c r="L71" s="11">
        <v>140</v>
      </c>
      <c r="M71" s="11"/>
      <c r="N71" s="11"/>
      <c r="O71" s="11"/>
    </row>
    <row r="72" spans="1:15" x14ac:dyDescent="0.25">
      <c r="A72" s="11" t="s">
        <v>160</v>
      </c>
      <c r="B72" s="9" t="s">
        <v>366</v>
      </c>
      <c r="C72" s="15" t="s">
        <v>367</v>
      </c>
      <c r="D72" s="9" t="s">
        <v>368</v>
      </c>
      <c r="E72" s="9" t="s">
        <v>239</v>
      </c>
      <c r="F72" s="11"/>
      <c r="G72" s="11"/>
      <c r="H72" s="11"/>
      <c r="I72" s="11"/>
      <c r="J72" s="11"/>
      <c r="K72" s="11">
        <v>110</v>
      </c>
      <c r="L72" s="11"/>
      <c r="M72" s="11"/>
      <c r="N72" s="11"/>
      <c r="O72" s="11"/>
    </row>
    <row r="73" spans="1:15" x14ac:dyDescent="0.25">
      <c r="A73" s="11" t="s">
        <v>160</v>
      </c>
      <c r="B73" s="9" t="s">
        <v>369</v>
      </c>
      <c r="C73" s="15" t="s">
        <v>370</v>
      </c>
      <c r="D73" s="9" t="s">
        <v>371</v>
      </c>
      <c r="E73" s="9" t="s">
        <v>147</v>
      </c>
      <c r="F73" s="11"/>
      <c r="G73" s="11"/>
      <c r="H73" s="11"/>
      <c r="I73" s="11"/>
      <c r="J73" s="11"/>
      <c r="K73" s="11"/>
      <c r="L73" s="11">
        <v>110</v>
      </c>
      <c r="M73" s="11"/>
      <c r="N73" s="11"/>
      <c r="O73" s="11"/>
    </row>
    <row r="74" spans="1:15" x14ac:dyDescent="0.25">
      <c r="A74" s="11" t="s">
        <v>160</v>
      </c>
      <c r="B74" s="9" t="s">
        <v>372</v>
      </c>
      <c r="C74" s="10"/>
      <c r="D74" s="11" t="s">
        <v>373</v>
      </c>
      <c r="E74" s="9" t="s">
        <v>347</v>
      </c>
      <c r="F74" s="11"/>
      <c r="G74" s="11"/>
      <c r="H74" s="11"/>
      <c r="I74" s="11">
        <v>51</v>
      </c>
      <c r="J74" s="11"/>
      <c r="K74" s="11"/>
      <c r="L74" s="11"/>
      <c r="M74" s="11"/>
      <c r="N74" s="11"/>
      <c r="O74" s="11"/>
    </row>
    <row r="75" spans="1:15" x14ac:dyDescent="0.25">
      <c r="A75" s="11" t="s">
        <v>160</v>
      </c>
      <c r="B75" s="9" t="s">
        <v>374</v>
      </c>
      <c r="C75" s="10"/>
      <c r="D75" s="11" t="s">
        <v>375</v>
      </c>
      <c r="E75" s="9" t="s">
        <v>347</v>
      </c>
      <c r="F75" s="11"/>
      <c r="G75" s="11"/>
      <c r="H75" s="11"/>
      <c r="I75" s="11">
        <v>52</v>
      </c>
      <c r="J75" s="11"/>
      <c r="K75" s="11"/>
      <c r="L75" s="11"/>
      <c r="M75" s="11"/>
      <c r="N75" s="11"/>
      <c r="O75" s="11"/>
    </row>
    <row r="76" spans="1:15" x14ac:dyDescent="0.25">
      <c r="B76" s="9"/>
    </row>
  </sheetData>
  <autoFilter ref="A1:N75"/>
  <phoneticPr fontId="4" type="noConversion"/>
  <pageMargins left="0.69930555555555596" right="0.69930555555555596" top="0.75" bottom="0.75" header="0.3" footer="0.3"/>
  <pageSetup scale="65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pane ySplit="1" topLeftCell="A2" activePane="bottomLeft" state="frozen"/>
      <selection pane="bottomLeft" activeCell="P22" sqref="P22"/>
    </sheetView>
  </sheetViews>
  <sheetFormatPr defaultColWidth="9" defaultRowHeight="14.4" x14ac:dyDescent="0.25"/>
  <cols>
    <col min="1" max="1" width="19.33203125" customWidth="1"/>
    <col min="2" max="2" width="30.109375" customWidth="1"/>
    <col min="3" max="3" width="11.109375" customWidth="1"/>
    <col min="4" max="4" width="11.88671875" customWidth="1"/>
    <col min="5" max="5" width="9.21875" customWidth="1"/>
    <col min="6" max="6" width="5.6640625" customWidth="1"/>
    <col min="7" max="14" width="5.21875" customWidth="1"/>
    <col min="15" max="15" width="5.88671875" customWidth="1"/>
    <col min="16" max="16" width="29.77734375" customWidth="1"/>
  </cols>
  <sheetData>
    <row r="1" spans="1:14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</row>
    <row r="2" spans="1:14" x14ac:dyDescent="0.25">
      <c r="A2" t="s">
        <v>376</v>
      </c>
      <c r="B2" t="s">
        <v>161</v>
      </c>
      <c r="C2" t="s">
        <v>377</v>
      </c>
      <c r="D2" t="s">
        <v>163</v>
      </c>
      <c r="E2" t="s">
        <v>161</v>
      </c>
    </row>
    <row r="3" spans="1:14" x14ac:dyDescent="0.25">
      <c r="A3" t="s">
        <v>376</v>
      </c>
      <c r="B3" t="s">
        <v>160</v>
      </c>
      <c r="C3" t="s">
        <v>164</v>
      </c>
      <c r="D3" t="s">
        <v>378</v>
      </c>
      <c r="E3" t="s">
        <v>147</v>
      </c>
      <c r="I3">
        <v>10</v>
      </c>
      <c r="J3">
        <v>10</v>
      </c>
      <c r="K3">
        <v>10</v>
      </c>
    </row>
    <row r="4" spans="1:14" x14ac:dyDescent="0.25">
      <c r="A4" t="s">
        <v>376</v>
      </c>
      <c r="B4" t="s">
        <v>379</v>
      </c>
      <c r="C4" t="s">
        <v>380</v>
      </c>
      <c r="D4" t="s">
        <v>50</v>
      </c>
      <c r="E4" t="s">
        <v>147</v>
      </c>
      <c r="I4">
        <v>30</v>
      </c>
      <c r="J4">
        <v>35</v>
      </c>
      <c r="K4">
        <v>30</v>
      </c>
      <c r="M4">
        <v>25</v>
      </c>
      <c r="N4">
        <v>30</v>
      </c>
    </row>
    <row r="5" spans="1:14" x14ac:dyDescent="0.25">
      <c r="A5" t="s">
        <v>376</v>
      </c>
      <c r="B5" t="s">
        <v>381</v>
      </c>
      <c r="C5" t="s">
        <v>382</v>
      </c>
      <c r="D5" t="s">
        <v>383</v>
      </c>
      <c r="E5" t="s">
        <v>175</v>
      </c>
      <c r="F5" t="s">
        <v>384</v>
      </c>
      <c r="I5">
        <v>190</v>
      </c>
      <c r="J5">
        <v>900</v>
      </c>
      <c r="K5">
        <v>390</v>
      </c>
    </row>
    <row r="6" spans="1:14" x14ac:dyDescent="0.25">
      <c r="A6" t="s">
        <v>376</v>
      </c>
      <c r="B6" t="s">
        <v>385</v>
      </c>
      <c r="C6" t="s">
        <v>386</v>
      </c>
      <c r="D6" t="s">
        <v>387</v>
      </c>
      <c r="E6" t="s">
        <v>147</v>
      </c>
      <c r="F6" t="s">
        <v>384</v>
      </c>
      <c r="I6">
        <v>200</v>
      </c>
      <c r="J6">
        <v>910</v>
      </c>
      <c r="K6">
        <v>380</v>
      </c>
    </row>
    <row r="7" spans="1:14" x14ac:dyDescent="0.25">
      <c r="A7" t="s">
        <v>376</v>
      </c>
      <c r="B7" t="s">
        <v>388</v>
      </c>
      <c r="D7" t="s">
        <v>389</v>
      </c>
      <c r="E7" t="s">
        <v>147</v>
      </c>
    </row>
    <row r="8" spans="1:14" x14ac:dyDescent="0.25">
      <c r="A8" t="s">
        <v>376</v>
      </c>
      <c r="B8" t="s">
        <v>390</v>
      </c>
      <c r="C8" t="s">
        <v>391</v>
      </c>
      <c r="D8" t="s">
        <v>392</v>
      </c>
      <c r="E8" t="s">
        <v>147</v>
      </c>
      <c r="F8" t="s">
        <v>384</v>
      </c>
      <c r="I8">
        <v>210</v>
      </c>
      <c r="J8">
        <v>920</v>
      </c>
      <c r="K8">
        <v>370</v>
      </c>
    </row>
    <row r="9" spans="1:14" x14ac:dyDescent="0.25">
      <c r="A9" t="s">
        <v>376</v>
      </c>
      <c r="B9" t="s">
        <v>393</v>
      </c>
      <c r="C9" t="s">
        <v>394</v>
      </c>
      <c r="D9" t="s">
        <v>117</v>
      </c>
      <c r="E9" t="s">
        <v>147</v>
      </c>
    </row>
    <row r="10" spans="1:14" x14ac:dyDescent="0.25">
      <c r="A10" t="s">
        <v>376</v>
      </c>
      <c r="B10" t="s">
        <v>395</v>
      </c>
      <c r="C10" t="s">
        <v>396</v>
      </c>
      <c r="D10" t="s">
        <v>397</v>
      </c>
      <c r="E10" t="s">
        <v>288</v>
      </c>
      <c r="N10">
        <v>270</v>
      </c>
    </row>
    <row r="11" spans="1:14" x14ac:dyDescent="0.25">
      <c r="A11" t="s">
        <v>376</v>
      </c>
      <c r="B11" t="s">
        <v>398</v>
      </c>
      <c r="C11" t="s">
        <v>399</v>
      </c>
      <c r="D11" t="s">
        <v>400</v>
      </c>
      <c r="E11" t="s">
        <v>147</v>
      </c>
      <c r="F11" t="s">
        <v>401</v>
      </c>
      <c r="I11">
        <v>80</v>
      </c>
      <c r="J11">
        <v>70</v>
      </c>
      <c r="L11">
        <v>120</v>
      </c>
      <c r="N11">
        <v>330</v>
      </c>
    </row>
    <row r="12" spans="1:14" x14ac:dyDescent="0.25">
      <c r="A12" t="s">
        <v>376</v>
      </c>
      <c r="B12" t="s">
        <v>402</v>
      </c>
      <c r="C12" t="s">
        <v>403</v>
      </c>
      <c r="D12" t="s">
        <v>404</v>
      </c>
      <c r="E12" t="s">
        <v>147</v>
      </c>
      <c r="J12">
        <v>60</v>
      </c>
    </row>
    <row r="13" spans="1:14" x14ac:dyDescent="0.25">
      <c r="A13" t="s">
        <v>376</v>
      </c>
      <c r="B13" t="s">
        <v>405</v>
      </c>
      <c r="C13" t="s">
        <v>406</v>
      </c>
      <c r="D13" t="s">
        <v>47</v>
      </c>
      <c r="E13" t="s">
        <v>147</v>
      </c>
      <c r="I13">
        <v>70</v>
      </c>
      <c r="J13">
        <v>50</v>
      </c>
    </row>
    <row r="14" spans="1:14" x14ac:dyDescent="0.25">
      <c r="A14" t="s">
        <v>376</v>
      </c>
      <c r="B14" t="s">
        <v>407</v>
      </c>
      <c r="C14" t="s">
        <v>408</v>
      </c>
      <c r="D14" t="s">
        <v>52</v>
      </c>
      <c r="E14" t="s">
        <v>147</v>
      </c>
      <c r="J14">
        <v>40</v>
      </c>
    </row>
    <row r="15" spans="1:14" x14ac:dyDescent="0.25">
      <c r="A15" t="s">
        <v>376</v>
      </c>
      <c r="B15" t="s">
        <v>409</v>
      </c>
      <c r="C15" t="s">
        <v>410</v>
      </c>
      <c r="D15" t="s">
        <v>54</v>
      </c>
      <c r="E15" t="s">
        <v>147</v>
      </c>
      <c r="J15">
        <v>80</v>
      </c>
    </row>
    <row r="16" spans="1:14" x14ac:dyDescent="0.25">
      <c r="A16" t="s">
        <v>376</v>
      </c>
      <c r="B16" t="s">
        <v>411</v>
      </c>
      <c r="C16" t="s">
        <v>412</v>
      </c>
      <c r="D16" t="s">
        <v>56</v>
      </c>
      <c r="E16" t="s">
        <v>147</v>
      </c>
      <c r="J16">
        <v>120</v>
      </c>
    </row>
    <row r="17" spans="1:12" x14ac:dyDescent="0.25">
      <c r="A17" t="s">
        <v>376</v>
      </c>
      <c r="B17" t="s">
        <v>413</v>
      </c>
      <c r="C17" t="s">
        <v>414</v>
      </c>
      <c r="D17" t="s">
        <v>415</v>
      </c>
      <c r="E17" t="s">
        <v>347</v>
      </c>
      <c r="J17">
        <v>330</v>
      </c>
    </row>
    <row r="18" spans="1:12" x14ac:dyDescent="0.25">
      <c r="A18" t="s">
        <v>376</v>
      </c>
      <c r="B18" t="s">
        <v>416</v>
      </c>
      <c r="C18" t="s">
        <v>417</v>
      </c>
      <c r="D18" t="s">
        <v>418</v>
      </c>
      <c r="E18" t="s">
        <v>347</v>
      </c>
      <c r="J18">
        <v>340</v>
      </c>
    </row>
    <row r="19" spans="1:12" x14ac:dyDescent="0.25">
      <c r="A19" t="s">
        <v>376</v>
      </c>
      <c r="B19" t="s">
        <v>419</v>
      </c>
      <c r="C19" t="s">
        <v>420</v>
      </c>
      <c r="D19" t="s">
        <v>421</v>
      </c>
      <c r="E19" t="s">
        <v>347</v>
      </c>
      <c r="I19">
        <v>130</v>
      </c>
      <c r="J19">
        <v>350</v>
      </c>
      <c r="L19">
        <v>80</v>
      </c>
    </row>
    <row r="20" spans="1:12" x14ac:dyDescent="0.25">
      <c r="A20" t="s">
        <v>376</v>
      </c>
      <c r="B20" t="s">
        <v>422</v>
      </c>
      <c r="C20" t="s">
        <v>423</v>
      </c>
      <c r="D20" t="s">
        <v>424</v>
      </c>
      <c r="E20" t="s">
        <v>347</v>
      </c>
      <c r="J20">
        <v>100</v>
      </c>
    </row>
    <row r="21" spans="1:12" x14ac:dyDescent="0.25">
      <c r="A21" t="s">
        <v>376</v>
      </c>
      <c r="B21" t="s">
        <v>425</v>
      </c>
      <c r="C21" t="s">
        <v>426</v>
      </c>
      <c r="D21" t="s">
        <v>427</v>
      </c>
      <c r="E21" t="s">
        <v>147</v>
      </c>
      <c r="J21">
        <v>110</v>
      </c>
    </row>
    <row r="22" spans="1:12" x14ac:dyDescent="0.25">
      <c r="A22" t="s">
        <v>376</v>
      </c>
      <c r="B22" t="s">
        <v>428</v>
      </c>
      <c r="C22" t="s">
        <v>429</v>
      </c>
      <c r="D22" t="s">
        <v>59</v>
      </c>
      <c r="E22" t="s">
        <v>147</v>
      </c>
      <c r="F22" t="s">
        <v>430</v>
      </c>
      <c r="J22">
        <v>350</v>
      </c>
    </row>
    <row r="23" spans="1:12" x14ac:dyDescent="0.25">
      <c r="A23" t="s">
        <v>376</v>
      </c>
      <c r="B23" t="s">
        <v>431</v>
      </c>
      <c r="C23" t="s">
        <v>432</v>
      </c>
      <c r="D23" t="s">
        <v>61</v>
      </c>
      <c r="E23" t="s">
        <v>147</v>
      </c>
      <c r="J23">
        <v>210</v>
      </c>
    </row>
    <row r="24" spans="1:12" x14ac:dyDescent="0.25">
      <c r="A24" t="s">
        <v>376</v>
      </c>
      <c r="B24" t="s">
        <v>433</v>
      </c>
      <c r="C24" t="s">
        <v>434</v>
      </c>
      <c r="D24" t="s">
        <v>63</v>
      </c>
      <c r="E24" t="s">
        <v>147</v>
      </c>
      <c r="J24">
        <v>220</v>
      </c>
    </row>
    <row r="25" spans="1:12" x14ac:dyDescent="0.25">
      <c r="A25" t="s">
        <v>376</v>
      </c>
      <c r="B25" t="s">
        <v>435</v>
      </c>
      <c r="C25" t="s">
        <v>436</v>
      </c>
      <c r="D25" t="s">
        <v>65</v>
      </c>
      <c r="E25" t="s">
        <v>147</v>
      </c>
      <c r="J25">
        <v>130</v>
      </c>
    </row>
    <row r="26" spans="1:12" x14ac:dyDescent="0.25">
      <c r="A26" t="s">
        <v>376</v>
      </c>
      <c r="B26" t="s">
        <v>437</v>
      </c>
      <c r="C26" t="s">
        <v>438</v>
      </c>
      <c r="D26" t="s">
        <v>67</v>
      </c>
      <c r="E26" t="s">
        <v>147</v>
      </c>
      <c r="J26">
        <v>230</v>
      </c>
    </row>
    <row r="27" spans="1:12" x14ac:dyDescent="0.25">
      <c r="A27" t="s">
        <v>376</v>
      </c>
      <c r="B27" t="s">
        <v>439</v>
      </c>
      <c r="C27" t="s">
        <v>440</v>
      </c>
      <c r="D27" t="s">
        <v>441</v>
      </c>
      <c r="E27" t="s">
        <v>239</v>
      </c>
      <c r="J27">
        <v>90</v>
      </c>
    </row>
    <row r="28" spans="1:12" x14ac:dyDescent="0.25">
      <c r="A28" t="s">
        <v>376</v>
      </c>
      <c r="B28" t="s">
        <v>442</v>
      </c>
      <c r="C28" t="s">
        <v>443</v>
      </c>
      <c r="D28" t="s">
        <v>444</v>
      </c>
      <c r="E28" t="s">
        <v>239</v>
      </c>
      <c r="J28">
        <v>370</v>
      </c>
    </row>
    <row r="29" spans="1:12" x14ac:dyDescent="0.25">
      <c r="A29" t="s">
        <v>376</v>
      </c>
      <c r="B29" t="s">
        <v>445</v>
      </c>
      <c r="C29" t="s">
        <v>446</v>
      </c>
      <c r="D29" t="s">
        <v>447</v>
      </c>
      <c r="E29" t="s">
        <v>239</v>
      </c>
      <c r="J29">
        <v>380</v>
      </c>
    </row>
    <row r="30" spans="1:12" x14ac:dyDescent="0.25">
      <c r="A30" t="s">
        <v>376</v>
      </c>
      <c r="B30" t="s">
        <v>448</v>
      </c>
      <c r="C30" t="s">
        <v>449</v>
      </c>
      <c r="D30" t="s">
        <v>450</v>
      </c>
      <c r="E30" t="s">
        <v>239</v>
      </c>
      <c r="J30">
        <v>140</v>
      </c>
    </row>
    <row r="31" spans="1:12" x14ac:dyDescent="0.25">
      <c r="A31" t="s">
        <v>376</v>
      </c>
      <c r="B31" t="s">
        <v>451</v>
      </c>
      <c r="C31" t="s">
        <v>452</v>
      </c>
      <c r="D31" t="s">
        <v>453</v>
      </c>
      <c r="E31" t="s">
        <v>239</v>
      </c>
      <c r="J31">
        <v>150</v>
      </c>
    </row>
    <row r="32" spans="1:12" x14ac:dyDescent="0.25">
      <c r="A32" t="s">
        <v>376</v>
      </c>
      <c r="B32" t="s">
        <v>454</v>
      </c>
      <c r="C32" t="s">
        <v>455</v>
      </c>
      <c r="D32" t="s">
        <v>456</v>
      </c>
      <c r="E32" t="s">
        <v>239</v>
      </c>
      <c r="J32">
        <v>160</v>
      </c>
    </row>
    <row r="33" spans="1:10" x14ac:dyDescent="0.25">
      <c r="A33" t="s">
        <v>376</v>
      </c>
      <c r="B33" t="s">
        <v>457</v>
      </c>
      <c r="C33" t="s">
        <v>458</v>
      </c>
      <c r="D33" t="s">
        <v>459</v>
      </c>
      <c r="E33" t="s">
        <v>239</v>
      </c>
      <c r="J33">
        <v>200</v>
      </c>
    </row>
    <row r="34" spans="1:10" x14ac:dyDescent="0.25">
      <c r="A34" t="s">
        <v>376</v>
      </c>
      <c r="B34" t="s">
        <v>460</v>
      </c>
      <c r="C34" t="s">
        <v>461</v>
      </c>
      <c r="D34" t="s">
        <v>462</v>
      </c>
      <c r="E34" t="s">
        <v>239</v>
      </c>
      <c r="J34">
        <v>170</v>
      </c>
    </row>
    <row r="35" spans="1:10" x14ac:dyDescent="0.25">
      <c r="A35" t="s">
        <v>376</v>
      </c>
      <c r="B35" t="s">
        <v>463</v>
      </c>
      <c r="C35" t="s">
        <v>464</v>
      </c>
      <c r="D35" t="s">
        <v>465</v>
      </c>
      <c r="E35" t="s">
        <v>239</v>
      </c>
    </row>
    <row r="36" spans="1:10" x14ac:dyDescent="0.25">
      <c r="A36" t="s">
        <v>376</v>
      </c>
      <c r="B36" t="s">
        <v>466</v>
      </c>
      <c r="C36" t="s">
        <v>467</v>
      </c>
      <c r="D36" t="s">
        <v>468</v>
      </c>
      <c r="E36" t="s">
        <v>239</v>
      </c>
      <c r="J36">
        <v>180</v>
      </c>
    </row>
    <row r="37" spans="1:10" x14ac:dyDescent="0.25">
      <c r="A37" t="s">
        <v>376</v>
      </c>
      <c r="B37" t="s">
        <v>469</v>
      </c>
      <c r="C37" t="s">
        <v>470</v>
      </c>
      <c r="D37" t="s">
        <v>69</v>
      </c>
      <c r="E37" t="s">
        <v>147</v>
      </c>
      <c r="J37">
        <v>440</v>
      </c>
    </row>
    <row r="38" spans="1:10" x14ac:dyDescent="0.25">
      <c r="A38" t="s">
        <v>376</v>
      </c>
      <c r="B38" t="s">
        <v>471</v>
      </c>
      <c r="C38" t="s">
        <v>472</v>
      </c>
      <c r="D38" t="s">
        <v>71</v>
      </c>
      <c r="E38" t="s">
        <v>147</v>
      </c>
      <c r="J38">
        <v>450</v>
      </c>
    </row>
    <row r="39" spans="1:10" x14ac:dyDescent="0.25">
      <c r="A39" t="s">
        <v>376</v>
      </c>
      <c r="B39" t="s">
        <v>473</v>
      </c>
      <c r="C39" t="s">
        <v>474</v>
      </c>
      <c r="D39" t="s">
        <v>73</v>
      </c>
      <c r="E39" t="s">
        <v>147</v>
      </c>
      <c r="J39">
        <v>460</v>
      </c>
    </row>
    <row r="40" spans="1:10" x14ac:dyDescent="0.25">
      <c r="A40" t="s">
        <v>376</v>
      </c>
      <c r="B40" t="s">
        <v>475</v>
      </c>
      <c r="C40" t="s">
        <v>476</v>
      </c>
      <c r="D40" t="s">
        <v>75</v>
      </c>
      <c r="E40" t="s">
        <v>147</v>
      </c>
      <c r="J40">
        <v>610</v>
      </c>
    </row>
    <row r="41" spans="1:10" x14ac:dyDescent="0.25">
      <c r="A41" t="s">
        <v>376</v>
      </c>
      <c r="B41" t="s">
        <v>477</v>
      </c>
      <c r="C41" t="s">
        <v>478</v>
      </c>
      <c r="D41" t="s">
        <v>77</v>
      </c>
      <c r="E41" t="s">
        <v>147</v>
      </c>
      <c r="J41">
        <v>600</v>
      </c>
    </row>
    <row r="42" spans="1:10" x14ac:dyDescent="0.25">
      <c r="A42" t="s">
        <v>376</v>
      </c>
      <c r="B42" t="s">
        <v>479</v>
      </c>
      <c r="C42" t="s">
        <v>480</v>
      </c>
      <c r="D42" t="s">
        <v>79</v>
      </c>
      <c r="E42" t="s">
        <v>147</v>
      </c>
      <c r="J42">
        <v>510</v>
      </c>
    </row>
    <row r="43" spans="1:10" x14ac:dyDescent="0.25">
      <c r="A43" t="s">
        <v>376</v>
      </c>
      <c r="B43" t="s">
        <v>481</v>
      </c>
      <c r="C43" t="s">
        <v>482</v>
      </c>
      <c r="D43" t="s">
        <v>81</v>
      </c>
      <c r="E43" t="s">
        <v>147</v>
      </c>
      <c r="J43">
        <v>360</v>
      </c>
    </row>
    <row r="44" spans="1:10" x14ac:dyDescent="0.25">
      <c r="A44" t="s">
        <v>376</v>
      </c>
      <c r="B44" t="s">
        <v>483</v>
      </c>
      <c r="C44" t="s">
        <v>484</v>
      </c>
      <c r="D44" t="s">
        <v>485</v>
      </c>
      <c r="E44" t="s">
        <v>288</v>
      </c>
    </row>
    <row r="45" spans="1:10" x14ac:dyDescent="0.25">
      <c r="A45" t="s">
        <v>376</v>
      </c>
      <c r="B45" t="s">
        <v>486</v>
      </c>
      <c r="C45" t="s">
        <v>487</v>
      </c>
      <c r="D45" t="s">
        <v>488</v>
      </c>
      <c r="E45" t="s">
        <v>288</v>
      </c>
    </row>
    <row r="46" spans="1:10" x14ac:dyDescent="0.25">
      <c r="A46" t="s">
        <v>376</v>
      </c>
      <c r="B46" t="s">
        <v>489</v>
      </c>
      <c r="C46" t="s">
        <v>490</v>
      </c>
      <c r="D46" t="s">
        <v>83</v>
      </c>
      <c r="E46" t="s">
        <v>147</v>
      </c>
      <c r="J46">
        <v>270</v>
      </c>
    </row>
    <row r="47" spans="1:10" x14ac:dyDescent="0.25">
      <c r="A47" t="s">
        <v>376</v>
      </c>
      <c r="B47" t="s">
        <v>491</v>
      </c>
      <c r="C47" t="s">
        <v>492</v>
      </c>
      <c r="D47" t="s">
        <v>85</v>
      </c>
      <c r="E47" t="s">
        <v>147</v>
      </c>
      <c r="J47">
        <v>750</v>
      </c>
    </row>
    <row r="48" spans="1:10" x14ac:dyDescent="0.25">
      <c r="A48" t="s">
        <v>376</v>
      </c>
      <c r="B48" t="s">
        <v>493</v>
      </c>
      <c r="C48" t="s">
        <v>494</v>
      </c>
      <c r="D48" t="s">
        <v>495</v>
      </c>
      <c r="E48" t="s">
        <v>239</v>
      </c>
      <c r="J48">
        <v>890</v>
      </c>
    </row>
    <row r="49" spans="1:13" x14ac:dyDescent="0.25">
      <c r="A49" t="s">
        <v>376</v>
      </c>
      <c r="B49" t="s">
        <v>496</v>
      </c>
      <c r="C49" t="s">
        <v>497</v>
      </c>
      <c r="D49" t="s">
        <v>498</v>
      </c>
      <c r="E49" t="s">
        <v>288</v>
      </c>
      <c r="J49">
        <v>850</v>
      </c>
    </row>
    <row r="50" spans="1:13" x14ac:dyDescent="0.25">
      <c r="A50" t="s">
        <v>376</v>
      </c>
      <c r="B50" t="s">
        <v>499</v>
      </c>
      <c r="C50" t="s">
        <v>500</v>
      </c>
      <c r="D50" t="s">
        <v>501</v>
      </c>
      <c r="E50" t="s">
        <v>239</v>
      </c>
      <c r="J50">
        <v>840</v>
      </c>
    </row>
    <row r="51" spans="1:13" x14ac:dyDescent="0.25">
      <c r="A51" t="s">
        <v>376</v>
      </c>
      <c r="B51" t="s">
        <v>502</v>
      </c>
      <c r="C51" t="s">
        <v>503</v>
      </c>
      <c r="D51" t="s">
        <v>504</v>
      </c>
      <c r="E51" t="s">
        <v>239</v>
      </c>
      <c r="J51">
        <v>830</v>
      </c>
    </row>
    <row r="52" spans="1:13" x14ac:dyDescent="0.25">
      <c r="A52" t="s">
        <v>376</v>
      </c>
      <c r="B52" t="s">
        <v>505</v>
      </c>
      <c r="C52" t="s">
        <v>506</v>
      </c>
      <c r="D52" t="s">
        <v>507</v>
      </c>
      <c r="E52" t="s">
        <v>288</v>
      </c>
    </row>
    <row r="53" spans="1:13" x14ac:dyDescent="0.25">
      <c r="A53" t="s">
        <v>376</v>
      </c>
      <c r="B53" t="s">
        <v>508</v>
      </c>
      <c r="C53" t="s">
        <v>509</v>
      </c>
      <c r="D53" t="s">
        <v>105</v>
      </c>
      <c r="E53" t="s">
        <v>147</v>
      </c>
      <c r="M53">
        <v>420</v>
      </c>
    </row>
    <row r="54" spans="1:13" x14ac:dyDescent="0.25">
      <c r="A54" t="s">
        <v>376</v>
      </c>
      <c r="B54" t="s">
        <v>289</v>
      </c>
      <c r="C54" t="s">
        <v>290</v>
      </c>
      <c r="D54" t="s">
        <v>291</v>
      </c>
      <c r="E54" t="s">
        <v>288</v>
      </c>
    </row>
    <row r="55" spans="1:13" x14ac:dyDescent="0.25">
      <c r="A55" t="s">
        <v>376</v>
      </c>
      <c r="B55" t="s">
        <v>510</v>
      </c>
      <c r="C55" t="s">
        <v>511</v>
      </c>
      <c r="D55" t="s">
        <v>87</v>
      </c>
      <c r="E55" t="s">
        <v>147</v>
      </c>
      <c r="J55">
        <v>560</v>
      </c>
      <c r="M55">
        <v>395</v>
      </c>
    </row>
    <row r="56" spans="1:13" x14ac:dyDescent="0.25">
      <c r="A56" t="s">
        <v>376</v>
      </c>
      <c r="B56" t="s">
        <v>512</v>
      </c>
      <c r="C56" t="s">
        <v>513</v>
      </c>
      <c r="D56" t="s">
        <v>514</v>
      </c>
      <c r="E56" t="s">
        <v>347</v>
      </c>
      <c r="J56">
        <v>570</v>
      </c>
    </row>
    <row r="57" spans="1:13" x14ac:dyDescent="0.25">
      <c r="A57" t="s">
        <v>376</v>
      </c>
      <c r="B57" t="s">
        <v>515</v>
      </c>
      <c r="C57" t="s">
        <v>516</v>
      </c>
      <c r="D57" t="s">
        <v>517</v>
      </c>
      <c r="E57" t="s">
        <v>147</v>
      </c>
    </row>
    <row r="58" spans="1:13" x14ac:dyDescent="0.25">
      <c r="A58" t="s">
        <v>376</v>
      </c>
      <c r="B58" t="s">
        <v>518</v>
      </c>
      <c r="C58" t="s">
        <v>519</v>
      </c>
      <c r="D58" t="s">
        <v>520</v>
      </c>
      <c r="E58" t="s">
        <v>288</v>
      </c>
      <c r="I58">
        <v>100</v>
      </c>
    </row>
    <row r="59" spans="1:13" x14ac:dyDescent="0.25">
      <c r="A59" t="s">
        <v>376</v>
      </c>
      <c r="B59" t="s">
        <v>521</v>
      </c>
      <c r="C59" t="s">
        <v>522</v>
      </c>
      <c r="D59" t="s">
        <v>523</v>
      </c>
      <c r="E59" t="s">
        <v>288</v>
      </c>
      <c r="I59">
        <v>140</v>
      </c>
    </row>
    <row r="60" spans="1:13" x14ac:dyDescent="0.25">
      <c r="A60" t="s">
        <v>376</v>
      </c>
      <c r="B60" t="s">
        <v>524</v>
      </c>
      <c r="C60" t="s">
        <v>525</v>
      </c>
      <c r="D60" t="s">
        <v>526</v>
      </c>
      <c r="E60" t="s">
        <v>147</v>
      </c>
      <c r="F60" t="s">
        <v>527</v>
      </c>
      <c r="I60">
        <v>170</v>
      </c>
      <c r="M60">
        <v>330</v>
      </c>
    </row>
    <row r="61" spans="1:13" x14ac:dyDescent="0.25">
      <c r="A61" t="s">
        <v>376</v>
      </c>
      <c r="B61" t="s">
        <v>528</v>
      </c>
      <c r="C61" t="s">
        <v>529</v>
      </c>
      <c r="D61" t="s">
        <v>530</v>
      </c>
      <c r="E61" t="s">
        <v>147</v>
      </c>
      <c r="F61" t="s">
        <v>527</v>
      </c>
      <c r="J61">
        <v>300</v>
      </c>
      <c r="K61">
        <v>360</v>
      </c>
    </row>
    <row r="62" spans="1:13" x14ac:dyDescent="0.25">
      <c r="A62" t="s">
        <v>376</v>
      </c>
      <c r="B62" t="s">
        <v>264</v>
      </c>
      <c r="C62" t="s">
        <v>265</v>
      </c>
      <c r="D62" t="s">
        <v>266</v>
      </c>
      <c r="E62" t="s">
        <v>147</v>
      </c>
      <c r="I62">
        <v>90</v>
      </c>
      <c r="M62">
        <v>390</v>
      </c>
    </row>
    <row r="63" spans="1:13" x14ac:dyDescent="0.25">
      <c r="A63" t="s">
        <v>376</v>
      </c>
      <c r="B63" t="s">
        <v>531</v>
      </c>
      <c r="C63" t="s">
        <v>532</v>
      </c>
      <c r="D63" t="s">
        <v>533</v>
      </c>
      <c r="E63" t="s">
        <v>147</v>
      </c>
      <c r="F63" t="s">
        <v>527</v>
      </c>
      <c r="K63">
        <v>320</v>
      </c>
    </row>
    <row r="64" spans="1:13" x14ac:dyDescent="0.25">
      <c r="A64" t="s">
        <v>376</v>
      </c>
      <c r="B64" t="s">
        <v>534</v>
      </c>
      <c r="C64" t="s">
        <v>535</v>
      </c>
      <c r="D64" t="s">
        <v>89</v>
      </c>
      <c r="E64" t="s">
        <v>147</v>
      </c>
      <c r="J64">
        <v>470</v>
      </c>
    </row>
    <row r="65" spans="1:14" x14ac:dyDescent="0.25">
      <c r="A65" t="s">
        <v>376</v>
      </c>
      <c r="B65" t="s">
        <v>536</v>
      </c>
      <c r="C65" t="s">
        <v>537</v>
      </c>
      <c r="D65" t="s">
        <v>538</v>
      </c>
      <c r="E65" t="s">
        <v>147</v>
      </c>
      <c r="F65" t="s">
        <v>539</v>
      </c>
      <c r="N65">
        <v>410</v>
      </c>
    </row>
    <row r="66" spans="1:14" x14ac:dyDescent="0.25">
      <c r="A66" t="s">
        <v>376</v>
      </c>
      <c r="B66" t="s">
        <v>540</v>
      </c>
      <c r="C66" t="s">
        <v>541</v>
      </c>
      <c r="D66" t="s">
        <v>91</v>
      </c>
      <c r="E66" t="s">
        <v>147</v>
      </c>
      <c r="J66">
        <v>480</v>
      </c>
    </row>
    <row r="67" spans="1:14" x14ac:dyDescent="0.25">
      <c r="A67" t="s">
        <v>376</v>
      </c>
      <c r="B67" t="s">
        <v>542</v>
      </c>
      <c r="C67" t="s">
        <v>543</v>
      </c>
      <c r="D67" t="s">
        <v>544</v>
      </c>
      <c r="E67" t="s">
        <v>545</v>
      </c>
      <c r="J67">
        <v>490</v>
      </c>
    </row>
    <row r="68" spans="1:14" x14ac:dyDescent="0.25">
      <c r="A68" t="s">
        <v>376</v>
      </c>
      <c r="B68" t="s">
        <v>546</v>
      </c>
      <c r="C68" t="s">
        <v>547</v>
      </c>
      <c r="D68" t="s">
        <v>548</v>
      </c>
      <c r="E68" t="s">
        <v>545</v>
      </c>
      <c r="J68">
        <v>500</v>
      </c>
    </row>
    <row r="69" spans="1:14" x14ac:dyDescent="0.25">
      <c r="A69" t="s">
        <v>376</v>
      </c>
      <c r="B69" t="s">
        <v>549</v>
      </c>
      <c r="C69" t="s">
        <v>550</v>
      </c>
      <c r="D69" t="s">
        <v>551</v>
      </c>
      <c r="E69" t="s">
        <v>147</v>
      </c>
      <c r="F69" t="s">
        <v>527</v>
      </c>
      <c r="K69">
        <v>350</v>
      </c>
      <c r="M69">
        <v>470</v>
      </c>
      <c r="N69">
        <v>350</v>
      </c>
    </row>
    <row r="70" spans="1:14" x14ac:dyDescent="0.25">
      <c r="A70" t="s">
        <v>376</v>
      </c>
      <c r="B70" t="s">
        <v>552</v>
      </c>
      <c r="C70" t="s">
        <v>553</v>
      </c>
      <c r="D70" t="s">
        <v>554</v>
      </c>
      <c r="E70" t="s">
        <v>239</v>
      </c>
      <c r="N70">
        <v>420</v>
      </c>
    </row>
    <row r="71" spans="1:14" x14ac:dyDescent="0.25">
      <c r="A71" t="s">
        <v>376</v>
      </c>
      <c r="B71" t="s">
        <v>555</v>
      </c>
      <c r="C71" t="s">
        <v>556</v>
      </c>
      <c r="D71" t="s">
        <v>557</v>
      </c>
      <c r="E71" t="s">
        <v>147</v>
      </c>
      <c r="J71">
        <v>240</v>
      </c>
    </row>
    <row r="72" spans="1:14" x14ac:dyDescent="0.25">
      <c r="A72" t="s">
        <v>376</v>
      </c>
      <c r="B72" t="s">
        <v>558</v>
      </c>
      <c r="C72" t="s">
        <v>559</v>
      </c>
      <c r="D72" t="s">
        <v>560</v>
      </c>
      <c r="E72" t="s">
        <v>147</v>
      </c>
      <c r="J72">
        <v>740</v>
      </c>
    </row>
    <row r="73" spans="1:14" x14ac:dyDescent="0.25">
      <c r="A73" t="s">
        <v>376</v>
      </c>
      <c r="B73" t="s">
        <v>561</v>
      </c>
      <c r="C73" t="s">
        <v>562</v>
      </c>
      <c r="D73" t="s">
        <v>563</v>
      </c>
      <c r="E73" t="s">
        <v>147</v>
      </c>
      <c r="J73">
        <v>730</v>
      </c>
      <c r="K73">
        <v>40</v>
      </c>
      <c r="L73">
        <v>50</v>
      </c>
    </row>
    <row r="74" spans="1:14" x14ac:dyDescent="0.25">
      <c r="A74" t="s">
        <v>376</v>
      </c>
      <c r="B74" t="s">
        <v>564</v>
      </c>
      <c r="C74" t="s">
        <v>565</v>
      </c>
      <c r="D74" t="s">
        <v>566</v>
      </c>
      <c r="E74" t="s">
        <v>288</v>
      </c>
      <c r="K74">
        <v>310</v>
      </c>
      <c r="M74">
        <v>460</v>
      </c>
    </row>
    <row r="75" spans="1:14" x14ac:dyDescent="0.25">
      <c r="A75" t="s">
        <v>376</v>
      </c>
      <c r="B75" t="s">
        <v>567</v>
      </c>
      <c r="C75" t="s">
        <v>568</v>
      </c>
      <c r="D75" t="s">
        <v>569</v>
      </c>
      <c r="E75" t="s">
        <v>288</v>
      </c>
    </row>
    <row r="76" spans="1:14" x14ac:dyDescent="0.25">
      <c r="A76" t="s">
        <v>376</v>
      </c>
      <c r="B76" t="s">
        <v>570</v>
      </c>
      <c r="C76" t="s">
        <v>571</v>
      </c>
      <c r="D76" t="s">
        <v>572</v>
      </c>
      <c r="E76" t="s">
        <v>147</v>
      </c>
      <c r="N76">
        <v>320</v>
      </c>
    </row>
    <row r="77" spans="1:14" x14ac:dyDescent="0.25">
      <c r="A77" t="s">
        <v>376</v>
      </c>
      <c r="B77" t="s">
        <v>318</v>
      </c>
      <c r="C77" t="s">
        <v>573</v>
      </c>
      <c r="D77" t="s">
        <v>95</v>
      </c>
      <c r="E77" t="s">
        <v>147</v>
      </c>
      <c r="J77">
        <v>780</v>
      </c>
      <c r="K77">
        <v>320</v>
      </c>
      <c r="M77">
        <v>480</v>
      </c>
    </row>
    <row r="78" spans="1:14" x14ac:dyDescent="0.25">
      <c r="A78" t="s">
        <v>376</v>
      </c>
      <c r="B78" t="s">
        <v>574</v>
      </c>
      <c r="C78" t="s">
        <v>297</v>
      </c>
      <c r="D78" t="s">
        <v>575</v>
      </c>
      <c r="E78" t="s">
        <v>288</v>
      </c>
      <c r="J78">
        <v>310</v>
      </c>
      <c r="N78">
        <v>430</v>
      </c>
    </row>
    <row r="79" spans="1:14" x14ac:dyDescent="0.25">
      <c r="A79" s="5" t="s">
        <v>376</v>
      </c>
      <c r="B79" s="5" t="s">
        <v>576</v>
      </c>
      <c r="C79" s="5"/>
      <c r="D79" s="5" t="s">
        <v>577</v>
      </c>
      <c r="E79" s="5" t="s">
        <v>578</v>
      </c>
      <c r="F79" s="5"/>
      <c r="G79" s="5"/>
      <c r="H79" s="5"/>
      <c r="I79" s="5">
        <v>180</v>
      </c>
      <c r="J79" s="5"/>
      <c r="K79" s="5"/>
      <c r="L79" s="5"/>
      <c r="M79" s="5"/>
      <c r="N79" s="5"/>
    </row>
    <row r="80" spans="1:14" x14ac:dyDescent="0.25">
      <c r="A80" t="s">
        <v>376</v>
      </c>
      <c r="B80" t="s">
        <v>579</v>
      </c>
      <c r="C80" t="s">
        <v>580</v>
      </c>
      <c r="D80" t="s">
        <v>581</v>
      </c>
      <c r="E80" t="s">
        <v>239</v>
      </c>
      <c r="M80">
        <v>430</v>
      </c>
    </row>
    <row r="81" spans="1:13" x14ac:dyDescent="0.25">
      <c r="A81" t="s">
        <v>376</v>
      </c>
      <c r="B81" t="s">
        <v>582</v>
      </c>
      <c r="C81" t="s">
        <v>583</v>
      </c>
      <c r="D81" t="s">
        <v>584</v>
      </c>
      <c r="E81" t="s">
        <v>239</v>
      </c>
      <c r="M81">
        <v>440</v>
      </c>
    </row>
    <row r="82" spans="1:13" x14ac:dyDescent="0.25">
      <c r="A82" t="s">
        <v>376</v>
      </c>
      <c r="B82" t="s">
        <v>585</v>
      </c>
      <c r="C82" t="s">
        <v>586</v>
      </c>
      <c r="D82" t="s">
        <v>587</v>
      </c>
      <c r="E82" t="s">
        <v>239</v>
      </c>
      <c r="M82">
        <v>450</v>
      </c>
    </row>
    <row r="83" spans="1:13" x14ac:dyDescent="0.25">
      <c r="A83" t="s">
        <v>376</v>
      </c>
      <c r="B83" t="s">
        <v>588</v>
      </c>
      <c r="C83" t="s">
        <v>589</v>
      </c>
      <c r="D83" t="s">
        <v>590</v>
      </c>
      <c r="E83" t="s">
        <v>147</v>
      </c>
      <c r="J83">
        <v>280</v>
      </c>
    </row>
    <row r="84" spans="1:13" x14ac:dyDescent="0.25">
      <c r="A84" t="s">
        <v>376</v>
      </c>
      <c r="B84" t="s">
        <v>591</v>
      </c>
      <c r="C84" t="s">
        <v>592</v>
      </c>
      <c r="D84" t="s">
        <v>593</v>
      </c>
      <c r="E84" t="s">
        <v>147</v>
      </c>
      <c r="M84">
        <v>370</v>
      </c>
    </row>
    <row r="85" spans="1:13" x14ac:dyDescent="0.25">
      <c r="A85" t="s">
        <v>376</v>
      </c>
      <c r="B85" t="s">
        <v>594</v>
      </c>
      <c r="C85" t="s">
        <v>595</v>
      </c>
      <c r="D85" t="s">
        <v>596</v>
      </c>
      <c r="E85" t="s">
        <v>545</v>
      </c>
      <c r="J85">
        <v>190</v>
      </c>
    </row>
    <row r="86" spans="1:13" x14ac:dyDescent="0.25">
      <c r="A86" t="s">
        <v>376</v>
      </c>
      <c r="B86" t="s">
        <v>597</v>
      </c>
      <c r="C86" t="s">
        <v>598</v>
      </c>
      <c r="D86" t="s">
        <v>599</v>
      </c>
      <c r="E86" t="s">
        <v>147</v>
      </c>
      <c r="I86">
        <v>135</v>
      </c>
      <c r="J86">
        <v>250</v>
      </c>
    </row>
    <row r="87" spans="1:13" x14ac:dyDescent="0.25">
      <c r="A87" t="s">
        <v>376</v>
      </c>
      <c r="B87" t="s">
        <v>600</v>
      </c>
      <c r="C87" t="s">
        <v>601</v>
      </c>
      <c r="D87" t="s">
        <v>602</v>
      </c>
      <c r="E87" t="s">
        <v>147</v>
      </c>
      <c r="F87" t="s">
        <v>527</v>
      </c>
      <c r="J87">
        <v>260</v>
      </c>
    </row>
    <row r="88" spans="1:13" x14ac:dyDescent="0.25">
      <c r="A88" t="s">
        <v>376</v>
      </c>
      <c r="B88" t="s">
        <v>603</v>
      </c>
      <c r="C88" t="s">
        <v>604</v>
      </c>
      <c r="D88" t="s">
        <v>605</v>
      </c>
      <c r="E88" t="s">
        <v>147</v>
      </c>
      <c r="I88">
        <v>136</v>
      </c>
      <c r="J88">
        <v>290</v>
      </c>
    </row>
    <row r="89" spans="1:13" x14ac:dyDescent="0.25">
      <c r="A89" t="s">
        <v>376</v>
      </c>
      <c r="B89" t="s">
        <v>606</v>
      </c>
      <c r="C89" t="s">
        <v>607</v>
      </c>
      <c r="D89" t="s">
        <v>608</v>
      </c>
      <c r="E89" t="s">
        <v>288</v>
      </c>
      <c r="J89">
        <v>320</v>
      </c>
    </row>
    <row r="90" spans="1:13" x14ac:dyDescent="0.25">
      <c r="A90" t="s">
        <v>376</v>
      </c>
      <c r="B90" t="s">
        <v>609</v>
      </c>
      <c r="C90" t="s">
        <v>610</v>
      </c>
      <c r="D90" t="s">
        <v>611</v>
      </c>
      <c r="E90" t="s">
        <v>239</v>
      </c>
      <c r="J90">
        <v>390</v>
      </c>
    </row>
    <row r="91" spans="1:13" x14ac:dyDescent="0.25">
      <c r="A91" t="s">
        <v>376</v>
      </c>
      <c r="B91" t="s">
        <v>612</v>
      </c>
      <c r="C91" t="s">
        <v>613</v>
      </c>
      <c r="D91" t="s">
        <v>614</v>
      </c>
      <c r="E91" t="s">
        <v>147</v>
      </c>
      <c r="J91">
        <v>400</v>
      </c>
    </row>
    <row r="92" spans="1:13" x14ac:dyDescent="0.25">
      <c r="A92" t="s">
        <v>376</v>
      </c>
      <c r="B92" t="s">
        <v>615</v>
      </c>
      <c r="C92" t="s">
        <v>616</v>
      </c>
      <c r="D92" t="s">
        <v>617</v>
      </c>
      <c r="E92" t="s">
        <v>147</v>
      </c>
      <c r="J92">
        <v>410</v>
      </c>
    </row>
    <row r="93" spans="1:13" x14ac:dyDescent="0.25">
      <c r="A93" t="s">
        <v>376</v>
      </c>
      <c r="B93" t="s">
        <v>618</v>
      </c>
      <c r="C93" t="s">
        <v>619</v>
      </c>
      <c r="D93" t="s">
        <v>620</v>
      </c>
      <c r="E93" t="s">
        <v>147</v>
      </c>
      <c r="F93" t="s">
        <v>527</v>
      </c>
      <c r="J93">
        <v>420</v>
      </c>
    </row>
    <row r="94" spans="1:13" x14ac:dyDescent="0.25">
      <c r="A94" t="s">
        <v>376</v>
      </c>
      <c r="B94" t="s">
        <v>621</v>
      </c>
      <c r="C94" t="s">
        <v>622</v>
      </c>
      <c r="D94" t="s">
        <v>623</v>
      </c>
      <c r="E94" t="s">
        <v>545</v>
      </c>
      <c r="J94">
        <v>430</v>
      </c>
    </row>
    <row r="95" spans="1:13" x14ac:dyDescent="0.25">
      <c r="A95" t="s">
        <v>376</v>
      </c>
      <c r="B95" t="s">
        <v>624</v>
      </c>
      <c r="C95" t="s">
        <v>625</v>
      </c>
      <c r="D95" t="s">
        <v>626</v>
      </c>
      <c r="E95" t="s">
        <v>147</v>
      </c>
      <c r="J95">
        <v>520</v>
      </c>
    </row>
    <row r="96" spans="1:13" x14ac:dyDescent="0.25">
      <c r="A96" t="s">
        <v>376</v>
      </c>
      <c r="B96" t="s">
        <v>627</v>
      </c>
      <c r="C96" t="s">
        <v>628</v>
      </c>
      <c r="D96" t="s">
        <v>629</v>
      </c>
      <c r="E96" t="s">
        <v>147</v>
      </c>
      <c r="J96">
        <v>530</v>
      </c>
    </row>
    <row r="97" spans="1:10" x14ac:dyDescent="0.25">
      <c r="A97" t="s">
        <v>376</v>
      </c>
      <c r="B97" t="s">
        <v>630</v>
      </c>
      <c r="C97" t="s">
        <v>631</v>
      </c>
      <c r="D97" t="s">
        <v>632</v>
      </c>
      <c r="E97" t="s">
        <v>147</v>
      </c>
      <c r="J97">
        <v>540</v>
      </c>
    </row>
    <row r="98" spans="1:10" x14ac:dyDescent="0.25">
      <c r="A98" t="s">
        <v>376</v>
      </c>
      <c r="B98" t="s">
        <v>633</v>
      </c>
      <c r="C98" t="s">
        <v>634</v>
      </c>
      <c r="D98" t="s">
        <v>635</v>
      </c>
      <c r="E98" t="s">
        <v>147</v>
      </c>
      <c r="J98">
        <v>550</v>
      </c>
    </row>
    <row r="99" spans="1:10" x14ac:dyDescent="0.25">
      <c r="A99" t="s">
        <v>376</v>
      </c>
      <c r="B99" t="s">
        <v>636</v>
      </c>
      <c r="C99" t="s">
        <v>637</v>
      </c>
      <c r="D99" t="s">
        <v>638</v>
      </c>
      <c r="E99" t="s">
        <v>147</v>
      </c>
      <c r="J99">
        <v>580</v>
      </c>
    </row>
    <row r="100" spans="1:10" x14ac:dyDescent="0.25">
      <c r="A100" t="s">
        <v>376</v>
      </c>
      <c r="B100" t="s">
        <v>639</v>
      </c>
      <c r="C100" t="s">
        <v>640</v>
      </c>
      <c r="D100" t="s">
        <v>641</v>
      </c>
      <c r="E100" t="s">
        <v>147</v>
      </c>
      <c r="J100">
        <v>590</v>
      </c>
    </row>
    <row r="101" spans="1:10" x14ac:dyDescent="0.25">
      <c r="A101" t="s">
        <v>376</v>
      </c>
      <c r="B101" t="s">
        <v>642</v>
      </c>
      <c r="C101" t="s">
        <v>643</v>
      </c>
      <c r="D101" t="s">
        <v>644</v>
      </c>
      <c r="E101" t="s">
        <v>288</v>
      </c>
      <c r="I101">
        <v>134</v>
      </c>
      <c r="J101">
        <v>790</v>
      </c>
    </row>
    <row r="102" spans="1:10" x14ac:dyDescent="0.25">
      <c r="A102" t="s">
        <v>376</v>
      </c>
      <c r="B102" t="s">
        <v>645</v>
      </c>
      <c r="C102" t="s">
        <v>646</v>
      </c>
      <c r="D102" t="s">
        <v>647</v>
      </c>
      <c r="E102" t="s">
        <v>239</v>
      </c>
      <c r="J102">
        <v>620</v>
      </c>
    </row>
    <row r="103" spans="1:10" x14ac:dyDescent="0.25">
      <c r="A103" t="s">
        <v>376</v>
      </c>
      <c r="B103" t="s">
        <v>648</v>
      </c>
      <c r="C103" t="s">
        <v>649</v>
      </c>
      <c r="D103" t="s">
        <v>650</v>
      </c>
      <c r="E103" t="s">
        <v>147</v>
      </c>
      <c r="J103">
        <v>630</v>
      </c>
    </row>
    <row r="104" spans="1:10" x14ac:dyDescent="0.25">
      <c r="A104" t="s">
        <v>376</v>
      </c>
      <c r="B104" t="s">
        <v>651</v>
      </c>
      <c r="C104" t="s">
        <v>652</v>
      </c>
      <c r="D104" t="s">
        <v>653</v>
      </c>
      <c r="E104" t="s">
        <v>147</v>
      </c>
      <c r="J104">
        <v>635</v>
      </c>
    </row>
    <row r="105" spans="1:10" x14ac:dyDescent="0.25">
      <c r="A105" t="s">
        <v>376</v>
      </c>
      <c r="B105" t="s">
        <v>654</v>
      </c>
      <c r="C105" t="s">
        <v>655</v>
      </c>
      <c r="D105" t="s">
        <v>656</v>
      </c>
      <c r="E105" t="s">
        <v>147</v>
      </c>
      <c r="J105">
        <v>640</v>
      </c>
    </row>
    <row r="106" spans="1:10" x14ac:dyDescent="0.25">
      <c r="A106" t="s">
        <v>376</v>
      </c>
      <c r="B106" t="s">
        <v>657</v>
      </c>
      <c r="C106" t="s">
        <v>658</v>
      </c>
      <c r="D106" t="s">
        <v>659</v>
      </c>
      <c r="E106" t="s">
        <v>660</v>
      </c>
      <c r="J106">
        <v>650</v>
      </c>
    </row>
    <row r="107" spans="1:10" x14ac:dyDescent="0.25">
      <c r="A107" t="s">
        <v>376</v>
      </c>
      <c r="B107" t="s">
        <v>661</v>
      </c>
      <c r="C107" t="s">
        <v>662</v>
      </c>
      <c r="D107" t="s">
        <v>663</v>
      </c>
      <c r="E107" t="s">
        <v>147</v>
      </c>
      <c r="J107">
        <v>655</v>
      </c>
    </row>
    <row r="108" spans="1:10" x14ac:dyDescent="0.25">
      <c r="A108" t="s">
        <v>376</v>
      </c>
      <c r="B108" t="s">
        <v>664</v>
      </c>
      <c r="C108" t="s">
        <v>665</v>
      </c>
      <c r="D108" t="s">
        <v>666</v>
      </c>
      <c r="E108" t="s">
        <v>288</v>
      </c>
      <c r="J108">
        <v>660</v>
      </c>
    </row>
    <row r="109" spans="1:10" x14ac:dyDescent="0.25">
      <c r="A109" t="s">
        <v>376</v>
      </c>
      <c r="B109" t="s">
        <v>667</v>
      </c>
      <c r="C109" t="s">
        <v>668</v>
      </c>
      <c r="D109" t="s">
        <v>669</v>
      </c>
      <c r="E109" t="s">
        <v>147</v>
      </c>
      <c r="J109">
        <v>670</v>
      </c>
    </row>
    <row r="110" spans="1:10" x14ac:dyDescent="0.25">
      <c r="A110" t="s">
        <v>376</v>
      </c>
      <c r="B110" t="s">
        <v>670</v>
      </c>
      <c r="C110" t="s">
        <v>671</v>
      </c>
      <c r="D110" t="s">
        <v>672</v>
      </c>
      <c r="E110" t="s">
        <v>147</v>
      </c>
      <c r="J110">
        <v>680</v>
      </c>
    </row>
    <row r="111" spans="1:10" x14ac:dyDescent="0.25">
      <c r="A111" t="s">
        <v>376</v>
      </c>
      <c r="B111" t="s">
        <v>673</v>
      </c>
      <c r="C111" t="s">
        <v>674</v>
      </c>
      <c r="D111" t="s">
        <v>675</v>
      </c>
      <c r="E111" t="s">
        <v>147</v>
      </c>
      <c r="J111">
        <v>690</v>
      </c>
    </row>
    <row r="112" spans="1:10" x14ac:dyDescent="0.25">
      <c r="A112" t="s">
        <v>376</v>
      </c>
      <c r="B112" t="s">
        <v>676</v>
      </c>
      <c r="C112" t="s">
        <v>677</v>
      </c>
      <c r="D112" t="s">
        <v>678</v>
      </c>
      <c r="E112" t="s">
        <v>147</v>
      </c>
      <c r="J112">
        <v>700</v>
      </c>
    </row>
    <row r="113" spans="1:14" x14ac:dyDescent="0.25">
      <c r="A113" t="s">
        <v>376</v>
      </c>
      <c r="B113" t="s">
        <v>679</v>
      </c>
      <c r="C113" t="s">
        <v>680</v>
      </c>
      <c r="D113" t="s">
        <v>681</v>
      </c>
      <c r="E113" t="s">
        <v>545</v>
      </c>
      <c r="J113">
        <v>710</v>
      </c>
    </row>
    <row r="114" spans="1:14" x14ac:dyDescent="0.25">
      <c r="A114" t="s">
        <v>376</v>
      </c>
      <c r="B114" t="s">
        <v>682</v>
      </c>
      <c r="C114" t="s">
        <v>683</v>
      </c>
      <c r="D114" t="s">
        <v>684</v>
      </c>
      <c r="E114" t="s">
        <v>147</v>
      </c>
      <c r="J114">
        <v>720</v>
      </c>
    </row>
    <row r="115" spans="1:14" x14ac:dyDescent="0.25">
      <c r="A115" t="s">
        <v>376</v>
      </c>
      <c r="B115" t="s">
        <v>685</v>
      </c>
      <c r="C115" t="s">
        <v>686</v>
      </c>
      <c r="D115" t="s">
        <v>687</v>
      </c>
      <c r="E115" t="s">
        <v>660</v>
      </c>
      <c r="J115">
        <v>75</v>
      </c>
      <c r="L115">
        <v>130</v>
      </c>
      <c r="N115">
        <v>340</v>
      </c>
    </row>
    <row r="116" spans="1:14" x14ac:dyDescent="0.25">
      <c r="A116" t="s">
        <v>376</v>
      </c>
      <c r="B116" t="s">
        <v>688</v>
      </c>
      <c r="C116" t="s">
        <v>689</v>
      </c>
      <c r="D116" t="s">
        <v>690</v>
      </c>
      <c r="E116" t="s">
        <v>147</v>
      </c>
      <c r="J116">
        <v>760</v>
      </c>
    </row>
    <row r="117" spans="1:14" x14ac:dyDescent="0.25">
      <c r="A117" t="s">
        <v>376</v>
      </c>
      <c r="B117" t="s">
        <v>691</v>
      </c>
      <c r="C117" t="s">
        <v>692</v>
      </c>
      <c r="D117" t="s">
        <v>693</v>
      </c>
      <c r="E117" t="s">
        <v>147</v>
      </c>
      <c r="F117" t="s">
        <v>527</v>
      </c>
      <c r="J117">
        <v>770</v>
      </c>
    </row>
    <row r="118" spans="1:14" x14ac:dyDescent="0.25">
      <c r="A118" t="s">
        <v>376</v>
      </c>
      <c r="B118" t="s">
        <v>694</v>
      </c>
      <c r="C118" t="s">
        <v>695</v>
      </c>
      <c r="D118" t="s">
        <v>696</v>
      </c>
      <c r="E118" t="s">
        <v>147</v>
      </c>
      <c r="J118">
        <v>780</v>
      </c>
    </row>
    <row r="119" spans="1:14" x14ac:dyDescent="0.25">
      <c r="A119" t="s">
        <v>376</v>
      </c>
      <c r="B119" t="s">
        <v>697</v>
      </c>
      <c r="C119" t="s">
        <v>698</v>
      </c>
      <c r="D119" t="s">
        <v>699</v>
      </c>
      <c r="E119" t="s">
        <v>147</v>
      </c>
      <c r="J119">
        <v>810</v>
      </c>
      <c r="K119">
        <v>150</v>
      </c>
    </row>
    <row r="120" spans="1:14" x14ac:dyDescent="0.25">
      <c r="A120" t="s">
        <v>376</v>
      </c>
      <c r="B120" t="s">
        <v>700</v>
      </c>
      <c r="C120" t="s">
        <v>701</v>
      </c>
      <c r="D120" t="s">
        <v>702</v>
      </c>
      <c r="E120" t="s">
        <v>147</v>
      </c>
      <c r="J120">
        <v>820</v>
      </c>
      <c r="K120">
        <v>160</v>
      </c>
    </row>
    <row r="121" spans="1:14" x14ac:dyDescent="0.25">
      <c r="A121" t="s">
        <v>376</v>
      </c>
      <c r="B121" t="s">
        <v>703</v>
      </c>
      <c r="C121" t="s">
        <v>704</v>
      </c>
      <c r="D121" t="s">
        <v>705</v>
      </c>
      <c r="E121" t="s">
        <v>347</v>
      </c>
      <c r="J121">
        <v>860</v>
      </c>
    </row>
    <row r="122" spans="1:14" x14ac:dyDescent="0.25">
      <c r="A122" t="s">
        <v>376</v>
      </c>
      <c r="B122" t="s">
        <v>706</v>
      </c>
      <c r="C122" t="s">
        <v>707</v>
      </c>
      <c r="D122" t="s">
        <v>708</v>
      </c>
      <c r="E122" t="s">
        <v>347</v>
      </c>
      <c r="J122">
        <v>870</v>
      </c>
    </row>
    <row r="123" spans="1:14" x14ac:dyDescent="0.25">
      <c r="A123" t="s">
        <v>376</v>
      </c>
      <c r="B123" t="s">
        <v>709</v>
      </c>
      <c r="C123" t="s">
        <v>710</v>
      </c>
      <c r="D123" t="s">
        <v>711</v>
      </c>
      <c r="E123" t="s">
        <v>347</v>
      </c>
      <c r="J123">
        <v>880</v>
      </c>
    </row>
    <row r="124" spans="1:14" x14ac:dyDescent="0.25">
      <c r="A124" t="s">
        <v>376</v>
      </c>
      <c r="B124" t="s">
        <v>712</v>
      </c>
      <c r="C124" t="s">
        <v>713</v>
      </c>
      <c r="D124" t="s">
        <v>714</v>
      </c>
      <c r="E124" t="s">
        <v>147</v>
      </c>
      <c r="K124">
        <v>90</v>
      </c>
    </row>
    <row r="125" spans="1:14" x14ac:dyDescent="0.25">
      <c r="A125" t="s">
        <v>376</v>
      </c>
      <c r="B125" t="s">
        <v>715</v>
      </c>
      <c r="C125" t="s">
        <v>716</v>
      </c>
      <c r="D125" t="s">
        <v>717</v>
      </c>
      <c r="E125" t="s">
        <v>288</v>
      </c>
      <c r="K125">
        <v>100</v>
      </c>
    </row>
    <row r="126" spans="1:14" x14ac:dyDescent="0.25">
      <c r="A126" t="s">
        <v>376</v>
      </c>
      <c r="B126" t="s">
        <v>718</v>
      </c>
      <c r="C126" t="s">
        <v>719</v>
      </c>
      <c r="D126" t="s">
        <v>720</v>
      </c>
      <c r="E126" t="s">
        <v>347</v>
      </c>
      <c r="K126">
        <v>180</v>
      </c>
    </row>
    <row r="127" spans="1:14" x14ac:dyDescent="0.25">
      <c r="A127" t="s">
        <v>376</v>
      </c>
      <c r="B127" t="s">
        <v>721</v>
      </c>
      <c r="C127" t="s">
        <v>722</v>
      </c>
      <c r="D127" t="s">
        <v>723</v>
      </c>
      <c r="E127" t="s">
        <v>147</v>
      </c>
      <c r="K127">
        <v>190</v>
      </c>
    </row>
    <row r="128" spans="1:14" x14ac:dyDescent="0.25">
      <c r="A128" t="s">
        <v>376</v>
      </c>
      <c r="B128" t="s">
        <v>724</v>
      </c>
      <c r="C128" t="s">
        <v>725</v>
      </c>
      <c r="D128" t="s">
        <v>726</v>
      </c>
      <c r="E128" t="s">
        <v>147</v>
      </c>
      <c r="K128">
        <v>340</v>
      </c>
    </row>
    <row r="129" spans="1:14" x14ac:dyDescent="0.25">
      <c r="A129" t="s">
        <v>376</v>
      </c>
      <c r="B129" t="s">
        <v>727</v>
      </c>
      <c r="C129" t="s">
        <v>728</v>
      </c>
      <c r="D129" t="s">
        <v>729</v>
      </c>
      <c r="E129" t="s">
        <v>147</v>
      </c>
      <c r="L129">
        <v>60</v>
      </c>
    </row>
    <row r="130" spans="1:14" x14ac:dyDescent="0.25">
      <c r="A130" t="s">
        <v>376</v>
      </c>
      <c r="B130" t="s">
        <v>730</v>
      </c>
      <c r="C130" t="s">
        <v>731</v>
      </c>
      <c r="D130" t="s">
        <v>732</v>
      </c>
      <c r="E130" t="s">
        <v>288</v>
      </c>
      <c r="L130">
        <v>70</v>
      </c>
    </row>
    <row r="131" spans="1:14" x14ac:dyDescent="0.25">
      <c r="A131" t="s">
        <v>376</v>
      </c>
      <c r="B131" t="s">
        <v>733</v>
      </c>
      <c r="C131" t="s">
        <v>734</v>
      </c>
      <c r="D131" t="s">
        <v>735</v>
      </c>
      <c r="E131" t="s">
        <v>347</v>
      </c>
      <c r="L131">
        <v>100</v>
      </c>
    </row>
    <row r="132" spans="1:14" x14ac:dyDescent="0.25">
      <c r="A132" t="s">
        <v>376</v>
      </c>
      <c r="B132" t="s">
        <v>736</v>
      </c>
      <c r="C132" t="s">
        <v>737</v>
      </c>
      <c r="D132" t="s">
        <v>738</v>
      </c>
      <c r="E132" t="s">
        <v>147</v>
      </c>
      <c r="L132">
        <v>150</v>
      </c>
    </row>
    <row r="133" spans="1:14" x14ac:dyDescent="0.25">
      <c r="A133" t="s">
        <v>376</v>
      </c>
      <c r="B133" t="s">
        <v>739</v>
      </c>
      <c r="C133" t="s">
        <v>740</v>
      </c>
      <c r="D133" t="s">
        <v>741</v>
      </c>
      <c r="E133" t="s">
        <v>147</v>
      </c>
      <c r="L133">
        <v>160</v>
      </c>
    </row>
    <row r="134" spans="1:14" x14ac:dyDescent="0.25">
      <c r="A134" t="s">
        <v>376</v>
      </c>
      <c r="B134" t="s">
        <v>742</v>
      </c>
      <c r="C134" t="s">
        <v>743</v>
      </c>
      <c r="D134" t="s">
        <v>744</v>
      </c>
      <c r="E134" t="s">
        <v>147</v>
      </c>
      <c r="L134">
        <v>170</v>
      </c>
    </row>
    <row r="135" spans="1:14" x14ac:dyDescent="0.25">
      <c r="A135" t="s">
        <v>376</v>
      </c>
      <c r="B135" t="s">
        <v>745</v>
      </c>
      <c r="C135" t="s">
        <v>746</v>
      </c>
      <c r="D135" t="s">
        <v>747</v>
      </c>
      <c r="E135" t="s">
        <v>147</v>
      </c>
      <c r="F135" t="s">
        <v>748</v>
      </c>
      <c r="N135">
        <v>360</v>
      </c>
    </row>
    <row r="136" spans="1:14" x14ac:dyDescent="0.25">
      <c r="A136" t="s">
        <v>376</v>
      </c>
      <c r="B136" t="s">
        <v>749</v>
      </c>
      <c r="C136" t="s">
        <v>750</v>
      </c>
      <c r="D136" t="s">
        <v>751</v>
      </c>
      <c r="E136" t="s">
        <v>147</v>
      </c>
      <c r="N136">
        <v>370</v>
      </c>
    </row>
    <row r="137" spans="1:14" x14ac:dyDescent="0.25">
      <c r="A137" t="s">
        <v>376</v>
      </c>
      <c r="B137" t="s">
        <v>752</v>
      </c>
      <c r="C137" t="s">
        <v>753</v>
      </c>
      <c r="D137" t="s">
        <v>754</v>
      </c>
      <c r="E137" t="s">
        <v>147</v>
      </c>
      <c r="N137">
        <v>380</v>
      </c>
    </row>
    <row r="138" spans="1:14" x14ac:dyDescent="0.25">
      <c r="A138" t="s">
        <v>376</v>
      </c>
      <c r="B138" t="s">
        <v>755</v>
      </c>
      <c r="C138" t="s">
        <v>756</v>
      </c>
      <c r="D138" t="s">
        <v>757</v>
      </c>
      <c r="E138" t="s">
        <v>147</v>
      </c>
      <c r="N138">
        <v>390</v>
      </c>
    </row>
    <row r="139" spans="1:14" x14ac:dyDescent="0.25">
      <c r="A139" t="s">
        <v>376</v>
      </c>
      <c r="B139" t="s">
        <v>758</v>
      </c>
      <c r="C139" t="s">
        <v>759</v>
      </c>
      <c r="D139" t="s">
        <v>760</v>
      </c>
      <c r="E139" t="s">
        <v>147</v>
      </c>
      <c r="N139">
        <v>400</v>
      </c>
    </row>
    <row r="140" spans="1:14" x14ac:dyDescent="0.25">
      <c r="A140" t="s">
        <v>376</v>
      </c>
      <c r="B140" t="s">
        <v>761</v>
      </c>
      <c r="C140" t="s">
        <v>762</v>
      </c>
      <c r="D140" t="s">
        <v>763</v>
      </c>
      <c r="E140" t="s">
        <v>288</v>
      </c>
      <c r="N140">
        <v>440</v>
      </c>
    </row>
  </sheetData>
  <autoFilter ref="B1:F140"/>
  <phoneticPr fontId="4" type="noConversion"/>
  <pageMargins left="0.69930555555555596" right="0.69930555555555596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pane ySplit="1" topLeftCell="A8" activePane="bottomLeft" state="frozen"/>
      <selection pane="bottomLeft" activeCell="O15" sqref="O15"/>
    </sheetView>
  </sheetViews>
  <sheetFormatPr defaultColWidth="9" defaultRowHeight="14.4" x14ac:dyDescent="0.25"/>
  <cols>
    <col min="1" max="1" width="17.21875" customWidth="1"/>
    <col min="2" max="2" width="30.109375" customWidth="1"/>
    <col min="3" max="3" width="11.109375" customWidth="1"/>
    <col min="4" max="4" width="22.88671875" customWidth="1"/>
    <col min="5" max="5" width="9.21875" customWidth="1"/>
    <col min="7" max="14" width="5.21875" customWidth="1"/>
  </cols>
  <sheetData>
    <row r="1" spans="1:14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</row>
    <row r="2" spans="1:14" x14ac:dyDescent="0.25">
      <c r="A2" t="s">
        <v>764</v>
      </c>
      <c r="B2" t="s">
        <v>161</v>
      </c>
      <c r="C2" t="s">
        <v>765</v>
      </c>
      <c r="D2" t="s">
        <v>163</v>
      </c>
      <c r="E2" t="s">
        <v>161</v>
      </c>
    </row>
    <row r="3" spans="1:14" x14ac:dyDescent="0.25">
      <c r="A3" t="s">
        <v>764</v>
      </c>
      <c r="B3" t="s">
        <v>160</v>
      </c>
      <c r="C3" t="s">
        <v>164</v>
      </c>
      <c r="D3" t="s">
        <v>378</v>
      </c>
      <c r="E3" t="s">
        <v>147</v>
      </c>
      <c r="M3">
        <v>10</v>
      </c>
    </row>
    <row r="4" spans="1:14" x14ac:dyDescent="0.25">
      <c r="A4" t="s">
        <v>764</v>
      </c>
      <c r="B4" t="s">
        <v>766</v>
      </c>
      <c r="C4" t="s">
        <v>767</v>
      </c>
      <c r="D4" t="s">
        <v>99</v>
      </c>
      <c r="E4" t="s">
        <v>147</v>
      </c>
      <c r="M4">
        <v>30</v>
      </c>
    </row>
    <row r="5" spans="1:14" x14ac:dyDescent="0.25">
      <c r="A5" t="s">
        <v>764</v>
      </c>
      <c r="B5" t="s">
        <v>768</v>
      </c>
      <c r="C5" t="s">
        <v>769</v>
      </c>
      <c r="D5" t="s">
        <v>101</v>
      </c>
      <c r="E5" t="s">
        <v>147</v>
      </c>
      <c r="M5">
        <v>40</v>
      </c>
    </row>
    <row r="6" spans="1:14" x14ac:dyDescent="0.25">
      <c r="A6" t="s">
        <v>764</v>
      </c>
      <c r="B6" t="s">
        <v>770</v>
      </c>
      <c r="C6" t="s">
        <v>771</v>
      </c>
      <c r="D6" t="s">
        <v>107</v>
      </c>
      <c r="E6" t="s">
        <v>147</v>
      </c>
      <c r="M6">
        <v>190</v>
      </c>
    </row>
    <row r="7" spans="1:14" x14ac:dyDescent="0.25">
      <c r="A7" t="s">
        <v>764</v>
      </c>
      <c r="B7" t="s">
        <v>772</v>
      </c>
      <c r="C7" t="s">
        <v>773</v>
      </c>
      <c r="D7" t="s">
        <v>109</v>
      </c>
      <c r="E7" t="s">
        <v>147</v>
      </c>
      <c r="M7">
        <v>210</v>
      </c>
    </row>
    <row r="8" spans="1:14" x14ac:dyDescent="0.25">
      <c r="A8" t="s">
        <v>764</v>
      </c>
      <c r="B8" t="s">
        <v>774</v>
      </c>
      <c r="C8" t="s">
        <v>775</v>
      </c>
      <c r="D8" t="s">
        <v>776</v>
      </c>
      <c r="E8" t="s">
        <v>147</v>
      </c>
      <c r="F8" t="s">
        <v>777</v>
      </c>
      <c r="M8">
        <v>270</v>
      </c>
    </row>
    <row r="9" spans="1:14" x14ac:dyDescent="0.25">
      <c r="A9" t="s">
        <v>764</v>
      </c>
      <c r="B9" t="s">
        <v>778</v>
      </c>
      <c r="C9" t="s">
        <v>779</v>
      </c>
      <c r="D9" t="s">
        <v>780</v>
      </c>
      <c r="E9" t="s">
        <v>239</v>
      </c>
      <c r="M9">
        <v>140</v>
      </c>
    </row>
    <row r="10" spans="1:14" x14ac:dyDescent="0.25">
      <c r="A10" t="s">
        <v>764</v>
      </c>
      <c r="B10" t="s">
        <v>781</v>
      </c>
      <c r="C10" t="s">
        <v>782</v>
      </c>
      <c r="D10" t="s">
        <v>783</v>
      </c>
      <c r="E10" t="s">
        <v>239</v>
      </c>
      <c r="M10">
        <v>160</v>
      </c>
    </row>
    <row r="11" spans="1:14" x14ac:dyDescent="0.25">
      <c r="A11" t="s">
        <v>764</v>
      </c>
      <c r="B11" t="s">
        <v>784</v>
      </c>
      <c r="C11" t="s">
        <v>785</v>
      </c>
      <c r="D11" t="s">
        <v>786</v>
      </c>
      <c r="E11" t="s">
        <v>239</v>
      </c>
      <c r="M11">
        <v>150</v>
      </c>
    </row>
    <row r="12" spans="1:14" x14ac:dyDescent="0.25">
      <c r="A12" t="s">
        <v>764</v>
      </c>
      <c r="B12" t="s">
        <v>787</v>
      </c>
      <c r="C12" t="s">
        <v>788</v>
      </c>
      <c r="D12" t="s">
        <v>789</v>
      </c>
      <c r="E12" t="s">
        <v>239</v>
      </c>
      <c r="M12">
        <v>170</v>
      </c>
    </row>
    <row r="13" spans="1:14" x14ac:dyDescent="0.25">
      <c r="A13" t="s">
        <v>764</v>
      </c>
      <c r="B13" t="s">
        <v>790</v>
      </c>
      <c r="C13" t="s">
        <v>791</v>
      </c>
      <c r="D13" t="s">
        <v>1110</v>
      </c>
      <c r="E13" t="s">
        <v>147</v>
      </c>
      <c r="M13">
        <v>180</v>
      </c>
    </row>
    <row r="14" spans="1:14" x14ac:dyDescent="0.25">
      <c r="A14" t="s">
        <v>764</v>
      </c>
      <c r="B14" t="s">
        <v>793</v>
      </c>
      <c r="C14" t="s">
        <v>794</v>
      </c>
      <c r="D14" t="s">
        <v>795</v>
      </c>
      <c r="E14" t="s">
        <v>147</v>
      </c>
      <c r="M14">
        <v>70</v>
      </c>
    </row>
    <row r="15" spans="1:14" x14ac:dyDescent="0.25">
      <c r="A15" t="s">
        <v>764</v>
      </c>
      <c r="B15" t="s">
        <v>796</v>
      </c>
      <c r="C15" t="s">
        <v>797</v>
      </c>
      <c r="D15" t="s">
        <v>798</v>
      </c>
      <c r="E15" t="s">
        <v>288</v>
      </c>
      <c r="M15">
        <v>120</v>
      </c>
    </row>
    <row r="16" spans="1:14" x14ac:dyDescent="0.25">
      <c r="A16" t="s">
        <v>764</v>
      </c>
      <c r="B16" t="s">
        <v>799</v>
      </c>
      <c r="C16" t="s">
        <v>800</v>
      </c>
      <c r="D16" t="s">
        <v>103</v>
      </c>
      <c r="E16" t="s">
        <v>147</v>
      </c>
      <c r="M16">
        <v>240</v>
      </c>
    </row>
    <row r="17" spans="1:14" x14ac:dyDescent="0.25">
      <c r="A17" t="s">
        <v>764</v>
      </c>
      <c r="B17" t="s">
        <v>801</v>
      </c>
      <c r="C17" t="s">
        <v>802</v>
      </c>
      <c r="D17" t="s">
        <v>803</v>
      </c>
      <c r="E17" t="s">
        <v>147</v>
      </c>
      <c r="M17">
        <v>100</v>
      </c>
    </row>
    <row r="18" spans="1:14" x14ac:dyDescent="0.25">
      <c r="A18" t="s">
        <v>764</v>
      </c>
      <c r="B18" t="s">
        <v>283</v>
      </c>
      <c r="C18" t="s">
        <v>804</v>
      </c>
      <c r="D18" t="s">
        <v>41</v>
      </c>
      <c r="E18" t="s">
        <v>147</v>
      </c>
      <c r="M18">
        <v>260</v>
      </c>
    </row>
    <row r="19" spans="1:14" x14ac:dyDescent="0.25">
      <c r="A19" t="s">
        <v>764</v>
      </c>
      <c r="B19" t="s">
        <v>201</v>
      </c>
      <c r="C19" t="s">
        <v>805</v>
      </c>
      <c r="D19" t="s">
        <v>203</v>
      </c>
      <c r="E19" t="s">
        <v>147</v>
      </c>
      <c r="M19">
        <v>250</v>
      </c>
    </row>
    <row r="20" spans="1:14" x14ac:dyDescent="0.25">
      <c r="A20" t="s">
        <v>764</v>
      </c>
      <c r="B20" s="5" t="s">
        <v>806</v>
      </c>
      <c r="C20" s="5" t="s">
        <v>807</v>
      </c>
      <c r="D20" s="5" t="s">
        <v>127</v>
      </c>
      <c r="E20" s="5" t="s">
        <v>147</v>
      </c>
      <c r="F20" s="5"/>
      <c r="M20">
        <v>200</v>
      </c>
    </row>
    <row r="21" spans="1:14" x14ac:dyDescent="0.25">
      <c r="A21" t="s">
        <v>764</v>
      </c>
      <c r="B21" t="s">
        <v>808</v>
      </c>
      <c r="C21" t="s">
        <v>809</v>
      </c>
      <c r="D21" t="s">
        <v>111</v>
      </c>
      <c r="E21" t="s">
        <v>147</v>
      </c>
      <c r="M21">
        <v>220</v>
      </c>
    </row>
    <row r="22" spans="1:14" x14ac:dyDescent="0.25">
      <c r="A22" t="s">
        <v>764</v>
      </c>
      <c r="B22" t="s">
        <v>810</v>
      </c>
      <c r="C22" t="s">
        <v>811</v>
      </c>
      <c r="D22" t="s">
        <v>812</v>
      </c>
      <c r="E22" t="s">
        <v>147</v>
      </c>
      <c r="F22" t="s">
        <v>777</v>
      </c>
      <c r="M22">
        <v>280</v>
      </c>
    </row>
    <row r="23" spans="1:14" x14ac:dyDescent="0.25">
      <c r="A23" t="s">
        <v>764</v>
      </c>
      <c r="B23" t="s">
        <v>813</v>
      </c>
      <c r="C23" t="s">
        <v>814</v>
      </c>
      <c r="D23" t="s">
        <v>815</v>
      </c>
      <c r="E23" t="s">
        <v>147</v>
      </c>
      <c r="F23" t="s">
        <v>777</v>
      </c>
      <c r="M23">
        <v>290</v>
      </c>
    </row>
    <row r="24" spans="1:14" x14ac:dyDescent="0.25">
      <c r="A24" t="s">
        <v>764</v>
      </c>
      <c r="B24" t="s">
        <v>816</v>
      </c>
      <c r="C24" t="s">
        <v>817</v>
      </c>
      <c r="D24" t="s">
        <v>818</v>
      </c>
      <c r="E24" t="s">
        <v>147</v>
      </c>
      <c r="F24" t="s">
        <v>777</v>
      </c>
      <c r="M24">
        <v>300</v>
      </c>
    </row>
    <row r="25" spans="1:14" x14ac:dyDescent="0.25">
      <c r="A25" t="s">
        <v>764</v>
      </c>
      <c r="B25" t="s">
        <v>819</v>
      </c>
      <c r="C25" t="s">
        <v>820</v>
      </c>
      <c r="D25" t="s">
        <v>821</v>
      </c>
      <c r="E25" t="s">
        <v>147</v>
      </c>
      <c r="F25" t="s">
        <v>777</v>
      </c>
      <c r="M25">
        <v>310</v>
      </c>
    </row>
    <row r="26" spans="1:14" x14ac:dyDescent="0.25">
      <c r="A26" t="s">
        <v>764</v>
      </c>
      <c r="B26" t="s">
        <v>822</v>
      </c>
      <c r="C26" t="s">
        <v>823</v>
      </c>
      <c r="D26" t="s">
        <v>824</v>
      </c>
      <c r="E26" t="s">
        <v>147</v>
      </c>
      <c r="F26" t="s">
        <v>777</v>
      </c>
      <c r="M26">
        <v>320</v>
      </c>
    </row>
    <row r="27" spans="1:14" x14ac:dyDescent="0.25">
      <c r="A27" t="s">
        <v>764</v>
      </c>
      <c r="B27" t="s">
        <v>825</v>
      </c>
      <c r="D27" t="s">
        <v>826</v>
      </c>
      <c r="E27" t="s">
        <v>578</v>
      </c>
      <c r="M27">
        <v>500</v>
      </c>
    </row>
    <row r="28" spans="1:14" x14ac:dyDescent="0.25">
      <c r="A28" t="s">
        <v>764</v>
      </c>
      <c r="B28" t="s">
        <v>827</v>
      </c>
      <c r="C28" t="s">
        <v>828</v>
      </c>
      <c r="D28" t="s">
        <v>829</v>
      </c>
      <c r="E28" t="s">
        <v>147</v>
      </c>
      <c r="M28">
        <v>90</v>
      </c>
    </row>
    <row r="29" spans="1:14" x14ac:dyDescent="0.25">
      <c r="A29" s="5" t="s">
        <v>764</v>
      </c>
      <c r="B29" s="5" t="s">
        <v>830</v>
      </c>
      <c r="C29" s="5" t="s">
        <v>831</v>
      </c>
      <c r="D29" s="5" t="s">
        <v>135</v>
      </c>
      <c r="E29" s="5" t="s">
        <v>147</v>
      </c>
      <c r="F29" s="5"/>
      <c r="G29" s="5"/>
      <c r="H29" s="5"/>
      <c r="I29" s="5"/>
      <c r="J29" s="5"/>
      <c r="K29" s="5"/>
      <c r="L29" s="5"/>
      <c r="M29" s="5">
        <v>130</v>
      </c>
      <c r="N29" s="5"/>
    </row>
    <row r="30" spans="1:14" x14ac:dyDescent="0.25">
      <c r="A30" s="6" t="s">
        <v>764</v>
      </c>
      <c r="B30" s="8" t="s">
        <v>832</v>
      </c>
      <c r="C30" s="6" t="s">
        <v>833</v>
      </c>
      <c r="D30" s="6" t="s">
        <v>834</v>
      </c>
      <c r="E30" s="6" t="s">
        <v>288</v>
      </c>
      <c r="F30" s="6"/>
      <c r="G30" s="6"/>
      <c r="H30" s="6"/>
      <c r="I30" s="6"/>
      <c r="J30" s="6"/>
      <c r="K30" s="6"/>
      <c r="L30" s="6"/>
      <c r="M30" s="6">
        <v>75</v>
      </c>
      <c r="N30" s="6"/>
    </row>
    <row r="31" spans="1:14" x14ac:dyDescent="0.25">
      <c r="A31" s="6" t="s">
        <v>764</v>
      </c>
      <c r="B31" s="9" t="s">
        <v>835</v>
      </c>
      <c r="C31" s="10"/>
      <c r="D31" s="11" t="s">
        <v>836</v>
      </c>
      <c r="E31" s="9" t="s">
        <v>347</v>
      </c>
      <c r="F31" s="11"/>
      <c r="G31" s="11"/>
      <c r="H31" s="11"/>
      <c r="I31" s="11"/>
      <c r="J31" s="11"/>
      <c r="K31" s="11"/>
      <c r="L31" s="11"/>
      <c r="M31" s="11">
        <v>71</v>
      </c>
      <c r="N31" s="11"/>
    </row>
    <row r="32" spans="1:14" x14ac:dyDescent="0.25">
      <c r="A32" s="6" t="s">
        <v>764</v>
      </c>
      <c r="B32" s="9" t="s">
        <v>837</v>
      </c>
      <c r="C32" s="10"/>
      <c r="D32" s="11" t="s">
        <v>838</v>
      </c>
      <c r="E32" s="9" t="s">
        <v>347</v>
      </c>
      <c r="F32" s="11"/>
      <c r="G32" s="11"/>
      <c r="H32" s="11"/>
      <c r="I32" s="11"/>
      <c r="J32" s="11"/>
      <c r="K32" s="11"/>
      <c r="L32" s="11"/>
      <c r="M32" s="12">
        <v>72</v>
      </c>
      <c r="N32" s="11"/>
    </row>
    <row r="33" spans="1:13" x14ac:dyDescent="0.25">
      <c r="A33" s="6" t="s">
        <v>764</v>
      </c>
      <c r="B33" s="9" t="s">
        <v>839</v>
      </c>
      <c r="C33" s="10"/>
      <c r="D33" s="11" t="s">
        <v>840</v>
      </c>
      <c r="E33" s="9" t="s">
        <v>347</v>
      </c>
      <c r="F33" s="11"/>
      <c r="G33" s="11"/>
      <c r="M33" s="12">
        <v>181</v>
      </c>
    </row>
    <row r="34" spans="1:13" x14ac:dyDescent="0.25">
      <c r="A34" s="6" t="s">
        <v>764</v>
      </c>
      <c r="B34" s="9" t="s">
        <v>841</v>
      </c>
      <c r="C34" s="10"/>
      <c r="D34" s="11" t="s">
        <v>842</v>
      </c>
      <c r="E34" s="9" t="s">
        <v>347</v>
      </c>
      <c r="F34" s="11"/>
      <c r="G34" s="11"/>
      <c r="M34" s="12">
        <v>182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3" sqref="O3:O32"/>
    </sheetView>
  </sheetViews>
  <sheetFormatPr defaultColWidth="9" defaultRowHeight="14.4" x14ac:dyDescent="0.25"/>
  <cols>
    <col min="1" max="1" width="22.109375" customWidth="1"/>
    <col min="2" max="2" width="26.109375" customWidth="1"/>
    <col min="3" max="3" width="11.77734375" customWidth="1"/>
    <col min="4" max="4" width="21.77734375" customWidth="1"/>
    <col min="5" max="5" width="9.21875" customWidth="1"/>
    <col min="7" max="14" width="5.21875" customWidth="1"/>
  </cols>
  <sheetData>
    <row r="1" spans="1:14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</row>
    <row r="2" spans="1:14" x14ac:dyDescent="0.25">
      <c r="A2" t="s">
        <v>843</v>
      </c>
      <c r="B2" t="s">
        <v>161</v>
      </c>
      <c r="C2" t="s">
        <v>844</v>
      </c>
      <c r="D2" t="s">
        <v>163</v>
      </c>
      <c r="E2" t="s">
        <v>161</v>
      </c>
    </row>
    <row r="3" spans="1:14" x14ac:dyDescent="0.25">
      <c r="A3" t="s">
        <v>843</v>
      </c>
      <c r="B3" t="s">
        <v>160</v>
      </c>
      <c r="C3" t="s">
        <v>164</v>
      </c>
      <c r="D3" t="s">
        <v>378</v>
      </c>
      <c r="E3" t="s">
        <v>147</v>
      </c>
      <c r="L3">
        <v>10</v>
      </c>
    </row>
    <row r="4" spans="1:14" x14ac:dyDescent="0.25">
      <c r="A4" t="s">
        <v>843</v>
      </c>
      <c r="B4" t="s">
        <v>379</v>
      </c>
      <c r="C4" t="s">
        <v>380</v>
      </c>
      <c r="D4" t="s">
        <v>50</v>
      </c>
      <c r="E4" t="s">
        <v>147</v>
      </c>
      <c r="L4">
        <v>30</v>
      </c>
    </row>
    <row r="5" spans="1:14" x14ac:dyDescent="0.25">
      <c r="A5" t="s">
        <v>843</v>
      </c>
      <c r="B5" t="s">
        <v>845</v>
      </c>
      <c r="C5" t="s">
        <v>846</v>
      </c>
      <c r="D5" t="s">
        <v>121</v>
      </c>
      <c r="E5" t="s">
        <v>147</v>
      </c>
      <c r="L5">
        <v>180</v>
      </c>
    </row>
    <row r="6" spans="1:14" x14ac:dyDescent="0.25">
      <c r="A6" t="s">
        <v>843</v>
      </c>
      <c r="B6" t="s">
        <v>847</v>
      </c>
      <c r="C6" t="s">
        <v>848</v>
      </c>
      <c r="D6" t="s">
        <v>849</v>
      </c>
      <c r="E6" t="s">
        <v>288</v>
      </c>
      <c r="L6">
        <v>200</v>
      </c>
    </row>
    <row r="7" spans="1:14" x14ac:dyDescent="0.25">
      <c r="A7" t="s">
        <v>843</v>
      </c>
      <c r="B7" t="s">
        <v>850</v>
      </c>
      <c r="C7" t="s">
        <v>851</v>
      </c>
      <c r="D7" t="s">
        <v>852</v>
      </c>
      <c r="E7" t="s">
        <v>288</v>
      </c>
      <c r="L7">
        <v>190</v>
      </c>
    </row>
    <row r="8" spans="1:14" x14ac:dyDescent="0.25">
      <c r="A8" t="s">
        <v>843</v>
      </c>
      <c r="B8" t="s">
        <v>505</v>
      </c>
      <c r="C8" t="s">
        <v>506</v>
      </c>
      <c r="D8" t="s">
        <v>853</v>
      </c>
      <c r="E8" t="s">
        <v>288</v>
      </c>
      <c r="L8">
        <v>210</v>
      </c>
    </row>
    <row r="9" spans="1:14" x14ac:dyDescent="0.25">
      <c r="A9" t="s">
        <v>843</v>
      </c>
      <c r="B9" t="s">
        <v>854</v>
      </c>
      <c r="C9" t="s">
        <v>855</v>
      </c>
      <c r="D9" t="s">
        <v>856</v>
      </c>
      <c r="E9" t="s">
        <v>288</v>
      </c>
      <c r="L9">
        <v>220</v>
      </c>
    </row>
    <row r="10" spans="1:14" x14ac:dyDescent="0.25">
      <c r="A10" t="s">
        <v>843</v>
      </c>
      <c r="B10" t="s">
        <v>857</v>
      </c>
      <c r="C10" t="s">
        <v>858</v>
      </c>
      <c r="D10" t="s">
        <v>859</v>
      </c>
      <c r="E10" t="s">
        <v>288</v>
      </c>
      <c r="L10">
        <v>230</v>
      </c>
    </row>
    <row r="11" spans="1:14" x14ac:dyDescent="0.25">
      <c r="A11" t="s">
        <v>843</v>
      </c>
      <c r="B11" t="s">
        <v>860</v>
      </c>
      <c r="C11" t="s">
        <v>861</v>
      </c>
      <c r="D11" t="s">
        <v>862</v>
      </c>
      <c r="E11" t="s">
        <v>288</v>
      </c>
      <c r="L11">
        <v>240</v>
      </c>
    </row>
    <row r="12" spans="1:14" x14ac:dyDescent="0.25">
      <c r="A12" t="s">
        <v>843</v>
      </c>
      <c r="B12" t="s">
        <v>863</v>
      </c>
      <c r="C12" t="s">
        <v>864</v>
      </c>
      <c r="D12" t="s">
        <v>865</v>
      </c>
      <c r="E12" t="s">
        <v>288</v>
      </c>
      <c r="L12">
        <v>250</v>
      </c>
    </row>
    <row r="13" spans="1:14" x14ac:dyDescent="0.25">
      <c r="A13" t="s">
        <v>843</v>
      </c>
      <c r="B13" t="s">
        <v>866</v>
      </c>
      <c r="C13" t="s">
        <v>867</v>
      </c>
      <c r="D13" t="s">
        <v>868</v>
      </c>
      <c r="E13" t="s">
        <v>288</v>
      </c>
      <c r="L13">
        <v>260</v>
      </c>
    </row>
    <row r="14" spans="1:14" x14ac:dyDescent="0.25">
      <c r="A14" t="s">
        <v>843</v>
      </c>
      <c r="B14" t="s">
        <v>869</v>
      </c>
      <c r="C14" t="s">
        <v>870</v>
      </c>
      <c r="D14" t="s">
        <v>871</v>
      </c>
      <c r="E14" t="s">
        <v>288</v>
      </c>
      <c r="L14">
        <v>270</v>
      </c>
    </row>
    <row r="15" spans="1:14" x14ac:dyDescent="0.25">
      <c r="A15" t="s">
        <v>843</v>
      </c>
      <c r="B15" t="s">
        <v>872</v>
      </c>
      <c r="C15" t="s">
        <v>873</v>
      </c>
      <c r="D15" t="s">
        <v>874</v>
      </c>
      <c r="E15" t="s">
        <v>288</v>
      </c>
      <c r="L15">
        <v>280</v>
      </c>
    </row>
    <row r="16" spans="1:14" x14ac:dyDescent="0.25">
      <c r="A16" t="s">
        <v>843</v>
      </c>
      <c r="B16" t="s">
        <v>875</v>
      </c>
      <c r="C16" t="s">
        <v>876</v>
      </c>
      <c r="D16" t="s">
        <v>877</v>
      </c>
      <c r="E16" t="s">
        <v>147</v>
      </c>
      <c r="F16" t="s">
        <v>878</v>
      </c>
      <c r="L16">
        <v>290</v>
      </c>
    </row>
    <row r="17" spans="1:12" x14ac:dyDescent="0.25">
      <c r="A17" t="s">
        <v>843</v>
      </c>
      <c r="B17" t="s">
        <v>879</v>
      </c>
      <c r="C17" t="s">
        <v>880</v>
      </c>
      <c r="D17" t="s">
        <v>881</v>
      </c>
      <c r="E17" t="s">
        <v>288</v>
      </c>
      <c r="L17">
        <v>300</v>
      </c>
    </row>
    <row r="18" spans="1:12" x14ac:dyDescent="0.25">
      <c r="A18" t="s">
        <v>843</v>
      </c>
      <c r="B18" t="s">
        <v>882</v>
      </c>
      <c r="C18" t="s">
        <v>883</v>
      </c>
      <c r="D18" t="s">
        <v>884</v>
      </c>
      <c r="E18" t="s">
        <v>239</v>
      </c>
      <c r="L18">
        <v>310</v>
      </c>
    </row>
    <row r="19" spans="1:12" x14ac:dyDescent="0.25">
      <c r="A19" t="s">
        <v>843</v>
      </c>
      <c r="B19" t="s">
        <v>885</v>
      </c>
      <c r="C19" t="s">
        <v>886</v>
      </c>
      <c r="D19" t="s">
        <v>887</v>
      </c>
      <c r="E19" t="s">
        <v>288</v>
      </c>
      <c r="L19">
        <v>320</v>
      </c>
    </row>
    <row r="20" spans="1:12" x14ac:dyDescent="0.25">
      <c r="A20" t="s">
        <v>843</v>
      </c>
      <c r="B20" t="s">
        <v>888</v>
      </c>
      <c r="C20" t="s">
        <v>889</v>
      </c>
      <c r="D20" t="s">
        <v>890</v>
      </c>
      <c r="E20" t="s">
        <v>288</v>
      </c>
      <c r="L20">
        <v>330</v>
      </c>
    </row>
    <row r="21" spans="1:12" x14ac:dyDescent="0.25">
      <c r="A21" t="s">
        <v>843</v>
      </c>
      <c r="B21" t="s">
        <v>891</v>
      </c>
      <c r="C21" t="s">
        <v>892</v>
      </c>
      <c r="D21" t="s">
        <v>893</v>
      </c>
      <c r="E21" t="s">
        <v>147</v>
      </c>
      <c r="F21" t="s">
        <v>878</v>
      </c>
      <c r="L21">
        <v>340</v>
      </c>
    </row>
    <row r="22" spans="1:12" x14ac:dyDescent="0.25">
      <c r="A22" t="s">
        <v>843</v>
      </c>
      <c r="B22" t="s">
        <v>894</v>
      </c>
      <c r="C22" t="s">
        <v>895</v>
      </c>
      <c r="D22" t="s">
        <v>896</v>
      </c>
      <c r="E22" t="s">
        <v>288</v>
      </c>
      <c r="L22">
        <v>350</v>
      </c>
    </row>
    <row r="23" spans="1:12" x14ac:dyDescent="0.25">
      <c r="A23" t="s">
        <v>843</v>
      </c>
      <c r="B23" t="s">
        <v>897</v>
      </c>
      <c r="C23" t="s">
        <v>898</v>
      </c>
      <c r="D23" t="s">
        <v>899</v>
      </c>
      <c r="E23" t="s">
        <v>288</v>
      </c>
      <c r="L23">
        <v>360</v>
      </c>
    </row>
    <row r="24" spans="1:12" x14ac:dyDescent="0.25">
      <c r="A24" t="s">
        <v>843</v>
      </c>
      <c r="B24" t="s">
        <v>900</v>
      </c>
      <c r="C24" t="s">
        <v>901</v>
      </c>
      <c r="D24" t="s">
        <v>902</v>
      </c>
      <c r="E24" t="s">
        <v>288</v>
      </c>
      <c r="L24">
        <v>370</v>
      </c>
    </row>
    <row r="25" spans="1:12" x14ac:dyDescent="0.25">
      <c r="A25" t="s">
        <v>843</v>
      </c>
      <c r="B25" t="s">
        <v>903</v>
      </c>
      <c r="C25" t="s">
        <v>904</v>
      </c>
      <c r="D25" t="s">
        <v>905</v>
      </c>
      <c r="E25" t="s">
        <v>347</v>
      </c>
      <c r="L25">
        <v>380</v>
      </c>
    </row>
    <row r="26" spans="1:12" x14ac:dyDescent="0.25">
      <c r="A26" t="s">
        <v>843</v>
      </c>
      <c r="B26" t="s">
        <v>906</v>
      </c>
      <c r="C26" t="s">
        <v>907</v>
      </c>
      <c r="D26" t="s">
        <v>123</v>
      </c>
      <c r="E26" t="s">
        <v>147</v>
      </c>
      <c r="L26">
        <v>390</v>
      </c>
    </row>
    <row r="27" spans="1:12" x14ac:dyDescent="0.25">
      <c r="A27" t="s">
        <v>843</v>
      </c>
      <c r="B27" t="s">
        <v>908</v>
      </c>
      <c r="C27" t="s">
        <v>909</v>
      </c>
      <c r="D27" t="s">
        <v>910</v>
      </c>
      <c r="E27" t="s">
        <v>239</v>
      </c>
      <c r="L27">
        <v>400</v>
      </c>
    </row>
    <row r="28" spans="1:12" x14ac:dyDescent="0.25">
      <c r="A28" t="s">
        <v>843</v>
      </c>
      <c r="B28" t="s">
        <v>911</v>
      </c>
      <c r="C28" t="s">
        <v>912</v>
      </c>
      <c r="D28" t="s">
        <v>125</v>
      </c>
      <c r="E28" t="s">
        <v>147</v>
      </c>
      <c r="L28">
        <v>410</v>
      </c>
    </row>
    <row r="29" spans="1:12" x14ac:dyDescent="0.25">
      <c r="A29" t="s">
        <v>843</v>
      </c>
      <c r="B29" t="s">
        <v>913</v>
      </c>
      <c r="C29" t="s">
        <v>914</v>
      </c>
      <c r="D29" t="s">
        <v>915</v>
      </c>
      <c r="E29" t="s">
        <v>288</v>
      </c>
      <c r="L29">
        <v>420</v>
      </c>
    </row>
    <row r="30" spans="1:12" x14ac:dyDescent="0.25">
      <c r="A30" t="s">
        <v>843</v>
      </c>
      <c r="B30" t="s">
        <v>916</v>
      </c>
      <c r="C30" t="s">
        <v>917</v>
      </c>
      <c r="D30" t="s">
        <v>918</v>
      </c>
      <c r="E30" t="s">
        <v>147</v>
      </c>
      <c r="L30">
        <v>430</v>
      </c>
    </row>
    <row r="31" spans="1:12" x14ac:dyDescent="0.25">
      <c r="A31" t="s">
        <v>843</v>
      </c>
      <c r="B31" t="s">
        <v>919</v>
      </c>
      <c r="C31" t="s">
        <v>920</v>
      </c>
      <c r="D31" t="s">
        <v>921</v>
      </c>
      <c r="E31" t="s">
        <v>288</v>
      </c>
      <c r="L31">
        <v>440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O6" sqref="O6"/>
    </sheetView>
  </sheetViews>
  <sheetFormatPr defaultColWidth="9" defaultRowHeight="14.4" x14ac:dyDescent="0.25"/>
  <cols>
    <col min="1" max="1" width="21.33203125" customWidth="1"/>
    <col min="2" max="2" width="28.88671875" customWidth="1"/>
    <col min="3" max="3" width="11.109375" customWidth="1"/>
    <col min="4" max="4" width="20.6640625" customWidth="1"/>
    <col min="5" max="5" width="9.6640625" customWidth="1"/>
    <col min="6" max="14" width="5.21875" customWidth="1"/>
  </cols>
  <sheetData>
    <row r="1" spans="1:14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</row>
    <row r="2" spans="1:14" x14ac:dyDescent="0.25">
      <c r="A2" t="s">
        <v>922</v>
      </c>
      <c r="B2" t="s">
        <v>161</v>
      </c>
      <c r="C2" t="s">
        <v>923</v>
      </c>
      <c r="D2" t="s">
        <v>163</v>
      </c>
      <c r="E2" t="s">
        <v>161</v>
      </c>
    </row>
    <row r="3" spans="1:14" x14ac:dyDescent="0.25">
      <c r="A3" t="s">
        <v>922</v>
      </c>
      <c r="B3" t="s">
        <v>160</v>
      </c>
      <c r="C3" t="s">
        <v>164</v>
      </c>
      <c r="D3" t="s">
        <v>378</v>
      </c>
      <c r="E3" t="s">
        <v>147</v>
      </c>
      <c r="N3">
        <v>10</v>
      </c>
    </row>
    <row r="4" spans="1:14" x14ac:dyDescent="0.25">
      <c r="A4" t="s">
        <v>922</v>
      </c>
      <c r="B4" t="s">
        <v>924</v>
      </c>
      <c r="C4" t="s">
        <v>925</v>
      </c>
      <c r="D4" t="s">
        <v>113</v>
      </c>
      <c r="E4" t="s">
        <v>147</v>
      </c>
      <c r="N4">
        <v>30</v>
      </c>
    </row>
    <row r="5" spans="1:14" x14ac:dyDescent="0.25">
      <c r="A5" t="s">
        <v>922</v>
      </c>
      <c r="B5" t="s">
        <v>926</v>
      </c>
      <c r="C5" t="s">
        <v>927</v>
      </c>
      <c r="D5" t="s">
        <v>115</v>
      </c>
      <c r="E5" t="s">
        <v>147</v>
      </c>
      <c r="N5">
        <v>40</v>
      </c>
    </row>
    <row r="6" spans="1:14" x14ac:dyDescent="0.25">
      <c r="A6" t="s">
        <v>922</v>
      </c>
      <c r="B6" t="s">
        <v>393</v>
      </c>
      <c r="C6" t="s">
        <v>394</v>
      </c>
      <c r="D6" t="s">
        <v>117</v>
      </c>
      <c r="E6" t="s">
        <v>147</v>
      </c>
      <c r="N6">
        <v>60</v>
      </c>
    </row>
    <row r="7" spans="1:14" x14ac:dyDescent="0.25">
      <c r="A7" t="s">
        <v>922</v>
      </c>
      <c r="B7" t="s">
        <v>928</v>
      </c>
      <c r="C7" t="s">
        <v>929</v>
      </c>
      <c r="D7" t="s">
        <v>930</v>
      </c>
      <c r="E7" t="s">
        <v>147</v>
      </c>
      <c r="N7">
        <v>80</v>
      </c>
    </row>
    <row r="8" spans="1:14" x14ac:dyDescent="0.25">
      <c r="A8" t="s">
        <v>922</v>
      </c>
      <c r="B8" t="s">
        <v>931</v>
      </c>
      <c r="C8" t="s">
        <v>932</v>
      </c>
      <c r="D8" t="s">
        <v>119</v>
      </c>
      <c r="E8" t="s">
        <v>147</v>
      </c>
      <c r="N8">
        <v>110</v>
      </c>
    </row>
    <row r="9" spans="1:14" x14ac:dyDescent="0.25">
      <c r="A9" s="7" t="s">
        <v>922</v>
      </c>
      <c r="B9" s="7" t="s">
        <v>933</v>
      </c>
      <c r="C9" s="7" t="s">
        <v>934</v>
      </c>
      <c r="D9" s="7" t="s">
        <v>935</v>
      </c>
      <c r="E9" s="7" t="s">
        <v>239</v>
      </c>
      <c r="F9" s="7"/>
      <c r="G9" s="7"/>
      <c r="H9" s="7"/>
      <c r="I9" s="7"/>
      <c r="J9" s="7"/>
      <c r="K9" s="7"/>
      <c r="L9" s="7"/>
      <c r="M9" s="7"/>
      <c r="N9" s="7">
        <v>130</v>
      </c>
    </row>
    <row r="10" spans="1:14" x14ac:dyDescent="0.25">
      <c r="A10" s="7" t="s">
        <v>922</v>
      </c>
      <c r="B10" s="7" t="s">
        <v>936</v>
      </c>
      <c r="C10" s="7" t="s">
        <v>937</v>
      </c>
      <c r="D10" s="7" t="s">
        <v>938</v>
      </c>
      <c r="E10" s="7" t="s">
        <v>239</v>
      </c>
      <c r="F10" s="7"/>
      <c r="G10" s="7"/>
      <c r="H10" s="7"/>
      <c r="I10" s="7"/>
      <c r="J10" s="7"/>
      <c r="K10" s="7"/>
      <c r="L10" s="7"/>
      <c r="M10" s="7"/>
      <c r="N10" s="7">
        <v>140</v>
      </c>
    </row>
    <row r="11" spans="1:14" x14ac:dyDescent="0.25">
      <c r="A11" s="7" t="s">
        <v>922</v>
      </c>
      <c r="B11" s="7" t="s">
        <v>939</v>
      </c>
      <c r="C11" s="7" t="s">
        <v>940</v>
      </c>
      <c r="D11" s="7" t="s">
        <v>941</v>
      </c>
      <c r="E11" s="7" t="s">
        <v>239</v>
      </c>
      <c r="F11" s="7"/>
      <c r="G11" s="7"/>
      <c r="H11" s="7"/>
      <c r="I11" s="7"/>
      <c r="J11" s="7"/>
      <c r="K11" s="7"/>
      <c r="L11" s="7"/>
      <c r="M11" s="7"/>
      <c r="N11" s="7">
        <v>120</v>
      </c>
    </row>
    <row r="12" spans="1:14" x14ac:dyDescent="0.25">
      <c r="A12" s="7" t="s">
        <v>922</v>
      </c>
      <c r="B12" s="7" t="s">
        <v>942</v>
      </c>
      <c r="C12" s="7" t="s">
        <v>943</v>
      </c>
      <c r="D12" s="7" t="s">
        <v>944</v>
      </c>
      <c r="E12" s="7" t="s">
        <v>239</v>
      </c>
      <c r="F12" s="7"/>
      <c r="G12" s="7"/>
      <c r="H12" s="7"/>
      <c r="I12" s="7"/>
      <c r="J12" s="7"/>
      <c r="K12" s="7"/>
      <c r="L12" s="7"/>
      <c r="M12" s="7"/>
      <c r="N12" s="7">
        <v>450</v>
      </c>
    </row>
    <row r="13" spans="1:14" x14ac:dyDescent="0.25">
      <c r="A13" s="7" t="s">
        <v>922</v>
      </c>
      <c r="B13" s="7" t="s">
        <v>945</v>
      </c>
      <c r="C13" s="7" t="s">
        <v>946</v>
      </c>
      <c r="D13" s="7" t="s">
        <v>947</v>
      </c>
      <c r="E13" s="7" t="s">
        <v>239</v>
      </c>
      <c r="F13" s="7"/>
      <c r="G13" s="7"/>
      <c r="H13" s="7"/>
      <c r="I13" s="7"/>
      <c r="J13" s="7"/>
      <c r="K13" s="7"/>
      <c r="L13" s="7"/>
      <c r="M13" s="7"/>
      <c r="N13" s="7">
        <v>470</v>
      </c>
    </row>
    <row r="14" spans="1:14" x14ac:dyDescent="0.25">
      <c r="A14" s="7" t="s">
        <v>922</v>
      </c>
      <c r="B14" s="7" t="s">
        <v>948</v>
      </c>
      <c r="C14" s="7" t="s">
        <v>949</v>
      </c>
      <c r="D14" s="7" t="s">
        <v>950</v>
      </c>
      <c r="E14" s="7" t="s">
        <v>239</v>
      </c>
      <c r="F14" s="7"/>
      <c r="G14" s="7"/>
      <c r="H14" s="7"/>
      <c r="I14" s="7"/>
      <c r="J14" s="7"/>
      <c r="K14" s="7"/>
      <c r="L14" s="7"/>
      <c r="M14" s="7"/>
      <c r="N14" s="7">
        <v>490</v>
      </c>
    </row>
    <row r="15" spans="1:14" x14ac:dyDescent="0.25">
      <c r="A15" s="7" t="s">
        <v>922</v>
      </c>
      <c r="B15" s="7" t="s">
        <v>951</v>
      </c>
      <c r="C15" s="7" t="s">
        <v>952</v>
      </c>
      <c r="D15" s="7" t="s">
        <v>953</v>
      </c>
      <c r="E15" s="7" t="s">
        <v>660</v>
      </c>
      <c r="F15" s="7"/>
      <c r="G15" s="7"/>
      <c r="H15" s="7"/>
      <c r="I15" s="7"/>
      <c r="J15" s="7"/>
      <c r="K15" s="7"/>
      <c r="L15" s="7"/>
      <c r="M15" s="7"/>
      <c r="N15" s="7">
        <v>460</v>
      </c>
    </row>
    <row r="16" spans="1:14" x14ac:dyDescent="0.25">
      <c r="A16" s="7" t="s">
        <v>922</v>
      </c>
      <c r="B16" s="7" t="s">
        <v>954</v>
      </c>
      <c r="C16" s="7" t="s">
        <v>955</v>
      </c>
      <c r="D16" s="7" t="s">
        <v>956</v>
      </c>
      <c r="E16" s="7" t="s">
        <v>660</v>
      </c>
      <c r="F16" s="7"/>
      <c r="G16" s="7"/>
      <c r="H16" s="7"/>
      <c r="I16" s="7"/>
      <c r="J16" s="7"/>
      <c r="K16" s="7"/>
      <c r="L16" s="7"/>
      <c r="M16" s="7"/>
      <c r="N16" s="7">
        <v>480</v>
      </c>
    </row>
    <row r="17" spans="1:14" x14ac:dyDescent="0.25">
      <c r="A17" s="7" t="s">
        <v>922</v>
      </c>
      <c r="B17" s="7" t="s">
        <v>957</v>
      </c>
      <c r="C17" s="7" t="s">
        <v>958</v>
      </c>
      <c r="D17" s="7" t="s">
        <v>959</v>
      </c>
      <c r="E17" s="7" t="s">
        <v>660</v>
      </c>
      <c r="F17" s="7"/>
      <c r="G17" s="7"/>
      <c r="H17" s="7"/>
      <c r="I17" s="7"/>
      <c r="J17" s="7"/>
      <c r="K17" s="7"/>
      <c r="L17" s="7"/>
      <c r="M17" s="7"/>
      <c r="N17" s="7">
        <v>500</v>
      </c>
    </row>
    <row r="18" spans="1:14" x14ac:dyDescent="0.25">
      <c r="A18" s="5" t="s">
        <v>922</v>
      </c>
      <c r="B18" s="5" t="s">
        <v>960</v>
      </c>
      <c r="C18" s="5" t="s">
        <v>961</v>
      </c>
      <c r="D18" s="5" t="s">
        <v>962</v>
      </c>
      <c r="E18" s="5" t="s">
        <v>288</v>
      </c>
      <c r="F18" s="5"/>
      <c r="G18" s="5"/>
      <c r="H18" s="5"/>
      <c r="I18" s="5"/>
      <c r="J18" s="5"/>
      <c r="K18" s="5"/>
      <c r="L18" s="5"/>
      <c r="M18" s="5"/>
      <c r="N18" s="5">
        <v>280</v>
      </c>
    </row>
    <row r="19" spans="1:14" x14ac:dyDescent="0.25">
      <c r="A19" t="s">
        <v>922</v>
      </c>
      <c r="B19" t="s">
        <v>963</v>
      </c>
      <c r="C19" t="s">
        <v>964</v>
      </c>
      <c r="D19" t="s">
        <v>965</v>
      </c>
      <c r="E19" t="s">
        <v>288</v>
      </c>
      <c r="N19">
        <v>290</v>
      </c>
    </row>
    <row r="20" spans="1:14" x14ac:dyDescent="0.25">
      <c r="A20" t="s">
        <v>922</v>
      </c>
      <c r="B20" s="6" t="s">
        <v>966</v>
      </c>
      <c r="C20" s="6" t="s">
        <v>967</v>
      </c>
      <c r="D20" s="6" t="s">
        <v>968</v>
      </c>
      <c r="E20" s="6" t="s">
        <v>147</v>
      </c>
      <c r="F20" t="s">
        <v>969</v>
      </c>
      <c r="N20">
        <v>90</v>
      </c>
    </row>
    <row r="21" spans="1:14" x14ac:dyDescent="0.25">
      <c r="A21" t="s">
        <v>922</v>
      </c>
      <c r="B21" s="6" t="s">
        <v>970</v>
      </c>
      <c r="C21" s="6" t="s">
        <v>971</v>
      </c>
      <c r="D21" s="6" t="s">
        <v>972</v>
      </c>
      <c r="E21" s="6" t="s">
        <v>147</v>
      </c>
      <c r="F21" t="s">
        <v>969</v>
      </c>
      <c r="N21">
        <v>100</v>
      </c>
    </row>
    <row r="22" spans="1:14" x14ac:dyDescent="0.25">
      <c r="A22" t="s">
        <v>922</v>
      </c>
      <c r="B22" s="6" t="s">
        <v>973</v>
      </c>
      <c r="C22" s="6" t="s">
        <v>974</v>
      </c>
      <c r="D22" s="6" t="s">
        <v>975</v>
      </c>
      <c r="E22" s="6" t="s">
        <v>239</v>
      </c>
      <c r="N22">
        <v>150</v>
      </c>
    </row>
    <row r="23" spans="1:14" x14ac:dyDescent="0.25">
      <c r="A23" t="s">
        <v>922</v>
      </c>
      <c r="B23" s="6" t="s">
        <v>976</v>
      </c>
      <c r="C23" s="6" t="s">
        <v>977</v>
      </c>
      <c r="D23" s="6" t="s">
        <v>978</v>
      </c>
      <c r="E23" s="6" t="s">
        <v>660</v>
      </c>
      <c r="N23">
        <v>160</v>
      </c>
    </row>
    <row r="24" spans="1:14" x14ac:dyDescent="0.25">
      <c r="A24" s="7" t="s">
        <v>922</v>
      </c>
      <c r="B24" s="7" t="s">
        <v>979</v>
      </c>
      <c r="C24" s="7" t="s">
        <v>980</v>
      </c>
      <c r="D24" s="7" t="s">
        <v>981</v>
      </c>
      <c r="E24" s="7" t="s">
        <v>239</v>
      </c>
      <c r="F24" s="7"/>
      <c r="G24" s="7"/>
      <c r="H24" s="7"/>
      <c r="I24" s="7"/>
      <c r="J24" s="7"/>
      <c r="K24" s="7"/>
      <c r="L24" s="7"/>
      <c r="M24" s="7"/>
      <c r="N24" s="7">
        <v>170</v>
      </c>
    </row>
    <row r="25" spans="1:14" x14ac:dyDescent="0.25">
      <c r="A25" s="7" t="s">
        <v>922</v>
      </c>
      <c r="B25" s="7" t="s">
        <v>982</v>
      </c>
      <c r="C25" s="7" t="s">
        <v>983</v>
      </c>
      <c r="D25" s="7" t="s">
        <v>984</v>
      </c>
      <c r="E25" s="7" t="s">
        <v>239</v>
      </c>
      <c r="F25" s="7"/>
      <c r="G25" s="7"/>
      <c r="H25" s="7"/>
      <c r="I25" s="7"/>
      <c r="J25" s="7"/>
      <c r="K25" s="7"/>
      <c r="L25" s="7"/>
      <c r="M25" s="7"/>
      <c r="N25" s="7">
        <v>190</v>
      </c>
    </row>
    <row r="26" spans="1:14" x14ac:dyDescent="0.25">
      <c r="A26" s="7" t="s">
        <v>922</v>
      </c>
      <c r="B26" s="7" t="s">
        <v>985</v>
      </c>
      <c r="C26" s="7" t="s">
        <v>986</v>
      </c>
      <c r="D26" s="7" t="s">
        <v>987</v>
      </c>
      <c r="E26" s="7" t="s">
        <v>239</v>
      </c>
      <c r="F26" s="7"/>
      <c r="G26" s="7"/>
      <c r="H26" s="7"/>
      <c r="I26" s="7"/>
      <c r="J26" s="7"/>
      <c r="K26" s="7"/>
      <c r="L26" s="7"/>
      <c r="M26" s="7"/>
      <c r="N26" s="7">
        <v>210</v>
      </c>
    </row>
    <row r="27" spans="1:14" x14ac:dyDescent="0.25">
      <c r="A27" s="7" t="s">
        <v>922</v>
      </c>
      <c r="B27" s="7" t="s">
        <v>988</v>
      </c>
      <c r="C27" s="7" t="s">
        <v>989</v>
      </c>
      <c r="D27" s="7" t="s">
        <v>990</v>
      </c>
      <c r="E27" s="7" t="s">
        <v>239</v>
      </c>
      <c r="F27" s="7"/>
      <c r="G27" s="7"/>
      <c r="H27" s="7"/>
      <c r="I27" s="7"/>
      <c r="J27" s="7"/>
      <c r="K27" s="7"/>
      <c r="L27" s="7"/>
      <c r="M27" s="7"/>
      <c r="N27" s="7">
        <v>180</v>
      </c>
    </row>
    <row r="28" spans="1:14" x14ac:dyDescent="0.25">
      <c r="A28" s="7" t="s">
        <v>922</v>
      </c>
      <c r="B28" s="7" t="s">
        <v>991</v>
      </c>
      <c r="C28" s="7" t="s">
        <v>992</v>
      </c>
      <c r="D28" s="7" t="s">
        <v>993</v>
      </c>
      <c r="E28" s="7" t="s">
        <v>239</v>
      </c>
      <c r="F28" s="7"/>
      <c r="G28" s="7"/>
      <c r="H28" s="7"/>
      <c r="I28" s="7"/>
      <c r="J28" s="7"/>
      <c r="K28" s="7"/>
      <c r="L28" s="7"/>
      <c r="M28" s="7"/>
      <c r="N28" s="7">
        <v>200</v>
      </c>
    </row>
    <row r="29" spans="1:14" x14ac:dyDescent="0.25">
      <c r="A29" s="7" t="s">
        <v>922</v>
      </c>
      <c r="B29" s="7" t="s">
        <v>994</v>
      </c>
      <c r="C29" s="7" t="s">
        <v>995</v>
      </c>
      <c r="D29" s="7" t="s">
        <v>996</v>
      </c>
      <c r="E29" s="7" t="s">
        <v>239</v>
      </c>
      <c r="F29" s="7"/>
      <c r="G29" s="7"/>
      <c r="H29" s="7"/>
      <c r="I29" s="7"/>
      <c r="J29" s="7"/>
      <c r="K29" s="7"/>
      <c r="L29" s="7"/>
      <c r="M29" s="7"/>
      <c r="N29" s="7">
        <v>220</v>
      </c>
    </row>
    <row r="30" spans="1:14" x14ac:dyDescent="0.25">
      <c r="A30" t="s">
        <v>922</v>
      </c>
      <c r="B30" s="6" t="s">
        <v>997</v>
      </c>
      <c r="C30" s="6" t="s">
        <v>998</v>
      </c>
      <c r="D30" s="6" t="s">
        <v>999</v>
      </c>
      <c r="E30" s="6" t="s">
        <v>147</v>
      </c>
      <c r="N30">
        <v>230</v>
      </c>
    </row>
    <row r="31" spans="1:14" x14ac:dyDescent="0.25">
      <c r="A31" s="7" t="s">
        <v>922</v>
      </c>
      <c r="B31" s="7" t="s">
        <v>1000</v>
      </c>
      <c r="C31" s="7" t="s">
        <v>1001</v>
      </c>
      <c r="D31" s="7" t="s">
        <v>1002</v>
      </c>
      <c r="E31" s="7" t="s">
        <v>239</v>
      </c>
      <c r="F31" s="7"/>
      <c r="G31" s="7"/>
      <c r="H31" s="7"/>
      <c r="I31" s="7"/>
      <c r="J31" s="7"/>
      <c r="K31" s="7"/>
      <c r="L31" s="7"/>
      <c r="M31" s="7"/>
      <c r="N31" s="7">
        <v>240</v>
      </c>
    </row>
    <row r="32" spans="1:14" x14ac:dyDescent="0.25">
      <c r="A32" t="s">
        <v>922</v>
      </c>
      <c r="B32" s="6" t="s">
        <v>1003</v>
      </c>
      <c r="C32" s="6" t="s">
        <v>1004</v>
      </c>
      <c r="D32" s="6" t="s">
        <v>1005</v>
      </c>
      <c r="E32" s="6" t="s">
        <v>288</v>
      </c>
      <c r="N32">
        <v>250</v>
      </c>
    </row>
    <row r="33" spans="1:14" x14ac:dyDescent="0.25">
      <c r="A33" t="s">
        <v>922</v>
      </c>
      <c r="B33" s="6" t="s">
        <v>1006</v>
      </c>
      <c r="C33" s="6" t="s">
        <v>1007</v>
      </c>
      <c r="D33" s="6" t="s">
        <v>1008</v>
      </c>
      <c r="E33" s="6" t="s">
        <v>147</v>
      </c>
      <c r="N33">
        <v>260</v>
      </c>
    </row>
    <row r="34" spans="1:14" x14ac:dyDescent="0.25">
      <c r="A34" t="s">
        <v>922</v>
      </c>
      <c r="B34" s="6" t="s">
        <v>1009</v>
      </c>
      <c r="C34" s="6" t="s">
        <v>1010</v>
      </c>
      <c r="D34" s="6" t="s">
        <v>1011</v>
      </c>
      <c r="E34" s="6" t="s">
        <v>147</v>
      </c>
      <c r="N34">
        <v>300</v>
      </c>
    </row>
    <row r="35" spans="1:14" x14ac:dyDescent="0.25">
      <c r="A35" s="6" t="s">
        <v>922</v>
      </c>
      <c r="B35" s="6" t="s">
        <v>1012</v>
      </c>
      <c r="C35" s="6" t="s">
        <v>1013</v>
      </c>
      <c r="D35" s="6" t="s">
        <v>1014</v>
      </c>
      <c r="E35" s="6" t="s">
        <v>147</v>
      </c>
      <c r="N35">
        <v>310</v>
      </c>
    </row>
  </sheetData>
  <phoneticPr fontId="4" type="noConversion"/>
  <pageMargins left="0.69930555555555596" right="0.69930555555555596" top="0.75" bottom="0.7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0"/>
  <sheetViews>
    <sheetView workbookViewId="0">
      <selection activeCell="A151" sqref="A151:A190"/>
    </sheetView>
  </sheetViews>
  <sheetFormatPr defaultColWidth="9" defaultRowHeight="14.4" x14ac:dyDescent="0.25"/>
  <cols>
    <col min="1" max="1" width="30.88671875" customWidth="1"/>
    <col min="2" max="2" width="22.88671875" customWidth="1"/>
    <col min="3" max="3" width="19.6640625" customWidth="1"/>
    <col min="4" max="4" width="9.21875" customWidth="1"/>
    <col min="5" max="5" width="19.109375" customWidth="1"/>
  </cols>
  <sheetData>
    <row r="1" spans="1:6" x14ac:dyDescent="0.25">
      <c r="A1" t="s">
        <v>326</v>
      </c>
      <c r="B1" t="s">
        <v>328</v>
      </c>
      <c r="C1" t="s">
        <v>1111</v>
      </c>
      <c r="D1" t="s">
        <v>160</v>
      </c>
      <c r="E1" t="str">
        <f>"ALTER TABLE """&amp;D1&amp;""" ADD ("""&amp;A1&amp;"""  "&amp;C1&amp;");"</f>
        <v>ALTER TABLE "Material" ADD ("DiscountInKind"  VARCHAR2(50 CHAR));</v>
      </c>
      <c r="F1" t="str">
        <f>"COMMENT ON COLUMN """&amp;D1&amp;"""."""&amp;A1&amp;""" IS '"&amp;B1&amp;"';"</f>
        <v>COMMENT ON COLUMN "Material"."DiscountInKind" IS '免税货物折扣资格';</v>
      </c>
    </row>
    <row r="2" spans="1:6" x14ac:dyDescent="0.25">
      <c r="A2" t="s">
        <v>329</v>
      </c>
      <c r="B2" t="s">
        <v>331</v>
      </c>
      <c r="C2" t="s">
        <v>1111</v>
      </c>
      <c r="D2" t="s">
        <v>160</v>
      </c>
      <c r="E2" t="str">
        <f t="shared" ref="E2" si="0">"ALTER TABLE """&amp;D2&amp;""" ADD ("""&amp;A2&amp;"""  "&amp;C2&amp;");"</f>
        <v>ALTER TABLE "Material" ADD ("VariablePurchaseOrderUnit"  VARCHAR2(50 CHAR));</v>
      </c>
      <c r="F2" t="str">
        <f t="shared" ref="F2" si="1">"COMMENT ON COLUMN """&amp;D2&amp;"""."""&amp;A2&amp;""" IS '"&amp;B2&amp;"';"</f>
        <v>COMMENT ON COLUMN "Material"."VariablePurchaseOrderUnit" IS '可变采购计量单位';</v>
      </c>
    </row>
    <row r="3" spans="1:6" x14ac:dyDescent="0.25">
      <c r="A3" t="s">
        <v>332</v>
      </c>
      <c r="B3" t="s">
        <v>334</v>
      </c>
      <c r="C3" t="s">
        <v>1111</v>
      </c>
      <c r="D3" t="s">
        <v>160</v>
      </c>
      <c r="E3" t="str">
        <f t="shared" ref="E3:E15" si="2">"ALTER TABLE """&amp;D3&amp;""" ADD ("""&amp;A3&amp;"""  "&amp;C3&amp;");"</f>
        <v>ALTER TABLE "Material" ADD ("HazardousMaterial"  VARCHAR2(50 CHAR));</v>
      </c>
      <c r="F3" t="str">
        <f t="shared" ref="F3:F15" si="3">"COMMENT ON COLUMN """&amp;D3&amp;"""."""&amp;A3&amp;""" IS '"&amp;B3&amp;"';"</f>
        <v>COMMENT ON COLUMN "Material"."HazardousMaterial" IS '危险物料号';</v>
      </c>
    </row>
    <row r="4" spans="1:6" x14ac:dyDescent="0.25">
      <c r="A4" t="s">
        <v>335</v>
      </c>
      <c r="B4" t="s">
        <v>337</v>
      </c>
      <c r="C4" t="s">
        <v>1111</v>
      </c>
      <c r="D4" t="s">
        <v>160</v>
      </c>
      <c r="E4" t="str">
        <f t="shared" si="2"/>
        <v>ALTER TABLE "Material" ADD ("MaterialLabelType"  VARCHAR2(50 CHAR));</v>
      </c>
      <c r="F4" t="str">
        <f t="shared" si="3"/>
        <v>COMMENT ON COLUMN "Material"."MaterialLabelType" IS '标号类型';</v>
      </c>
    </row>
    <row r="5" spans="1:6" x14ac:dyDescent="0.25">
      <c r="A5" t="s">
        <v>338</v>
      </c>
      <c r="B5" t="s">
        <v>340</v>
      </c>
      <c r="C5" t="s">
        <v>1111</v>
      </c>
      <c r="D5" t="s">
        <v>160</v>
      </c>
      <c r="E5" t="str">
        <f t="shared" si="2"/>
        <v>ALTER TABLE "Material" ADD ("MaterialLabelForm"  VARCHAR2(50 CHAR));</v>
      </c>
      <c r="F5" t="str">
        <f t="shared" si="3"/>
        <v>COMMENT ON COLUMN "Material"."MaterialLabelForm" IS '标签格式';</v>
      </c>
    </row>
    <row r="6" spans="1:6" x14ac:dyDescent="0.25">
      <c r="A6" t="s">
        <v>341</v>
      </c>
      <c r="B6" t="s">
        <v>343</v>
      </c>
      <c r="C6" t="s">
        <v>1112</v>
      </c>
      <c r="D6" t="s">
        <v>160</v>
      </c>
      <c r="E6" t="str">
        <f t="shared" si="2"/>
        <v>ALTER TABLE "Material" ADD ("ApprovedBatchRequired"  VARCHAR2(5 CHAR));</v>
      </c>
      <c r="F6" t="str">
        <f t="shared" si="3"/>
        <v>COMMENT ON COLUMN "Material"."ApprovedBatchRequired" IS '需要批准的批量记录';</v>
      </c>
    </row>
    <row r="7" spans="1:6" x14ac:dyDescent="0.25">
      <c r="A7" t="s">
        <v>344</v>
      </c>
      <c r="B7" t="s">
        <v>346</v>
      </c>
      <c r="C7" t="s">
        <v>1113</v>
      </c>
      <c r="D7" t="s">
        <v>160</v>
      </c>
      <c r="E7" t="str">
        <f t="shared" si="2"/>
        <v>ALTER TABLE "Material" ADD ("MinimumRemainingShelfLife"  NUMBER(10));</v>
      </c>
      <c r="F7" t="str">
        <f t="shared" si="3"/>
        <v>COMMENT ON COLUMN "Material"."MinimumRemainingShelfLife" IS '最小剩余货架寿命';</v>
      </c>
    </row>
    <row r="8" spans="1:6" x14ac:dyDescent="0.25">
      <c r="A8" t="s">
        <v>348</v>
      </c>
      <c r="B8" t="s">
        <v>350</v>
      </c>
      <c r="C8" t="s">
        <v>1113</v>
      </c>
      <c r="D8" t="s">
        <v>160</v>
      </c>
      <c r="E8" t="str">
        <f t="shared" si="2"/>
        <v>ALTER TABLE "Material" ADD ("TotalShelfLife"  NUMBER(10));</v>
      </c>
      <c r="F8" t="str">
        <f t="shared" si="3"/>
        <v>COMMENT ON COLUMN "Material"."TotalShelfLife" IS '总货架寿命';</v>
      </c>
    </row>
    <row r="9" spans="1:6" x14ac:dyDescent="0.25">
      <c r="A9" t="s">
        <v>351</v>
      </c>
      <c r="B9" t="s">
        <v>353</v>
      </c>
      <c r="C9" t="s">
        <v>1111</v>
      </c>
      <c r="D9" t="s">
        <v>160</v>
      </c>
      <c r="E9" t="str">
        <f t="shared" si="2"/>
        <v>ALTER TABLE "Material" ADD ("ShelfLifeExpirationDate"  VARCHAR2(50 CHAR));</v>
      </c>
      <c r="F9" t="str">
        <f t="shared" si="3"/>
        <v>COMMENT ON COLUMN "Material"."ShelfLifeExpirationDate" IS '货架寿命期间标识';</v>
      </c>
    </row>
    <row r="10" spans="1:6" x14ac:dyDescent="0.25">
      <c r="A10" t="s">
        <v>354</v>
      </c>
      <c r="B10" t="s">
        <v>356</v>
      </c>
      <c r="C10" t="s">
        <v>1111</v>
      </c>
      <c r="D10" t="s">
        <v>160</v>
      </c>
      <c r="E10" t="str">
        <f t="shared" si="2"/>
        <v>ALTER TABLE "Material" ADD ("ShelfLifeExpirationDateRound"  VARCHAR2(50 CHAR));</v>
      </c>
      <c r="F10" t="str">
        <f t="shared" si="3"/>
        <v>COMMENT ON COLUMN "Material"."ShelfLifeExpirationDateRound" IS '货架寿命计算舍入规则';</v>
      </c>
    </row>
    <row r="11" spans="1:6" x14ac:dyDescent="0.25">
      <c r="A11" t="s">
        <v>357</v>
      </c>
      <c r="B11" t="s">
        <v>359</v>
      </c>
      <c r="C11" t="s">
        <v>1113</v>
      </c>
      <c r="D11" t="s">
        <v>160</v>
      </c>
      <c r="E11" t="str">
        <f t="shared" si="2"/>
        <v>ALTER TABLE "Material" ADD ("StoragePercentage"  NUMBER(10));</v>
      </c>
      <c r="F11" t="str">
        <f t="shared" si="3"/>
        <v>COMMENT ON COLUMN "Material"."StoragePercentage" IS '仓储百分比';</v>
      </c>
    </row>
    <row r="12" spans="1:6" x14ac:dyDescent="0.25">
      <c r="A12" t="s">
        <v>360</v>
      </c>
      <c r="B12" t="s">
        <v>362</v>
      </c>
      <c r="C12" t="s">
        <v>1111</v>
      </c>
      <c r="D12" t="s">
        <v>160</v>
      </c>
      <c r="E12" t="str">
        <f t="shared" si="2"/>
        <v>ALTER TABLE "Material" ADD ("CrossPlantConfigurableMaterial"  VARCHAR2(50 CHAR));</v>
      </c>
      <c r="F12" t="str">
        <f t="shared" si="3"/>
        <v>COMMENT ON COLUMN "Material"."CrossPlantConfigurableMaterial" IS '一般可配置物料';</v>
      </c>
    </row>
    <row r="13" spans="1:6" x14ac:dyDescent="0.25">
      <c r="A13" t="s">
        <v>363</v>
      </c>
      <c r="B13" t="s">
        <v>365</v>
      </c>
      <c r="C13" t="s">
        <v>1112</v>
      </c>
      <c r="D13" t="s">
        <v>160</v>
      </c>
      <c r="E13" t="str">
        <f t="shared" si="2"/>
        <v>ALTER TABLE "Material" ADD ("QMInProcurementIsActive"  VARCHAR2(5 CHAR));</v>
      </c>
      <c r="F13" t="str">
        <f t="shared" si="3"/>
        <v>COMMENT ON COLUMN "Material"."QMInProcurementIsActive" IS 'QM采购激活';</v>
      </c>
    </row>
    <row r="14" spans="1:6" x14ac:dyDescent="0.25">
      <c r="A14" t="s">
        <v>366</v>
      </c>
      <c r="B14" t="s">
        <v>368</v>
      </c>
      <c r="C14" t="s">
        <v>1114</v>
      </c>
      <c r="D14" t="s">
        <v>160</v>
      </c>
      <c r="E14" t="str">
        <f t="shared" si="2"/>
        <v>ALTER TABLE "Material" ADD ("VoucherNumberOfGoodsReceipt"  NUMBER(20,3));</v>
      </c>
      <c r="F14" t="str">
        <f t="shared" si="3"/>
        <v>COMMENT ON COLUMN "Material"."VoucherNumberOfGoodsReceipt" IS '收货单据数';</v>
      </c>
    </row>
    <row r="15" spans="1:6" x14ac:dyDescent="0.25">
      <c r="A15" t="s">
        <v>369</v>
      </c>
      <c r="B15" t="s">
        <v>371</v>
      </c>
      <c r="C15" t="s">
        <v>1111</v>
      </c>
      <c r="D15" t="s">
        <v>160</v>
      </c>
      <c r="E15" t="str">
        <f t="shared" si="2"/>
        <v>ALTER TABLE "Material" ADD ("CatalogProfile"  VARCHAR2(50 CHAR));</v>
      </c>
      <c r="F15" t="str">
        <f t="shared" si="3"/>
        <v>COMMENT ON COLUMN "Material"."CatalogProfile" IS '类别参数文件';</v>
      </c>
    </row>
    <row r="17" spans="1:6" x14ac:dyDescent="0.25">
      <c r="A17" t="s">
        <v>832</v>
      </c>
      <c r="B17" t="s">
        <v>834</v>
      </c>
      <c r="C17" t="s">
        <v>1112</v>
      </c>
      <c r="D17" t="s">
        <v>764</v>
      </c>
      <c r="E17" t="str">
        <f t="shared" ref="E17" si="4">"ALTER TABLE """&amp;D17&amp;""" ADD ("""&amp;A17&amp;"""  "&amp;C17&amp;");"</f>
        <v>ALTER TABLE "MaterialSalesData" ADD ("VariableSalesOrderUnit"  VARCHAR2(5 CHAR));</v>
      </c>
      <c r="F17" t="str">
        <f t="shared" ref="F17" si="5">"COMMENT ON COLUMN """&amp;D17&amp;"""."""&amp;A17&amp;""" IS '"&amp;B17&amp;"';"</f>
        <v>COMMENT ON COLUMN "MaterialSalesData"."VariableSalesOrderUnit" IS '销售计量单位不可变';</v>
      </c>
    </row>
    <row r="19" spans="1:6" x14ac:dyDescent="0.25">
      <c r="A19" t="s">
        <v>591</v>
      </c>
      <c r="B19" t="s">
        <v>593</v>
      </c>
      <c r="C19" t="s">
        <v>1111</v>
      </c>
      <c r="D19" t="s">
        <v>376</v>
      </c>
      <c r="E19" t="str">
        <f t="shared" ref="E19" si="6">"ALTER TABLE """&amp;D19&amp;""" ADD ("""&amp;A19&amp;"""  "&amp;C19&amp;");"</f>
        <v>ALTER TABLE "MaterialPlantData" ADD ("ReplacementPart"  VARCHAR2(50 CHAR));</v>
      </c>
      <c r="F19" t="str">
        <f t="shared" ref="F19" si="7">"COMMENT ON COLUMN """&amp;D19&amp;"""."""&amp;A19&amp;""" IS '"&amp;B19&amp;"';"</f>
        <v>COMMENT ON COLUMN "MaterialPlantData"."ReplacementPart" IS '替换部件';</v>
      </c>
    </row>
    <row r="20" spans="1:6" x14ac:dyDescent="0.25">
      <c r="A20" t="s">
        <v>594</v>
      </c>
      <c r="B20" t="s">
        <v>596</v>
      </c>
      <c r="C20" t="s">
        <v>1115</v>
      </c>
      <c r="D20" t="s">
        <v>376</v>
      </c>
      <c r="E20" t="str">
        <f t="shared" ref="E20" si="8">"ALTER TABLE """&amp;D20&amp;""" ADD ("""&amp;A20&amp;"""  "&amp;C20&amp;");"</f>
        <v>ALTER TABLE "MaterialPlantData" ADD ("TaktTime"  NUMBER(4));</v>
      </c>
      <c r="F20" t="str">
        <f t="shared" ref="F20" si="9">"COMMENT ON COLUMN """&amp;D20&amp;"""."""&amp;A20&amp;""" IS '"&amp;B20&amp;"';"</f>
        <v>COMMENT ON COLUMN "MaterialPlantData"."TaktTime" IS '间隔时间';</v>
      </c>
    </row>
    <row r="21" spans="1:6" x14ac:dyDescent="0.25">
      <c r="A21" t="s">
        <v>597</v>
      </c>
      <c r="B21" t="s">
        <v>599</v>
      </c>
      <c r="C21" t="s">
        <v>1111</v>
      </c>
      <c r="D21" t="s">
        <v>376</v>
      </c>
      <c r="E21" t="str">
        <f t="shared" ref="E21:E52" si="10">"ALTER TABLE """&amp;D21&amp;""" ADD ("""&amp;A21&amp;"""  "&amp;C21&amp;");"</f>
        <v>ALTER TABLE "MaterialPlantData" ADD ("QuotaArrangementRules"  VARCHAR2(50 CHAR));</v>
      </c>
      <c r="F21" t="str">
        <f t="shared" ref="F21:F52" si="11">"COMMENT ON COLUMN """&amp;D21&amp;"""."""&amp;A21&amp;""" IS '"&amp;B21&amp;"';"</f>
        <v>COMMENT ON COLUMN "MaterialPlantData"."QuotaArrangementRules" IS '配额安排';</v>
      </c>
    </row>
    <row r="22" spans="1:6" x14ac:dyDescent="0.25">
      <c r="A22" t="s">
        <v>600</v>
      </c>
      <c r="B22" t="s">
        <v>602</v>
      </c>
      <c r="C22" t="s">
        <v>1111</v>
      </c>
      <c r="D22" t="s">
        <v>376</v>
      </c>
      <c r="E22" t="str">
        <f t="shared" si="10"/>
        <v>ALTER TABLE "MaterialPlantData" ADD ("ProposedSupplyArea"  VARCHAR2(50 CHAR));</v>
      </c>
      <c r="F22" t="str">
        <f t="shared" si="11"/>
        <v>COMMENT ON COLUMN "MaterialPlantData"."ProposedSupplyArea" IS '缺省供应区域';</v>
      </c>
    </row>
    <row r="23" spans="1:6" x14ac:dyDescent="0.25">
      <c r="A23" t="s">
        <v>603</v>
      </c>
      <c r="B23" t="s">
        <v>605</v>
      </c>
      <c r="C23" t="s">
        <v>1111</v>
      </c>
      <c r="D23" t="s">
        <v>376</v>
      </c>
      <c r="E23" t="str">
        <f t="shared" si="10"/>
        <v>ALTER TABLE "MaterialPlantData" ADD ("JITDeliverySchedules"  VARCHAR2(50 CHAR));</v>
      </c>
      <c r="F23" t="str">
        <f t="shared" si="11"/>
        <v>COMMENT ON COLUMN "MaterialPlantData"."JITDeliverySchedules" IS '准时生产(JIT)交货计划';</v>
      </c>
    </row>
    <row r="24" spans="1:6" x14ac:dyDescent="0.25">
      <c r="A24" t="s">
        <v>606</v>
      </c>
      <c r="B24" t="s">
        <v>608</v>
      </c>
      <c r="C24" t="s">
        <v>1112</v>
      </c>
      <c r="D24" t="s">
        <v>376</v>
      </c>
      <c r="E24" t="str">
        <f t="shared" si="10"/>
        <v>ALTER TABLE "MaterialPlantData" ADD ("BulkMaterial"  VARCHAR2(5 CHAR));</v>
      </c>
      <c r="F24" t="str">
        <f t="shared" si="11"/>
        <v>COMMENT ON COLUMN "MaterialPlantData"."BulkMaterial" IS '散装物料';</v>
      </c>
    </row>
    <row r="25" spans="1:6" x14ac:dyDescent="0.25">
      <c r="A25" t="s">
        <v>609</v>
      </c>
      <c r="B25" t="s">
        <v>611</v>
      </c>
      <c r="C25" t="s">
        <v>1114</v>
      </c>
      <c r="D25" t="s">
        <v>376</v>
      </c>
      <c r="E25" t="str">
        <f t="shared" si="10"/>
        <v>ALTER TABLE "MaterialPlantData" ADD ("ServiceLevel"  NUMBER(20,3));</v>
      </c>
      <c r="F25" t="str">
        <f t="shared" si="11"/>
        <v>COMMENT ON COLUMN "MaterialPlantData"."ServiceLevel" IS '服务水平 (%)';</v>
      </c>
    </row>
    <row r="26" spans="1:6" x14ac:dyDescent="0.25">
      <c r="A26" t="s">
        <v>612</v>
      </c>
      <c r="B26" t="s">
        <v>614</v>
      </c>
      <c r="C26" t="s">
        <v>1111</v>
      </c>
      <c r="D26" t="s">
        <v>376</v>
      </c>
      <c r="E26" t="str">
        <f t="shared" si="10"/>
        <v>ALTER TABLE "MaterialPlantData" ADD ("RangeOfCoverageProfile"  VARCHAR2(50 CHAR));</v>
      </c>
      <c r="F26" t="str">
        <f t="shared" si="11"/>
        <v>COMMENT ON COLUMN "MaterialPlantData"."RangeOfCoverageProfile" IS '供货天数参数文件';</v>
      </c>
    </row>
    <row r="27" spans="1:6" x14ac:dyDescent="0.25">
      <c r="A27" t="s">
        <v>615</v>
      </c>
      <c r="B27" t="s">
        <v>617</v>
      </c>
      <c r="C27" t="s">
        <v>1111</v>
      </c>
      <c r="D27" t="s">
        <v>376</v>
      </c>
      <c r="E27" t="str">
        <f t="shared" si="10"/>
        <v>ALTER TABLE "MaterialPlantData" ADD ("SafetyTimeIndicator"  VARCHAR2(50 CHAR));</v>
      </c>
      <c r="F27" t="str">
        <f t="shared" si="11"/>
        <v>COMMENT ON COLUMN "MaterialPlantData"."SafetyTimeIndicator" IS '安全时间标识';</v>
      </c>
    </row>
    <row r="28" spans="1:6" x14ac:dyDescent="0.25">
      <c r="A28" t="s">
        <v>618</v>
      </c>
      <c r="B28" t="s">
        <v>620</v>
      </c>
      <c r="C28" t="s">
        <v>1111</v>
      </c>
      <c r="D28" t="s">
        <v>376</v>
      </c>
      <c r="E28" t="str">
        <f t="shared" si="10"/>
        <v>ALTER TABLE "MaterialPlantData" ADD ("SafetyTimeProfile"  VARCHAR2(50 CHAR));</v>
      </c>
      <c r="F28" t="str">
        <f t="shared" si="11"/>
        <v>COMMENT ON COLUMN "MaterialPlantData"."SafetyTimeProfile" IS '安全时间参数文件';</v>
      </c>
    </row>
    <row r="29" spans="1:6" x14ac:dyDescent="0.25">
      <c r="A29" t="s">
        <v>621</v>
      </c>
      <c r="B29" t="s">
        <v>623</v>
      </c>
      <c r="C29" t="s">
        <v>1113</v>
      </c>
      <c r="D29" t="s">
        <v>376</v>
      </c>
      <c r="E29" t="str">
        <f t="shared" si="10"/>
        <v>ALTER TABLE "MaterialPlantData" ADD ("SafetyTime"  NUMBER(10));</v>
      </c>
      <c r="F29" t="str">
        <f t="shared" si="11"/>
        <v>COMMENT ON COLUMN "MaterialPlantData"."SafetyTime" IS '安全时间 (天数)';</v>
      </c>
    </row>
    <row r="30" spans="1:6" x14ac:dyDescent="0.25">
      <c r="A30" t="s">
        <v>624</v>
      </c>
      <c r="B30" t="s">
        <v>626</v>
      </c>
      <c r="C30" t="s">
        <v>1111</v>
      </c>
      <c r="D30" t="s">
        <v>376</v>
      </c>
      <c r="E30" t="str">
        <f t="shared" si="10"/>
        <v>ALTER TABLE "MaterialPlantData" ADD ("PlanningMaterial"  VARCHAR2(50 CHAR));</v>
      </c>
      <c r="F30" t="str">
        <f t="shared" si="11"/>
        <v>COMMENT ON COLUMN "MaterialPlantData"."PlanningMaterial" IS '计划物料';</v>
      </c>
    </row>
    <row r="31" spans="1:6" x14ac:dyDescent="0.25">
      <c r="A31" t="s">
        <v>627</v>
      </c>
      <c r="B31" t="s">
        <v>629</v>
      </c>
      <c r="C31" t="s">
        <v>1111</v>
      </c>
      <c r="D31" t="s">
        <v>376</v>
      </c>
      <c r="E31" t="str">
        <f t="shared" si="10"/>
        <v>ALTER TABLE "MaterialPlantData" ADD ("PlanningPlant"  VARCHAR2(50 CHAR));</v>
      </c>
      <c r="F31" t="str">
        <f t="shared" si="11"/>
        <v>COMMENT ON COLUMN "MaterialPlantData"."PlanningPlant" IS '计划工厂';</v>
      </c>
    </row>
    <row r="32" spans="1:6" x14ac:dyDescent="0.25">
      <c r="A32" t="s">
        <v>630</v>
      </c>
      <c r="B32" t="s">
        <v>632</v>
      </c>
      <c r="C32" t="s">
        <v>1111</v>
      </c>
      <c r="D32" t="s">
        <v>376</v>
      </c>
      <c r="E32" t="str">
        <f t="shared" si="10"/>
        <v>ALTER TABLE "MaterialPlantData" ADD ("PlanningConversionFactor"  VARCHAR2(50 CHAR));</v>
      </c>
      <c r="F32" t="str">
        <f t="shared" si="11"/>
        <v>COMMENT ON COLUMN "MaterialPlantData"."PlanningConversionFactor" IS '计划转换因子';</v>
      </c>
    </row>
    <row r="33" spans="1:6" x14ac:dyDescent="0.25">
      <c r="A33" t="s">
        <v>633</v>
      </c>
      <c r="B33" t="s">
        <v>635</v>
      </c>
      <c r="C33" t="s">
        <v>1111</v>
      </c>
      <c r="D33" t="s">
        <v>376</v>
      </c>
      <c r="E33" t="str">
        <f t="shared" si="10"/>
        <v>ALTER TABLE "MaterialPlantData" ADD ("PlanningMaterialBaseUnit"  VARCHAR2(50 CHAR));</v>
      </c>
      <c r="F33" t="str">
        <f t="shared" si="11"/>
        <v>COMMENT ON COLUMN "MaterialPlantData"."PlanningMaterialBaseUnit" IS '计划物料的基本计量单位';</v>
      </c>
    </row>
    <row r="34" spans="1:6" x14ac:dyDescent="0.25">
      <c r="A34" t="s">
        <v>636</v>
      </c>
      <c r="B34" t="s">
        <v>638</v>
      </c>
      <c r="C34" t="s">
        <v>1111</v>
      </c>
      <c r="D34" t="s">
        <v>376</v>
      </c>
      <c r="E34" t="str">
        <f t="shared" si="10"/>
        <v>ALTER TABLE "MaterialPlantData" ADD ("CrossProjectMaterialIndicator"  VARCHAR2(50 CHAR));</v>
      </c>
      <c r="F34" t="str">
        <f t="shared" si="11"/>
        <v>COMMENT ON COLUMN "MaterialPlantData"."CrossProjectMaterialIndicator" IS '跨项目物料指示符';</v>
      </c>
    </row>
    <row r="35" spans="1:6" x14ac:dyDescent="0.25">
      <c r="A35" t="s">
        <v>639</v>
      </c>
      <c r="B35" t="s">
        <v>641</v>
      </c>
      <c r="C35" t="s">
        <v>1111</v>
      </c>
      <c r="D35" t="s">
        <v>376</v>
      </c>
      <c r="E35" t="str">
        <f t="shared" si="10"/>
        <v>ALTER TABLE "MaterialPlantData" ADD ("ConfigurableMaterial"  VARCHAR2(50 CHAR));</v>
      </c>
      <c r="F35" t="str">
        <f t="shared" si="11"/>
        <v>COMMENT ON COLUMN "MaterialPlantData"."ConfigurableMaterial" IS '可配置的物料';</v>
      </c>
    </row>
    <row r="36" spans="1:6" x14ac:dyDescent="0.25">
      <c r="A36" t="s">
        <v>642</v>
      </c>
      <c r="B36" t="s">
        <v>644</v>
      </c>
      <c r="C36" t="s">
        <v>1112</v>
      </c>
      <c r="D36" t="s">
        <v>376</v>
      </c>
      <c r="E36" t="str">
        <f t="shared" si="10"/>
        <v>ALTER TABLE "MaterialPlantData" ADD ("CriticalPart"  VARCHAR2(5 CHAR));</v>
      </c>
      <c r="F36" t="str">
        <f t="shared" si="11"/>
        <v>COMMENT ON COLUMN "MaterialPlantData"."CriticalPart" IS '关键组件';</v>
      </c>
    </row>
    <row r="37" spans="1:6" x14ac:dyDescent="0.25">
      <c r="A37" t="s">
        <v>645</v>
      </c>
      <c r="B37" t="s">
        <v>647</v>
      </c>
      <c r="C37" t="s">
        <v>1114</v>
      </c>
      <c r="D37" t="s">
        <v>376</v>
      </c>
      <c r="E37" t="str">
        <f t="shared" si="10"/>
        <v>ALTER TABLE "MaterialPlantData" ADD ("ComponentScrapPercent"  NUMBER(20,3));</v>
      </c>
      <c r="F37" t="str">
        <f t="shared" si="11"/>
        <v>COMMENT ON COLUMN "MaterialPlantData"."ComponentScrapPercent" IS '部件废品(%)';</v>
      </c>
    </row>
    <row r="38" spans="1:6" x14ac:dyDescent="0.25">
      <c r="A38" t="s">
        <v>648</v>
      </c>
      <c r="B38" t="s">
        <v>650</v>
      </c>
      <c r="C38" t="s">
        <v>1111</v>
      </c>
      <c r="D38" t="s">
        <v>376</v>
      </c>
      <c r="E38" t="str">
        <f t="shared" si="10"/>
        <v>ALTER TABLE "MaterialPlantData" ADD ("RequirementsGrouping"  VARCHAR2(50 CHAR));</v>
      </c>
      <c r="F38" t="str">
        <f t="shared" si="11"/>
        <v>COMMENT ON COLUMN "MaterialPlantData"."RequirementsGrouping" IS '需求分组指示符';</v>
      </c>
    </row>
    <row r="39" spans="1:6" x14ac:dyDescent="0.25">
      <c r="A39" t="s">
        <v>654</v>
      </c>
      <c r="B39" t="s">
        <v>656</v>
      </c>
      <c r="C39" t="s">
        <v>1111</v>
      </c>
      <c r="D39" t="s">
        <v>376</v>
      </c>
      <c r="E39" t="str">
        <f t="shared" si="10"/>
        <v>ALTER TABLE "MaterialPlantData" ADD ("DiscontinuationIndicator"  VARCHAR2(50 CHAR));</v>
      </c>
      <c r="F39" t="str">
        <f t="shared" si="11"/>
        <v>COMMENT ON COLUMN "MaterialPlantData"."DiscontinuationIndicator" IS '非连续标识';</v>
      </c>
    </row>
    <row r="40" spans="1:6" x14ac:dyDescent="0.25">
      <c r="A40" t="s">
        <v>657</v>
      </c>
      <c r="B40" t="s">
        <v>659</v>
      </c>
      <c r="C40" t="s">
        <v>1116</v>
      </c>
      <c r="D40" t="s">
        <v>376</v>
      </c>
      <c r="E40" t="str">
        <f t="shared" si="10"/>
        <v>ALTER TABLE "MaterialPlantData" ADD ("EffectiveOutDate"  DATE);</v>
      </c>
      <c r="F40" t="str">
        <f t="shared" si="11"/>
        <v>COMMENT ON COLUMN "MaterialPlantData"."EffectiveOutDate" IS '生效日期';</v>
      </c>
    </row>
    <row r="41" spans="1:6" x14ac:dyDescent="0.25">
      <c r="A41" t="s">
        <v>661</v>
      </c>
      <c r="B41" t="s">
        <v>663</v>
      </c>
      <c r="C41" t="s">
        <v>1111</v>
      </c>
      <c r="D41" t="s">
        <v>376</v>
      </c>
      <c r="E41" t="str">
        <f t="shared" si="10"/>
        <v>ALTER TABLE "MaterialPlantData" ADD ("FollowUpMaterial"  VARCHAR2(50 CHAR));</v>
      </c>
      <c r="F41" t="str">
        <f t="shared" si="11"/>
        <v>COMMENT ON COLUMN "MaterialPlantData"."FollowUpMaterial" IS '后续物料';</v>
      </c>
    </row>
    <row r="42" spans="1:6" x14ac:dyDescent="0.25">
      <c r="A42" t="s">
        <v>664</v>
      </c>
      <c r="B42" t="s">
        <v>666</v>
      </c>
      <c r="C42" t="s">
        <v>1112</v>
      </c>
      <c r="D42" t="s">
        <v>376</v>
      </c>
      <c r="E42" t="str">
        <f t="shared" si="10"/>
        <v>ALTER TABLE "MaterialPlantData" ADD ("ReManufacturingAllowed"  VARCHAR2(5 CHAR));</v>
      </c>
      <c r="F42" t="str">
        <f t="shared" si="11"/>
        <v>COMMENT ON COLUMN "MaterialPlantData"."ReManufacturingAllowed" IS '重复生产';</v>
      </c>
    </row>
    <row r="43" spans="1:6" x14ac:dyDescent="0.25">
      <c r="A43" t="s">
        <v>667</v>
      </c>
      <c r="B43" t="s">
        <v>669</v>
      </c>
      <c r="C43" t="s">
        <v>1111</v>
      </c>
      <c r="D43" t="s">
        <v>376</v>
      </c>
      <c r="E43" t="str">
        <f t="shared" si="10"/>
        <v>ALTER TABLE "MaterialPlantData" ADD ("ReManufacturingProfile"  VARCHAR2(50 CHAR));</v>
      </c>
      <c r="F43" t="str">
        <f t="shared" si="11"/>
        <v>COMMENT ON COLUMN "MaterialPlantData"."ReManufacturingProfile" IS '重复生产参数文件';</v>
      </c>
    </row>
    <row r="44" spans="1:6" x14ac:dyDescent="0.25">
      <c r="A44" t="s">
        <v>670</v>
      </c>
      <c r="B44" t="s">
        <v>672</v>
      </c>
      <c r="C44" t="s">
        <v>1111</v>
      </c>
      <c r="D44" t="s">
        <v>376</v>
      </c>
      <c r="E44" t="str">
        <f t="shared" si="10"/>
        <v>ALTER TABLE "MaterialPlantData" ADD ("ActionControl"  VARCHAR2(50 CHAR));</v>
      </c>
      <c r="F44" t="str">
        <f t="shared" si="11"/>
        <v>COMMENT ON COLUMN "MaterialPlantData"."ActionControl" IS '活动控制';</v>
      </c>
    </row>
    <row r="45" spans="1:6" x14ac:dyDescent="0.25">
      <c r="A45" t="s">
        <v>673</v>
      </c>
      <c r="B45" t="s">
        <v>675</v>
      </c>
      <c r="C45" t="s">
        <v>1111</v>
      </c>
      <c r="D45" t="s">
        <v>376</v>
      </c>
      <c r="E45" t="str">
        <f t="shared" si="10"/>
        <v>ALTER TABLE "MaterialPlantData" ADD ("FairShareRule"  VARCHAR2(50 CHAR));</v>
      </c>
      <c r="F45" t="str">
        <f t="shared" si="11"/>
        <v>COMMENT ON COLUMN "MaterialPlantData"."FairShareRule" IS '公平分享规则';</v>
      </c>
    </row>
    <row r="46" spans="1:6" x14ac:dyDescent="0.25">
      <c r="A46" t="s">
        <v>676</v>
      </c>
      <c r="B46" t="s">
        <v>678</v>
      </c>
      <c r="C46" t="s">
        <v>1111</v>
      </c>
      <c r="D46" t="s">
        <v>376</v>
      </c>
      <c r="E46" t="str">
        <f t="shared" si="10"/>
        <v>ALTER TABLE "MaterialPlantData" ADD ("PushPullDistribution"  VARCHAR2(50 CHAR));</v>
      </c>
      <c r="F46" t="str">
        <f t="shared" si="11"/>
        <v>COMMENT ON COLUMN "MaterialPlantData"."PushPullDistribution" IS '推式分配';</v>
      </c>
    </row>
    <row r="47" spans="1:6" x14ac:dyDescent="0.25">
      <c r="A47" t="s">
        <v>679</v>
      </c>
      <c r="B47" t="s">
        <v>681</v>
      </c>
      <c r="C47" t="s">
        <v>1114</v>
      </c>
      <c r="D47" t="s">
        <v>376</v>
      </c>
      <c r="E47" t="str">
        <f t="shared" si="10"/>
        <v>ALTER TABLE "MaterialPlantData" ADD ("DeploymentHorizon"  NUMBER(20,3));</v>
      </c>
      <c r="F47" t="str">
        <f t="shared" si="11"/>
        <v>COMMENT ON COLUMN "MaterialPlantData"."DeploymentHorizon" IS '发布界限(天)';</v>
      </c>
    </row>
    <row r="48" spans="1:6" x14ac:dyDescent="0.25">
      <c r="A48" t="s">
        <v>682</v>
      </c>
      <c r="B48" t="s">
        <v>684</v>
      </c>
      <c r="C48" t="s">
        <v>1111</v>
      </c>
      <c r="D48" t="s">
        <v>376</v>
      </c>
      <c r="E48" t="str">
        <f t="shared" si="10"/>
        <v>ALTER TABLE "MaterialPlantData" ADD ("BackflushProfile"  VARCHAR2(50 CHAR));</v>
      </c>
      <c r="F48" t="str">
        <f t="shared" si="11"/>
        <v>COMMENT ON COLUMN "MaterialPlantData"."BackflushProfile" IS '反冲参数文件';</v>
      </c>
    </row>
    <row r="49" spans="1:6" x14ac:dyDescent="0.25">
      <c r="A49" t="s">
        <v>685</v>
      </c>
      <c r="B49" t="s">
        <v>687</v>
      </c>
      <c r="C49" t="s">
        <v>1116</v>
      </c>
      <c r="D49" t="s">
        <v>376</v>
      </c>
      <c r="E49" t="str">
        <f t="shared" si="10"/>
        <v>ALTER TABLE "MaterialPlantData" ADD ("PlantMaterialStatusValidDate"  DATE);</v>
      </c>
      <c r="F49" t="str">
        <f t="shared" si="11"/>
        <v>COMMENT ON COLUMN "MaterialPlantData"."PlantMaterialStatusValidDate" IS '工厂物料状态有效起始日期';</v>
      </c>
    </row>
    <row r="50" spans="1:6" x14ac:dyDescent="0.25">
      <c r="A50" t="s">
        <v>688</v>
      </c>
      <c r="B50" t="s">
        <v>690</v>
      </c>
      <c r="C50" t="s">
        <v>1111</v>
      </c>
      <c r="D50" t="s">
        <v>376</v>
      </c>
      <c r="E50" t="str">
        <f t="shared" si="10"/>
        <v>ALTER TABLE "MaterialPlantData" ADD ("ProductionSchedulingProfile"  VARCHAR2(50 CHAR));</v>
      </c>
      <c r="F50" t="str">
        <f t="shared" si="11"/>
        <v>COMMENT ON COLUMN "MaterialPlantData"."ProductionSchedulingProfile" IS '生产计划参数文件';</v>
      </c>
    </row>
    <row r="51" spans="1:6" x14ac:dyDescent="0.25">
      <c r="A51" t="s">
        <v>691</v>
      </c>
      <c r="B51" t="s">
        <v>1117</v>
      </c>
      <c r="C51" t="s">
        <v>1111</v>
      </c>
      <c r="D51" t="s">
        <v>376</v>
      </c>
      <c r="E51" t="str">
        <f t="shared" si="10"/>
        <v>ALTER TABLE "MaterialPlantData" ADD ("TransitionMatrixGroup"  VARCHAR2(50 CHAR));</v>
      </c>
      <c r="F51" t="str">
        <f t="shared" si="11"/>
        <v>COMMENT ON COLUMN "MaterialPlantData"."TransitionMatrixGroup" IS '物料分组(转换矩阵)';</v>
      </c>
    </row>
    <row r="52" spans="1:6" x14ac:dyDescent="0.25">
      <c r="A52" t="s">
        <v>694</v>
      </c>
      <c r="B52" t="s">
        <v>696</v>
      </c>
      <c r="C52" t="s">
        <v>1111</v>
      </c>
      <c r="D52" t="s">
        <v>376</v>
      </c>
      <c r="E52" t="str">
        <f t="shared" si="10"/>
        <v>ALTER TABLE "MaterialPlantData" ADD ("OverallProfile"  VARCHAR2(50 CHAR));</v>
      </c>
      <c r="F52" t="str">
        <f t="shared" si="11"/>
        <v>COMMENT ON COLUMN "MaterialPlantData"."OverallProfile" IS '总体参数文件';</v>
      </c>
    </row>
    <row r="53" spans="1:6" x14ac:dyDescent="0.25">
      <c r="A53" t="s">
        <v>697</v>
      </c>
      <c r="B53" t="s">
        <v>699</v>
      </c>
      <c r="C53" t="s">
        <v>1111</v>
      </c>
      <c r="D53" t="s">
        <v>376</v>
      </c>
      <c r="E53" t="str">
        <f t="shared" ref="E53:E84" si="12">"ALTER TABLE """&amp;D53&amp;""" ADD ("""&amp;A53&amp;"""  "&amp;C53&amp;");"</f>
        <v>ALTER TABLE "MaterialPlantData" ADD ("OriginalBatchManagement"  VARCHAR2(50 CHAR));</v>
      </c>
      <c r="F53" t="str">
        <f t="shared" ref="F53:F74" si="13">"COMMENT ON COLUMN """&amp;D53&amp;"""."""&amp;A53&amp;""" IS '"&amp;B53&amp;"';"</f>
        <v>COMMENT ON COLUMN "MaterialPlantData"."OriginalBatchManagement" IS '初始批次管理(OB)';</v>
      </c>
    </row>
    <row r="54" spans="1:6" x14ac:dyDescent="0.25">
      <c r="A54" t="s">
        <v>700</v>
      </c>
      <c r="B54" t="s">
        <v>702</v>
      </c>
      <c r="C54" t="s">
        <v>1111</v>
      </c>
      <c r="D54" t="s">
        <v>376</v>
      </c>
      <c r="E54" t="str">
        <f t="shared" si="12"/>
        <v>ALTER TABLE "MaterialPlantData" ADD ("OriginalBatchReferenceMaterial"  VARCHAR2(50 CHAR));</v>
      </c>
      <c r="F54" t="str">
        <f t="shared" si="13"/>
        <v>COMMENT ON COLUMN "MaterialPlantData"."OriginalBatchReferenceMaterial" IS '初始批次参考物料(OB)';</v>
      </c>
    </row>
    <row r="55" spans="1:6" x14ac:dyDescent="0.25">
      <c r="A55" t="s">
        <v>703</v>
      </c>
      <c r="B55" t="s">
        <v>705</v>
      </c>
      <c r="C55" t="s">
        <v>1113</v>
      </c>
      <c r="D55" t="s">
        <v>376</v>
      </c>
      <c r="E55" t="str">
        <f t="shared" si="12"/>
        <v>ALTER TABLE "MaterialPlantData" ADD ("TeardownTime"  NUMBER(10));</v>
      </c>
      <c r="F55" t="str">
        <f t="shared" si="13"/>
        <v>COMMENT ON COLUMN "MaterialPlantData"."TeardownTime" IS '准备时间(天)';</v>
      </c>
    </row>
    <row r="56" spans="1:6" x14ac:dyDescent="0.25">
      <c r="A56" t="s">
        <v>706</v>
      </c>
      <c r="B56" t="s">
        <v>708</v>
      </c>
      <c r="C56" t="s">
        <v>1118</v>
      </c>
      <c r="D56" t="s">
        <v>376</v>
      </c>
      <c r="E56" t="str">
        <f t="shared" si="12"/>
        <v>ALTER TABLE "MaterialPlantData" ADD ("ProcessingTime"  NUMBER(2));</v>
      </c>
      <c r="F56" t="str">
        <f t="shared" si="13"/>
        <v>COMMENT ON COLUMN "MaterialPlantData"."ProcessingTime" IS '处理时间(天)';</v>
      </c>
    </row>
    <row r="57" spans="1:6" x14ac:dyDescent="0.25">
      <c r="A57" t="s">
        <v>709</v>
      </c>
      <c r="B57" t="s">
        <v>711</v>
      </c>
      <c r="C57" t="s">
        <v>1113</v>
      </c>
      <c r="D57" t="s">
        <v>376</v>
      </c>
      <c r="E57" t="str">
        <f t="shared" si="12"/>
        <v>ALTER TABLE "MaterialPlantData" ADD ("InteroperationTime"  NUMBER(10));</v>
      </c>
      <c r="F57" t="str">
        <f t="shared" si="13"/>
        <v>COMMENT ON COLUMN "MaterialPlantData"."InteroperationTime" IS '工序时间(天)';</v>
      </c>
    </row>
    <row r="58" spans="1:6" x14ac:dyDescent="0.25">
      <c r="A58" t="s">
        <v>712</v>
      </c>
      <c r="B58" t="s">
        <v>714</v>
      </c>
      <c r="C58" t="s">
        <v>1111</v>
      </c>
      <c r="D58" t="s">
        <v>376</v>
      </c>
      <c r="E58" t="str">
        <f t="shared" si="12"/>
        <v>ALTER TABLE "MaterialPlantData" ADD ("CycleCountingIndicator"  VARCHAR2(50 CHAR));</v>
      </c>
      <c r="F58" t="str">
        <f t="shared" si="13"/>
        <v>COMMENT ON COLUMN "MaterialPlantData"."CycleCountingIndicator" IS '周期盘点标识';</v>
      </c>
    </row>
    <row r="59" spans="1:6" x14ac:dyDescent="0.25">
      <c r="A59" t="s">
        <v>715</v>
      </c>
      <c r="B59" t="s">
        <v>717</v>
      </c>
      <c r="C59" t="s">
        <v>1112</v>
      </c>
      <c r="D59" t="s">
        <v>376</v>
      </c>
      <c r="E59" t="str">
        <f t="shared" si="12"/>
        <v>ALTER TABLE "MaterialPlantData" ADD ("CycleCountingFixed"  VARCHAR2(5 CHAR));</v>
      </c>
      <c r="F59" t="str">
        <f t="shared" si="13"/>
        <v>COMMENT ON COLUMN "MaterialPlantData"."CycleCountingFixed" IS '周期标识被固定';</v>
      </c>
    </row>
    <row r="60" spans="1:6" x14ac:dyDescent="0.25">
      <c r="A60" t="s">
        <v>718</v>
      </c>
      <c r="B60" t="s">
        <v>720</v>
      </c>
      <c r="C60" t="s">
        <v>1113</v>
      </c>
      <c r="D60" t="s">
        <v>376</v>
      </c>
      <c r="E60" t="str">
        <f t="shared" si="12"/>
        <v>ALTER TABLE "MaterialPlantData" ADD ("MaximumStoragePeriod"  NUMBER(10));</v>
      </c>
      <c r="F60" t="str">
        <f t="shared" si="13"/>
        <v>COMMENT ON COLUMN "MaterialPlantData"."MaximumStoragePeriod" IS '最大仓储期间';</v>
      </c>
    </row>
    <row r="61" spans="1:6" x14ac:dyDescent="0.25">
      <c r="A61" t="s">
        <v>721</v>
      </c>
      <c r="B61" t="s">
        <v>723</v>
      </c>
      <c r="C61" t="s">
        <v>1111</v>
      </c>
      <c r="D61" t="s">
        <v>376</v>
      </c>
      <c r="E61" t="str">
        <f t="shared" si="12"/>
        <v>ALTER TABLE "MaterialPlantData" ADD ("MaximumStoragePeriodUnit"  VARCHAR2(50 CHAR));</v>
      </c>
      <c r="F61" t="str">
        <f t="shared" si="13"/>
        <v>COMMENT ON COLUMN "MaterialPlantData"."MaximumStoragePeriodUnit" IS '最大仓储期间计量单位';</v>
      </c>
    </row>
    <row r="62" spans="1:6" x14ac:dyDescent="0.25">
      <c r="A62" t="s">
        <v>724</v>
      </c>
      <c r="B62" t="s">
        <v>726</v>
      </c>
      <c r="C62" t="s">
        <v>1111</v>
      </c>
      <c r="D62" t="s">
        <v>376</v>
      </c>
      <c r="E62" t="str">
        <f t="shared" si="12"/>
        <v>ALTER TABLE "MaterialPlantData" ADD ("DistributionProfile"  VARCHAR2(50 CHAR));</v>
      </c>
      <c r="F62" t="str">
        <f t="shared" si="13"/>
        <v>COMMENT ON COLUMN "MaterialPlantData"."DistributionProfile" IS '分销参数文件';</v>
      </c>
    </row>
    <row r="63" spans="1:6" x14ac:dyDescent="0.25">
      <c r="A63" t="s">
        <v>727</v>
      </c>
      <c r="B63" t="s">
        <v>729</v>
      </c>
      <c r="C63" t="s">
        <v>1111</v>
      </c>
      <c r="D63" t="s">
        <v>376</v>
      </c>
      <c r="E63" t="str">
        <f t="shared" si="12"/>
        <v>ALTER TABLE "MaterialPlantData" ADD ("QMMaterialAuthorizationGroup"  VARCHAR2(50 CHAR));</v>
      </c>
      <c r="F63" t="str">
        <f t="shared" si="13"/>
        <v>COMMENT ON COLUMN "MaterialPlantData"."QMMaterialAuthorizationGroup" IS 'QM 物料授权';</v>
      </c>
    </row>
    <row r="64" spans="1:6" x14ac:dyDescent="0.25">
      <c r="A64" t="s">
        <v>730</v>
      </c>
      <c r="B64" t="s">
        <v>732</v>
      </c>
      <c r="C64" t="s">
        <v>1112</v>
      </c>
      <c r="D64" t="s">
        <v>376</v>
      </c>
      <c r="E64" t="str">
        <f t="shared" si="12"/>
        <v>ALTER TABLE "MaterialPlantData" ADD ("DocumentationRequired"  VARCHAR2(5 CHAR));</v>
      </c>
      <c r="F64" t="str">
        <f t="shared" si="13"/>
        <v>COMMENT ON COLUMN "MaterialPlantData"."DocumentationRequired" IS '凭证需求';</v>
      </c>
    </row>
    <row r="65" spans="1:6" x14ac:dyDescent="0.25">
      <c r="A65" t="s">
        <v>733</v>
      </c>
      <c r="B65" t="s">
        <v>735</v>
      </c>
      <c r="C65" t="s">
        <v>1113</v>
      </c>
      <c r="D65" t="s">
        <v>376</v>
      </c>
      <c r="E65" t="str">
        <f t="shared" si="12"/>
        <v>ALTER TABLE "MaterialPlantData" ADD ("InspectionInterval"  NUMBER(10));</v>
      </c>
      <c r="F65" t="str">
        <f t="shared" si="13"/>
        <v>COMMENT ON COLUMN "MaterialPlantData"."InspectionInterval" IS '检查间隔(天)';</v>
      </c>
    </row>
    <row r="66" spans="1:6" x14ac:dyDescent="0.25">
      <c r="A66" t="s">
        <v>736</v>
      </c>
      <c r="B66" t="s">
        <v>738</v>
      </c>
      <c r="C66" t="s">
        <v>1111</v>
      </c>
      <c r="D66" t="s">
        <v>376</v>
      </c>
      <c r="E66" t="str">
        <f t="shared" si="12"/>
        <v>ALTER TABLE "MaterialPlantData" ADD ("QMControlKeyInProcurement"  VARCHAR2(50 CHAR));</v>
      </c>
      <c r="F66" t="str">
        <f t="shared" si="13"/>
        <v>COMMENT ON COLUMN "MaterialPlantData"."QMControlKeyInProcurement" IS 'QM控制码';</v>
      </c>
    </row>
    <row r="67" spans="1:6" x14ac:dyDescent="0.25">
      <c r="A67" t="s">
        <v>739</v>
      </c>
      <c r="B67" t="s">
        <v>741</v>
      </c>
      <c r="C67" t="s">
        <v>1111</v>
      </c>
      <c r="D67" t="s">
        <v>376</v>
      </c>
      <c r="E67" t="str">
        <f t="shared" si="12"/>
        <v>ALTER TABLE "MaterialPlantData" ADD ("QMCertificateType"  VARCHAR2(50 CHAR));</v>
      </c>
      <c r="F67" t="str">
        <f t="shared" si="13"/>
        <v>COMMENT ON COLUMN "MaterialPlantData"."QMCertificateType" IS 'QM证书类型';</v>
      </c>
    </row>
    <row r="68" spans="1:6" x14ac:dyDescent="0.25">
      <c r="A68" t="s">
        <v>742</v>
      </c>
      <c r="B68" t="s">
        <v>744</v>
      </c>
      <c r="C68" t="s">
        <v>1111</v>
      </c>
      <c r="D68" t="s">
        <v>376</v>
      </c>
      <c r="E68" t="str">
        <f t="shared" si="12"/>
        <v>ALTER TABLE "MaterialPlantData" ADD ("QMVendorSystemRequired"  VARCHAR2(50 CHAR));</v>
      </c>
      <c r="F68" t="str">
        <f t="shared" si="13"/>
        <v>COMMENT ON COLUMN "MaterialPlantData"."QMVendorSystemRequired" IS 'QM目标系统';</v>
      </c>
    </row>
    <row r="69" spans="1:6" x14ac:dyDescent="0.25">
      <c r="A69" t="s">
        <v>745</v>
      </c>
      <c r="B69" t="s">
        <v>747</v>
      </c>
      <c r="C69" t="s">
        <v>1111</v>
      </c>
      <c r="D69" t="s">
        <v>376</v>
      </c>
      <c r="E69" t="str">
        <f t="shared" si="12"/>
        <v>ALTER TABLE "MaterialPlantData" ADD ("AlternativeBOM"  VARCHAR2(50 CHAR));</v>
      </c>
      <c r="F69" t="str">
        <f t="shared" si="13"/>
        <v>COMMENT ON COLUMN "MaterialPlantData"."AlternativeBOM" IS '可选的BOM';</v>
      </c>
    </row>
    <row r="70" spans="1:6" x14ac:dyDescent="0.25">
      <c r="A70" t="s">
        <v>749</v>
      </c>
      <c r="B70" t="s">
        <v>751</v>
      </c>
      <c r="C70" t="s">
        <v>1111</v>
      </c>
      <c r="D70" t="s">
        <v>376</v>
      </c>
      <c r="E70" t="str">
        <f t="shared" si="12"/>
        <v>ALTER TABLE "MaterialPlantData" ADD ("BOMUsage"  VARCHAR2(50 CHAR));</v>
      </c>
      <c r="F70" t="str">
        <f t="shared" si="13"/>
        <v>COMMENT ON COLUMN "MaterialPlantData"."BOMUsage" IS 'BOM用途';</v>
      </c>
    </row>
    <row r="71" spans="1:6" x14ac:dyDescent="0.25">
      <c r="A71" t="s">
        <v>752</v>
      </c>
      <c r="B71" t="s">
        <v>754</v>
      </c>
      <c r="C71" t="s">
        <v>1111</v>
      </c>
      <c r="D71" t="s">
        <v>376</v>
      </c>
      <c r="E71" t="str">
        <f t="shared" si="12"/>
        <v>ALTER TABLE "MaterialPlantData" ADD ("TaskListGroup"  VARCHAR2(50 CHAR));</v>
      </c>
      <c r="F71" t="str">
        <f t="shared" si="13"/>
        <v>COMMENT ON COLUMN "MaterialPlantData"."TaskListGroup" IS '任务清单编码';</v>
      </c>
    </row>
    <row r="72" spans="1:6" x14ac:dyDescent="0.25">
      <c r="A72" t="s">
        <v>755</v>
      </c>
      <c r="B72" t="s">
        <v>757</v>
      </c>
      <c r="C72" t="s">
        <v>1111</v>
      </c>
      <c r="D72" t="s">
        <v>376</v>
      </c>
      <c r="E72" t="str">
        <f t="shared" si="12"/>
        <v>ALTER TABLE "MaterialPlantData" ADD ("TaskListGroupCounter"  VARCHAR2(50 CHAR));</v>
      </c>
      <c r="F72" t="str">
        <f t="shared" si="13"/>
        <v>COMMENT ON COLUMN "MaterialPlantData"."TaskListGroupCounter" IS '任务清单组计数器';</v>
      </c>
    </row>
    <row r="73" spans="1:6" x14ac:dyDescent="0.25">
      <c r="A73" t="s">
        <v>758</v>
      </c>
      <c r="B73" t="s">
        <v>760</v>
      </c>
      <c r="C73" t="s">
        <v>1111</v>
      </c>
      <c r="D73" t="s">
        <v>376</v>
      </c>
      <c r="E73" t="str">
        <f t="shared" si="12"/>
        <v>ALTER TABLE "MaterialPlantData" ADD ("TaskListKind"  VARCHAR2(50 CHAR));</v>
      </c>
      <c r="F73" t="str">
        <f t="shared" si="13"/>
        <v>COMMENT ON COLUMN "MaterialPlantData"."TaskListKind" IS '任务清单类型';</v>
      </c>
    </row>
    <row r="74" spans="1:6" x14ac:dyDescent="0.25">
      <c r="A74" t="s">
        <v>761</v>
      </c>
      <c r="B74" t="s">
        <v>763</v>
      </c>
      <c r="C74" t="s">
        <v>1112</v>
      </c>
      <c r="D74" t="s">
        <v>376</v>
      </c>
      <c r="E74" t="str">
        <f t="shared" si="12"/>
        <v>ALTER TABLE "MaterialPlantData" ADD ("FixedPriceCoProduct"  VARCHAR2(5 CHAR));</v>
      </c>
      <c r="F74" t="str">
        <f t="shared" si="13"/>
        <v>COMMENT ON COLUMN "MaterialPlantData"."FixedPriceCoProduct" IS '固定价格联产品';</v>
      </c>
    </row>
    <row r="76" spans="1:6" x14ac:dyDescent="0.25">
      <c r="A76" t="s">
        <v>966</v>
      </c>
      <c r="B76" t="s">
        <v>968</v>
      </c>
      <c r="C76" t="s">
        <v>1111</v>
      </c>
      <c r="D76" t="s">
        <v>922</v>
      </c>
      <c r="E76" t="str">
        <f t="shared" ref="E76" si="14">"ALTER TABLE """&amp;D76&amp;""" ADD ("""&amp;A76&amp;"""  "&amp;C76&amp;");"</f>
        <v>ALTER TABLE "MaterialValuationData" ADD ("ValuationClassSalesOrderStock"  VARCHAR2(50 CHAR));</v>
      </c>
      <c r="F76" t="str">
        <f t="shared" ref="F76" si="15">"COMMENT ON COLUMN """&amp;D76&amp;"""."""&amp;A76&amp;""" IS '"&amp;B76&amp;"';"</f>
        <v>COMMENT ON COLUMN "MaterialValuationData"."ValuationClassSalesOrderStock" IS '销售订单库存的评估类';</v>
      </c>
    </row>
    <row r="77" spans="1:6" x14ac:dyDescent="0.25">
      <c r="A77" t="s">
        <v>970</v>
      </c>
      <c r="B77" t="s">
        <v>972</v>
      </c>
      <c r="C77" t="s">
        <v>1111</v>
      </c>
      <c r="D77" t="s">
        <v>922</v>
      </c>
      <c r="E77" t="str">
        <f t="shared" ref="E77" si="16">"ALTER TABLE """&amp;D77&amp;""" ADD ("""&amp;A77&amp;"""  "&amp;C77&amp;");"</f>
        <v>ALTER TABLE "MaterialValuationData" ADD ("ValuationClassProjectStock"  VARCHAR2(50 CHAR));</v>
      </c>
      <c r="F77" t="str">
        <f t="shared" ref="F77" si="17">"COMMENT ON COLUMN """&amp;D77&amp;"""."""&amp;A77&amp;""" IS '"&amp;B77&amp;"';"</f>
        <v>COMMENT ON COLUMN "MaterialValuationData"."ValuationClassProjectStock" IS '项目库存的评估类';</v>
      </c>
    </row>
    <row r="78" spans="1:6" x14ac:dyDescent="0.25">
      <c r="A78" t="s">
        <v>973</v>
      </c>
      <c r="B78" t="s">
        <v>975</v>
      </c>
      <c r="C78" t="s">
        <v>1114</v>
      </c>
      <c r="D78" t="s">
        <v>922</v>
      </c>
      <c r="E78" t="str">
        <f t="shared" ref="E78:E91" si="18">"ALTER TABLE """&amp;D78&amp;""" ADD ("""&amp;A78&amp;"""  "&amp;C78&amp;");"</f>
        <v>ALTER TABLE "MaterialValuationData" ADD ("FuturePrice"  NUMBER(20,3));</v>
      </c>
      <c r="F78" t="str">
        <f t="shared" ref="F78:F91" si="19">"COMMENT ON COLUMN """&amp;D78&amp;"""."""&amp;A78&amp;""" IS '"&amp;B78&amp;"';"</f>
        <v>COMMENT ON COLUMN "MaterialValuationData"."FuturePrice" IS '未来价格';</v>
      </c>
    </row>
    <row r="79" spans="1:6" x14ac:dyDescent="0.25">
      <c r="A79" t="s">
        <v>976</v>
      </c>
      <c r="B79" t="s">
        <v>978</v>
      </c>
      <c r="C79" t="s">
        <v>1116</v>
      </c>
      <c r="D79" t="s">
        <v>922</v>
      </c>
      <c r="E79" t="str">
        <f t="shared" si="18"/>
        <v>ALTER TABLE "MaterialValuationData" ADD ("FuturePriceValidDate"  DATE);</v>
      </c>
      <c r="F79" t="str">
        <f t="shared" si="19"/>
        <v>COMMENT ON COLUMN "MaterialValuationData"."FuturePriceValidDate" IS '未来价格开始有效日期';</v>
      </c>
    </row>
    <row r="80" spans="1:6" x14ac:dyDescent="0.25">
      <c r="A80" t="s">
        <v>979</v>
      </c>
      <c r="B80" t="s">
        <v>981</v>
      </c>
      <c r="C80" t="s">
        <v>1114</v>
      </c>
      <c r="D80" t="s">
        <v>922</v>
      </c>
      <c r="E80" t="str">
        <f t="shared" si="18"/>
        <v>ALTER TABLE "MaterialValuationData" ADD ("TaxLawValuationPrice1"  NUMBER(20,3));</v>
      </c>
      <c r="F80" t="str">
        <f t="shared" si="19"/>
        <v>COMMENT ON COLUMN "MaterialValuationData"."TaxLawValuationPrice1" IS '税价1';</v>
      </c>
    </row>
    <row r="81" spans="1:6" x14ac:dyDescent="0.25">
      <c r="A81" t="s">
        <v>982</v>
      </c>
      <c r="B81" t="s">
        <v>984</v>
      </c>
      <c r="C81" t="s">
        <v>1114</v>
      </c>
      <c r="D81" t="s">
        <v>922</v>
      </c>
      <c r="E81" t="str">
        <f t="shared" si="18"/>
        <v>ALTER TABLE "MaterialValuationData" ADD ("TaxLawValuationPrice2"  NUMBER(20,3));</v>
      </c>
      <c r="F81" t="str">
        <f t="shared" si="19"/>
        <v>COMMENT ON COLUMN "MaterialValuationData"."TaxLawValuationPrice2" IS '税价2';</v>
      </c>
    </row>
    <row r="82" spans="1:6" x14ac:dyDescent="0.25">
      <c r="A82" t="s">
        <v>985</v>
      </c>
      <c r="B82" t="s">
        <v>987</v>
      </c>
      <c r="C82" t="s">
        <v>1114</v>
      </c>
      <c r="D82" t="s">
        <v>922</v>
      </c>
      <c r="E82" t="str">
        <f t="shared" si="18"/>
        <v>ALTER TABLE "MaterialValuationData" ADD ("TaxLawValuationPrice3"  NUMBER(20,3));</v>
      </c>
      <c r="F82" t="str">
        <f t="shared" si="19"/>
        <v>COMMENT ON COLUMN "MaterialValuationData"."TaxLawValuationPrice3" IS '税价3';</v>
      </c>
    </row>
    <row r="83" spans="1:6" x14ac:dyDescent="0.25">
      <c r="A83" t="s">
        <v>988</v>
      </c>
      <c r="B83" t="s">
        <v>990</v>
      </c>
      <c r="C83" t="s">
        <v>1114</v>
      </c>
      <c r="D83" t="s">
        <v>922</v>
      </c>
      <c r="E83" t="str">
        <f t="shared" si="18"/>
        <v>ALTER TABLE "MaterialValuationData" ADD ("CommercialLawValuationPrice1"  NUMBER(20,3));</v>
      </c>
      <c r="F83" t="str">
        <f t="shared" si="19"/>
        <v>COMMENT ON COLUMN "MaterialValuationData"."CommercialLawValuationPrice1" IS '商业价格1';</v>
      </c>
    </row>
    <row r="84" spans="1:6" x14ac:dyDescent="0.25">
      <c r="A84" t="s">
        <v>991</v>
      </c>
      <c r="B84" t="s">
        <v>993</v>
      </c>
      <c r="C84" t="s">
        <v>1114</v>
      </c>
      <c r="D84" t="s">
        <v>922</v>
      </c>
      <c r="E84" t="str">
        <f t="shared" si="18"/>
        <v>ALTER TABLE "MaterialValuationData" ADD ("CommercialLawValuationPrice2"  NUMBER(20,3));</v>
      </c>
      <c r="F84" t="str">
        <f t="shared" si="19"/>
        <v>COMMENT ON COLUMN "MaterialValuationData"."CommercialLawValuationPrice2" IS '商业价格2';</v>
      </c>
    </row>
    <row r="85" spans="1:6" x14ac:dyDescent="0.25">
      <c r="A85" t="s">
        <v>994</v>
      </c>
      <c r="B85" t="s">
        <v>996</v>
      </c>
      <c r="C85" t="s">
        <v>1114</v>
      </c>
      <c r="D85" t="s">
        <v>922</v>
      </c>
      <c r="E85" t="str">
        <f t="shared" si="18"/>
        <v>ALTER TABLE "MaterialValuationData" ADD ("CommercialLawValuationPrice3"  NUMBER(20,3));</v>
      </c>
      <c r="F85" t="str">
        <f t="shared" si="19"/>
        <v>COMMENT ON COLUMN "MaterialValuationData"."CommercialLawValuationPrice3" IS '商业价格3';</v>
      </c>
    </row>
    <row r="86" spans="1:6" x14ac:dyDescent="0.25">
      <c r="A86" t="s">
        <v>997</v>
      </c>
      <c r="B86" t="s">
        <v>999</v>
      </c>
      <c r="C86" t="s">
        <v>1111</v>
      </c>
      <c r="D86" t="s">
        <v>922</v>
      </c>
      <c r="E86" t="str">
        <f t="shared" si="18"/>
        <v>ALTER TABLE "MaterialValuationData" ADD ("DevaluationIndicator"  VARCHAR2(50 CHAR));</v>
      </c>
      <c r="F86" t="str">
        <f t="shared" si="19"/>
        <v>COMMENT ON COLUMN "MaterialValuationData"."DevaluationIndicator" IS '贬值标志';</v>
      </c>
    </row>
    <row r="87" spans="1:6" x14ac:dyDescent="0.25">
      <c r="A87" t="s">
        <v>1000</v>
      </c>
      <c r="B87" t="s">
        <v>1002</v>
      </c>
      <c r="C87" t="s">
        <v>1114</v>
      </c>
      <c r="D87" t="s">
        <v>922</v>
      </c>
      <c r="E87" t="str">
        <f t="shared" si="18"/>
        <v>ALTER TABLE "MaterialValuationData" ADD ("ValuationPriceBases"  NUMBER(20,3));</v>
      </c>
      <c r="F87" t="str">
        <f t="shared" si="19"/>
        <v>COMMENT ON COLUMN "MaterialValuationData"."ValuationPriceBases" IS '估价基数';</v>
      </c>
    </row>
    <row r="88" spans="1:6" x14ac:dyDescent="0.25">
      <c r="A88" t="s">
        <v>1003</v>
      </c>
      <c r="B88" t="s">
        <v>1005</v>
      </c>
      <c r="C88" t="s">
        <v>1112</v>
      </c>
      <c r="D88" t="s">
        <v>922</v>
      </c>
      <c r="E88" t="str">
        <f t="shared" si="18"/>
        <v>ALTER TABLE "MaterialValuationData" ADD ("LIFO_FIFO_Relevant"  VARCHAR2(5 CHAR));</v>
      </c>
      <c r="F88" t="str">
        <f t="shared" si="19"/>
        <v>COMMENT ON COLUMN "MaterialValuationData"."LIFO_FIFO_Relevant" IS '与LIFO/FIFO相关';</v>
      </c>
    </row>
    <row r="89" spans="1:6" x14ac:dyDescent="0.25">
      <c r="A89" t="s">
        <v>1006</v>
      </c>
      <c r="B89" t="s">
        <v>1008</v>
      </c>
      <c r="C89" t="s">
        <v>1111</v>
      </c>
      <c r="D89" t="s">
        <v>922</v>
      </c>
      <c r="E89" t="str">
        <f t="shared" si="18"/>
        <v>ALTER TABLE "MaterialValuationData" ADD ("LIFO_FIFO_PoolNumber"  VARCHAR2(50 CHAR));</v>
      </c>
      <c r="F89" t="str">
        <f t="shared" si="19"/>
        <v>COMMENT ON COLUMN "MaterialValuationData"."LIFO_FIFO_PoolNumber" IS 'LIFO评估储备号';</v>
      </c>
    </row>
    <row r="90" spans="1:6" x14ac:dyDescent="0.25">
      <c r="A90" t="s">
        <v>1009</v>
      </c>
      <c r="B90" t="s">
        <v>1011</v>
      </c>
      <c r="C90" t="s">
        <v>1111</v>
      </c>
      <c r="D90" t="s">
        <v>922</v>
      </c>
      <c r="E90" t="str">
        <f t="shared" si="18"/>
        <v>ALTER TABLE "MaterialValuationData" ADD ("OriginGroupCosting"  VARCHAR2(50 CHAR));</v>
      </c>
      <c r="F90" t="str">
        <f t="shared" si="19"/>
        <v>COMMENT ON COLUMN "MaterialValuationData"."OriginGroupCosting" IS '原始组';</v>
      </c>
    </row>
    <row r="91" spans="1:6" x14ac:dyDescent="0.25">
      <c r="A91" t="s">
        <v>1012</v>
      </c>
      <c r="B91" t="s">
        <v>1014</v>
      </c>
      <c r="C91" t="s">
        <v>1111</v>
      </c>
      <c r="D91" t="s">
        <v>922</v>
      </c>
      <c r="E91" t="str">
        <f t="shared" si="18"/>
        <v>ALTER TABLE "MaterialValuationData" ADD ("OverheadGroupCosting"  VARCHAR2(50 CHAR));</v>
      </c>
      <c r="F91" t="str">
        <f t="shared" si="19"/>
        <v>COMMENT ON COLUMN "MaterialValuationData"."OverheadGroupCosting" IS '间接费用组';</v>
      </c>
    </row>
    <row r="95" spans="1:6" x14ac:dyDescent="0.25">
      <c r="A95" t="s">
        <v>670</v>
      </c>
      <c r="B95" t="s">
        <v>672</v>
      </c>
      <c r="C95" t="s">
        <v>1111</v>
      </c>
    </row>
    <row r="96" spans="1:6" x14ac:dyDescent="0.25">
      <c r="A96" t="s">
        <v>745</v>
      </c>
      <c r="B96" t="s">
        <v>747</v>
      </c>
      <c r="C96" t="s">
        <v>1111</v>
      </c>
    </row>
    <row r="97" spans="1:6" x14ac:dyDescent="0.25">
      <c r="A97" t="s">
        <v>682</v>
      </c>
      <c r="B97" t="s">
        <v>684</v>
      </c>
      <c r="C97" t="s">
        <v>1111</v>
      </c>
    </row>
    <row r="98" spans="1:6" x14ac:dyDescent="0.25">
      <c r="A98" t="s">
        <v>749</v>
      </c>
      <c r="B98" t="s">
        <v>751</v>
      </c>
      <c r="C98" t="s">
        <v>1111</v>
      </c>
    </row>
    <row r="99" spans="1:6" x14ac:dyDescent="0.25">
      <c r="A99" t="s">
        <v>369</v>
      </c>
      <c r="B99" t="s">
        <v>371</v>
      </c>
      <c r="C99" t="s">
        <v>1111</v>
      </c>
    </row>
    <row r="100" spans="1:6" x14ac:dyDescent="0.25">
      <c r="A100" t="s">
        <v>639</v>
      </c>
      <c r="B100" t="s">
        <v>641</v>
      </c>
      <c r="C100" t="s">
        <v>1111</v>
      </c>
    </row>
    <row r="101" spans="1:6" x14ac:dyDescent="0.25">
      <c r="A101" t="s">
        <v>360</v>
      </c>
      <c r="B101" t="s">
        <v>362</v>
      </c>
      <c r="C101" t="s">
        <v>1111</v>
      </c>
    </row>
    <row r="102" spans="1:6" x14ac:dyDescent="0.25">
      <c r="A102" t="s">
        <v>636</v>
      </c>
      <c r="B102" t="s">
        <v>638</v>
      </c>
      <c r="C102" t="s">
        <v>1111</v>
      </c>
    </row>
    <row r="103" spans="1:6" x14ac:dyDescent="0.25">
      <c r="A103" t="s">
        <v>712</v>
      </c>
      <c r="B103" t="s">
        <v>714</v>
      </c>
      <c r="C103" t="s">
        <v>1111</v>
      </c>
    </row>
    <row r="104" spans="1:6" x14ac:dyDescent="0.25">
      <c r="A104" t="s">
        <v>997</v>
      </c>
      <c r="B104" t="s">
        <v>999</v>
      </c>
      <c r="C104" t="s">
        <v>1111</v>
      </c>
    </row>
    <row r="105" spans="1:6" x14ac:dyDescent="0.25">
      <c r="A105" t="s">
        <v>654</v>
      </c>
      <c r="B105" t="s">
        <v>656</v>
      </c>
      <c r="C105" t="s">
        <v>1111</v>
      </c>
    </row>
    <row r="106" spans="1:6" x14ac:dyDescent="0.25">
      <c r="A106" t="s">
        <v>326</v>
      </c>
      <c r="B106" t="s">
        <v>328</v>
      </c>
      <c r="C106" t="s">
        <v>1111</v>
      </c>
    </row>
    <row r="107" spans="1:6" x14ac:dyDescent="0.25">
      <c r="A107" t="s">
        <v>724</v>
      </c>
      <c r="B107" t="s">
        <v>726</v>
      </c>
      <c r="C107" t="s">
        <v>1111</v>
      </c>
    </row>
    <row r="108" spans="1:6" x14ac:dyDescent="0.25">
      <c r="A108" t="s">
        <v>673</v>
      </c>
      <c r="B108" t="s">
        <v>675</v>
      </c>
      <c r="C108" t="s">
        <v>1111</v>
      </c>
    </row>
    <row r="109" spans="1:6" x14ac:dyDescent="0.25">
      <c r="A109" t="s">
        <v>661</v>
      </c>
      <c r="B109" t="s">
        <v>663</v>
      </c>
      <c r="C109" t="s">
        <v>1111</v>
      </c>
    </row>
    <row r="110" spans="1:6" x14ac:dyDescent="0.25">
      <c r="A110" t="s">
        <v>332</v>
      </c>
      <c r="B110" t="s">
        <v>334</v>
      </c>
      <c r="C110" t="s">
        <v>1111</v>
      </c>
      <c r="E110" t="s">
        <v>1119</v>
      </c>
      <c r="F110">
        <f>LEN(E110)</f>
        <v>31</v>
      </c>
    </row>
    <row r="111" spans="1:6" x14ac:dyDescent="0.25">
      <c r="A111" t="s">
        <v>603</v>
      </c>
      <c r="B111" t="s">
        <v>605</v>
      </c>
      <c r="C111" t="s">
        <v>1111</v>
      </c>
    </row>
    <row r="112" spans="1:6" x14ac:dyDescent="0.25">
      <c r="A112" t="s">
        <v>1006</v>
      </c>
      <c r="B112" t="s">
        <v>1008</v>
      </c>
      <c r="C112" t="s">
        <v>1111</v>
      </c>
    </row>
    <row r="113" spans="1:3" x14ac:dyDescent="0.25">
      <c r="A113" t="s">
        <v>338</v>
      </c>
      <c r="B113" t="s">
        <v>340</v>
      </c>
      <c r="C113" t="s">
        <v>1111</v>
      </c>
    </row>
    <row r="114" spans="1:3" x14ac:dyDescent="0.25">
      <c r="A114" t="s">
        <v>335</v>
      </c>
      <c r="B114" t="s">
        <v>337</v>
      </c>
      <c r="C114" t="s">
        <v>1111</v>
      </c>
    </row>
    <row r="115" spans="1:3" x14ac:dyDescent="0.25">
      <c r="A115" t="s">
        <v>721</v>
      </c>
      <c r="B115" t="s">
        <v>723</v>
      </c>
      <c r="C115" t="s">
        <v>1111</v>
      </c>
    </row>
    <row r="116" spans="1:3" x14ac:dyDescent="0.25">
      <c r="A116" t="s">
        <v>697</v>
      </c>
      <c r="B116" t="s">
        <v>699</v>
      </c>
      <c r="C116" t="s">
        <v>1111</v>
      </c>
    </row>
    <row r="117" spans="1:3" x14ac:dyDescent="0.25">
      <c r="A117" t="s">
        <v>700</v>
      </c>
      <c r="B117" t="s">
        <v>702</v>
      </c>
      <c r="C117" t="s">
        <v>1111</v>
      </c>
    </row>
    <row r="118" spans="1:3" x14ac:dyDescent="0.25">
      <c r="A118" t="s">
        <v>1009</v>
      </c>
      <c r="B118" t="s">
        <v>1011</v>
      </c>
      <c r="C118" t="s">
        <v>1111</v>
      </c>
    </row>
    <row r="119" spans="1:3" x14ac:dyDescent="0.25">
      <c r="A119" t="s">
        <v>694</v>
      </c>
      <c r="B119" t="s">
        <v>696</v>
      </c>
      <c r="C119" t="s">
        <v>1111</v>
      </c>
    </row>
    <row r="120" spans="1:3" x14ac:dyDescent="0.25">
      <c r="A120" t="s">
        <v>1012</v>
      </c>
      <c r="B120" t="s">
        <v>1014</v>
      </c>
      <c r="C120" t="s">
        <v>1111</v>
      </c>
    </row>
    <row r="121" spans="1:3" x14ac:dyDescent="0.25">
      <c r="A121" t="s">
        <v>630</v>
      </c>
      <c r="B121" t="s">
        <v>632</v>
      </c>
      <c r="C121" t="s">
        <v>1111</v>
      </c>
    </row>
    <row r="122" spans="1:3" x14ac:dyDescent="0.25">
      <c r="A122" t="s">
        <v>624</v>
      </c>
      <c r="B122" t="s">
        <v>626</v>
      </c>
      <c r="C122" t="s">
        <v>1111</v>
      </c>
    </row>
    <row r="123" spans="1:3" x14ac:dyDescent="0.25">
      <c r="A123" t="s">
        <v>633</v>
      </c>
      <c r="B123" t="s">
        <v>635</v>
      </c>
      <c r="C123" t="s">
        <v>1111</v>
      </c>
    </row>
    <row r="124" spans="1:3" x14ac:dyDescent="0.25">
      <c r="A124" t="s">
        <v>627</v>
      </c>
      <c r="B124" t="s">
        <v>629</v>
      </c>
      <c r="C124" t="s">
        <v>1111</v>
      </c>
    </row>
    <row r="125" spans="1:3" x14ac:dyDescent="0.25">
      <c r="A125" t="s">
        <v>688</v>
      </c>
      <c r="B125" t="s">
        <v>690</v>
      </c>
      <c r="C125" t="s">
        <v>1111</v>
      </c>
    </row>
    <row r="126" spans="1:3" x14ac:dyDescent="0.25">
      <c r="A126" t="s">
        <v>600</v>
      </c>
      <c r="B126" t="s">
        <v>602</v>
      </c>
      <c r="C126" t="s">
        <v>1111</v>
      </c>
    </row>
    <row r="127" spans="1:3" x14ac:dyDescent="0.25">
      <c r="A127" t="s">
        <v>676</v>
      </c>
      <c r="B127" t="s">
        <v>678</v>
      </c>
      <c r="C127" t="s">
        <v>1111</v>
      </c>
    </row>
    <row r="128" spans="1:3" x14ac:dyDescent="0.25">
      <c r="A128" t="s">
        <v>739</v>
      </c>
      <c r="B128" t="s">
        <v>741</v>
      </c>
      <c r="C128" t="s">
        <v>1111</v>
      </c>
    </row>
    <row r="129" spans="1:3" x14ac:dyDescent="0.25">
      <c r="A129" t="s">
        <v>736</v>
      </c>
      <c r="B129" t="s">
        <v>738</v>
      </c>
      <c r="C129" t="s">
        <v>1111</v>
      </c>
    </row>
    <row r="130" spans="1:3" x14ac:dyDescent="0.25">
      <c r="A130" t="s">
        <v>727</v>
      </c>
      <c r="B130" t="s">
        <v>729</v>
      </c>
      <c r="C130" t="s">
        <v>1111</v>
      </c>
    </row>
    <row r="131" spans="1:3" x14ac:dyDescent="0.25">
      <c r="A131" t="s">
        <v>742</v>
      </c>
      <c r="B131" t="s">
        <v>744</v>
      </c>
      <c r="C131" t="s">
        <v>1111</v>
      </c>
    </row>
    <row r="132" spans="1:3" x14ac:dyDescent="0.25">
      <c r="A132" t="s">
        <v>597</v>
      </c>
      <c r="B132" t="s">
        <v>599</v>
      </c>
      <c r="C132" t="s">
        <v>1111</v>
      </c>
    </row>
    <row r="133" spans="1:3" x14ac:dyDescent="0.25">
      <c r="A133" t="s">
        <v>612</v>
      </c>
      <c r="B133" t="s">
        <v>614</v>
      </c>
      <c r="C133" t="s">
        <v>1111</v>
      </c>
    </row>
    <row r="134" spans="1:3" x14ac:dyDescent="0.25">
      <c r="A134" t="s">
        <v>667</v>
      </c>
      <c r="B134" t="s">
        <v>669</v>
      </c>
      <c r="C134" t="s">
        <v>1111</v>
      </c>
    </row>
    <row r="135" spans="1:3" x14ac:dyDescent="0.25">
      <c r="A135" t="s">
        <v>591</v>
      </c>
      <c r="B135" t="s">
        <v>593</v>
      </c>
      <c r="C135" t="s">
        <v>1111</v>
      </c>
    </row>
    <row r="136" spans="1:3" x14ac:dyDescent="0.25">
      <c r="A136" t="s">
        <v>648</v>
      </c>
      <c r="B136" t="s">
        <v>650</v>
      </c>
      <c r="C136" t="s">
        <v>1111</v>
      </c>
    </row>
    <row r="137" spans="1:3" x14ac:dyDescent="0.25">
      <c r="A137" t="s">
        <v>615</v>
      </c>
      <c r="B137" t="s">
        <v>617</v>
      </c>
      <c r="C137" t="s">
        <v>1111</v>
      </c>
    </row>
    <row r="138" spans="1:3" x14ac:dyDescent="0.25">
      <c r="A138" t="s">
        <v>618</v>
      </c>
      <c r="B138" t="s">
        <v>620</v>
      </c>
      <c r="C138" t="s">
        <v>1111</v>
      </c>
    </row>
    <row r="139" spans="1:3" x14ac:dyDescent="0.25">
      <c r="A139" t="s">
        <v>351</v>
      </c>
      <c r="B139" t="s">
        <v>353</v>
      </c>
      <c r="C139" t="s">
        <v>1111</v>
      </c>
    </row>
    <row r="140" spans="1:3" x14ac:dyDescent="0.25">
      <c r="A140" t="s">
        <v>354</v>
      </c>
      <c r="B140" t="s">
        <v>356</v>
      </c>
      <c r="C140" t="s">
        <v>1111</v>
      </c>
    </row>
    <row r="141" spans="1:3" x14ac:dyDescent="0.25">
      <c r="A141" t="s">
        <v>752</v>
      </c>
      <c r="B141" t="s">
        <v>754</v>
      </c>
      <c r="C141" t="s">
        <v>1111</v>
      </c>
    </row>
    <row r="142" spans="1:3" x14ac:dyDescent="0.25">
      <c r="A142" t="s">
        <v>755</v>
      </c>
      <c r="B142" t="s">
        <v>757</v>
      </c>
      <c r="C142" t="s">
        <v>1111</v>
      </c>
    </row>
    <row r="143" spans="1:3" x14ac:dyDescent="0.25">
      <c r="A143" t="s">
        <v>758</v>
      </c>
      <c r="B143" t="s">
        <v>760</v>
      </c>
      <c r="C143" t="s">
        <v>1111</v>
      </c>
    </row>
    <row r="144" spans="1:3" x14ac:dyDescent="0.25">
      <c r="A144" t="s">
        <v>691</v>
      </c>
      <c r="B144" t="s">
        <v>1117</v>
      </c>
      <c r="C144" t="s">
        <v>1111</v>
      </c>
    </row>
    <row r="145" spans="1:3" x14ac:dyDescent="0.25">
      <c r="A145" t="s">
        <v>970</v>
      </c>
      <c r="B145" t="s">
        <v>972</v>
      </c>
      <c r="C145" t="s">
        <v>1111</v>
      </c>
    </row>
    <row r="146" spans="1:3" x14ac:dyDescent="0.25">
      <c r="A146" t="s">
        <v>966</v>
      </c>
      <c r="B146" t="s">
        <v>968</v>
      </c>
      <c r="C146" t="s">
        <v>1111</v>
      </c>
    </row>
    <row r="147" spans="1:3" x14ac:dyDescent="0.25">
      <c r="A147" t="s">
        <v>329</v>
      </c>
      <c r="B147" t="s">
        <v>331</v>
      </c>
      <c r="C147" t="s">
        <v>1111</v>
      </c>
    </row>
    <row r="151" spans="1:3" x14ac:dyDescent="0.25">
      <c r="A151" t="s">
        <v>670</v>
      </c>
      <c r="B151">
        <f>LEN(A151)</f>
        <v>13</v>
      </c>
    </row>
    <row r="152" spans="1:3" x14ac:dyDescent="0.25">
      <c r="A152" t="s">
        <v>682</v>
      </c>
      <c r="B152">
        <f t="shared" ref="B152" si="20">LEN(A152)</f>
        <v>16</v>
      </c>
    </row>
    <row r="153" spans="1:3" x14ac:dyDescent="0.25">
      <c r="A153" t="s">
        <v>749</v>
      </c>
      <c r="B153">
        <f t="shared" ref="B153:B190" si="21">LEN(A153)</f>
        <v>8</v>
      </c>
    </row>
    <row r="154" spans="1:3" x14ac:dyDescent="0.25">
      <c r="A154" t="s">
        <v>369</v>
      </c>
      <c r="B154">
        <f t="shared" si="21"/>
        <v>14</v>
      </c>
    </row>
    <row r="155" spans="1:3" x14ac:dyDescent="0.25">
      <c r="A155" t="s">
        <v>1120</v>
      </c>
      <c r="B155">
        <f t="shared" si="21"/>
        <v>26</v>
      </c>
    </row>
    <row r="156" spans="1:3" x14ac:dyDescent="0.25">
      <c r="A156" t="s">
        <v>712</v>
      </c>
      <c r="B156">
        <f t="shared" si="21"/>
        <v>22</v>
      </c>
    </row>
    <row r="157" spans="1:3" x14ac:dyDescent="0.25">
      <c r="A157" t="s">
        <v>654</v>
      </c>
      <c r="B157">
        <f t="shared" si="21"/>
        <v>24</v>
      </c>
    </row>
    <row r="158" spans="1:3" x14ac:dyDescent="0.25">
      <c r="A158" t="s">
        <v>326</v>
      </c>
      <c r="B158">
        <f t="shared" si="21"/>
        <v>14</v>
      </c>
    </row>
    <row r="159" spans="1:3" x14ac:dyDescent="0.25">
      <c r="A159" t="s">
        <v>724</v>
      </c>
      <c r="B159">
        <f t="shared" si="21"/>
        <v>19</v>
      </c>
    </row>
    <row r="160" spans="1:3" x14ac:dyDescent="0.25">
      <c r="A160" t="s">
        <v>673</v>
      </c>
      <c r="B160">
        <f t="shared" si="21"/>
        <v>13</v>
      </c>
    </row>
    <row r="161" spans="1:2" x14ac:dyDescent="0.25">
      <c r="A161" t="s">
        <v>332</v>
      </c>
      <c r="B161">
        <f t="shared" si="21"/>
        <v>17</v>
      </c>
    </row>
    <row r="162" spans="1:2" x14ac:dyDescent="0.25">
      <c r="A162" t="s">
        <v>603</v>
      </c>
      <c r="B162">
        <f t="shared" si="21"/>
        <v>20</v>
      </c>
    </row>
    <row r="163" spans="1:2" x14ac:dyDescent="0.25">
      <c r="A163" t="s">
        <v>1006</v>
      </c>
      <c r="B163">
        <f t="shared" si="21"/>
        <v>20</v>
      </c>
    </row>
    <row r="164" spans="1:2" x14ac:dyDescent="0.25">
      <c r="A164" t="s">
        <v>1121</v>
      </c>
      <c r="B164">
        <f t="shared" si="21"/>
        <v>26</v>
      </c>
    </row>
    <row r="165" spans="1:2" x14ac:dyDescent="0.25">
      <c r="A165" t="s">
        <v>338</v>
      </c>
      <c r="B165">
        <f t="shared" si="21"/>
        <v>17</v>
      </c>
    </row>
    <row r="166" spans="1:2" x14ac:dyDescent="0.25">
      <c r="A166" t="s">
        <v>335</v>
      </c>
      <c r="B166">
        <f t="shared" si="21"/>
        <v>17</v>
      </c>
    </row>
    <row r="167" spans="1:2" x14ac:dyDescent="0.25">
      <c r="A167" t="s">
        <v>1122</v>
      </c>
      <c r="B167">
        <f t="shared" si="21"/>
        <v>19</v>
      </c>
    </row>
    <row r="168" spans="1:2" x14ac:dyDescent="0.25">
      <c r="A168" t="s">
        <v>697</v>
      </c>
      <c r="B168">
        <f t="shared" si="21"/>
        <v>23</v>
      </c>
    </row>
    <row r="169" spans="1:2" x14ac:dyDescent="0.25">
      <c r="A169" t="s">
        <v>1009</v>
      </c>
      <c r="B169">
        <f t="shared" si="21"/>
        <v>18</v>
      </c>
    </row>
    <row r="170" spans="1:2" x14ac:dyDescent="0.25">
      <c r="A170" t="s">
        <v>694</v>
      </c>
      <c r="B170">
        <f t="shared" si="21"/>
        <v>14</v>
      </c>
    </row>
    <row r="171" spans="1:2" x14ac:dyDescent="0.25">
      <c r="A171" t="s">
        <v>1012</v>
      </c>
      <c r="B171">
        <f t="shared" si="21"/>
        <v>20</v>
      </c>
    </row>
    <row r="172" spans="1:2" x14ac:dyDescent="0.25">
      <c r="A172" t="s">
        <v>688</v>
      </c>
      <c r="B172">
        <f t="shared" si="21"/>
        <v>27</v>
      </c>
    </row>
    <row r="173" spans="1:2" x14ac:dyDescent="0.25">
      <c r="A173" t="s">
        <v>600</v>
      </c>
      <c r="B173">
        <f t="shared" si="21"/>
        <v>18</v>
      </c>
    </row>
    <row r="174" spans="1:2" x14ac:dyDescent="0.25">
      <c r="A174" t="s">
        <v>676</v>
      </c>
      <c r="B174">
        <f t="shared" si="21"/>
        <v>20</v>
      </c>
    </row>
    <row r="175" spans="1:2" x14ac:dyDescent="0.25">
      <c r="A175" t="s">
        <v>739</v>
      </c>
      <c r="B175">
        <f t="shared" si="21"/>
        <v>17</v>
      </c>
    </row>
    <row r="176" spans="1:2" x14ac:dyDescent="0.25">
      <c r="A176" t="s">
        <v>736</v>
      </c>
      <c r="B176">
        <f t="shared" si="21"/>
        <v>25</v>
      </c>
    </row>
    <row r="177" spans="1:2" x14ac:dyDescent="0.25">
      <c r="A177" t="s">
        <v>1123</v>
      </c>
      <c r="B177">
        <f t="shared" si="21"/>
        <v>26</v>
      </c>
    </row>
    <row r="178" spans="1:2" x14ac:dyDescent="0.25">
      <c r="A178" t="s">
        <v>742</v>
      </c>
      <c r="B178">
        <f t="shared" si="21"/>
        <v>22</v>
      </c>
    </row>
    <row r="179" spans="1:2" x14ac:dyDescent="0.25">
      <c r="A179" t="s">
        <v>597</v>
      </c>
      <c r="B179">
        <f t="shared" si="21"/>
        <v>21</v>
      </c>
    </row>
    <row r="180" spans="1:2" x14ac:dyDescent="0.25">
      <c r="A180" t="s">
        <v>612</v>
      </c>
      <c r="B180">
        <f t="shared" si="21"/>
        <v>22</v>
      </c>
    </row>
    <row r="181" spans="1:2" x14ac:dyDescent="0.25">
      <c r="A181" t="s">
        <v>667</v>
      </c>
      <c r="B181">
        <f t="shared" si="21"/>
        <v>22</v>
      </c>
    </row>
    <row r="182" spans="1:2" x14ac:dyDescent="0.25">
      <c r="A182" t="s">
        <v>591</v>
      </c>
      <c r="B182">
        <f t="shared" si="21"/>
        <v>15</v>
      </c>
    </row>
    <row r="183" spans="1:2" x14ac:dyDescent="0.25">
      <c r="A183" t="s">
        <v>648</v>
      </c>
      <c r="B183">
        <f t="shared" si="21"/>
        <v>20</v>
      </c>
    </row>
    <row r="184" spans="1:2" x14ac:dyDescent="0.25">
      <c r="A184" t="s">
        <v>615</v>
      </c>
      <c r="B184">
        <f t="shared" si="21"/>
        <v>19</v>
      </c>
    </row>
    <row r="185" spans="1:2" x14ac:dyDescent="0.25">
      <c r="A185" t="s">
        <v>618</v>
      </c>
      <c r="B185">
        <f t="shared" si="21"/>
        <v>17</v>
      </c>
    </row>
    <row r="186" spans="1:2" x14ac:dyDescent="0.25">
      <c r="A186" t="s">
        <v>351</v>
      </c>
      <c r="B186">
        <f t="shared" si="21"/>
        <v>23</v>
      </c>
    </row>
    <row r="187" spans="1:2" x14ac:dyDescent="0.25">
      <c r="A187" t="s">
        <v>1124</v>
      </c>
      <c r="B187">
        <f t="shared" si="21"/>
        <v>26</v>
      </c>
    </row>
    <row r="188" spans="1:2" x14ac:dyDescent="0.25">
      <c r="A188" t="s">
        <v>752</v>
      </c>
      <c r="B188">
        <f t="shared" si="21"/>
        <v>13</v>
      </c>
    </row>
    <row r="189" spans="1:2" x14ac:dyDescent="0.25">
      <c r="A189" t="s">
        <v>758</v>
      </c>
      <c r="B189">
        <f t="shared" si="21"/>
        <v>12</v>
      </c>
    </row>
    <row r="190" spans="1:2" x14ac:dyDescent="0.25">
      <c r="A190" t="s">
        <v>329</v>
      </c>
      <c r="B190">
        <f t="shared" si="21"/>
        <v>25</v>
      </c>
    </row>
  </sheetData>
  <sortState ref="A95:C147">
    <sortCondition ref="A95:A147"/>
  </sortState>
  <phoneticPr fontId="4" type="noConversion"/>
  <pageMargins left="0.69930555555555596" right="0.69930555555555596" top="0.75" bottom="0.75" header="0.3" footer="0.3"/>
  <pageSetup scale="24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workbookViewId="0">
      <selection activeCell="V18" sqref="V18"/>
    </sheetView>
  </sheetViews>
  <sheetFormatPr defaultColWidth="9" defaultRowHeight="14.4" x14ac:dyDescent="0.25"/>
  <cols>
    <col min="1" max="1" width="27.21875" customWidth="1"/>
    <col min="2" max="2" width="13.88671875" customWidth="1"/>
    <col min="3" max="3" width="18" customWidth="1"/>
    <col min="6" max="6" width="37.33203125" customWidth="1"/>
    <col min="7" max="7" width="30" customWidth="1"/>
    <col min="8" max="8" width="11.109375" customWidth="1"/>
    <col min="17" max="17" width="28.88671875" customWidth="1"/>
    <col min="26" max="26" width="26.109375" customWidth="1"/>
    <col min="27" max="27" width="11.77734375" customWidth="1"/>
  </cols>
  <sheetData>
    <row r="1" spans="1:28" x14ac:dyDescent="0.25">
      <c r="A1" s="5" t="s">
        <v>147</v>
      </c>
      <c r="B1" s="5" t="s">
        <v>148</v>
      </c>
      <c r="G1" t="s">
        <v>147</v>
      </c>
      <c r="H1" t="s">
        <v>148</v>
      </c>
      <c r="K1" t="s">
        <v>147</v>
      </c>
      <c r="L1" t="s">
        <v>148</v>
      </c>
      <c r="Q1" t="s">
        <v>147</v>
      </c>
      <c r="R1" t="s">
        <v>148</v>
      </c>
      <c r="Z1" t="s">
        <v>147</v>
      </c>
      <c r="AA1" t="s">
        <v>148</v>
      </c>
    </row>
    <row r="2" spans="1:28" x14ac:dyDescent="0.25">
      <c r="A2" s="5" t="s">
        <v>161</v>
      </c>
      <c r="B2" s="5" t="s">
        <v>162</v>
      </c>
      <c r="C2" t="s">
        <v>1125</v>
      </c>
      <c r="F2" t="s">
        <v>1126</v>
      </c>
      <c r="G2" t="s">
        <v>161</v>
      </c>
      <c r="H2" t="s">
        <v>162</v>
      </c>
      <c r="I2" t="s">
        <v>1125</v>
      </c>
      <c r="K2" t="s">
        <v>161</v>
      </c>
      <c r="L2" t="s">
        <v>765</v>
      </c>
      <c r="M2" t="s">
        <v>1125</v>
      </c>
      <c r="Q2" t="s">
        <v>161</v>
      </c>
      <c r="R2" t="s">
        <v>923</v>
      </c>
      <c r="S2" t="s">
        <v>1125</v>
      </c>
      <c r="Z2" t="s">
        <v>161</v>
      </c>
      <c r="AA2" t="s">
        <v>844</v>
      </c>
      <c r="AB2" t="s">
        <v>1125</v>
      </c>
    </row>
    <row r="3" spans="1:28" x14ac:dyDescent="0.25">
      <c r="A3" s="5" t="s">
        <v>147</v>
      </c>
      <c r="B3" s="5" t="s">
        <v>164</v>
      </c>
      <c r="C3" s="5" t="s">
        <v>164</v>
      </c>
      <c r="F3" t="s">
        <v>1127</v>
      </c>
      <c r="G3" t="s">
        <v>160</v>
      </c>
      <c r="H3" t="s">
        <v>164</v>
      </c>
      <c r="I3" t="s">
        <v>164</v>
      </c>
      <c r="K3" t="s">
        <v>160</v>
      </c>
      <c r="L3" t="s">
        <v>164</v>
      </c>
      <c r="M3" t="s">
        <v>164</v>
      </c>
      <c r="Q3" t="s">
        <v>160</v>
      </c>
      <c r="R3" t="s">
        <v>164</v>
      </c>
      <c r="S3" t="s">
        <v>164</v>
      </c>
      <c r="Z3" t="s">
        <v>160</v>
      </c>
      <c r="AA3" t="s">
        <v>164</v>
      </c>
      <c r="AB3" t="s">
        <v>164</v>
      </c>
    </row>
    <row r="4" spans="1:28" x14ac:dyDescent="0.25">
      <c r="A4" s="5" t="s">
        <v>166</v>
      </c>
      <c r="B4" s="5" t="s">
        <v>167</v>
      </c>
      <c r="C4" s="5" t="s">
        <v>167</v>
      </c>
      <c r="F4" t="s">
        <v>1128</v>
      </c>
      <c r="G4" t="s">
        <v>379</v>
      </c>
      <c r="H4" t="s">
        <v>380</v>
      </c>
      <c r="I4" t="s">
        <v>380</v>
      </c>
      <c r="K4" t="s">
        <v>766</v>
      </c>
      <c r="L4" t="s">
        <v>767</v>
      </c>
      <c r="M4" t="s">
        <v>767</v>
      </c>
      <c r="Q4" t="s">
        <v>924</v>
      </c>
      <c r="R4" t="s">
        <v>925</v>
      </c>
      <c r="S4" t="s">
        <v>925</v>
      </c>
      <c r="Z4" t="s">
        <v>379</v>
      </c>
      <c r="AA4" t="s">
        <v>380</v>
      </c>
      <c r="AB4" t="s">
        <v>380</v>
      </c>
    </row>
    <row r="5" spans="1:28" x14ac:dyDescent="0.25">
      <c r="A5" s="5" t="s">
        <v>148</v>
      </c>
      <c r="B5" s="5"/>
      <c r="C5" s="5"/>
      <c r="F5" t="s">
        <v>1129</v>
      </c>
      <c r="G5" t="s">
        <v>381</v>
      </c>
      <c r="H5" t="s">
        <v>382</v>
      </c>
      <c r="I5" t="s">
        <v>382</v>
      </c>
      <c r="K5" t="s">
        <v>768</v>
      </c>
      <c r="L5" t="s">
        <v>769</v>
      </c>
      <c r="M5" t="s">
        <v>769</v>
      </c>
      <c r="Q5" t="s">
        <v>926</v>
      </c>
      <c r="R5" t="s">
        <v>927</v>
      </c>
      <c r="S5" t="s">
        <v>927</v>
      </c>
      <c r="Z5" t="s">
        <v>845</v>
      </c>
      <c r="AA5" t="s">
        <v>846</v>
      </c>
      <c r="AB5" t="s">
        <v>846</v>
      </c>
    </row>
    <row r="6" spans="1:28" x14ac:dyDescent="0.25">
      <c r="A6" s="5" t="s">
        <v>171</v>
      </c>
      <c r="B6" s="5"/>
      <c r="C6" s="5"/>
      <c r="F6" t="s">
        <v>1130</v>
      </c>
      <c r="G6" t="s">
        <v>385</v>
      </c>
      <c r="H6" t="s">
        <v>386</v>
      </c>
      <c r="I6" t="s">
        <v>386</v>
      </c>
      <c r="K6" t="s">
        <v>770</v>
      </c>
      <c r="L6" t="s">
        <v>771</v>
      </c>
      <c r="M6" t="s">
        <v>771</v>
      </c>
      <c r="Q6" t="s">
        <v>393</v>
      </c>
      <c r="R6" t="s">
        <v>394</v>
      </c>
      <c r="S6" t="s">
        <v>394</v>
      </c>
      <c r="Z6" t="s">
        <v>847</v>
      </c>
      <c r="AA6" t="s">
        <v>848</v>
      </c>
      <c r="AB6" t="s">
        <v>848</v>
      </c>
    </row>
    <row r="7" spans="1:28" x14ac:dyDescent="0.25">
      <c r="A7" s="5" t="s">
        <v>173</v>
      </c>
      <c r="B7" s="5" t="s">
        <v>174</v>
      </c>
      <c r="C7" s="5" t="s">
        <v>174</v>
      </c>
      <c r="F7" t="s">
        <v>1131</v>
      </c>
      <c r="G7" t="s">
        <v>388</v>
      </c>
      <c r="K7" t="s">
        <v>772</v>
      </c>
      <c r="L7" t="s">
        <v>773</v>
      </c>
      <c r="M7" t="s">
        <v>773</v>
      </c>
      <c r="Q7" t="s">
        <v>928</v>
      </c>
      <c r="R7" t="s">
        <v>929</v>
      </c>
      <c r="S7" t="s">
        <v>929</v>
      </c>
      <c r="Z7" t="s">
        <v>850</v>
      </c>
      <c r="AA7" t="s">
        <v>851</v>
      </c>
      <c r="AB7" t="s">
        <v>851</v>
      </c>
    </row>
    <row r="8" spans="1:28" x14ac:dyDescent="0.25">
      <c r="A8" s="5" t="s">
        <v>176</v>
      </c>
      <c r="B8" s="5" t="s">
        <v>177</v>
      </c>
      <c r="C8" s="5" t="s">
        <v>177</v>
      </c>
      <c r="F8" t="s">
        <v>1132</v>
      </c>
      <c r="G8" t="s">
        <v>390</v>
      </c>
      <c r="H8" t="s">
        <v>391</v>
      </c>
      <c r="I8" t="s">
        <v>391</v>
      </c>
      <c r="K8" t="s">
        <v>774</v>
      </c>
      <c r="L8" t="s">
        <v>775</v>
      </c>
      <c r="M8" t="s">
        <v>775</v>
      </c>
      <c r="Q8" t="s">
        <v>931</v>
      </c>
      <c r="R8" t="s">
        <v>932</v>
      </c>
      <c r="S8" t="s">
        <v>932</v>
      </c>
      <c r="Z8" t="s">
        <v>505</v>
      </c>
      <c r="AA8" t="s">
        <v>506</v>
      </c>
      <c r="AB8" t="s">
        <v>506</v>
      </c>
    </row>
    <row r="9" spans="1:28" x14ac:dyDescent="0.25">
      <c r="A9" s="5" t="s">
        <v>178</v>
      </c>
      <c r="B9" s="5"/>
      <c r="C9" s="5"/>
      <c r="F9" t="s">
        <v>1133</v>
      </c>
      <c r="G9" t="s">
        <v>393</v>
      </c>
      <c r="H9" t="s">
        <v>394</v>
      </c>
      <c r="I9" t="s">
        <v>394</v>
      </c>
      <c r="K9" t="s">
        <v>778</v>
      </c>
      <c r="L9" t="s">
        <v>779</v>
      </c>
      <c r="M9" t="s">
        <v>779</v>
      </c>
      <c r="Q9" t="s">
        <v>933</v>
      </c>
      <c r="R9" t="s">
        <v>934</v>
      </c>
      <c r="S9" t="s">
        <v>934</v>
      </c>
      <c r="Z9" t="s">
        <v>854</v>
      </c>
      <c r="AA9" t="s">
        <v>855</v>
      </c>
      <c r="AB9" t="s">
        <v>855</v>
      </c>
    </row>
    <row r="10" spans="1:28" x14ac:dyDescent="0.25">
      <c r="A10" s="5" t="s">
        <v>180</v>
      </c>
      <c r="B10" s="5" t="s">
        <v>181</v>
      </c>
      <c r="C10" s="5" t="s">
        <v>181</v>
      </c>
      <c r="F10" t="s">
        <v>1134</v>
      </c>
      <c r="G10" t="s">
        <v>395</v>
      </c>
      <c r="H10" t="s">
        <v>396</v>
      </c>
      <c r="I10" t="s">
        <v>396</v>
      </c>
      <c r="K10" t="s">
        <v>781</v>
      </c>
      <c r="L10" t="s">
        <v>782</v>
      </c>
      <c r="M10" t="s">
        <v>782</v>
      </c>
      <c r="Q10" t="s">
        <v>936</v>
      </c>
      <c r="R10" t="s">
        <v>937</v>
      </c>
      <c r="S10" t="s">
        <v>937</v>
      </c>
      <c r="Z10" t="s">
        <v>857</v>
      </c>
      <c r="AA10" t="s">
        <v>858</v>
      </c>
      <c r="AB10" t="s">
        <v>858</v>
      </c>
    </row>
    <row r="11" spans="1:28" x14ac:dyDescent="0.25">
      <c r="A11" s="6" t="s">
        <v>182</v>
      </c>
      <c r="B11" s="6" t="s">
        <v>183</v>
      </c>
      <c r="C11" s="6" t="s">
        <v>183</v>
      </c>
      <c r="F11" t="s">
        <v>1135</v>
      </c>
      <c r="G11" t="s">
        <v>398</v>
      </c>
      <c r="H11" t="s">
        <v>399</v>
      </c>
      <c r="I11" t="s">
        <v>399</v>
      </c>
      <c r="K11" t="s">
        <v>784</v>
      </c>
      <c r="L11" t="s">
        <v>785</v>
      </c>
      <c r="M11" t="s">
        <v>785</v>
      </c>
      <c r="Q11" t="s">
        <v>939</v>
      </c>
      <c r="R11" t="s">
        <v>940</v>
      </c>
      <c r="S11" t="s">
        <v>940</v>
      </c>
      <c r="Z11" t="s">
        <v>860</v>
      </c>
      <c r="AA11" t="s">
        <v>861</v>
      </c>
      <c r="AB11" t="s">
        <v>861</v>
      </c>
    </row>
    <row r="12" spans="1:28" x14ac:dyDescent="0.25">
      <c r="A12" t="s">
        <v>185</v>
      </c>
      <c r="F12" t="s">
        <v>1136</v>
      </c>
      <c r="G12" t="s">
        <v>402</v>
      </c>
      <c r="H12" t="s">
        <v>403</v>
      </c>
      <c r="I12" t="s">
        <v>403</v>
      </c>
      <c r="K12" t="s">
        <v>787</v>
      </c>
      <c r="L12" t="s">
        <v>788</v>
      </c>
      <c r="M12" t="s">
        <v>788</v>
      </c>
      <c r="Q12" t="s">
        <v>942</v>
      </c>
      <c r="R12" t="s">
        <v>943</v>
      </c>
      <c r="S12" t="s">
        <v>943</v>
      </c>
      <c r="Z12" t="s">
        <v>863</v>
      </c>
      <c r="AA12" t="s">
        <v>864</v>
      </c>
      <c r="AB12" t="s">
        <v>864</v>
      </c>
    </row>
    <row r="13" spans="1:28" x14ac:dyDescent="0.25">
      <c r="A13" t="s">
        <v>187</v>
      </c>
      <c r="B13" t="s">
        <v>188</v>
      </c>
      <c r="C13" t="s">
        <v>188</v>
      </c>
      <c r="F13" t="s">
        <v>1137</v>
      </c>
      <c r="G13" t="s">
        <v>405</v>
      </c>
      <c r="H13" t="s">
        <v>406</v>
      </c>
      <c r="I13" t="s">
        <v>406</v>
      </c>
      <c r="K13" t="s">
        <v>790</v>
      </c>
      <c r="L13" t="s">
        <v>791</v>
      </c>
      <c r="M13" t="s">
        <v>791</v>
      </c>
      <c r="Q13" t="s">
        <v>945</v>
      </c>
      <c r="R13" t="s">
        <v>946</v>
      </c>
      <c r="S13" t="s">
        <v>946</v>
      </c>
      <c r="Z13" t="s">
        <v>866</v>
      </c>
      <c r="AA13" t="s">
        <v>867</v>
      </c>
      <c r="AB13" t="s">
        <v>867</v>
      </c>
    </row>
    <row r="14" spans="1:28" x14ac:dyDescent="0.25">
      <c r="A14" t="s">
        <v>190</v>
      </c>
      <c r="F14" t="s">
        <v>1138</v>
      </c>
      <c r="G14" t="s">
        <v>407</v>
      </c>
      <c r="H14" t="s">
        <v>408</v>
      </c>
      <c r="I14" t="s">
        <v>408</v>
      </c>
      <c r="K14" t="s">
        <v>793</v>
      </c>
      <c r="L14" t="s">
        <v>794</v>
      </c>
      <c r="M14" t="s">
        <v>794</v>
      </c>
      <c r="Q14" t="s">
        <v>948</v>
      </c>
      <c r="R14" t="s">
        <v>949</v>
      </c>
      <c r="S14" t="s">
        <v>949</v>
      </c>
      <c r="Z14" t="s">
        <v>869</v>
      </c>
      <c r="AA14" t="s">
        <v>870</v>
      </c>
      <c r="AB14" t="s">
        <v>870</v>
      </c>
    </row>
    <row r="15" spans="1:28" x14ac:dyDescent="0.25">
      <c r="A15" t="s">
        <v>192</v>
      </c>
      <c r="F15" t="s">
        <v>1139</v>
      </c>
      <c r="G15" t="s">
        <v>409</v>
      </c>
      <c r="H15" t="s">
        <v>410</v>
      </c>
      <c r="I15" t="s">
        <v>410</v>
      </c>
      <c r="K15" t="s">
        <v>796</v>
      </c>
      <c r="L15" t="s">
        <v>797</v>
      </c>
      <c r="M15" t="s">
        <v>797</v>
      </c>
      <c r="Q15" t="s">
        <v>951</v>
      </c>
      <c r="R15" t="s">
        <v>952</v>
      </c>
      <c r="S15" t="s">
        <v>952</v>
      </c>
      <c r="Z15" t="s">
        <v>872</v>
      </c>
      <c r="AA15" t="s">
        <v>873</v>
      </c>
      <c r="AB15" t="s">
        <v>873</v>
      </c>
    </row>
    <row r="16" spans="1:28" x14ac:dyDescent="0.25">
      <c r="A16" t="s">
        <v>194</v>
      </c>
      <c r="F16" t="s">
        <v>1140</v>
      </c>
      <c r="G16" t="s">
        <v>411</v>
      </c>
      <c r="H16" t="s">
        <v>412</v>
      </c>
      <c r="I16" t="s">
        <v>412</v>
      </c>
      <c r="K16" t="s">
        <v>799</v>
      </c>
      <c r="L16" t="s">
        <v>800</v>
      </c>
      <c r="M16" t="s">
        <v>800</v>
      </c>
      <c r="Q16" t="s">
        <v>954</v>
      </c>
      <c r="R16" t="s">
        <v>955</v>
      </c>
      <c r="S16" t="s">
        <v>955</v>
      </c>
      <c r="Z16" t="s">
        <v>875</v>
      </c>
      <c r="AA16" t="s">
        <v>876</v>
      </c>
      <c r="AB16" t="s">
        <v>876</v>
      </c>
    </row>
    <row r="17" spans="1:28" x14ac:dyDescent="0.25">
      <c r="A17" t="s">
        <v>197</v>
      </c>
      <c r="B17" t="s">
        <v>1141</v>
      </c>
      <c r="F17" t="s">
        <v>1142</v>
      </c>
      <c r="G17" t="s">
        <v>413</v>
      </c>
      <c r="H17" t="s">
        <v>414</v>
      </c>
      <c r="I17" t="s">
        <v>414</v>
      </c>
      <c r="K17" t="s">
        <v>801</v>
      </c>
      <c r="L17" t="s">
        <v>802</v>
      </c>
      <c r="M17" t="s">
        <v>802</v>
      </c>
      <c r="Q17" t="s">
        <v>957</v>
      </c>
      <c r="R17" t="s">
        <v>958</v>
      </c>
      <c r="S17" t="s">
        <v>958</v>
      </c>
      <c r="Z17" t="s">
        <v>879</v>
      </c>
      <c r="AA17" t="s">
        <v>880</v>
      </c>
      <c r="AB17" t="s">
        <v>880</v>
      </c>
    </row>
    <row r="18" spans="1:28" x14ac:dyDescent="0.25">
      <c r="A18" t="s">
        <v>199</v>
      </c>
      <c r="B18" t="s">
        <v>200</v>
      </c>
      <c r="C18" t="s">
        <v>200</v>
      </c>
      <c r="F18" t="s">
        <v>1143</v>
      </c>
      <c r="G18" t="s">
        <v>416</v>
      </c>
      <c r="H18" t="s">
        <v>417</v>
      </c>
      <c r="I18" t="s">
        <v>417</v>
      </c>
      <c r="K18" t="s">
        <v>283</v>
      </c>
      <c r="L18" t="s">
        <v>804</v>
      </c>
      <c r="M18" t="s">
        <v>804</v>
      </c>
      <c r="Q18" t="s">
        <v>960</v>
      </c>
      <c r="R18" t="s">
        <v>961</v>
      </c>
      <c r="S18" t="s">
        <v>961</v>
      </c>
      <c r="Z18" t="s">
        <v>882</v>
      </c>
      <c r="AA18" t="s">
        <v>883</v>
      </c>
      <c r="AB18" t="s">
        <v>883</v>
      </c>
    </row>
    <row r="19" spans="1:28" x14ac:dyDescent="0.25">
      <c r="A19" t="s">
        <v>201</v>
      </c>
      <c r="B19" t="s">
        <v>202</v>
      </c>
      <c r="C19" t="s">
        <v>202</v>
      </c>
      <c r="F19" t="s">
        <v>1144</v>
      </c>
      <c r="G19" t="s">
        <v>419</v>
      </c>
      <c r="H19" t="s">
        <v>420</v>
      </c>
      <c r="I19" t="s">
        <v>420</v>
      </c>
      <c r="K19" t="s">
        <v>201</v>
      </c>
      <c r="L19" t="s">
        <v>805</v>
      </c>
      <c r="M19" t="s">
        <v>805</v>
      </c>
      <c r="Q19" t="s">
        <v>963</v>
      </c>
      <c r="R19" t="s">
        <v>964</v>
      </c>
      <c r="S19" t="s">
        <v>964</v>
      </c>
      <c r="Z19" t="s">
        <v>885</v>
      </c>
      <c r="AA19" t="s">
        <v>886</v>
      </c>
      <c r="AB19" t="s">
        <v>886</v>
      </c>
    </row>
    <row r="20" spans="1:28" x14ac:dyDescent="0.25">
      <c r="A20" t="s">
        <v>205</v>
      </c>
      <c r="B20" t="s">
        <v>206</v>
      </c>
      <c r="C20" t="s">
        <v>206</v>
      </c>
      <c r="F20" t="s">
        <v>1145</v>
      </c>
      <c r="G20" t="s">
        <v>422</v>
      </c>
      <c r="H20" t="s">
        <v>423</v>
      </c>
      <c r="I20" t="s">
        <v>423</v>
      </c>
      <c r="K20" s="5" t="s">
        <v>806</v>
      </c>
      <c r="L20" s="5" t="s">
        <v>807</v>
      </c>
      <c r="M20" s="5" t="s">
        <v>807</v>
      </c>
      <c r="S20" t="s">
        <v>1146</v>
      </c>
      <c r="Z20" t="s">
        <v>888</v>
      </c>
      <c r="AA20" t="s">
        <v>889</v>
      </c>
      <c r="AB20" t="s">
        <v>889</v>
      </c>
    </row>
    <row r="21" spans="1:28" x14ac:dyDescent="0.25">
      <c r="A21" t="s">
        <v>208</v>
      </c>
      <c r="B21" t="s">
        <v>209</v>
      </c>
      <c r="C21" t="s">
        <v>209</v>
      </c>
      <c r="F21" t="s">
        <v>1147</v>
      </c>
      <c r="G21" t="s">
        <v>425</v>
      </c>
      <c r="H21" t="s">
        <v>426</v>
      </c>
      <c r="I21" t="s">
        <v>426</v>
      </c>
      <c r="K21" t="s">
        <v>808</v>
      </c>
      <c r="L21" t="s">
        <v>809</v>
      </c>
      <c r="M21" t="s">
        <v>809</v>
      </c>
      <c r="S21">
        <v>1100</v>
      </c>
      <c r="V21">
        <v>6200</v>
      </c>
      <c r="W21" t="e">
        <f>VLOOKUP(V:V,S:S,1,FALSE)</f>
        <v>#N/A</v>
      </c>
      <c r="Z21" t="s">
        <v>891</v>
      </c>
      <c r="AA21" t="s">
        <v>892</v>
      </c>
      <c r="AB21" t="s">
        <v>892</v>
      </c>
    </row>
    <row r="22" spans="1:28" x14ac:dyDescent="0.25">
      <c r="A22" t="s">
        <v>211</v>
      </c>
      <c r="B22" t="s">
        <v>212</v>
      </c>
      <c r="C22" t="s">
        <v>212</v>
      </c>
      <c r="F22" t="s">
        <v>1148</v>
      </c>
      <c r="G22" t="s">
        <v>428</v>
      </c>
      <c r="H22" t="s">
        <v>429</v>
      </c>
      <c r="I22" t="s">
        <v>429</v>
      </c>
      <c r="K22" t="s">
        <v>810</v>
      </c>
      <c r="L22" t="s">
        <v>811</v>
      </c>
      <c r="M22" t="s">
        <v>811</v>
      </c>
      <c r="S22">
        <v>2000</v>
      </c>
      <c r="V22">
        <v>5100</v>
      </c>
      <c r="W22">
        <f t="shared" ref="W22" si="0">VLOOKUP(V:V,S:S,1,FALSE)</f>
        <v>5100</v>
      </c>
      <c r="Z22" t="s">
        <v>894</v>
      </c>
      <c r="AA22" t="s">
        <v>895</v>
      </c>
      <c r="AB22" t="s">
        <v>895</v>
      </c>
    </row>
    <row r="23" spans="1:28" x14ac:dyDescent="0.25">
      <c r="A23" t="s">
        <v>215</v>
      </c>
      <c r="B23" t="s">
        <v>216</v>
      </c>
      <c r="C23" t="s">
        <v>216</v>
      </c>
      <c r="F23" t="s">
        <v>1149</v>
      </c>
      <c r="G23" t="s">
        <v>431</v>
      </c>
      <c r="H23" t="s">
        <v>432</v>
      </c>
      <c r="I23" t="s">
        <v>432</v>
      </c>
      <c r="K23" t="s">
        <v>813</v>
      </c>
      <c r="L23" t="s">
        <v>814</v>
      </c>
      <c r="M23" t="s">
        <v>814</v>
      </c>
      <c r="S23">
        <v>2200</v>
      </c>
      <c r="V23">
        <v>6400</v>
      </c>
      <c r="W23">
        <f t="shared" ref="W23:W52" si="1">VLOOKUP(V:V,S:S,1,FALSE)</f>
        <v>6400</v>
      </c>
      <c r="Z23" t="s">
        <v>897</v>
      </c>
      <c r="AA23" t="s">
        <v>898</v>
      </c>
      <c r="AB23" t="s">
        <v>898</v>
      </c>
    </row>
    <row r="24" spans="1:28" x14ac:dyDescent="0.25">
      <c r="A24" t="s">
        <v>218</v>
      </c>
      <c r="B24" t="s">
        <v>219</v>
      </c>
      <c r="C24" t="s">
        <v>219</v>
      </c>
      <c r="F24" t="s">
        <v>1150</v>
      </c>
      <c r="G24" t="s">
        <v>433</v>
      </c>
      <c r="H24" t="s">
        <v>434</v>
      </c>
      <c r="I24" t="s">
        <v>434</v>
      </c>
      <c r="K24" t="s">
        <v>816</v>
      </c>
      <c r="L24" t="s">
        <v>817</v>
      </c>
      <c r="M24" t="s">
        <v>817</v>
      </c>
      <c r="S24">
        <v>5000</v>
      </c>
      <c r="V24">
        <v>5900</v>
      </c>
      <c r="W24" t="e">
        <f t="shared" si="1"/>
        <v>#N/A</v>
      </c>
      <c r="Z24" t="s">
        <v>900</v>
      </c>
      <c r="AA24" t="s">
        <v>901</v>
      </c>
      <c r="AB24" t="s">
        <v>901</v>
      </c>
    </row>
    <row r="25" spans="1:28" x14ac:dyDescent="0.25">
      <c r="A25" t="s">
        <v>221</v>
      </c>
      <c r="F25" t="s">
        <v>1151</v>
      </c>
      <c r="G25" t="s">
        <v>435</v>
      </c>
      <c r="H25" t="s">
        <v>436</v>
      </c>
      <c r="I25" t="s">
        <v>436</v>
      </c>
      <c r="K25" t="s">
        <v>819</v>
      </c>
      <c r="L25" t="s">
        <v>820</v>
      </c>
      <c r="M25" t="s">
        <v>820</v>
      </c>
      <c r="S25">
        <v>5100</v>
      </c>
      <c r="V25">
        <v>1</v>
      </c>
      <c r="W25" t="e">
        <f t="shared" si="1"/>
        <v>#N/A</v>
      </c>
      <c r="Z25" t="s">
        <v>903</v>
      </c>
      <c r="AA25" t="s">
        <v>904</v>
      </c>
      <c r="AB25" t="s">
        <v>904</v>
      </c>
    </row>
    <row r="26" spans="1:28" x14ac:dyDescent="0.25">
      <c r="A26" t="s">
        <v>224</v>
      </c>
      <c r="B26" t="s">
        <v>225</v>
      </c>
      <c r="C26" t="s">
        <v>225</v>
      </c>
      <c r="G26" t="s">
        <v>437</v>
      </c>
      <c r="H26" t="s">
        <v>438</v>
      </c>
      <c r="I26" t="s">
        <v>438</v>
      </c>
      <c r="K26" t="s">
        <v>822</v>
      </c>
      <c r="L26" t="s">
        <v>823</v>
      </c>
      <c r="M26" t="s">
        <v>823</v>
      </c>
      <c r="S26">
        <v>5200</v>
      </c>
      <c r="V26">
        <v>2100</v>
      </c>
      <c r="W26" t="e">
        <f t="shared" si="1"/>
        <v>#N/A</v>
      </c>
      <c r="Z26" t="s">
        <v>906</v>
      </c>
      <c r="AA26" t="s">
        <v>907</v>
      </c>
      <c r="AB26" t="s">
        <v>907</v>
      </c>
    </row>
    <row r="27" spans="1:28" x14ac:dyDescent="0.25">
      <c r="A27" t="s">
        <v>227</v>
      </c>
      <c r="B27" t="s">
        <v>228</v>
      </c>
      <c r="C27" t="s">
        <v>228</v>
      </c>
      <c r="F27" t="s">
        <v>1152</v>
      </c>
      <c r="G27" t="s">
        <v>439</v>
      </c>
      <c r="H27" t="s">
        <v>440</v>
      </c>
      <c r="I27" t="s">
        <v>440</v>
      </c>
      <c r="K27" t="s">
        <v>825</v>
      </c>
      <c r="S27">
        <v>5300</v>
      </c>
      <c r="V27">
        <v>6800</v>
      </c>
      <c r="W27">
        <f t="shared" si="1"/>
        <v>6800</v>
      </c>
      <c r="Z27" t="s">
        <v>908</v>
      </c>
      <c r="AA27" t="s">
        <v>909</v>
      </c>
      <c r="AB27" t="s">
        <v>909</v>
      </c>
    </row>
    <row r="28" spans="1:28" x14ac:dyDescent="0.25">
      <c r="A28" t="s">
        <v>230</v>
      </c>
      <c r="B28" t="s">
        <v>231</v>
      </c>
      <c r="C28" t="s">
        <v>231</v>
      </c>
      <c r="F28" t="s">
        <v>1153</v>
      </c>
      <c r="G28" t="s">
        <v>442</v>
      </c>
      <c r="H28" t="s">
        <v>443</v>
      </c>
      <c r="I28" t="s">
        <v>443</v>
      </c>
      <c r="K28" t="s">
        <v>827</v>
      </c>
      <c r="L28" t="s">
        <v>828</v>
      </c>
      <c r="M28" t="s">
        <v>828</v>
      </c>
      <c r="S28">
        <v>5400</v>
      </c>
      <c r="V28">
        <v>7270</v>
      </c>
      <c r="W28" t="e">
        <f t="shared" si="1"/>
        <v>#N/A</v>
      </c>
      <c r="Z28" t="s">
        <v>911</v>
      </c>
      <c r="AA28" t="s">
        <v>912</v>
      </c>
      <c r="AB28" t="s">
        <v>912</v>
      </c>
    </row>
    <row r="29" spans="1:28" x14ac:dyDescent="0.25">
      <c r="A29" t="s">
        <v>233</v>
      </c>
      <c r="B29" t="s">
        <v>234</v>
      </c>
      <c r="C29" t="s">
        <v>234</v>
      </c>
      <c r="F29" t="s">
        <v>1154</v>
      </c>
      <c r="G29" t="s">
        <v>445</v>
      </c>
      <c r="H29" t="s">
        <v>446</v>
      </c>
      <c r="I29" t="s">
        <v>446</v>
      </c>
      <c r="K29" t="s">
        <v>830</v>
      </c>
      <c r="L29" t="s">
        <v>831</v>
      </c>
      <c r="M29" t="s">
        <v>1155</v>
      </c>
      <c r="S29">
        <v>5500</v>
      </c>
      <c r="V29">
        <v>5700</v>
      </c>
      <c r="W29" t="e">
        <f t="shared" si="1"/>
        <v>#N/A</v>
      </c>
      <c r="Z29" t="s">
        <v>913</v>
      </c>
      <c r="AA29" t="s">
        <v>914</v>
      </c>
      <c r="AB29" t="s">
        <v>914</v>
      </c>
    </row>
    <row r="30" spans="1:28" x14ac:dyDescent="0.25">
      <c r="A30" t="s">
        <v>236</v>
      </c>
      <c r="B30" t="s">
        <v>237</v>
      </c>
      <c r="C30" t="s">
        <v>237</v>
      </c>
      <c r="F30" t="s">
        <v>1156</v>
      </c>
      <c r="G30" t="s">
        <v>448</v>
      </c>
      <c r="H30" t="s">
        <v>449</v>
      </c>
      <c r="I30" t="s">
        <v>449</v>
      </c>
      <c r="N30">
        <v>1000</v>
      </c>
      <c r="S30">
        <v>5800</v>
      </c>
      <c r="V30">
        <v>6500</v>
      </c>
      <c r="W30" t="e">
        <f t="shared" si="1"/>
        <v>#N/A</v>
      </c>
      <c r="Z30" t="s">
        <v>916</v>
      </c>
      <c r="AA30" t="s">
        <v>917</v>
      </c>
      <c r="AB30" t="s">
        <v>917</v>
      </c>
    </row>
    <row r="31" spans="1:28" x14ac:dyDescent="0.25">
      <c r="A31" t="s">
        <v>240</v>
      </c>
      <c r="B31" t="s">
        <v>241</v>
      </c>
      <c r="C31" t="s">
        <v>241</v>
      </c>
      <c r="F31" t="s">
        <v>1157</v>
      </c>
      <c r="G31" t="s">
        <v>451</v>
      </c>
      <c r="H31" t="s">
        <v>452</v>
      </c>
      <c r="I31" t="s">
        <v>452</v>
      </c>
      <c r="N31">
        <v>1010</v>
      </c>
      <c r="S31">
        <v>6100</v>
      </c>
      <c r="V31">
        <v>6700</v>
      </c>
      <c r="W31">
        <f t="shared" si="1"/>
        <v>6700</v>
      </c>
      <c r="Z31" t="s">
        <v>919</v>
      </c>
      <c r="AA31" t="s">
        <v>920</v>
      </c>
      <c r="AB31" t="s">
        <v>920</v>
      </c>
    </row>
    <row r="32" spans="1:28" x14ac:dyDescent="0.25">
      <c r="A32" t="s">
        <v>243</v>
      </c>
      <c r="B32" t="s">
        <v>244</v>
      </c>
      <c r="C32" t="s">
        <v>244</v>
      </c>
      <c r="F32" t="s">
        <v>1158</v>
      </c>
      <c r="G32" t="s">
        <v>454</v>
      </c>
      <c r="H32" t="s">
        <v>455</v>
      </c>
      <c r="I32" t="s">
        <v>455</v>
      </c>
      <c r="N32">
        <v>1100</v>
      </c>
      <c r="S32">
        <v>6400</v>
      </c>
      <c r="V32">
        <v>1000</v>
      </c>
      <c r="W32" t="e">
        <f t="shared" si="1"/>
        <v>#N/A</v>
      </c>
      <c r="AB32" t="s">
        <v>1159</v>
      </c>
    </row>
    <row r="33" spans="1:23" x14ac:dyDescent="0.25">
      <c r="A33" t="s">
        <v>246</v>
      </c>
      <c r="B33" t="s">
        <v>247</v>
      </c>
      <c r="C33" t="s">
        <v>247</v>
      </c>
      <c r="F33" t="s">
        <v>1160</v>
      </c>
      <c r="G33" t="s">
        <v>457</v>
      </c>
      <c r="H33" t="s">
        <v>458</v>
      </c>
      <c r="I33" t="s">
        <v>458</v>
      </c>
      <c r="N33">
        <v>1110</v>
      </c>
      <c r="S33">
        <v>6700</v>
      </c>
      <c r="V33">
        <v>2020</v>
      </c>
      <c r="W33" t="e">
        <f t="shared" si="1"/>
        <v>#N/A</v>
      </c>
    </row>
    <row r="34" spans="1:23" x14ac:dyDescent="0.25">
      <c r="A34" t="s">
        <v>249</v>
      </c>
      <c r="B34" t="s">
        <v>250</v>
      </c>
      <c r="C34" t="s">
        <v>250</v>
      </c>
      <c r="F34" t="s">
        <v>1161</v>
      </c>
      <c r="G34" t="s">
        <v>460</v>
      </c>
      <c r="H34" t="s">
        <v>461</v>
      </c>
      <c r="I34" t="s">
        <v>461</v>
      </c>
      <c r="N34">
        <v>2000</v>
      </c>
      <c r="S34">
        <v>6800</v>
      </c>
      <c r="V34">
        <v>1100</v>
      </c>
      <c r="W34">
        <f t="shared" si="1"/>
        <v>1100</v>
      </c>
    </row>
    <row r="35" spans="1:23" x14ac:dyDescent="0.25">
      <c r="A35" s="6" t="s">
        <v>252</v>
      </c>
      <c r="B35" s="6" t="s">
        <v>253</v>
      </c>
      <c r="C35" s="6" t="s">
        <v>253</v>
      </c>
      <c r="F35" t="s">
        <v>1162</v>
      </c>
      <c r="G35" t="s">
        <v>463</v>
      </c>
      <c r="H35" t="s">
        <v>464</v>
      </c>
      <c r="I35" t="s">
        <v>464</v>
      </c>
      <c r="N35">
        <v>2001</v>
      </c>
      <c r="S35">
        <v>6900</v>
      </c>
      <c r="V35">
        <v>7240</v>
      </c>
      <c r="W35" t="e">
        <f t="shared" si="1"/>
        <v>#N/A</v>
      </c>
    </row>
    <row r="36" spans="1:23" x14ac:dyDescent="0.25">
      <c r="A36" s="6" t="s">
        <v>255</v>
      </c>
      <c r="B36" s="6" t="s">
        <v>256</v>
      </c>
      <c r="C36" s="6" t="s">
        <v>256</v>
      </c>
      <c r="F36" t="s">
        <v>1163</v>
      </c>
      <c r="G36" t="s">
        <v>466</v>
      </c>
      <c r="H36" t="s">
        <v>467</v>
      </c>
      <c r="I36" t="s">
        <v>467</v>
      </c>
      <c r="N36">
        <v>2002</v>
      </c>
      <c r="V36">
        <v>6600</v>
      </c>
      <c r="W36" t="e">
        <f t="shared" si="1"/>
        <v>#N/A</v>
      </c>
    </row>
    <row r="37" spans="1:23" x14ac:dyDescent="0.25">
      <c r="A37" s="6" t="s">
        <v>258</v>
      </c>
      <c r="B37" s="6" t="s">
        <v>259</v>
      </c>
      <c r="C37" s="6" t="s">
        <v>259</v>
      </c>
      <c r="F37" t="s">
        <v>1164</v>
      </c>
      <c r="G37" t="s">
        <v>469</v>
      </c>
      <c r="H37" t="s">
        <v>470</v>
      </c>
      <c r="I37" t="s">
        <v>470</v>
      </c>
      <c r="N37">
        <v>2010</v>
      </c>
      <c r="V37">
        <v>6901</v>
      </c>
      <c r="W37" t="e">
        <f t="shared" si="1"/>
        <v>#N/A</v>
      </c>
    </row>
    <row r="38" spans="1:23" x14ac:dyDescent="0.25">
      <c r="A38" t="s">
        <v>261</v>
      </c>
      <c r="B38" t="s">
        <v>262</v>
      </c>
      <c r="C38" t="s">
        <v>262</v>
      </c>
      <c r="F38" t="s">
        <v>1165</v>
      </c>
      <c r="G38" t="s">
        <v>471</v>
      </c>
      <c r="H38" t="s">
        <v>472</v>
      </c>
      <c r="I38" t="s">
        <v>472</v>
      </c>
      <c r="N38">
        <v>2200</v>
      </c>
      <c r="V38">
        <v>5200</v>
      </c>
      <c r="W38">
        <f t="shared" si="1"/>
        <v>5200</v>
      </c>
    </row>
    <row r="39" spans="1:23" x14ac:dyDescent="0.25">
      <c r="A39" s="6" t="s">
        <v>264</v>
      </c>
      <c r="B39" s="6" t="s">
        <v>265</v>
      </c>
      <c r="C39" s="6" t="s">
        <v>265</v>
      </c>
      <c r="F39" t="s">
        <v>1166</v>
      </c>
      <c r="G39" t="s">
        <v>473</v>
      </c>
      <c r="H39" t="s">
        <v>474</v>
      </c>
      <c r="I39" t="s">
        <v>474</v>
      </c>
      <c r="N39">
        <v>4000</v>
      </c>
      <c r="V39">
        <v>5000</v>
      </c>
      <c r="W39">
        <f t="shared" si="1"/>
        <v>5000</v>
      </c>
    </row>
    <row r="40" spans="1:23" x14ac:dyDescent="0.25">
      <c r="A40" s="6" t="s">
        <v>268</v>
      </c>
      <c r="B40" s="6" t="s">
        <v>269</v>
      </c>
      <c r="C40" s="6" t="s">
        <v>269</v>
      </c>
      <c r="F40" t="s">
        <v>1167</v>
      </c>
      <c r="G40" t="s">
        <v>475</v>
      </c>
      <c r="H40" t="s">
        <v>476</v>
      </c>
      <c r="I40" t="s">
        <v>476</v>
      </c>
      <c r="N40">
        <v>5000</v>
      </c>
      <c r="V40">
        <v>5300</v>
      </c>
      <c r="W40">
        <f t="shared" si="1"/>
        <v>5300</v>
      </c>
    </row>
    <row r="41" spans="1:23" x14ac:dyDescent="0.25">
      <c r="A41" s="6" t="s">
        <v>271</v>
      </c>
      <c r="B41" s="6" t="s">
        <v>272</v>
      </c>
      <c r="C41" s="6" t="s">
        <v>272</v>
      </c>
      <c r="F41" t="s">
        <v>1168</v>
      </c>
      <c r="G41" t="s">
        <v>477</v>
      </c>
      <c r="H41" t="s">
        <v>478</v>
      </c>
      <c r="I41" t="s">
        <v>478</v>
      </c>
      <c r="N41">
        <v>5100</v>
      </c>
      <c r="V41">
        <v>5500</v>
      </c>
      <c r="W41">
        <f t="shared" si="1"/>
        <v>5500</v>
      </c>
    </row>
    <row r="42" spans="1:23" x14ac:dyDescent="0.25">
      <c r="A42" s="6" t="s">
        <v>274</v>
      </c>
      <c r="B42" s="6" t="s">
        <v>275</v>
      </c>
      <c r="C42" s="6" t="s">
        <v>275</v>
      </c>
      <c r="F42" t="s">
        <v>1169</v>
      </c>
      <c r="G42" t="s">
        <v>479</v>
      </c>
      <c r="H42" t="s">
        <v>480</v>
      </c>
      <c r="I42" t="s">
        <v>480</v>
      </c>
      <c r="N42">
        <v>5200</v>
      </c>
      <c r="V42">
        <v>2000</v>
      </c>
      <c r="W42">
        <f t="shared" si="1"/>
        <v>2000</v>
      </c>
    </row>
    <row r="43" spans="1:23" x14ac:dyDescent="0.25">
      <c r="A43" s="6" t="s">
        <v>277</v>
      </c>
      <c r="B43" s="6" t="s">
        <v>278</v>
      </c>
      <c r="C43" s="6" t="s">
        <v>278</v>
      </c>
      <c r="F43" t="s">
        <v>1170</v>
      </c>
      <c r="G43" t="s">
        <v>481</v>
      </c>
      <c r="H43" t="s">
        <v>482</v>
      </c>
      <c r="I43" t="s">
        <v>482</v>
      </c>
      <c r="N43">
        <v>5300</v>
      </c>
      <c r="V43">
        <v>1020</v>
      </c>
      <c r="W43" t="e">
        <f t="shared" si="1"/>
        <v>#N/A</v>
      </c>
    </row>
    <row r="44" spans="1:23" x14ac:dyDescent="0.25">
      <c r="A44" s="6" t="s">
        <v>280</v>
      </c>
      <c r="B44" s="6" t="s">
        <v>281</v>
      </c>
      <c r="C44" s="6" t="s">
        <v>281</v>
      </c>
      <c r="F44" t="s">
        <v>1171</v>
      </c>
      <c r="G44" t="s">
        <v>483</v>
      </c>
      <c r="H44" t="s">
        <v>484</v>
      </c>
      <c r="I44" t="s">
        <v>484</v>
      </c>
      <c r="N44">
        <v>5400</v>
      </c>
      <c r="V44">
        <v>4000</v>
      </c>
      <c r="W44" t="e">
        <f t="shared" si="1"/>
        <v>#N/A</v>
      </c>
    </row>
    <row r="45" spans="1:23" x14ac:dyDescent="0.25">
      <c r="A45" t="s">
        <v>283</v>
      </c>
      <c r="B45" t="s">
        <v>284</v>
      </c>
      <c r="C45" t="s">
        <v>284</v>
      </c>
      <c r="F45" t="s">
        <v>1172</v>
      </c>
      <c r="G45" t="s">
        <v>486</v>
      </c>
      <c r="H45" t="s">
        <v>487</v>
      </c>
      <c r="I45" t="s">
        <v>487</v>
      </c>
      <c r="N45">
        <v>5500</v>
      </c>
      <c r="V45">
        <v>6100</v>
      </c>
      <c r="W45">
        <f t="shared" si="1"/>
        <v>6100</v>
      </c>
    </row>
    <row r="46" spans="1:23" x14ac:dyDescent="0.25">
      <c r="A46" t="s">
        <v>285</v>
      </c>
      <c r="B46" t="s">
        <v>286</v>
      </c>
      <c r="C46" t="s">
        <v>286</v>
      </c>
      <c r="F46" t="s">
        <v>1173</v>
      </c>
      <c r="G46" t="s">
        <v>489</v>
      </c>
      <c r="H46" t="s">
        <v>490</v>
      </c>
      <c r="I46" t="s">
        <v>490</v>
      </c>
      <c r="N46">
        <v>5600</v>
      </c>
      <c r="V46">
        <v>5400</v>
      </c>
      <c r="W46">
        <f t="shared" si="1"/>
        <v>5400</v>
      </c>
    </row>
    <row r="47" spans="1:23" x14ac:dyDescent="0.25">
      <c r="A47" t="s">
        <v>289</v>
      </c>
      <c r="B47" t="s">
        <v>290</v>
      </c>
      <c r="C47" t="s">
        <v>290</v>
      </c>
      <c r="F47" t="s">
        <v>1174</v>
      </c>
      <c r="G47" t="s">
        <v>491</v>
      </c>
      <c r="H47" t="s">
        <v>492</v>
      </c>
      <c r="I47" t="s">
        <v>492</v>
      </c>
      <c r="N47">
        <v>5700</v>
      </c>
      <c r="V47">
        <v>5600</v>
      </c>
      <c r="W47" t="e">
        <f t="shared" si="1"/>
        <v>#N/A</v>
      </c>
    </row>
    <row r="48" spans="1:23" x14ac:dyDescent="0.25">
      <c r="A48" t="s">
        <v>292</v>
      </c>
      <c r="B48" t="s">
        <v>293</v>
      </c>
      <c r="C48" t="s">
        <v>293</v>
      </c>
      <c r="F48" t="s">
        <v>1175</v>
      </c>
      <c r="G48" t="s">
        <v>493</v>
      </c>
      <c r="H48" t="s">
        <v>494</v>
      </c>
      <c r="I48" t="s">
        <v>494</v>
      </c>
      <c r="N48">
        <v>5800</v>
      </c>
      <c r="V48">
        <v>2200</v>
      </c>
      <c r="W48">
        <f t="shared" si="1"/>
        <v>2200</v>
      </c>
    </row>
    <row r="49" spans="1:23" x14ac:dyDescent="0.25">
      <c r="A49" t="s">
        <v>296</v>
      </c>
      <c r="B49" t="s">
        <v>297</v>
      </c>
      <c r="C49" t="s">
        <v>297</v>
      </c>
      <c r="F49" t="s">
        <v>1176</v>
      </c>
      <c r="G49" t="s">
        <v>496</v>
      </c>
      <c r="H49" t="s">
        <v>497</v>
      </c>
      <c r="I49" t="s">
        <v>497</v>
      </c>
      <c r="N49">
        <v>5900</v>
      </c>
      <c r="V49">
        <v>7230</v>
      </c>
      <c r="W49" t="e">
        <f t="shared" si="1"/>
        <v>#N/A</v>
      </c>
    </row>
    <row r="50" spans="1:23" x14ac:dyDescent="0.25">
      <c r="A50" t="s">
        <v>300</v>
      </c>
      <c r="B50" t="s">
        <v>301</v>
      </c>
      <c r="C50" t="s">
        <v>301</v>
      </c>
      <c r="F50" t="s">
        <v>1177</v>
      </c>
      <c r="G50" t="s">
        <v>499</v>
      </c>
      <c r="H50" t="s">
        <v>500</v>
      </c>
      <c r="I50" t="s">
        <v>500</v>
      </c>
      <c r="N50">
        <v>6100</v>
      </c>
      <c r="V50">
        <v>6900</v>
      </c>
      <c r="W50">
        <f t="shared" si="1"/>
        <v>6900</v>
      </c>
    </row>
    <row r="51" spans="1:23" x14ac:dyDescent="0.25">
      <c r="A51" t="s">
        <v>303</v>
      </c>
      <c r="B51" t="s">
        <v>304</v>
      </c>
      <c r="C51" t="s">
        <v>304</v>
      </c>
      <c r="F51" t="s">
        <v>1178</v>
      </c>
      <c r="G51" t="s">
        <v>502</v>
      </c>
      <c r="H51" t="s">
        <v>503</v>
      </c>
      <c r="I51" t="s">
        <v>503</v>
      </c>
      <c r="N51">
        <v>6200</v>
      </c>
      <c r="V51">
        <v>6300</v>
      </c>
      <c r="W51" t="e">
        <f t="shared" si="1"/>
        <v>#N/A</v>
      </c>
    </row>
    <row r="52" spans="1:23" x14ac:dyDescent="0.25">
      <c r="A52" t="s">
        <v>306</v>
      </c>
      <c r="F52" t="s">
        <v>1179</v>
      </c>
      <c r="G52" t="s">
        <v>505</v>
      </c>
      <c r="H52" t="s">
        <v>506</v>
      </c>
      <c r="I52" t="s">
        <v>506</v>
      </c>
      <c r="N52">
        <v>6300</v>
      </c>
      <c r="V52">
        <v>5800</v>
      </c>
      <c r="W52">
        <f t="shared" si="1"/>
        <v>5800</v>
      </c>
    </row>
    <row r="53" spans="1:23" x14ac:dyDescent="0.25">
      <c r="A53" t="s">
        <v>309</v>
      </c>
      <c r="F53" t="s">
        <v>1180</v>
      </c>
      <c r="G53" t="s">
        <v>508</v>
      </c>
      <c r="H53" t="s">
        <v>509</v>
      </c>
      <c r="I53" t="s">
        <v>509</v>
      </c>
      <c r="N53">
        <v>6400</v>
      </c>
    </row>
    <row r="54" spans="1:23" x14ac:dyDescent="0.25">
      <c r="A54" t="s">
        <v>312</v>
      </c>
      <c r="F54" t="s">
        <v>1181</v>
      </c>
      <c r="G54" t="s">
        <v>289</v>
      </c>
      <c r="H54" t="s">
        <v>290</v>
      </c>
      <c r="I54" t="s">
        <v>290</v>
      </c>
      <c r="N54">
        <v>6500</v>
      </c>
    </row>
    <row r="55" spans="1:23" x14ac:dyDescent="0.25">
      <c r="A55" t="s">
        <v>315</v>
      </c>
      <c r="B55" t="s">
        <v>316</v>
      </c>
      <c r="C55" t="s">
        <v>316</v>
      </c>
      <c r="F55" t="s">
        <v>1182</v>
      </c>
      <c r="G55" t="s">
        <v>510</v>
      </c>
      <c r="H55" t="s">
        <v>511</v>
      </c>
      <c r="I55" t="s">
        <v>511</v>
      </c>
      <c r="N55">
        <v>6600</v>
      </c>
    </row>
    <row r="56" spans="1:23" x14ac:dyDescent="0.25">
      <c r="A56" t="s">
        <v>318</v>
      </c>
      <c r="B56" t="s">
        <v>319</v>
      </c>
      <c r="C56" t="s">
        <v>319</v>
      </c>
      <c r="F56" t="s">
        <v>1183</v>
      </c>
      <c r="G56" t="s">
        <v>512</v>
      </c>
      <c r="H56" t="s">
        <v>513</v>
      </c>
      <c r="I56" t="s">
        <v>513</v>
      </c>
      <c r="N56">
        <v>6700</v>
      </c>
    </row>
    <row r="57" spans="1:23" x14ac:dyDescent="0.25">
      <c r="A57" t="s">
        <v>322</v>
      </c>
      <c r="B57" t="s">
        <v>323</v>
      </c>
      <c r="C57" t="s">
        <v>323</v>
      </c>
      <c r="F57" t="s">
        <v>1184</v>
      </c>
      <c r="G57" t="s">
        <v>515</v>
      </c>
      <c r="H57" t="s">
        <v>516</v>
      </c>
      <c r="I57" t="s">
        <v>516</v>
      </c>
      <c r="N57">
        <v>6800</v>
      </c>
    </row>
    <row r="58" spans="1:23" x14ac:dyDescent="0.25">
      <c r="A58" t="s">
        <v>799</v>
      </c>
      <c r="B58" t="s">
        <v>324</v>
      </c>
      <c r="C58" t="s">
        <v>324</v>
      </c>
      <c r="F58" t="s">
        <v>1185</v>
      </c>
      <c r="G58" t="s">
        <v>518</v>
      </c>
      <c r="H58" t="s">
        <v>519</v>
      </c>
      <c r="I58" t="s">
        <v>519</v>
      </c>
      <c r="N58">
        <v>6900</v>
      </c>
    </row>
    <row r="59" spans="1:23" x14ac:dyDescent="0.25">
      <c r="C59" t="s">
        <v>1186</v>
      </c>
      <c r="F59" t="s">
        <v>1187</v>
      </c>
      <c r="G59" t="s">
        <v>521</v>
      </c>
      <c r="H59" t="s">
        <v>522</v>
      </c>
      <c r="I59" t="s">
        <v>522</v>
      </c>
      <c r="N59">
        <v>7230</v>
      </c>
    </row>
    <row r="60" spans="1:23" x14ac:dyDescent="0.25">
      <c r="F60" t="s">
        <v>1188</v>
      </c>
      <c r="G60" t="s">
        <v>524</v>
      </c>
      <c r="H60" t="s">
        <v>525</v>
      </c>
      <c r="I60" t="s">
        <v>525</v>
      </c>
      <c r="N60">
        <v>7240</v>
      </c>
    </row>
    <row r="61" spans="1:23" x14ac:dyDescent="0.25">
      <c r="F61" t="s">
        <v>1189</v>
      </c>
      <c r="G61" t="s">
        <v>528</v>
      </c>
      <c r="H61" t="s">
        <v>529</v>
      </c>
      <c r="I61" t="s">
        <v>529</v>
      </c>
      <c r="N61">
        <v>7270</v>
      </c>
    </row>
    <row r="62" spans="1:23" x14ac:dyDescent="0.25">
      <c r="F62" t="s">
        <v>1190</v>
      </c>
      <c r="G62" t="s">
        <v>264</v>
      </c>
      <c r="H62" t="s">
        <v>265</v>
      </c>
      <c r="I62" t="s">
        <v>265</v>
      </c>
    </row>
    <row r="63" spans="1:23" x14ac:dyDescent="0.25">
      <c r="F63" t="s">
        <v>1191</v>
      </c>
      <c r="G63" t="s">
        <v>531</v>
      </c>
      <c r="H63" t="s">
        <v>532</v>
      </c>
      <c r="I63" t="s">
        <v>532</v>
      </c>
    </row>
    <row r="64" spans="1:23" x14ac:dyDescent="0.25">
      <c r="F64" t="s">
        <v>1192</v>
      </c>
      <c r="G64" t="s">
        <v>534</v>
      </c>
      <c r="H64" t="s">
        <v>535</v>
      </c>
      <c r="I64" t="s">
        <v>535</v>
      </c>
    </row>
    <row r="65" spans="6:9" x14ac:dyDescent="0.25">
      <c r="F65" t="s">
        <v>1193</v>
      </c>
      <c r="G65" t="s">
        <v>536</v>
      </c>
      <c r="H65" t="s">
        <v>537</v>
      </c>
      <c r="I65" t="s">
        <v>537</v>
      </c>
    </row>
    <row r="66" spans="6:9" x14ac:dyDescent="0.25">
      <c r="F66" t="s">
        <v>1194</v>
      </c>
      <c r="G66" t="s">
        <v>540</v>
      </c>
      <c r="H66" t="s">
        <v>541</v>
      </c>
      <c r="I66" t="s">
        <v>541</v>
      </c>
    </row>
    <row r="67" spans="6:9" x14ac:dyDescent="0.25">
      <c r="F67" t="s">
        <v>1195</v>
      </c>
      <c r="G67" t="s">
        <v>542</v>
      </c>
      <c r="H67" t="s">
        <v>543</v>
      </c>
      <c r="I67" t="s">
        <v>543</v>
      </c>
    </row>
    <row r="68" spans="6:9" x14ac:dyDescent="0.25">
      <c r="F68" t="s">
        <v>1196</v>
      </c>
      <c r="G68" t="s">
        <v>546</v>
      </c>
      <c r="H68" t="s">
        <v>547</v>
      </c>
      <c r="I68" t="s">
        <v>547</v>
      </c>
    </row>
    <row r="69" spans="6:9" x14ac:dyDescent="0.25">
      <c r="F69" t="s">
        <v>1197</v>
      </c>
      <c r="G69" t="s">
        <v>549</v>
      </c>
      <c r="H69" t="s">
        <v>550</v>
      </c>
      <c r="I69" t="s">
        <v>550</v>
      </c>
    </row>
    <row r="70" spans="6:9" x14ac:dyDescent="0.25">
      <c r="F70" t="s">
        <v>1198</v>
      </c>
      <c r="G70" t="s">
        <v>552</v>
      </c>
      <c r="H70" t="s">
        <v>553</v>
      </c>
      <c r="I70" t="s">
        <v>553</v>
      </c>
    </row>
    <row r="71" spans="6:9" x14ac:dyDescent="0.25">
      <c r="F71" t="s">
        <v>1199</v>
      </c>
      <c r="G71" t="s">
        <v>555</v>
      </c>
      <c r="H71" t="s">
        <v>556</v>
      </c>
      <c r="I71" t="s">
        <v>556</v>
      </c>
    </row>
    <row r="72" spans="6:9" x14ac:dyDescent="0.25">
      <c r="F72" t="s">
        <v>1200</v>
      </c>
      <c r="G72" t="s">
        <v>558</v>
      </c>
      <c r="H72" t="s">
        <v>559</v>
      </c>
      <c r="I72" t="s">
        <v>559</v>
      </c>
    </row>
    <row r="73" spans="6:9" x14ac:dyDescent="0.25">
      <c r="F73" t="s">
        <v>1201</v>
      </c>
      <c r="G73" t="s">
        <v>561</v>
      </c>
      <c r="H73" t="s">
        <v>562</v>
      </c>
      <c r="I73" t="s">
        <v>562</v>
      </c>
    </row>
    <row r="74" spans="6:9" x14ac:dyDescent="0.25">
      <c r="F74" t="s">
        <v>1202</v>
      </c>
      <c r="G74" t="s">
        <v>564</v>
      </c>
      <c r="H74" t="s">
        <v>565</v>
      </c>
      <c r="I74" t="s">
        <v>565</v>
      </c>
    </row>
    <row r="75" spans="6:9" x14ac:dyDescent="0.25">
      <c r="F75" t="s">
        <v>1203</v>
      </c>
      <c r="G75" t="s">
        <v>567</v>
      </c>
      <c r="H75" t="s">
        <v>568</v>
      </c>
      <c r="I75" t="s">
        <v>568</v>
      </c>
    </row>
    <row r="76" spans="6:9" x14ac:dyDescent="0.25">
      <c r="F76" t="s">
        <v>1204</v>
      </c>
      <c r="G76" t="s">
        <v>570</v>
      </c>
      <c r="H76" t="s">
        <v>571</v>
      </c>
      <c r="I76" t="s">
        <v>571</v>
      </c>
    </row>
    <row r="77" spans="6:9" x14ac:dyDescent="0.25">
      <c r="F77" t="s">
        <v>1205</v>
      </c>
      <c r="G77" t="s">
        <v>318</v>
      </c>
      <c r="H77" t="s">
        <v>573</v>
      </c>
      <c r="I77" t="s">
        <v>573</v>
      </c>
    </row>
    <row r="78" spans="6:9" x14ac:dyDescent="0.25">
      <c r="F78" t="s">
        <v>1206</v>
      </c>
      <c r="G78" t="s">
        <v>574</v>
      </c>
      <c r="H78" t="s">
        <v>297</v>
      </c>
      <c r="I78" t="s">
        <v>297</v>
      </c>
    </row>
    <row r="79" spans="6:9" x14ac:dyDescent="0.25">
      <c r="F79" t="s">
        <v>1207</v>
      </c>
      <c r="G79" t="s">
        <v>576</v>
      </c>
    </row>
    <row r="80" spans="6:9" x14ac:dyDescent="0.25">
      <c r="F80" t="s">
        <v>1208</v>
      </c>
      <c r="G80" t="s">
        <v>579</v>
      </c>
      <c r="H80" t="s">
        <v>580</v>
      </c>
      <c r="I80" t="s">
        <v>580</v>
      </c>
    </row>
    <row r="81" spans="6:9" x14ac:dyDescent="0.25">
      <c r="F81" t="s">
        <v>1209</v>
      </c>
      <c r="G81" t="s">
        <v>582</v>
      </c>
      <c r="H81" t="s">
        <v>583</v>
      </c>
      <c r="I81" t="s">
        <v>583</v>
      </c>
    </row>
    <row r="82" spans="6:9" x14ac:dyDescent="0.25">
      <c r="F82" t="s">
        <v>1210</v>
      </c>
      <c r="G82" t="s">
        <v>585</v>
      </c>
      <c r="H82" t="s">
        <v>586</v>
      </c>
      <c r="I82" t="s">
        <v>586</v>
      </c>
    </row>
    <row r="83" spans="6:9" x14ac:dyDescent="0.25">
      <c r="F83" t="s">
        <v>1211</v>
      </c>
      <c r="I83" t="s">
        <v>1212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3"/>
  <sheetViews>
    <sheetView workbookViewId="0">
      <selection activeCell="E1361" sqref="E1361"/>
    </sheetView>
  </sheetViews>
  <sheetFormatPr defaultColWidth="9" defaultRowHeight="14.4" x14ac:dyDescent="0.25"/>
  <cols>
    <col min="1" max="1" width="11.109375" customWidth="1"/>
    <col min="2" max="2" width="45" customWidth="1"/>
  </cols>
  <sheetData>
    <row r="1" spans="1:4" x14ac:dyDescent="0.25">
      <c r="A1">
        <v>1000</v>
      </c>
      <c r="B1" t="s">
        <v>1213</v>
      </c>
      <c r="C1" t="s">
        <v>1214</v>
      </c>
      <c r="D1" t="str">
        <f>C1&amp;A1&amp;"','"&amp;B1&amp;"','"&amp;B1&amp;"');"</f>
        <v>INSERT INTO MDM."Company" ("Code", "Name", "Description") VALUES ('1000','甘肃酒钢集团宏兴钢铁股份有限公司不锈钢分','甘肃酒钢集团宏兴钢铁股份有限公司不锈钢分');</v>
      </c>
    </row>
    <row r="2" spans="1:4" x14ac:dyDescent="0.25">
      <c r="A2">
        <v>1020</v>
      </c>
      <c r="B2" t="s">
        <v>1215</v>
      </c>
      <c r="C2" t="s">
        <v>1214</v>
      </c>
      <c r="D2" t="str">
        <f t="shared" ref="D2" si="0">C2&amp;A2&amp;"','"&amp;B2&amp;"','"&amp;B2&amp;"');"</f>
        <v>INSERT INTO MDM."Company" ("Code", "Name", "Description") VALUES ('1020','酒泉钢铁集团有限责任公司炉料采购中心','酒泉钢铁集团有限责任公司炉料采购中心');</v>
      </c>
    </row>
    <row r="3" spans="1:4" x14ac:dyDescent="0.25">
      <c r="A3">
        <v>1100</v>
      </c>
      <c r="B3" t="s">
        <v>1216</v>
      </c>
      <c r="C3" t="s">
        <v>1214</v>
      </c>
      <c r="D3" t="str">
        <f t="shared" ref="D3:D34" si="1">C3&amp;A3&amp;"','"&amp;B3&amp;"','"&amp;B3&amp;"');"</f>
        <v>INSERT INTO MDM."Company" ("Code", "Name", "Description") VALUES ('1100','酒钢集团公司','酒钢集团公司');</v>
      </c>
    </row>
    <row r="4" spans="1:4" x14ac:dyDescent="0.25">
      <c r="A4">
        <v>1101</v>
      </c>
      <c r="B4" t="s">
        <v>1217</v>
      </c>
      <c r="C4" t="s">
        <v>1214</v>
      </c>
      <c r="D4" t="str">
        <f t="shared" si="1"/>
        <v>INSERT INTO MDM."Company" ("Code", "Name", "Description") VALUES ('1101','酒钢集团公司物流中心','酒钢集团公司物流中心');</v>
      </c>
    </row>
    <row r="5" spans="1:4" x14ac:dyDescent="0.25">
      <c r="A5">
        <v>1102</v>
      </c>
      <c r="B5" t="s">
        <v>1218</v>
      </c>
      <c r="C5" t="s">
        <v>1214</v>
      </c>
      <c r="D5" t="str">
        <f t="shared" si="1"/>
        <v>INSERT INTO MDM."Company" ("Code", "Name", "Description") VALUES ('1102','甘肃省黑色金属质量监督检验站','甘肃省黑色金属质量监督检验站');</v>
      </c>
    </row>
    <row r="6" spans="1:4" x14ac:dyDescent="0.25">
      <c r="A6">
        <v>2000</v>
      </c>
      <c r="B6" t="s">
        <v>1219</v>
      </c>
      <c r="C6" t="s">
        <v>1214</v>
      </c>
      <c r="D6" t="str">
        <f t="shared" si="1"/>
        <v>INSERT INTO MDM."Company" ("Code", "Name", "Description") VALUES ('2000','酒钢集团宏兴钢铁股份公司','酒钢集团宏兴钢铁股份公司');</v>
      </c>
    </row>
    <row r="7" spans="1:4" x14ac:dyDescent="0.25">
      <c r="A7">
        <v>2020</v>
      </c>
      <c r="B7" t="s">
        <v>1220</v>
      </c>
      <c r="C7" t="s">
        <v>1214</v>
      </c>
      <c r="D7" t="str">
        <f t="shared" si="1"/>
        <v>INSERT INTO MDM."Company" ("Code", "Name", "Description") VALUES ('2020','酒钢集团宏兴钢铁股份公司炉料采购中心','酒钢集团宏兴钢铁股份公司炉料采购中心');</v>
      </c>
    </row>
    <row r="8" spans="1:4" x14ac:dyDescent="0.25">
      <c r="A8">
        <v>2200</v>
      </c>
      <c r="B8" t="s">
        <v>1221</v>
      </c>
      <c r="C8" t="s">
        <v>1214</v>
      </c>
      <c r="D8" t="str">
        <f t="shared" si="1"/>
        <v>INSERT INTO MDM."Company" ("Code", "Name", "Description") VALUES ('2200','酒钢集团宏兴钢铁股份公司碳钢薄板厂','酒钢集团宏兴钢铁股份公司碳钢薄板厂');</v>
      </c>
    </row>
    <row r="9" spans="1:4" x14ac:dyDescent="0.25">
      <c r="A9">
        <v>3000</v>
      </c>
      <c r="B9" t="s">
        <v>1222</v>
      </c>
      <c r="C9" t="s">
        <v>1214</v>
      </c>
      <c r="D9" t="str">
        <f t="shared" si="1"/>
        <v>INSERT INTO MDM."Company" ("Code", "Name", "Description") VALUES ('3000','榆中钢铁公司','榆中钢铁公司');</v>
      </c>
    </row>
    <row r="10" spans="1:4" x14ac:dyDescent="0.25">
      <c r="A10">
        <v>4000</v>
      </c>
      <c r="B10" t="s">
        <v>1223</v>
      </c>
      <c r="C10" t="s">
        <v>1214</v>
      </c>
      <c r="D10" t="str">
        <f t="shared" si="1"/>
        <v>INSERT INTO MDM."Company" ("Code", "Name", "Description") VALUES ('4000','酒钢集团翼城钢铁有限公司','酒钢集团翼城钢铁有限公司');</v>
      </c>
    </row>
    <row r="11" spans="1:4" x14ac:dyDescent="0.25">
      <c r="A11">
        <v>5000</v>
      </c>
      <c r="B11" t="s">
        <v>1224</v>
      </c>
      <c r="C11" t="s">
        <v>1214</v>
      </c>
      <c r="D11" t="str">
        <f t="shared" si="1"/>
        <v>INSERT INTO MDM."Company" ("Code", "Name", "Description") VALUES ('5000','乌鲁木齐嘉利汇有限公司','乌鲁木齐嘉利汇有限公司');</v>
      </c>
    </row>
    <row r="12" spans="1:4" x14ac:dyDescent="0.25">
      <c r="A12">
        <v>5100</v>
      </c>
      <c r="B12" t="s">
        <v>1225</v>
      </c>
      <c r="C12" t="s">
        <v>1214</v>
      </c>
      <c r="D12" t="str">
        <f t="shared" si="1"/>
        <v>INSERT INTO MDM."Company" ("Code", "Name", "Description") VALUES ('5100','甘肃嘉利晟钢业有限公司','甘肃嘉利晟钢业有限公司');</v>
      </c>
    </row>
    <row r="13" spans="1:4" x14ac:dyDescent="0.25">
      <c r="A13">
        <v>5200</v>
      </c>
      <c r="B13" t="s">
        <v>1226</v>
      </c>
      <c r="C13" t="s">
        <v>1214</v>
      </c>
      <c r="D13" t="str">
        <f t="shared" si="1"/>
        <v>INSERT INTO MDM."Company" ("Code", "Name", "Description") VALUES ('5200','陕西嘉利隆钢业贸易公司','陕西嘉利隆钢业贸易公司');</v>
      </c>
    </row>
    <row r="14" spans="1:4" x14ac:dyDescent="0.25">
      <c r="A14">
        <v>5300</v>
      </c>
      <c r="B14" t="s">
        <v>1227</v>
      </c>
      <c r="C14" t="s">
        <v>1214</v>
      </c>
      <c r="D14" t="str">
        <f t="shared" si="1"/>
        <v>INSERT INTO MDM."Company" ("Code", "Name", "Description") VALUES ('5300','郑州酒钢华利源商贸公司','郑州酒钢华利源商贸公司');</v>
      </c>
    </row>
    <row r="15" spans="1:4" x14ac:dyDescent="0.25">
      <c r="A15">
        <v>5400</v>
      </c>
      <c r="B15" t="s">
        <v>1228</v>
      </c>
      <c r="C15" t="s">
        <v>1214</v>
      </c>
      <c r="D15" t="str">
        <f t="shared" si="1"/>
        <v>INSERT INTO MDM."Company" ("Code", "Name", "Description") VALUES ('5400','四川嘉华钢业贸易有限公司','四川嘉华钢业贸易有限公司');</v>
      </c>
    </row>
    <row r="16" spans="1:4" x14ac:dyDescent="0.25">
      <c r="A16">
        <v>5500</v>
      </c>
      <c r="B16" t="s">
        <v>1229</v>
      </c>
      <c r="C16" t="s">
        <v>1214</v>
      </c>
      <c r="D16" t="str">
        <f t="shared" si="1"/>
        <v>INSERT INTO MDM."Company" ("Code", "Name", "Description") VALUES ('5500','银川嘉利鑫商贸有限公司','银川嘉利鑫商贸有限公司');</v>
      </c>
    </row>
    <row r="17" spans="1:4" x14ac:dyDescent="0.25">
      <c r="A17">
        <v>5600</v>
      </c>
      <c r="B17" t="s">
        <v>1230</v>
      </c>
      <c r="C17" t="s">
        <v>1214</v>
      </c>
      <c r="D17" t="str">
        <f t="shared" si="1"/>
        <v>INSERT INTO MDM."Company" ("Code", "Name", "Description") VALUES ('5600','山西嘉利晋贸易有限公司','山西嘉利晋贸易有限公司');</v>
      </c>
    </row>
    <row r="18" spans="1:4" x14ac:dyDescent="0.25">
      <c r="A18">
        <v>5700</v>
      </c>
      <c r="B18" t="s">
        <v>1231</v>
      </c>
      <c r="C18" t="s">
        <v>1214</v>
      </c>
      <c r="D18" t="str">
        <f t="shared" si="1"/>
        <v>INSERT INTO MDM."Company" ("Code", "Name", "Description") VALUES ('5700','无锡市酒钢博创钢业公司','无锡市酒钢博创钢业公司');</v>
      </c>
    </row>
    <row r="19" spans="1:4" x14ac:dyDescent="0.25">
      <c r="A19">
        <v>5800</v>
      </c>
      <c r="B19" t="s">
        <v>1232</v>
      </c>
      <c r="C19" t="s">
        <v>1214</v>
      </c>
      <c r="D19" t="str">
        <f t="shared" si="1"/>
        <v>INSERT INTO MDM."Company" ("Code", "Name", "Description") VALUES ('5800','佛山市酒钢博瑞钢业公司','佛山市酒钢博瑞钢业公司');</v>
      </c>
    </row>
    <row r="20" spans="1:4" x14ac:dyDescent="0.25">
      <c r="A20">
        <v>5900</v>
      </c>
      <c r="B20" t="s">
        <v>1233</v>
      </c>
      <c r="C20" t="s">
        <v>1214</v>
      </c>
      <c r="D20" t="str">
        <f t="shared" si="1"/>
        <v>INSERT INTO MDM."Company" ("Code", "Name", "Description") VALUES ('5900','天津市酒钢博泰钢业公司','天津市酒钢博泰钢业公司');</v>
      </c>
    </row>
    <row r="21" spans="1:4" x14ac:dyDescent="0.25">
      <c r="A21">
        <v>6000</v>
      </c>
      <c r="B21" t="s">
        <v>1234</v>
      </c>
      <c r="C21" t="s">
        <v>1214</v>
      </c>
      <c r="D21" t="str">
        <f t="shared" si="1"/>
        <v>INSERT INTO MDM."Company" ("Code", "Name", "Description") VALUES ('6000','酒钢河西商贸有限公司','酒钢河西商贸有限公司');</v>
      </c>
    </row>
    <row r="22" spans="1:4" x14ac:dyDescent="0.25">
      <c r="A22">
        <v>6100</v>
      </c>
      <c r="B22" t="s">
        <v>1235</v>
      </c>
      <c r="C22" t="s">
        <v>1214</v>
      </c>
      <c r="D22" t="str">
        <f t="shared" si="1"/>
        <v>INSERT INTO MDM."Company" ("Code", "Name", "Description") VALUES ('6100','酒钢河西商贸有限责任公司','酒钢河西商贸有限责任公司');</v>
      </c>
    </row>
    <row r="23" spans="1:4" x14ac:dyDescent="0.25">
      <c r="A23">
        <v>6200</v>
      </c>
      <c r="B23" t="s">
        <v>1236</v>
      </c>
      <c r="C23" t="s">
        <v>1214</v>
      </c>
      <c r="D23" t="str">
        <f t="shared" si="1"/>
        <v>INSERT INTO MDM."Company" ("Code", "Name", "Description") VALUES ('6200','新疆酒钢嘉鹏钢铁贸易公司','新疆酒钢嘉鹏钢铁贸易公司');</v>
      </c>
    </row>
    <row r="24" spans="1:4" x14ac:dyDescent="0.25">
      <c r="A24">
        <v>6300</v>
      </c>
      <c r="B24" t="s">
        <v>1237</v>
      </c>
      <c r="C24" t="s">
        <v>1214</v>
      </c>
      <c r="D24" t="str">
        <f t="shared" si="1"/>
        <v>INSERT INTO MDM."Company" ("Code", "Name", "Description") VALUES ('6300','新疆酒钢嘉利源商贸公司','新疆酒钢嘉利源商贸公司');</v>
      </c>
    </row>
    <row r="25" spans="1:4" x14ac:dyDescent="0.25">
      <c r="A25">
        <v>6400</v>
      </c>
      <c r="B25" t="s">
        <v>1238</v>
      </c>
      <c r="C25" t="s">
        <v>1214</v>
      </c>
      <c r="D25" t="str">
        <f t="shared" si="1"/>
        <v>INSERT INTO MDM."Company" ("Code", "Name", "Description") VALUES ('6400','青海嘉利泰贸易有限公司','青海嘉利泰贸易有限公司');</v>
      </c>
    </row>
    <row r="26" spans="1:4" x14ac:dyDescent="0.25">
      <c r="A26">
        <v>6500</v>
      </c>
      <c r="B26" t="s">
        <v>1239</v>
      </c>
      <c r="C26" t="s">
        <v>1214</v>
      </c>
      <c r="D26" t="str">
        <f t="shared" si="1"/>
        <v>INSERT INTO MDM."Company" ("Code", "Name", "Description") VALUES ('6500','酒钢天水东晟物流有限公司','酒钢天水东晟物流有限公司');</v>
      </c>
    </row>
    <row r="27" spans="1:4" x14ac:dyDescent="0.25">
      <c r="A27">
        <v>6600</v>
      </c>
      <c r="B27" t="s">
        <v>1240</v>
      </c>
      <c r="C27" t="s">
        <v>1214</v>
      </c>
      <c r="D27" t="str">
        <f t="shared" si="1"/>
        <v>INSERT INTO MDM."Company" ("Code", "Name", "Description") VALUES ('6600','酒钢博瑞钢业揭阳分公司','酒钢博瑞钢业揭阳分公司');</v>
      </c>
    </row>
    <row r="28" spans="1:4" x14ac:dyDescent="0.25">
      <c r="A28">
        <v>6700</v>
      </c>
      <c r="B28" t="s">
        <v>1241</v>
      </c>
      <c r="C28" t="s">
        <v>1214</v>
      </c>
      <c r="D28" t="str">
        <f t="shared" si="1"/>
        <v>INSERT INTO MDM."Company" ("Code", "Name", "Description") VALUES ('6700','新疆酒钢活泉贸易有限公司','新疆酒钢活泉贸易有限公司');</v>
      </c>
    </row>
    <row r="29" spans="1:4" x14ac:dyDescent="0.25">
      <c r="A29">
        <v>6800</v>
      </c>
      <c r="B29" t="s">
        <v>1242</v>
      </c>
      <c r="C29" t="s">
        <v>1214</v>
      </c>
      <c r="D29" t="str">
        <f t="shared" si="1"/>
        <v>INSERT INTO MDM."Company" ("Code", "Name", "Description") VALUES ('6800','合肥嘉利诚金属加工配售服务有限公司','合肥嘉利诚金属加工配售服务有限公司');</v>
      </c>
    </row>
    <row r="30" spans="1:4" x14ac:dyDescent="0.25">
      <c r="A30">
        <v>6900</v>
      </c>
      <c r="B30" t="s">
        <v>1243</v>
      </c>
      <c r="C30" t="s">
        <v>1214</v>
      </c>
      <c r="D30" t="str">
        <f t="shared" si="1"/>
        <v>INSERT INTO MDM."Company" ("Code", "Name", "Description") VALUES ('6900','兰州嘉利华金属加工配售有限公司','兰州嘉利华金属加工配售有限公司');</v>
      </c>
    </row>
    <row r="31" spans="1:4" x14ac:dyDescent="0.25">
      <c r="A31">
        <v>7000</v>
      </c>
      <c r="B31" t="s">
        <v>1244</v>
      </c>
      <c r="C31" t="s">
        <v>1214</v>
      </c>
      <c r="D31" t="str">
        <f t="shared" si="1"/>
        <v>INSERT INTO MDM."Company" ("Code", "Name", "Description") VALUES ('7000','宏晟电热公司','宏晟电热公司');</v>
      </c>
    </row>
    <row r="32" spans="1:4" x14ac:dyDescent="0.25">
      <c r="A32">
        <v>7010</v>
      </c>
      <c r="B32" t="s">
        <v>1245</v>
      </c>
      <c r="C32" t="s">
        <v>1214</v>
      </c>
      <c r="D32" t="str">
        <f t="shared" si="1"/>
        <v>INSERT INTO MDM."Company" ("Code", "Name", "Description") VALUES ('7010','宏达公司','宏达公司');</v>
      </c>
    </row>
    <row r="33" spans="1:4" x14ac:dyDescent="0.25">
      <c r="A33">
        <v>7020</v>
      </c>
      <c r="B33" t="s">
        <v>1246</v>
      </c>
      <c r="C33" t="s">
        <v>1214</v>
      </c>
      <c r="D33" t="str">
        <f t="shared" si="1"/>
        <v>INSERT INTO MDM."Company" ("Code", "Name", "Description") VALUES ('7020','房地产公司','房地产公司');</v>
      </c>
    </row>
    <row r="34" spans="1:4" x14ac:dyDescent="0.25">
      <c r="A34">
        <v>7030</v>
      </c>
      <c r="B34" t="s">
        <v>1247</v>
      </c>
      <c r="C34" t="s">
        <v>1214</v>
      </c>
      <c r="D34" t="str">
        <f t="shared" si="1"/>
        <v>INSERT INTO MDM."Company" ("Code", "Name", "Description") VALUES ('7030','宏丰实业公司','宏丰实业公司');</v>
      </c>
    </row>
    <row r="35" spans="1:4" x14ac:dyDescent="0.25">
      <c r="A35">
        <v>7050</v>
      </c>
      <c r="B35" t="s">
        <v>1248</v>
      </c>
      <c r="C35" t="s">
        <v>1214</v>
      </c>
      <c r="D35" t="str">
        <f t="shared" ref="D35:D66" si="2">C35&amp;A35&amp;"','"&amp;B35&amp;"','"&amp;B35&amp;"');"</f>
        <v>INSERT INTO MDM."Company" ("Code", "Name", "Description") VALUES ('7050','宏联自控公司','宏联自控公司');</v>
      </c>
    </row>
    <row r="36" spans="1:4" x14ac:dyDescent="0.25">
      <c r="A36">
        <v>7080</v>
      </c>
      <c r="B36" t="s">
        <v>1249</v>
      </c>
      <c r="C36" t="s">
        <v>1214</v>
      </c>
      <c r="D36" t="str">
        <f t="shared" si="2"/>
        <v>INSERT INTO MDM."Company" ("Code", "Name", "Description") VALUES ('7080','兰州长虹焊接材料公司','兰州长虹焊接材料公司');</v>
      </c>
    </row>
    <row r="37" spans="1:4" x14ac:dyDescent="0.25">
      <c r="A37">
        <v>7090</v>
      </c>
      <c r="B37" t="s">
        <v>1250</v>
      </c>
      <c r="C37" t="s">
        <v>1214</v>
      </c>
      <c r="D37" t="str">
        <f t="shared" si="2"/>
        <v>INSERT INTO MDM."Company" ("Code", "Name", "Description") VALUES ('7090','兰州环保设备厂','兰州环保设备厂');</v>
      </c>
    </row>
    <row r="38" spans="1:4" x14ac:dyDescent="0.25">
      <c r="A38">
        <v>7100</v>
      </c>
      <c r="B38" t="s">
        <v>1251</v>
      </c>
      <c r="C38" t="s">
        <v>1214</v>
      </c>
      <c r="D38" t="str">
        <f t="shared" si="2"/>
        <v>INSERT INTO MDM."Company" ("Code", "Name", "Description") VALUES ('7100','甘肃吉安保险公司','甘肃吉安保险公司');</v>
      </c>
    </row>
    <row r="39" spans="1:4" x14ac:dyDescent="0.25">
      <c r="A39">
        <v>7110</v>
      </c>
      <c r="B39" t="s">
        <v>1252</v>
      </c>
      <c r="C39" t="s">
        <v>1214</v>
      </c>
      <c r="D39" t="str">
        <f t="shared" si="2"/>
        <v>INSERT INTO MDM."Company" ("Code", "Name", "Description") VALUES ('7110','兰泰医院','兰泰医院');</v>
      </c>
    </row>
    <row r="40" spans="1:4" x14ac:dyDescent="0.25">
      <c r="A40">
        <v>7120</v>
      </c>
      <c r="B40" t="s">
        <v>1253</v>
      </c>
      <c r="C40" t="s">
        <v>1214</v>
      </c>
      <c r="D40" t="str">
        <f t="shared" si="2"/>
        <v>INSERT INTO MDM."Company" ("Code", "Name", "Description") VALUES ('7120','上海酒钢大酒店有限公司','上海酒钢大酒店有限公司');</v>
      </c>
    </row>
    <row r="41" spans="1:4" x14ac:dyDescent="0.25">
      <c r="A41">
        <v>7130</v>
      </c>
      <c r="B41" t="s">
        <v>1254</v>
      </c>
      <c r="C41" t="s">
        <v>1214</v>
      </c>
      <c r="D41" t="str">
        <f t="shared" si="2"/>
        <v>INSERT INTO MDM."Company" ("Code", "Name", "Description") VALUES ('7130','上海华昌源实业投资有限责','上海华昌源实业投资有限责');</v>
      </c>
    </row>
    <row r="42" spans="1:4" x14ac:dyDescent="0.25">
      <c r="A42">
        <v>7140</v>
      </c>
      <c r="B42" t="s">
        <v>1255</v>
      </c>
      <c r="C42" t="s">
        <v>1214</v>
      </c>
      <c r="D42" t="str">
        <f t="shared" si="2"/>
        <v>INSERT INTO MDM."Company" ("Code", "Name", "Description") VALUES ('7140','上海聚佳源车业公司','上海聚佳源车业公司');</v>
      </c>
    </row>
    <row r="43" spans="1:4" x14ac:dyDescent="0.25">
      <c r="A43">
        <v>7150</v>
      </c>
      <c r="B43" t="s">
        <v>1256</v>
      </c>
      <c r="C43" t="s">
        <v>1214</v>
      </c>
      <c r="D43" t="str">
        <f t="shared" si="2"/>
        <v>INSERT INTO MDM."Company" ("Code", "Name", "Description") VALUES ('7150','嘉峪关宾馆','嘉峪关宾馆');</v>
      </c>
    </row>
    <row r="44" spans="1:4" x14ac:dyDescent="0.25">
      <c r="A44">
        <v>7160</v>
      </c>
      <c r="B44" t="s">
        <v>1257</v>
      </c>
      <c r="C44" t="s">
        <v>1214</v>
      </c>
      <c r="D44" t="str">
        <f t="shared" si="2"/>
        <v>INSERT INTO MDM."Company" ("Code", "Name", "Description") VALUES ('7160','花海农牧公司','花海农牧公司');</v>
      </c>
    </row>
    <row r="45" spans="1:4" x14ac:dyDescent="0.25">
      <c r="A45">
        <v>7170</v>
      </c>
      <c r="B45" t="s">
        <v>1258</v>
      </c>
      <c r="C45" t="s">
        <v>1214</v>
      </c>
      <c r="D45" t="str">
        <f t="shared" si="2"/>
        <v>INSERT INTO MDM."Company" ("Code", "Name", "Description") VALUES ('7170','智美广告装潢公司','智美广告装潢公司');</v>
      </c>
    </row>
    <row r="46" spans="1:4" x14ac:dyDescent="0.25">
      <c r="A46">
        <v>7180</v>
      </c>
      <c r="B46" t="s">
        <v>1259</v>
      </c>
      <c r="C46" t="s">
        <v>1214</v>
      </c>
      <c r="D46" t="str">
        <f t="shared" si="2"/>
        <v>INSERT INTO MDM."Company" ("Code", "Name", "Description") VALUES ('7180','甘肃龙泰矿业(集团)公司','甘肃龙泰矿业(集团)公司');</v>
      </c>
    </row>
    <row r="47" spans="1:4" x14ac:dyDescent="0.25">
      <c r="A47">
        <v>7190</v>
      </c>
      <c r="B47" t="s">
        <v>1260</v>
      </c>
      <c r="C47" t="s">
        <v>1214</v>
      </c>
      <c r="D47" t="str">
        <f t="shared" si="2"/>
        <v>INSERT INTO MDM."Company" ("Code", "Name", "Description") VALUES ('7190','额济纳中兴铁路运输公司','额济纳中兴铁路运输公司');</v>
      </c>
    </row>
    <row r="48" spans="1:4" x14ac:dyDescent="0.25">
      <c r="A48">
        <v>7200</v>
      </c>
      <c r="B48" t="s">
        <v>1261</v>
      </c>
      <c r="C48" t="s">
        <v>1214</v>
      </c>
      <c r="D48" t="str">
        <f t="shared" si="2"/>
        <v>INSERT INTO MDM."Company" ("Code", "Name", "Description") VALUES ('7200','酒钢集团平凉煤焦化公司','酒钢集团平凉煤焦化公司');</v>
      </c>
    </row>
    <row r="49" spans="1:5" x14ac:dyDescent="0.25">
      <c r="A49">
        <v>7230</v>
      </c>
      <c r="B49" t="s">
        <v>1262</v>
      </c>
      <c r="C49" t="s">
        <v>1214</v>
      </c>
      <c r="D49" t="str">
        <f t="shared" si="2"/>
        <v>INSERT INTO MDM."Company" ("Code", "Name", "Description") VALUES ('7230','甘肃东兴铝业有限公司','甘肃东兴铝业有限公司');</v>
      </c>
    </row>
    <row r="50" spans="1:5" x14ac:dyDescent="0.25">
      <c r="A50">
        <v>7240</v>
      </c>
      <c r="B50" t="s">
        <v>1263</v>
      </c>
      <c r="C50" t="s">
        <v>1214</v>
      </c>
      <c r="D50" t="str">
        <f t="shared" si="2"/>
        <v>INSERT INTO MDM."Company" ("Code", "Name", "Description") VALUES ('7240','甘肃东兴铝业有限公司嘉峪关分公司','甘肃东兴铝业有限公司嘉峪关分公司');</v>
      </c>
    </row>
    <row r="51" spans="1:5" x14ac:dyDescent="0.25">
      <c r="A51">
        <v>7270</v>
      </c>
      <c r="B51" t="s">
        <v>1264</v>
      </c>
      <c r="C51" t="s">
        <v>1214</v>
      </c>
      <c r="D51" t="str">
        <f t="shared" si="2"/>
        <v>INSERT INTO MDM."Company" ("Code", "Name", "Description") VALUES ('7270','甘肃东兴铝业有限公司陇西分公司','甘肃东兴铝业有限公司陇西分公司');</v>
      </c>
    </row>
    <row r="52" spans="1:5" x14ac:dyDescent="0.25">
      <c r="A52">
        <v>7300</v>
      </c>
      <c r="B52" t="s">
        <v>1265</v>
      </c>
      <c r="C52" t="s">
        <v>1214</v>
      </c>
      <c r="D52" t="str">
        <f t="shared" si="2"/>
        <v>INSERT INTO MDM."Company" ("Code", "Name", "Description") VALUES ('7300','甘肃东兴铝业有限公司兰州分公司','甘肃东兴铝业有限公司兰州分公司');</v>
      </c>
    </row>
    <row r="53" spans="1:5" x14ac:dyDescent="0.25">
      <c r="A53">
        <v>7310</v>
      </c>
      <c r="B53" t="s">
        <v>1266</v>
      </c>
      <c r="C53" t="s">
        <v>1214</v>
      </c>
      <c r="D53" t="str">
        <f t="shared" si="2"/>
        <v>INSERT INTO MDM."Company" ("Code", "Name", "Description") VALUES ('7310','甘肃东兴铝业有限公司建华金属加工厂','甘肃东兴铝业有限公司建华金属加工厂');</v>
      </c>
    </row>
    <row r="54" spans="1:5" x14ac:dyDescent="0.25">
      <c r="A54">
        <v>7320</v>
      </c>
      <c r="B54" t="s">
        <v>1267</v>
      </c>
      <c r="C54" t="s">
        <v>1214</v>
      </c>
      <c r="D54" t="str">
        <f t="shared" si="2"/>
        <v>INSERT INTO MDM."Company" ("Code", "Name", "Description") VALUES ('7320','甘肃东兴铝业有限公司建华门窗厂','甘肃东兴铝业有限公司建华门窗厂');</v>
      </c>
    </row>
    <row r="55" spans="1:5" x14ac:dyDescent="0.25">
      <c r="A55">
        <v>8050</v>
      </c>
      <c r="B55" t="s">
        <v>1268</v>
      </c>
      <c r="C55" t="s">
        <v>1214</v>
      </c>
      <c r="D55" t="str">
        <f t="shared" si="2"/>
        <v>INSERT INTO MDM."Company" ("Code", "Name", "Description") VALUES ('8050','酒钢宾馆','酒钢宾馆');</v>
      </c>
    </row>
    <row r="56" spans="1:5" x14ac:dyDescent="0.25">
      <c r="A56">
        <v>8080</v>
      </c>
      <c r="B56" t="s">
        <v>1269</v>
      </c>
      <c r="C56" t="s">
        <v>1214</v>
      </c>
      <c r="D56" t="str">
        <f t="shared" si="2"/>
        <v>INSERT INTO MDM."Company" ("Code", "Name", "Description") VALUES ('8080','酒钢集团庆华矿产贸易有限','酒钢集团庆华矿产贸易有限');</v>
      </c>
    </row>
    <row r="57" spans="1:5" x14ac:dyDescent="0.25">
      <c r="A57">
        <v>8130</v>
      </c>
      <c r="B57" t="s">
        <v>1270</v>
      </c>
      <c r="C57" t="s">
        <v>1214</v>
      </c>
      <c r="D57" t="str">
        <f t="shared" si="2"/>
        <v>INSERT INTO MDM."Company" ("Code", "Name", "Description") VALUES ('8130','工程质量监督站','工程质量监督站');</v>
      </c>
    </row>
    <row r="58" spans="1:5" x14ac:dyDescent="0.25">
      <c r="A58">
        <v>8140</v>
      </c>
      <c r="B58" t="s">
        <v>1271</v>
      </c>
      <c r="C58" t="s">
        <v>1214</v>
      </c>
      <c r="D58" t="str">
        <f t="shared" si="2"/>
        <v>INSERT INTO MDM."Company" ("Code", "Name", "Description") VALUES ('8140','汇力公寓','汇力公寓');</v>
      </c>
    </row>
    <row r="59" spans="1:5" x14ac:dyDescent="0.25">
      <c r="A59">
        <v>8150</v>
      </c>
      <c r="B59" t="s">
        <v>1272</v>
      </c>
      <c r="C59" t="s">
        <v>1214</v>
      </c>
      <c r="D59" t="str">
        <f t="shared" si="2"/>
        <v>INSERT INTO MDM."Company" ("Code", "Name", "Description") VALUES ('8150','酒钢不锈钢工业园区筹备办','酒钢不锈钢工业园区筹备办');</v>
      </c>
    </row>
    <row r="62" spans="1:5" x14ac:dyDescent="0.25">
      <c r="A62" t="s">
        <v>1273</v>
      </c>
      <c r="B62" t="s">
        <v>1274</v>
      </c>
      <c r="C62">
        <v>2000</v>
      </c>
      <c r="D62" t="s">
        <v>1275</v>
      </c>
      <c r="E62" t="str">
        <f>D62&amp;A62&amp;"','"&amp;B62&amp;"','"&amp;B62&amp;"','"&amp;C62&amp;"');"</f>
        <v>INSERT INTO MDM."Plant" ("Code", "Name", "Description","Classify") VALUES ('A','镜铁山矿','镜铁山矿','2000');</v>
      </c>
    </row>
    <row r="63" spans="1:5" x14ac:dyDescent="0.25">
      <c r="A63" t="s">
        <v>129</v>
      </c>
      <c r="B63" t="s">
        <v>1276</v>
      </c>
      <c r="C63">
        <v>2000</v>
      </c>
      <c r="D63" t="s">
        <v>1275</v>
      </c>
      <c r="E63" t="str">
        <f t="shared" ref="E63" si="3">D63&amp;A63&amp;"','"&amp;B63&amp;"','"&amp;B63&amp;"','"&amp;C63&amp;"');"</f>
        <v>INSERT INTO MDM."Plant" ("Code", "Name", "Description","Classify") VALUES ('C','西沟矿','西沟矿','2000');</v>
      </c>
    </row>
    <row r="64" spans="1:5" x14ac:dyDescent="0.25">
      <c r="A64" t="s">
        <v>1277</v>
      </c>
      <c r="B64" t="s">
        <v>1278</v>
      </c>
      <c r="C64">
        <v>2000</v>
      </c>
      <c r="D64" t="s">
        <v>1275</v>
      </c>
      <c r="E64" t="str">
        <f t="shared" ref="E64:E106" si="4">D64&amp;A64&amp;"','"&amp;B64&amp;"','"&amp;B64&amp;"','"&amp;C64&amp;"');"</f>
        <v>INSERT INTO MDM."Plant" ("Code", "Name", "Description","Classify") VALUES ('E','选烧厂','选烧厂','2000');</v>
      </c>
    </row>
    <row r="65" spans="1:5" x14ac:dyDescent="0.25">
      <c r="A65" t="s">
        <v>1279</v>
      </c>
      <c r="B65" t="s">
        <v>1280</v>
      </c>
      <c r="C65">
        <v>2000</v>
      </c>
      <c r="D65" t="s">
        <v>1275</v>
      </c>
      <c r="E65" t="str">
        <f t="shared" si="4"/>
        <v>INSERT INTO MDM."Plant" ("Code", "Name", "Description","Classify") VALUES ('F','焦化','焦化','2000');</v>
      </c>
    </row>
    <row r="66" spans="1:5" x14ac:dyDescent="0.25">
      <c r="A66" t="s">
        <v>1281</v>
      </c>
      <c r="B66" t="s">
        <v>1282</v>
      </c>
      <c r="C66">
        <v>2000</v>
      </c>
      <c r="D66" t="s">
        <v>1275</v>
      </c>
      <c r="E66" t="str">
        <f t="shared" si="4"/>
        <v>INSERT INTO MDM."Plant" ("Code", "Name", "Description","Classify") VALUES ('G','炼铁','炼铁','2000');</v>
      </c>
    </row>
    <row r="67" spans="1:5" x14ac:dyDescent="0.25">
      <c r="A67" t="s">
        <v>1283</v>
      </c>
      <c r="B67" t="s">
        <v>1284</v>
      </c>
      <c r="C67">
        <v>2000</v>
      </c>
      <c r="D67" t="s">
        <v>1275</v>
      </c>
      <c r="E67" t="str">
        <f t="shared" si="4"/>
        <v>INSERT INTO MDM."Plant" ("Code", "Name", "Description","Classify") VALUES ('J','炼轧厂','炼轧厂','2000');</v>
      </c>
    </row>
    <row r="68" spans="1:5" x14ac:dyDescent="0.25">
      <c r="A68" t="s">
        <v>1285</v>
      </c>
      <c r="B68" t="s">
        <v>1286</v>
      </c>
      <c r="C68">
        <v>2200</v>
      </c>
      <c r="D68" t="s">
        <v>1275</v>
      </c>
      <c r="E68" t="str">
        <f t="shared" si="4"/>
        <v>INSERT INTO MDM."Plant" ("Code", "Name", "Description","Classify") VALUES ('K','碳钢薄板厂','碳钢薄板厂','2200');</v>
      </c>
    </row>
    <row r="69" spans="1:5" x14ac:dyDescent="0.25">
      <c r="A69" t="s">
        <v>1287</v>
      </c>
      <c r="B69" t="s">
        <v>1288</v>
      </c>
      <c r="C69">
        <v>1000</v>
      </c>
      <c r="D69" t="s">
        <v>1275</v>
      </c>
      <c r="E69" t="str">
        <f t="shared" si="4"/>
        <v>INSERT INTO MDM."Plant" ("Code", "Name", "Description","Classify") VALUES ('L','不锈钢','不锈钢','1000');</v>
      </c>
    </row>
    <row r="70" spans="1:5" x14ac:dyDescent="0.25">
      <c r="A70" t="s">
        <v>1289</v>
      </c>
      <c r="B70" t="s">
        <v>1290</v>
      </c>
      <c r="C70">
        <v>2000</v>
      </c>
      <c r="D70" t="s">
        <v>1275</v>
      </c>
      <c r="E70" t="str">
        <f t="shared" si="4"/>
        <v>INSERT INTO MDM."Plant" ("Code", "Name", "Description","Classify") VALUES ('M','动力厂','动力厂','2000');</v>
      </c>
    </row>
    <row r="71" spans="1:5" x14ac:dyDescent="0.25">
      <c r="A71" t="s">
        <v>1291</v>
      </c>
      <c r="B71" t="s">
        <v>1292</v>
      </c>
      <c r="C71">
        <v>7240</v>
      </c>
      <c r="D71" t="s">
        <v>1275</v>
      </c>
      <c r="E71" t="str">
        <f t="shared" si="4"/>
        <v>INSERT INTO MDM."Plant" ("Code", "Name", "Description","Classify") VALUES ('N10','东兴铝业嘉峪关维护工厂','东兴铝业嘉峪关维护工厂','7240');</v>
      </c>
    </row>
    <row r="72" spans="1:5" x14ac:dyDescent="0.25">
      <c r="A72" t="s">
        <v>1293</v>
      </c>
      <c r="B72" t="s">
        <v>1294</v>
      </c>
      <c r="C72">
        <v>7270</v>
      </c>
      <c r="D72" t="s">
        <v>1275</v>
      </c>
      <c r="E72" t="str">
        <f t="shared" si="4"/>
        <v>INSERT INTO MDM."Plant" ("Code", "Name", "Description","Classify") VALUES ('N50','东兴铝业陇西维护工厂','东兴铝业陇西维护工厂','7270');</v>
      </c>
    </row>
    <row r="73" spans="1:5" x14ac:dyDescent="0.25">
      <c r="A73" t="s">
        <v>1295</v>
      </c>
      <c r="B73" t="s">
        <v>1296</v>
      </c>
      <c r="C73">
        <v>2000</v>
      </c>
      <c r="D73" t="s">
        <v>1275</v>
      </c>
      <c r="E73" t="str">
        <f t="shared" si="4"/>
        <v>INSERT INTO MDM."Plant" ("Code", "Name", "Description","Classify") VALUES ('R','检修工程部','检修工程部','2000');</v>
      </c>
    </row>
    <row r="74" spans="1:5" x14ac:dyDescent="0.25">
      <c r="A74" t="s">
        <v>1297</v>
      </c>
      <c r="B74" t="s">
        <v>1298</v>
      </c>
      <c r="C74">
        <v>2000</v>
      </c>
      <c r="D74" t="s">
        <v>1275</v>
      </c>
      <c r="E74" t="str">
        <f t="shared" si="4"/>
        <v>INSERT INTO MDM."Plant" ("Code", "Name", "Description","Classify") VALUES ('T','技术中心','技术中心','2000');</v>
      </c>
    </row>
    <row r="75" spans="1:5" x14ac:dyDescent="0.25">
      <c r="A75" t="s">
        <v>1299</v>
      </c>
      <c r="B75" t="s">
        <v>1300</v>
      </c>
      <c r="C75">
        <v>2000</v>
      </c>
      <c r="D75" t="s">
        <v>1275</v>
      </c>
      <c r="E75" t="str">
        <f t="shared" si="4"/>
        <v>INSERT INTO MDM."Plant" ("Code", "Name", "Description","Classify") VALUES ('W','储运部','储运部','2000');</v>
      </c>
    </row>
    <row r="76" spans="1:5" x14ac:dyDescent="0.25">
      <c r="A76" t="s">
        <v>1301</v>
      </c>
      <c r="B76" t="s">
        <v>1302</v>
      </c>
      <c r="C76">
        <v>2000</v>
      </c>
      <c r="D76" t="s">
        <v>1275</v>
      </c>
      <c r="E76" t="str">
        <f t="shared" si="4"/>
        <v>INSERT INTO MDM."Plant" ("Code", "Name", "Description","Classify") VALUES ('Y','运输部','运输部','2000');</v>
      </c>
    </row>
    <row r="77" spans="1:5" x14ac:dyDescent="0.25">
      <c r="A77" t="s">
        <v>1303</v>
      </c>
      <c r="B77" t="s">
        <v>1304</v>
      </c>
      <c r="C77">
        <v>2000</v>
      </c>
      <c r="D77" t="s">
        <v>1275</v>
      </c>
      <c r="E77" t="str">
        <f t="shared" si="4"/>
        <v>INSERT INTO MDM."Plant" ("Code", "Name", "Description","Classify") VALUES ('Z','产成品总站','产成品总站','2000');</v>
      </c>
    </row>
    <row r="78" spans="1:5" x14ac:dyDescent="0.25">
      <c r="A78">
        <v>1000</v>
      </c>
      <c r="B78" t="s">
        <v>1305</v>
      </c>
      <c r="C78">
        <v>1000</v>
      </c>
      <c r="D78" t="s">
        <v>1275</v>
      </c>
      <c r="E78" t="str">
        <f t="shared" si="4"/>
        <v>INSERT INTO MDM."Plant" ("Code", "Name", "Description","Classify") VALUES ('1000','宏兴股份公司不锈钢厂','宏兴股份公司不锈钢厂','1000');</v>
      </c>
    </row>
    <row r="79" spans="1:5" x14ac:dyDescent="0.25">
      <c r="A79">
        <v>1020</v>
      </c>
      <c r="B79" t="s">
        <v>1215</v>
      </c>
      <c r="C79">
        <v>1020</v>
      </c>
      <c r="D79" t="s">
        <v>1275</v>
      </c>
      <c r="E79" t="str">
        <f t="shared" si="4"/>
        <v>INSERT INTO MDM."Plant" ("Code", "Name", "Description","Classify") VALUES ('1020','酒泉钢铁集团有限责任公司炉料采购中心','酒泉钢铁集团有限责任公司炉料采购中心','1020');</v>
      </c>
    </row>
    <row r="80" spans="1:5" x14ac:dyDescent="0.25">
      <c r="A80">
        <v>1100</v>
      </c>
      <c r="B80" t="s">
        <v>1306</v>
      </c>
      <c r="C80">
        <v>1100</v>
      </c>
      <c r="D80" t="s">
        <v>1275</v>
      </c>
      <c r="E80" t="str">
        <f t="shared" si="4"/>
        <v>INSERT INTO MDM."Plant" ("Code", "Name", "Description","Classify") VALUES ('1100','酒钢集团工厂','酒钢集团工厂','1100');</v>
      </c>
    </row>
    <row r="81" spans="1:5" x14ac:dyDescent="0.25">
      <c r="A81">
        <v>2000</v>
      </c>
      <c r="B81" t="s">
        <v>1307</v>
      </c>
      <c r="C81">
        <v>2000</v>
      </c>
      <c r="D81" t="s">
        <v>1275</v>
      </c>
      <c r="E81" t="str">
        <f t="shared" si="4"/>
        <v>INSERT INTO MDM."Plant" ("Code", "Name", "Description","Classify") VALUES ('2000','宏兴股份工厂','宏兴股份工厂','2000');</v>
      </c>
    </row>
    <row r="82" spans="1:5" x14ac:dyDescent="0.25">
      <c r="A82">
        <v>2020</v>
      </c>
      <c r="B82" t="s">
        <v>1220</v>
      </c>
      <c r="C82">
        <v>2020</v>
      </c>
      <c r="D82" t="s">
        <v>1275</v>
      </c>
      <c r="E82" t="str">
        <f t="shared" si="4"/>
        <v>INSERT INTO MDM."Plant" ("Code", "Name", "Description","Classify") VALUES ('2020','酒钢集团宏兴钢铁股份公司炉料采购中心','酒钢集团宏兴钢铁股份公司炉料采购中心','2020');</v>
      </c>
    </row>
    <row r="83" spans="1:5" x14ac:dyDescent="0.25">
      <c r="A83">
        <v>2100</v>
      </c>
      <c r="B83" t="s">
        <v>1308</v>
      </c>
      <c r="C83">
        <v>2000</v>
      </c>
      <c r="D83" t="s">
        <v>1275</v>
      </c>
      <c r="E83" t="str">
        <f t="shared" si="4"/>
        <v>INSERT INTO MDM."Plant" ("Code", "Name", "Description","Classify") VALUES ('2100','宏兴铁钢二厂','宏兴铁钢二厂','2000');</v>
      </c>
    </row>
    <row r="84" spans="1:5" x14ac:dyDescent="0.25">
      <c r="A84">
        <v>2200</v>
      </c>
      <c r="B84" t="s">
        <v>1309</v>
      </c>
      <c r="C84">
        <v>2200</v>
      </c>
      <c r="D84" t="s">
        <v>1275</v>
      </c>
      <c r="E84" t="str">
        <f t="shared" si="4"/>
        <v>INSERT INTO MDM."Plant" ("Code", "Name", "Description","Classify") VALUES ('2200','宏兴股份公司碳钢薄板厂','宏兴股份公司碳钢薄板厂','2200');</v>
      </c>
    </row>
    <row r="85" spans="1:5" x14ac:dyDescent="0.25">
      <c r="A85">
        <v>4000</v>
      </c>
      <c r="B85" t="s">
        <v>1310</v>
      </c>
      <c r="C85">
        <v>4000</v>
      </c>
      <c r="D85" t="s">
        <v>1275</v>
      </c>
      <c r="E85" t="str">
        <f t="shared" si="4"/>
        <v>INSERT INTO MDM."Plant" ("Code", "Name", "Description","Classify") VALUES ('4000','翼城钢铁工厂','翼城钢铁工厂','4000');</v>
      </c>
    </row>
    <row r="86" spans="1:5" x14ac:dyDescent="0.25">
      <c r="A86">
        <v>5000</v>
      </c>
      <c r="B86" t="s">
        <v>1311</v>
      </c>
      <c r="C86">
        <v>5000</v>
      </c>
      <c r="D86" t="s">
        <v>1275</v>
      </c>
      <c r="E86" t="str">
        <f t="shared" si="4"/>
        <v>INSERT INTO MDM."Plant" ("Code", "Name", "Description","Classify") VALUES ('5000','新疆嘉利汇工厂','新疆嘉利汇工厂','5000');</v>
      </c>
    </row>
    <row r="87" spans="1:5" x14ac:dyDescent="0.25">
      <c r="A87">
        <v>5100</v>
      </c>
      <c r="B87" t="s">
        <v>1312</v>
      </c>
      <c r="C87">
        <v>5100</v>
      </c>
      <c r="D87" t="s">
        <v>1275</v>
      </c>
      <c r="E87" t="str">
        <f t="shared" si="4"/>
        <v>INSERT INTO MDM."Plant" ("Code", "Name", "Description","Classify") VALUES ('5100','甘肃嘉利晟工厂','甘肃嘉利晟工厂','5100');</v>
      </c>
    </row>
    <row r="88" spans="1:5" x14ac:dyDescent="0.25">
      <c r="A88">
        <v>5200</v>
      </c>
      <c r="B88" t="s">
        <v>1313</v>
      </c>
      <c r="C88">
        <v>5200</v>
      </c>
      <c r="D88" t="s">
        <v>1275</v>
      </c>
      <c r="E88" t="str">
        <f t="shared" si="4"/>
        <v>INSERT INTO MDM."Plant" ("Code", "Name", "Description","Classify") VALUES ('5200','陕西嘉利隆工厂','陕西嘉利隆工厂','5200');</v>
      </c>
    </row>
    <row r="89" spans="1:5" x14ac:dyDescent="0.25">
      <c r="A89">
        <v>5300</v>
      </c>
      <c r="B89" t="s">
        <v>1314</v>
      </c>
      <c r="C89">
        <v>5300</v>
      </c>
      <c r="D89" t="s">
        <v>1275</v>
      </c>
      <c r="E89" t="str">
        <f t="shared" si="4"/>
        <v>INSERT INTO MDM."Plant" ("Code", "Name", "Description","Classify") VALUES ('5300','郑州华利源工厂','郑州华利源工厂','5300');</v>
      </c>
    </row>
    <row r="90" spans="1:5" x14ac:dyDescent="0.25">
      <c r="A90">
        <v>5400</v>
      </c>
      <c r="B90" t="s">
        <v>1315</v>
      </c>
      <c r="C90">
        <v>5400</v>
      </c>
      <c r="D90" t="s">
        <v>1275</v>
      </c>
      <c r="E90" t="str">
        <f t="shared" si="4"/>
        <v>INSERT INTO MDM."Plant" ("Code", "Name", "Description","Classify") VALUES ('5400','四川嘉华工厂','四川嘉华工厂','5400');</v>
      </c>
    </row>
    <row r="91" spans="1:5" x14ac:dyDescent="0.25">
      <c r="A91">
        <v>5600</v>
      </c>
      <c r="B91" t="s">
        <v>1316</v>
      </c>
      <c r="C91">
        <v>5600</v>
      </c>
      <c r="D91" t="s">
        <v>1275</v>
      </c>
      <c r="E91" t="str">
        <f t="shared" si="4"/>
        <v>INSERT INTO MDM."Plant" ("Code", "Name", "Description","Classify") VALUES ('5600','山西嘉利晋工厂','山西嘉利晋工厂','5600');</v>
      </c>
    </row>
    <row r="92" spans="1:5" x14ac:dyDescent="0.25">
      <c r="A92">
        <v>5800</v>
      </c>
      <c r="B92" t="s">
        <v>1317</v>
      </c>
      <c r="C92">
        <v>5800</v>
      </c>
      <c r="D92" t="s">
        <v>1275</v>
      </c>
      <c r="E92" t="str">
        <f t="shared" si="4"/>
        <v>INSERT INTO MDM."Plant" ("Code", "Name", "Description","Classify") VALUES ('5800','佛山博瑞工厂','佛山博瑞工厂','5800');</v>
      </c>
    </row>
    <row r="93" spans="1:5" x14ac:dyDescent="0.25">
      <c r="A93">
        <v>5900</v>
      </c>
      <c r="B93" t="s">
        <v>1318</v>
      </c>
      <c r="C93">
        <v>5900</v>
      </c>
      <c r="D93" t="s">
        <v>1275</v>
      </c>
      <c r="E93" t="str">
        <f t="shared" si="4"/>
        <v>INSERT INTO MDM."Plant" ("Code", "Name", "Description","Classify") VALUES ('5900','天津博泰工厂','天津博泰工厂','5900');</v>
      </c>
    </row>
    <row r="94" spans="1:5" x14ac:dyDescent="0.25">
      <c r="A94">
        <v>6100</v>
      </c>
      <c r="B94" t="s">
        <v>1319</v>
      </c>
      <c r="C94">
        <v>6100</v>
      </c>
      <c r="D94" t="s">
        <v>1275</v>
      </c>
      <c r="E94" t="str">
        <f t="shared" si="4"/>
        <v>INSERT INTO MDM."Plant" ("Code", "Name", "Description","Classify") VALUES ('6100','河西公司工厂','河西公司工厂','6100');</v>
      </c>
    </row>
    <row r="95" spans="1:5" x14ac:dyDescent="0.25">
      <c r="A95">
        <v>6200</v>
      </c>
      <c r="B95" t="s">
        <v>1320</v>
      </c>
      <c r="C95">
        <v>6200</v>
      </c>
      <c r="D95" t="s">
        <v>1275</v>
      </c>
      <c r="E95" t="str">
        <f t="shared" si="4"/>
        <v>INSERT INTO MDM."Plant" ("Code", "Name", "Description","Classify") VALUES ('6200','新疆酒钢嘉鹏工厂','新疆酒钢嘉鹏工厂','6200');</v>
      </c>
    </row>
    <row r="96" spans="1:5" x14ac:dyDescent="0.25">
      <c r="A96">
        <v>6300</v>
      </c>
      <c r="B96" t="s">
        <v>1321</v>
      </c>
      <c r="C96">
        <v>6300</v>
      </c>
      <c r="D96" t="s">
        <v>1275</v>
      </c>
      <c r="E96" t="str">
        <f t="shared" si="4"/>
        <v>INSERT INTO MDM."Plant" ("Code", "Name", "Description","Classify") VALUES ('6300','新疆酒钢嘉利源工厂','新疆酒钢嘉利源工厂','6300');</v>
      </c>
    </row>
    <row r="97" spans="1:5" x14ac:dyDescent="0.25">
      <c r="A97">
        <v>6400</v>
      </c>
      <c r="B97" t="s">
        <v>1322</v>
      </c>
      <c r="C97">
        <v>6400</v>
      </c>
      <c r="D97" t="s">
        <v>1275</v>
      </c>
      <c r="E97" t="str">
        <f t="shared" si="4"/>
        <v>INSERT INTO MDM."Plant" ("Code", "Name", "Description","Classify") VALUES ('6400','青海嘉利泰工厂','青海嘉利泰工厂','6400');</v>
      </c>
    </row>
    <row r="98" spans="1:5" x14ac:dyDescent="0.25">
      <c r="A98">
        <v>6500</v>
      </c>
      <c r="B98" t="s">
        <v>1323</v>
      </c>
      <c r="C98">
        <v>6500</v>
      </c>
      <c r="D98" t="s">
        <v>1275</v>
      </c>
      <c r="E98" t="str">
        <f t="shared" si="4"/>
        <v>INSERT INTO MDM."Plant" ("Code", "Name", "Description","Classify") VALUES ('6500','天水东晟物流工厂','天水东晟物流工厂','6500');</v>
      </c>
    </row>
    <row r="99" spans="1:5" x14ac:dyDescent="0.25">
      <c r="A99">
        <v>6600</v>
      </c>
      <c r="B99" t="s">
        <v>1324</v>
      </c>
      <c r="C99">
        <v>6600</v>
      </c>
      <c r="D99" t="s">
        <v>1275</v>
      </c>
      <c r="E99" t="str">
        <f t="shared" si="4"/>
        <v>INSERT INTO MDM."Plant" ("Code", "Name", "Description","Classify") VALUES ('6600','博瑞钢业揭阳分公司工厂','博瑞钢业揭阳分公司工厂','6600');</v>
      </c>
    </row>
    <row r="100" spans="1:5" x14ac:dyDescent="0.25">
      <c r="A100">
        <v>6700</v>
      </c>
      <c r="B100" t="s">
        <v>1325</v>
      </c>
      <c r="C100">
        <v>6700</v>
      </c>
      <c r="D100" t="s">
        <v>1275</v>
      </c>
      <c r="E100" t="str">
        <f t="shared" si="4"/>
        <v>INSERT INTO MDM."Plant" ("Code", "Name", "Description","Classify") VALUES ('6700','新疆酒钢活泉贸易有限公司工厂','新疆酒钢活泉贸易有限公司工厂','6700');</v>
      </c>
    </row>
    <row r="101" spans="1:5" x14ac:dyDescent="0.25">
      <c r="A101">
        <v>6800</v>
      </c>
      <c r="B101" t="s">
        <v>1326</v>
      </c>
      <c r="C101">
        <v>6800</v>
      </c>
      <c r="D101" t="s">
        <v>1275</v>
      </c>
      <c r="E101" t="str">
        <f t="shared" si="4"/>
        <v>INSERT INTO MDM."Plant" ("Code", "Name", "Description","Classify") VALUES ('6800','合肥嘉利诚工厂','合肥嘉利诚工厂','6800');</v>
      </c>
    </row>
    <row r="102" spans="1:5" x14ac:dyDescent="0.25">
      <c r="A102">
        <v>6900</v>
      </c>
      <c r="B102" t="s">
        <v>1327</v>
      </c>
      <c r="C102">
        <v>6900</v>
      </c>
      <c r="D102" t="s">
        <v>1275</v>
      </c>
      <c r="E102" t="str">
        <f t="shared" si="4"/>
        <v>INSERT INTO MDM."Plant" ("Code", "Name", "Description","Classify") VALUES ('6900','兰州嘉利华工厂','兰州嘉利华工厂','6900');</v>
      </c>
    </row>
    <row r="103" spans="1:5" x14ac:dyDescent="0.25">
      <c r="A103">
        <v>6901</v>
      </c>
      <c r="B103" t="s">
        <v>1328</v>
      </c>
      <c r="C103">
        <v>6900</v>
      </c>
      <c r="D103" t="s">
        <v>1275</v>
      </c>
      <c r="E103" t="str">
        <f t="shared" si="4"/>
        <v>INSERT INTO MDM."Plant" ("Code", "Name", "Description","Classify") VALUES ('6901','兰州嘉利华来料加工工厂','兰州嘉利华来料加工工厂','6900');</v>
      </c>
    </row>
    <row r="104" spans="1:5" x14ac:dyDescent="0.25">
      <c r="A104">
        <v>7230</v>
      </c>
      <c r="B104" t="s">
        <v>1329</v>
      </c>
      <c r="C104">
        <v>7230</v>
      </c>
      <c r="D104" t="s">
        <v>1275</v>
      </c>
      <c r="E104" t="str">
        <f t="shared" si="4"/>
        <v>INSERT INTO MDM."Plant" ("Code", "Name", "Description","Classify") VALUES ('7230','东兴铝业总部工厂','东兴铝业总部工厂','7230');</v>
      </c>
    </row>
    <row r="105" spans="1:5" x14ac:dyDescent="0.25">
      <c r="A105">
        <v>7240</v>
      </c>
      <c r="B105" t="s">
        <v>1330</v>
      </c>
      <c r="C105">
        <v>7240</v>
      </c>
      <c r="D105" t="s">
        <v>1275</v>
      </c>
      <c r="E105" t="str">
        <f t="shared" si="4"/>
        <v>INSERT INTO MDM."Plant" ("Code", "Name", "Description","Classify") VALUES ('7240','东兴铝业嘉峪关工厂','东兴铝业嘉峪关工厂','7240');</v>
      </c>
    </row>
    <row r="106" spans="1:5" x14ac:dyDescent="0.25">
      <c r="A106">
        <v>7270</v>
      </c>
      <c r="B106" t="s">
        <v>1331</v>
      </c>
      <c r="C106">
        <v>7270</v>
      </c>
      <c r="D106" t="s">
        <v>1275</v>
      </c>
      <c r="E106" t="str">
        <f t="shared" si="4"/>
        <v>INSERT INTO MDM."Plant" ("Code", "Name", "Description","Classify") VALUES ('7270','东兴铝业陇西工厂','东兴铝业陇西工厂','7270');</v>
      </c>
    </row>
    <row r="110" spans="1:5" x14ac:dyDescent="0.25">
      <c r="A110" t="s">
        <v>1332</v>
      </c>
      <c r="B110" t="s">
        <v>1333</v>
      </c>
      <c r="D110" t="s">
        <v>1334</v>
      </c>
      <c r="E110" t="str">
        <f>D110&amp;A110&amp;"','"&amp;B110&amp;"','"&amp;B110&amp;"');"</f>
        <v>INSERT INTO MDM."MRPKind" ("Code", "Name", "Description") VALUES ('M0','MPS,固定类型-0-','MPS,固定类型-0-');</v>
      </c>
    </row>
    <row r="111" spans="1:5" x14ac:dyDescent="0.25">
      <c r="A111" t="s">
        <v>1335</v>
      </c>
      <c r="B111" t="s">
        <v>1336</v>
      </c>
      <c r="D111" t="s">
        <v>1334</v>
      </c>
      <c r="E111" t="str">
        <f t="shared" ref="E111" si="5">D111&amp;A111&amp;"','"&amp;B111&amp;"','"&amp;B111&amp;"');"</f>
        <v>INSERT INTO MDM."MRPKind" ("Code", "Name", "Description") VALUES ('M1','MPS,固定方式-1-','MPS,固定方式-1-');</v>
      </c>
    </row>
    <row r="112" spans="1:5" x14ac:dyDescent="0.25">
      <c r="A112" t="s">
        <v>1337</v>
      </c>
      <c r="B112" t="s">
        <v>1338</v>
      </c>
      <c r="D112" t="s">
        <v>1334</v>
      </c>
      <c r="E112" t="str">
        <f t="shared" ref="E112:E135" si="6">D112&amp;A112&amp;"','"&amp;B112&amp;"','"&amp;B112&amp;"');"</f>
        <v>INSERT INTO MDM."MRPKind" ("Code", "Name", "Description") VALUES ('M2','MPS,固定方式-2-','MPS,固定方式-2-');</v>
      </c>
    </row>
    <row r="113" spans="1:5" x14ac:dyDescent="0.25">
      <c r="A113" t="s">
        <v>1339</v>
      </c>
      <c r="B113" t="s">
        <v>1340</v>
      </c>
      <c r="D113" t="s">
        <v>1334</v>
      </c>
      <c r="E113" t="str">
        <f t="shared" si="6"/>
        <v>INSERT INTO MDM."MRPKind" ("Code", "Name", "Description") VALUES ('M3','MPS,固定方式-3-','MPS,固定方式-3-');</v>
      </c>
    </row>
    <row r="114" spans="1:5" x14ac:dyDescent="0.25">
      <c r="A114" t="s">
        <v>1341</v>
      </c>
      <c r="B114" t="s">
        <v>1342</v>
      </c>
      <c r="D114" t="s">
        <v>1334</v>
      </c>
      <c r="E114" t="str">
        <f t="shared" si="6"/>
        <v>INSERT INTO MDM."MRPKind" ("Code", "Name", "Description") VALUES ('M4','MPS,固定方式-4-','MPS,固定方式-4-');</v>
      </c>
    </row>
    <row r="115" spans="1:5" x14ac:dyDescent="0.25">
      <c r="A115" t="s">
        <v>1343</v>
      </c>
      <c r="B115" t="s">
        <v>1344</v>
      </c>
      <c r="D115" t="s">
        <v>1334</v>
      </c>
      <c r="E115" t="str">
        <f t="shared" si="6"/>
        <v>INSERT INTO MDM."MRPKind" ("Code", "Name", "Description") VALUES ('ND','无计划','无计划');</v>
      </c>
    </row>
    <row r="116" spans="1:5" x14ac:dyDescent="0.25">
      <c r="A116" t="s">
        <v>1345</v>
      </c>
      <c r="B116" t="s">
        <v>1346</v>
      </c>
      <c r="D116" t="s">
        <v>1334</v>
      </c>
      <c r="E116" t="str">
        <f t="shared" si="6"/>
        <v>INSERT INTO MDM."MRPKind" ("Code", "Name", "Description") VALUES ('P1','MRP,固定类型-1-','MRP,固定类型-1-');</v>
      </c>
    </row>
    <row r="117" spans="1:5" x14ac:dyDescent="0.25">
      <c r="A117" t="s">
        <v>1347</v>
      </c>
      <c r="B117" t="s">
        <v>1348</v>
      </c>
      <c r="D117" t="s">
        <v>1334</v>
      </c>
      <c r="E117" t="str">
        <f t="shared" si="6"/>
        <v>INSERT INTO MDM."MRPKind" ("Code", "Name", "Description") VALUES ('P2','MRP,固定类型-2-','MRP,固定类型-2-');</v>
      </c>
    </row>
    <row r="118" spans="1:5" x14ac:dyDescent="0.25">
      <c r="A118" t="s">
        <v>1349</v>
      </c>
      <c r="B118" t="s">
        <v>1350</v>
      </c>
      <c r="D118" t="s">
        <v>1334</v>
      </c>
      <c r="E118" t="str">
        <f t="shared" si="6"/>
        <v>INSERT INTO MDM."MRPKind" ("Code", "Name", "Description") VALUES ('P3','MRP,固定类型-3-','MRP,固定类型-3-');</v>
      </c>
    </row>
    <row r="119" spans="1:5" x14ac:dyDescent="0.25">
      <c r="A119" t="s">
        <v>1351</v>
      </c>
      <c r="B119" t="s">
        <v>1352</v>
      </c>
      <c r="D119" t="s">
        <v>1334</v>
      </c>
      <c r="E119" t="str">
        <f t="shared" si="6"/>
        <v>INSERT INTO MDM."MRPKind" ("Code", "Name", "Description") VALUES ('P4','MRP,固定类型-4-','MRP,固定类型-4-');</v>
      </c>
    </row>
    <row r="120" spans="1:5" x14ac:dyDescent="0.25">
      <c r="A120" t="s">
        <v>1353</v>
      </c>
      <c r="B120" t="s">
        <v>1354</v>
      </c>
      <c r="D120" t="s">
        <v>1334</v>
      </c>
      <c r="E120" t="str">
        <f t="shared" si="6"/>
        <v>INSERT INTO MDM."MRPKind" ("Code", "Name", "Description") VALUES ('PD','物料需求计划','物料需求计划');</v>
      </c>
    </row>
    <row r="121" spans="1:5" x14ac:dyDescent="0.25">
      <c r="A121" t="s">
        <v>1355</v>
      </c>
      <c r="B121" t="s">
        <v>1356</v>
      </c>
      <c r="D121" t="s">
        <v>1334</v>
      </c>
      <c r="E121" t="str">
        <f t="shared" si="6"/>
        <v>INSERT INTO MDM."MRPKind" ("Code", "Name", "Description") VALUES ('R1','分时段计划','分时段计划');</v>
      </c>
    </row>
    <row r="122" spans="1:5" x14ac:dyDescent="0.25">
      <c r="A122" t="s">
        <v>1357</v>
      </c>
      <c r="B122" t="s">
        <v>1358</v>
      </c>
      <c r="D122" t="s">
        <v>1334</v>
      </c>
      <c r="E122" t="str">
        <f t="shared" si="6"/>
        <v>INSERT INTO MDM."MRPKind" ("Code", "Name", "Description") VALUES ('R2','分时段计划无自动重订货点','分时段计划无自动重订货点');</v>
      </c>
    </row>
    <row r="123" spans="1:5" x14ac:dyDescent="0.25">
      <c r="A123" t="s">
        <v>1359</v>
      </c>
      <c r="B123" t="s">
        <v>1360</v>
      </c>
      <c r="D123" t="s">
        <v>1334</v>
      </c>
      <c r="E123" t="str">
        <f t="shared" si="6"/>
        <v>INSERT INTO MDM."MRPKind" ("Code", "Name", "Description") VALUES ('RE','外部补充计划','外部补充计划');</v>
      </c>
    </row>
    <row r="124" spans="1:5" x14ac:dyDescent="0.25">
      <c r="A124" t="s">
        <v>1361</v>
      </c>
      <c r="B124" t="s">
        <v>1362</v>
      </c>
      <c r="D124" t="s">
        <v>1334</v>
      </c>
      <c r="E124" t="str">
        <f t="shared" si="6"/>
        <v>INSERT INTO MDM."MRPKind" ("Code", "Name", "Description") VALUES ('RF','含动态目标库存的补充','含动态目标库存的补充');</v>
      </c>
    </row>
    <row r="125" spans="1:5" x14ac:dyDescent="0.25">
      <c r="A125" t="s">
        <v>1363</v>
      </c>
      <c r="B125" t="s">
        <v>1364</v>
      </c>
      <c r="D125" t="s">
        <v>1334</v>
      </c>
      <c r="E125" t="str">
        <f t="shared" si="6"/>
        <v>INSERT INTO MDM."MRPKind" ("Code", "Name", "Description") VALUES ('RP','补充','补充');</v>
      </c>
    </row>
    <row r="126" spans="1:5" x14ac:dyDescent="0.25">
      <c r="A126" t="s">
        <v>1365</v>
      </c>
      <c r="B126" t="s">
        <v>1366</v>
      </c>
      <c r="D126" t="s">
        <v>1334</v>
      </c>
      <c r="E126" t="str">
        <f t="shared" si="6"/>
        <v>INSERT INTO MDM."MRPKind" ("Code", "Name", "Description") VALUES ('RR','含动态目标库存的分时段补充','含动态目标库存的分时段补充');</v>
      </c>
    </row>
    <row r="127" spans="1:5" x14ac:dyDescent="0.25">
      <c r="A127" t="s">
        <v>1367</v>
      </c>
      <c r="B127" t="s">
        <v>1368</v>
      </c>
      <c r="D127" t="s">
        <v>1334</v>
      </c>
      <c r="E127" t="str">
        <f t="shared" si="6"/>
        <v>INSERT INTO MDM."MRPKind" ("Code", "Name", "Description") VALUES ('RS','周期性补充计划','周期性补充计划');</v>
      </c>
    </row>
    <row r="128" spans="1:5" x14ac:dyDescent="0.25">
      <c r="A128" t="s">
        <v>1369</v>
      </c>
      <c r="B128" t="s">
        <v>1370</v>
      </c>
      <c r="D128" t="s">
        <v>1334</v>
      </c>
      <c r="E128" t="str">
        <f t="shared" si="6"/>
        <v>INSERT INTO MDM."MRPKind" ("Code", "Name", "Description") VALUES ('V1','外部需求中的人工重订货点','外部需求中的人工重订货点');</v>
      </c>
    </row>
    <row r="129" spans="1:6" x14ac:dyDescent="0.25">
      <c r="A129" t="s">
        <v>1371</v>
      </c>
      <c r="B129" t="s">
        <v>1372</v>
      </c>
      <c r="D129" t="s">
        <v>1334</v>
      </c>
      <c r="E129" t="str">
        <f t="shared" si="6"/>
        <v>INSERT INTO MDM."MRPKind" ("Code", "Name", "Description") VALUES ('V2','外部请求中的自动重订货点','外部请求中的自动重订货点');</v>
      </c>
    </row>
    <row r="130" spans="1:6" x14ac:dyDescent="0.25">
      <c r="A130" t="s">
        <v>1373</v>
      </c>
      <c r="B130" t="s">
        <v>1374</v>
      </c>
      <c r="D130" t="s">
        <v>1334</v>
      </c>
      <c r="E130" t="str">
        <f t="shared" si="6"/>
        <v>INSERT INTO MDM."MRPKind" ("Code", "Name", "Description") VALUES ('VB','人工重订购点计划','人工重订购点计划');</v>
      </c>
    </row>
    <row r="131" spans="1:6" x14ac:dyDescent="0.25">
      <c r="A131" t="s">
        <v>1375</v>
      </c>
      <c r="B131" t="s">
        <v>1376</v>
      </c>
      <c r="D131" t="s">
        <v>1334</v>
      </c>
      <c r="E131" t="str">
        <f t="shared" si="6"/>
        <v>INSERT INTO MDM."MRPKind" ("Code", "Name", "Description") VALUES ('VI','供应商管理库存','供应商管理库存');</v>
      </c>
    </row>
    <row r="132" spans="1:6" x14ac:dyDescent="0.25">
      <c r="A132" t="s">
        <v>1377</v>
      </c>
      <c r="B132" t="s">
        <v>1378</v>
      </c>
      <c r="D132" t="s">
        <v>1334</v>
      </c>
      <c r="E132" t="str">
        <f t="shared" si="6"/>
        <v>INSERT INTO MDM."MRPKind" ("Code", "Name", "Description") VALUES ('VM','自动重订货点计划','自动重订货点计划');</v>
      </c>
    </row>
    <row r="133" spans="1:6" x14ac:dyDescent="0.25">
      <c r="A133" t="s">
        <v>1379</v>
      </c>
      <c r="B133" t="s">
        <v>1380</v>
      </c>
      <c r="D133" t="s">
        <v>1334</v>
      </c>
      <c r="E133" t="str">
        <f t="shared" si="6"/>
        <v>INSERT INTO MDM."MRPKind" ("Code", "Name", "Description") VALUES ('VS','季节的MRP','季节的MRP');</v>
      </c>
    </row>
    <row r="134" spans="1:6" x14ac:dyDescent="0.25">
      <c r="A134" t="s">
        <v>1381</v>
      </c>
      <c r="B134" t="s">
        <v>1382</v>
      </c>
      <c r="D134" t="s">
        <v>1334</v>
      </c>
      <c r="E134" t="str">
        <f t="shared" si="6"/>
        <v>INSERT INTO MDM."MRPKind" ("Code", "Name", "Description") VALUES ('VV','基于预测的计划','基于预测的计划');</v>
      </c>
    </row>
    <row r="135" spans="1:6" x14ac:dyDescent="0.25">
      <c r="A135" t="s">
        <v>1383</v>
      </c>
      <c r="B135" t="s">
        <v>1384</v>
      </c>
      <c r="D135" t="s">
        <v>1334</v>
      </c>
      <c r="E135" t="str">
        <f t="shared" si="6"/>
        <v>INSERT INTO MDM."MRPKind" ("Code", "Name", "Description") VALUES ('X0','没有MRP,用BOM展开','没有MRP,用BOM展开');</v>
      </c>
    </row>
    <row r="137" spans="1:6" x14ac:dyDescent="0.25">
      <c r="A137" t="s">
        <v>1385</v>
      </c>
      <c r="B137" t="s">
        <v>1386</v>
      </c>
    </row>
    <row r="138" spans="1:6" x14ac:dyDescent="0.25">
      <c r="A138" t="s">
        <v>1387</v>
      </c>
      <c r="B138" t="s">
        <v>1388</v>
      </c>
    </row>
    <row r="140" spans="1:6" x14ac:dyDescent="0.25">
      <c r="E140" t="s">
        <v>437</v>
      </c>
      <c r="F140">
        <f>LEN(E140)</f>
        <v>24</v>
      </c>
    </row>
    <row r="142" spans="1:6" x14ac:dyDescent="0.25">
      <c r="A142" t="s">
        <v>1389</v>
      </c>
      <c r="B142" t="s">
        <v>1390</v>
      </c>
      <c r="D142" t="s">
        <v>1391</v>
      </c>
      <c r="E142" t="str">
        <f t="shared" ref="E142" si="7">D142&amp;A142&amp;"','"&amp;B142&amp;"','"&amp;B142&amp;"');"</f>
        <v>INSERT INTO MDM."MRPLotSizeProcedure" ("Code", "Name", "Description") VALUES ('DY','动态批量创建','动态批量创建');</v>
      </c>
    </row>
    <row r="143" spans="1:6" x14ac:dyDescent="0.25">
      <c r="A143" t="s">
        <v>1392</v>
      </c>
      <c r="B143" t="s">
        <v>1393</v>
      </c>
      <c r="D143" t="s">
        <v>1391</v>
      </c>
      <c r="E143" t="str">
        <f t="shared" ref="E143" si="8">D143&amp;A143&amp;"','"&amp;B143&amp;"','"&amp;B143&amp;"');"</f>
        <v>INSERT INTO MDM."MRPLotSizeProcedure" ("Code", "Name", "Description") VALUES ('EX','直接按批订货量','直接按批订货量');</v>
      </c>
    </row>
    <row r="144" spans="1:6" x14ac:dyDescent="0.25">
      <c r="A144" t="s">
        <v>1394</v>
      </c>
      <c r="B144" t="s">
        <v>1395</v>
      </c>
      <c r="D144" t="s">
        <v>1391</v>
      </c>
      <c r="E144" t="str">
        <f t="shared" ref="E144:E155" si="9">D144&amp;A144&amp;"','"&amp;B144&amp;"','"&amp;B144&amp;"');"</f>
        <v>INSERT INTO MDM."MRPLotSizeProcedure" ("Code", "Name", "Description") VALUES ('FS','固定和分解','固定和分解');</v>
      </c>
    </row>
    <row r="145" spans="1:5" x14ac:dyDescent="0.25">
      <c r="A145" t="s">
        <v>1396</v>
      </c>
      <c r="B145" t="s">
        <v>1397</v>
      </c>
      <c r="D145" t="s">
        <v>1391</v>
      </c>
      <c r="E145" t="str">
        <f t="shared" si="9"/>
        <v>INSERT INTO MDM."MRPLotSizeProcedure" ("Code", "Name", "Description") VALUES ('FX','固定订单数量','固定订单数量');</v>
      </c>
    </row>
    <row r="146" spans="1:5" x14ac:dyDescent="0.25">
      <c r="A146" t="s">
        <v>1398</v>
      </c>
      <c r="B146" t="s">
        <v>1399</v>
      </c>
      <c r="D146" t="s">
        <v>1391</v>
      </c>
      <c r="E146" t="str">
        <f t="shared" si="9"/>
        <v>INSERT INTO MDM."MRPLotSizeProcedure" ("Code", "Name", "Description") VALUES ('GR','Groff重订货程序','Groff重订货程序');</v>
      </c>
    </row>
    <row r="147" spans="1:5" x14ac:dyDescent="0.25">
      <c r="A147" t="s">
        <v>1400</v>
      </c>
      <c r="B147" t="s">
        <v>1401</v>
      </c>
      <c r="D147" t="s">
        <v>1391</v>
      </c>
      <c r="E147" t="str">
        <f t="shared" si="9"/>
        <v>INSERT INTO MDM."MRPLotSizeProcedure" ("Code", "Name", "Description") VALUES ('HB','补充到最大库存水平','补充到最大库存水平');</v>
      </c>
    </row>
    <row r="148" spans="1:5" x14ac:dyDescent="0.25">
      <c r="A148" t="s">
        <v>1402</v>
      </c>
      <c r="B148" t="s">
        <v>1403</v>
      </c>
      <c r="D148" t="s">
        <v>1391</v>
      </c>
      <c r="E148" t="str">
        <f t="shared" si="9"/>
        <v>INSERT INTO MDM."MRPLotSizeProcedure" ("Code", "Name", "Description") VALUES ('MB','月批量','月批量');</v>
      </c>
    </row>
    <row r="149" spans="1:5" x14ac:dyDescent="0.25">
      <c r="A149" t="s">
        <v>1404</v>
      </c>
      <c r="B149" t="s">
        <v>1405</v>
      </c>
      <c r="D149" t="s">
        <v>1391</v>
      </c>
      <c r="E149" t="str">
        <f t="shared" si="9"/>
        <v>INSERT INTO MDM."MRPLotSizeProcedure" ("Code", "Name", "Description") VALUES ('PB','期间批量=记帐期间','期间批量=记帐期间');</v>
      </c>
    </row>
    <row r="150" spans="1:5" x14ac:dyDescent="0.25">
      <c r="A150" t="s">
        <v>1406</v>
      </c>
      <c r="B150" t="s">
        <v>1407</v>
      </c>
      <c r="D150" t="s">
        <v>1391</v>
      </c>
      <c r="E150" t="str">
        <f t="shared" si="9"/>
        <v>INSERT INTO MDM."MRPLotSizeProcedure" ("Code", "Name", "Description") VALUES ('PK','根据计划日历的期间批量','根据计划日历的期间批量');</v>
      </c>
    </row>
    <row r="151" spans="1:5" x14ac:dyDescent="0.25">
      <c r="A151" t="s">
        <v>1408</v>
      </c>
      <c r="B151" t="s">
        <v>1409</v>
      </c>
      <c r="D151" t="s">
        <v>1391</v>
      </c>
      <c r="E151" t="str">
        <f t="shared" si="9"/>
        <v>INSERT INTO MDM."MRPLotSizeProcedure" ("Code", "Name", "Description") VALUES ('SP','部分期间余额','部分期间余额');</v>
      </c>
    </row>
    <row r="152" spans="1:5" x14ac:dyDescent="0.25">
      <c r="A152" t="s">
        <v>1410</v>
      </c>
      <c r="B152" t="s">
        <v>1411</v>
      </c>
      <c r="D152" t="s">
        <v>1391</v>
      </c>
      <c r="E152" t="str">
        <f t="shared" si="9"/>
        <v>INSERT INTO MDM."MRPLotSizeProcedure" ("Code", "Name", "Description") VALUES ('TB','日批量','日批量');</v>
      </c>
    </row>
    <row r="153" spans="1:5" x14ac:dyDescent="0.25">
      <c r="A153" t="s">
        <v>1412</v>
      </c>
      <c r="B153" t="s">
        <v>1413</v>
      </c>
      <c r="D153" t="s">
        <v>1391</v>
      </c>
      <c r="E153" t="str">
        <f t="shared" si="9"/>
        <v>INSERT INTO MDM."MRPLotSizeProcedure" ("Code", "Name", "Description") VALUES ('W2','周-2','周-2');</v>
      </c>
    </row>
    <row r="154" spans="1:5" x14ac:dyDescent="0.25">
      <c r="A154" t="s">
        <v>1414</v>
      </c>
      <c r="B154" t="s">
        <v>1415</v>
      </c>
      <c r="D154" t="s">
        <v>1391</v>
      </c>
      <c r="E154" t="str">
        <f t="shared" si="9"/>
        <v>INSERT INTO MDM."MRPLotSizeProcedure" ("Code", "Name", "Description") VALUES ('WB','周批量','周批量');</v>
      </c>
    </row>
    <row r="155" spans="1:5" x14ac:dyDescent="0.25">
      <c r="A155" t="s">
        <v>1416</v>
      </c>
      <c r="B155" t="s">
        <v>1417</v>
      </c>
      <c r="D155" t="s">
        <v>1391</v>
      </c>
      <c r="E155" t="str">
        <f t="shared" si="9"/>
        <v>INSERT INTO MDM."MRPLotSizeProcedure" ("Code", "Name", "Description") VALUES ('WI','最小单位成本程式','最小单位成本程式');</v>
      </c>
    </row>
    <row r="157" spans="1:5" x14ac:dyDescent="0.25">
      <c r="A157" t="s">
        <v>1277</v>
      </c>
      <c r="B157" t="s">
        <v>1418</v>
      </c>
      <c r="D157" t="s">
        <v>1419</v>
      </c>
      <c r="E157" t="str">
        <f t="shared" ref="E157" si="10">D157&amp;A157&amp;"','"&amp;B157&amp;"','"&amp;B157&amp;"');"</f>
        <v>INSERT INTO MDM."ProcurementKind" ("Code", "Name", "Description") VALUES ('E','自制生产','自制生产');</v>
      </c>
    </row>
    <row r="158" spans="1:5" x14ac:dyDescent="0.25">
      <c r="A158" t="s">
        <v>1279</v>
      </c>
      <c r="B158" t="s">
        <v>1420</v>
      </c>
      <c r="D158" t="s">
        <v>1419</v>
      </c>
      <c r="E158" t="str">
        <f t="shared" ref="E158" si="11">D158&amp;A158&amp;"','"&amp;B158&amp;"','"&amp;B158&amp;"');"</f>
        <v>INSERT INTO MDM."ProcurementKind" ("Code", "Name", "Description") VALUES ('F','外部采购','外部采购');</v>
      </c>
    </row>
    <row r="159" spans="1:5" x14ac:dyDescent="0.25">
      <c r="A159">
        <v>0</v>
      </c>
      <c r="B159" t="s">
        <v>1421</v>
      </c>
      <c r="D159" t="s">
        <v>1419</v>
      </c>
      <c r="E159" t="str">
        <f>D159&amp;A159&amp;"','"&amp;B159&amp;"','"&amp;B159&amp;"');"</f>
        <v>INSERT INTO MDM."ProcurementKind" ("Code", "Name", "Description") VALUES ('0','没有购买','没有购买');</v>
      </c>
    </row>
    <row r="160" spans="1:5" x14ac:dyDescent="0.25">
      <c r="A160" t="s">
        <v>1422</v>
      </c>
      <c r="B160" t="s">
        <v>1423</v>
      </c>
      <c r="D160" t="s">
        <v>1419</v>
      </c>
      <c r="E160" t="str">
        <f>D160&amp;A160&amp;"','"&amp;B160&amp;"','"&amp;B160&amp;"');"</f>
        <v>INSERT INTO MDM."ProcurementKind" ("Code", "Name", "Description") VALUES ('X','两种采购类型','两种采购类型');</v>
      </c>
    </row>
    <row r="163" spans="1:5" x14ac:dyDescent="0.25">
      <c r="A163" s="1" t="s">
        <v>1424</v>
      </c>
      <c r="B163" s="1" t="s">
        <v>1425</v>
      </c>
      <c r="C163" s="1" t="s">
        <v>1420</v>
      </c>
      <c r="D163" t="s">
        <v>1426</v>
      </c>
      <c r="E163" t="str">
        <f>D163&amp;A163&amp;"','"&amp;B163&amp;"','"&amp;C163&amp;"','"&amp;C163&amp;"');"</f>
        <v>INSERT INTO MDM."ProcurementKindSpecial" ("Plant","Code", "Name", "Description") VALUES ('1000','20','外部采购','外部采购');</v>
      </c>
    </row>
    <row r="164" spans="1:5" x14ac:dyDescent="0.25">
      <c r="A164" s="1" t="s">
        <v>1424</v>
      </c>
      <c r="B164" s="1" t="s">
        <v>1427</v>
      </c>
      <c r="C164" s="1" t="s">
        <v>1428</v>
      </c>
      <c r="D164" t="s">
        <v>1426</v>
      </c>
      <c r="E164" t="str">
        <f t="shared" ref="E164" si="12">D164&amp;A164&amp;"','"&amp;B164&amp;"','"&amp;C164&amp;"','"&amp;C164&amp;"');"</f>
        <v>INSERT INTO MDM."ProcurementKindSpecial" ("Plant","Code", "Name", "Description") VALUES ('1000','30','外协','外协');</v>
      </c>
    </row>
    <row r="165" spans="1:5" x14ac:dyDescent="0.25">
      <c r="A165" s="1" t="s">
        <v>1424</v>
      </c>
      <c r="B165" s="1" t="s">
        <v>1429</v>
      </c>
      <c r="C165" s="1" t="s">
        <v>1430</v>
      </c>
      <c r="D165" t="s">
        <v>1426</v>
      </c>
      <c r="E165" t="str">
        <f t="shared" ref="E165:E196" si="13">D165&amp;A165&amp;"','"&amp;B165&amp;"','"&amp;C165&amp;"','"&amp;C165&amp;"');"</f>
        <v>INSERT INTO MDM."ProcurementKindSpecial" ("Plant","Code", "Name", "Description") VALUES ('1000','40','库存转换(来自可选工厂的产品)','库存转换(来自可选工厂的产品)');</v>
      </c>
    </row>
    <row r="166" spans="1:5" x14ac:dyDescent="0.25">
      <c r="A166" s="1" t="s">
        <v>1424</v>
      </c>
      <c r="B166" s="1" t="s">
        <v>1431</v>
      </c>
      <c r="C166" s="1" t="s">
        <v>1432</v>
      </c>
      <c r="D166" t="s">
        <v>1426</v>
      </c>
      <c r="E166" t="str">
        <f t="shared" si="13"/>
        <v>INSERT INTO MDM."ProcurementKindSpecial" ("Plant","Code", "Name", "Description") VALUES ('1000','45','库存从工厂到 MRP 范围','库存从工厂到 MRP 范围');</v>
      </c>
    </row>
    <row r="167" spans="1:5" x14ac:dyDescent="0.25">
      <c r="A167" s="1" t="s">
        <v>1424</v>
      </c>
      <c r="B167" s="1" t="s">
        <v>1433</v>
      </c>
      <c r="C167" s="1" t="s">
        <v>1434</v>
      </c>
      <c r="D167" t="s">
        <v>1426</v>
      </c>
      <c r="E167" t="str">
        <f t="shared" si="13"/>
        <v>INSERT INTO MDM."ProcurementKindSpecial" ("Plant","Code", "Name", "Description") VALUES ('1000','50','虚无装配','虚无装配');</v>
      </c>
    </row>
    <row r="168" spans="1:5" x14ac:dyDescent="0.25">
      <c r="A168" s="1" t="s">
        <v>1424</v>
      </c>
      <c r="B168" s="1" t="s">
        <v>1435</v>
      </c>
      <c r="C168" s="1" t="s">
        <v>1436</v>
      </c>
      <c r="D168" t="s">
        <v>1426</v>
      </c>
      <c r="E168" t="str">
        <f t="shared" si="13"/>
        <v>INSERT INTO MDM."ProcurementKindSpecial" ("Plant","Code", "Name", "Description") VALUES ('1000','52','直接生产/收集订单','直接生产/收集订单');</v>
      </c>
    </row>
    <row r="169" spans="1:5" x14ac:dyDescent="0.25">
      <c r="A169" s="1" t="s">
        <v>1424</v>
      </c>
      <c r="B169" s="1" t="s">
        <v>1437</v>
      </c>
      <c r="C169" s="1" t="s">
        <v>1438</v>
      </c>
      <c r="D169" t="s">
        <v>1426</v>
      </c>
      <c r="E169" t="str">
        <f t="shared" si="13"/>
        <v>INSERT INTO MDM."ProcurementKindSpecial" ("Plant","Code", "Name", "Description") VALUES ('1000','60','虚拟计划','虚拟计划');</v>
      </c>
    </row>
    <row r="170" spans="1:5" x14ac:dyDescent="0.25">
      <c r="A170" s="1" t="s">
        <v>1424</v>
      </c>
      <c r="B170" s="1" t="s">
        <v>1439</v>
      </c>
      <c r="C170" s="1" t="s">
        <v>1440</v>
      </c>
      <c r="D170" t="s">
        <v>1426</v>
      </c>
      <c r="E170" t="str">
        <f t="shared" si="13"/>
        <v>INSERT INTO MDM."ProcurementKindSpecial" ("Plant","Code", "Name", "Description") VALUES ('1000','70','从替代工厂领料','从替代工厂领料');</v>
      </c>
    </row>
    <row r="171" spans="1:5" x14ac:dyDescent="0.25">
      <c r="A171" s="1" t="s">
        <v>1424</v>
      </c>
      <c r="B171" s="1" t="s">
        <v>1441</v>
      </c>
      <c r="C171" s="1" t="s">
        <v>1442</v>
      </c>
      <c r="D171" t="s">
        <v>1426</v>
      </c>
      <c r="E171" t="str">
        <f t="shared" si="13"/>
        <v>INSERT INTO MDM."ProcurementKindSpecial" ("Plant","Code", "Name", "Description") VALUES ('1000','80','在替代工厂生产','在替代工厂生产');</v>
      </c>
    </row>
    <row r="172" spans="1:5" x14ac:dyDescent="0.25">
      <c r="A172" s="1" t="s">
        <v>1443</v>
      </c>
      <c r="B172" s="1" t="s">
        <v>1444</v>
      </c>
      <c r="C172" s="1" t="s">
        <v>1445</v>
      </c>
      <c r="D172" t="s">
        <v>1426</v>
      </c>
      <c r="E172" t="str">
        <f t="shared" si="13"/>
        <v>INSERT INTO MDM."ProcurementKindSpecial" ("Plant","Code", "Name", "Description") VALUES ('1020','10','寄售','寄售');</v>
      </c>
    </row>
    <row r="173" spans="1:5" x14ac:dyDescent="0.25">
      <c r="A173" s="1" t="s">
        <v>1443</v>
      </c>
      <c r="B173" s="1" t="s">
        <v>1425</v>
      </c>
      <c r="C173" s="1" t="s">
        <v>1420</v>
      </c>
      <c r="D173" t="s">
        <v>1426</v>
      </c>
      <c r="E173" t="str">
        <f t="shared" si="13"/>
        <v>INSERT INTO MDM."ProcurementKindSpecial" ("Plant","Code", "Name", "Description") VALUES ('1020','20','外部采购','外部采购');</v>
      </c>
    </row>
    <row r="174" spans="1:5" x14ac:dyDescent="0.25">
      <c r="A174" s="1" t="s">
        <v>1443</v>
      </c>
      <c r="B174" s="1" t="s">
        <v>1427</v>
      </c>
      <c r="C174" s="1" t="s">
        <v>1428</v>
      </c>
      <c r="D174" t="s">
        <v>1426</v>
      </c>
      <c r="E174" t="str">
        <f t="shared" si="13"/>
        <v>INSERT INTO MDM."ProcurementKindSpecial" ("Plant","Code", "Name", "Description") VALUES ('1020','30','外协','外协');</v>
      </c>
    </row>
    <row r="175" spans="1:5" x14ac:dyDescent="0.25">
      <c r="A175" s="1" t="s">
        <v>1443</v>
      </c>
      <c r="B175" s="1" t="s">
        <v>1429</v>
      </c>
      <c r="C175" s="1" t="s">
        <v>1430</v>
      </c>
      <c r="D175" t="s">
        <v>1426</v>
      </c>
      <c r="E175" t="str">
        <f t="shared" si="13"/>
        <v>INSERT INTO MDM."ProcurementKindSpecial" ("Plant","Code", "Name", "Description") VALUES ('1020','40','库存转换(来自可选工厂的产品)','库存转换(来自可选工厂的产品)');</v>
      </c>
    </row>
    <row r="176" spans="1:5" x14ac:dyDescent="0.25">
      <c r="A176" s="1" t="s">
        <v>1443</v>
      </c>
      <c r="B176" s="1" t="s">
        <v>1431</v>
      </c>
      <c r="C176" s="1" t="s">
        <v>1432</v>
      </c>
      <c r="D176" t="s">
        <v>1426</v>
      </c>
      <c r="E176" t="str">
        <f t="shared" si="13"/>
        <v>INSERT INTO MDM."ProcurementKindSpecial" ("Plant","Code", "Name", "Description") VALUES ('1020','45','库存从工厂到 MRP 范围','库存从工厂到 MRP 范围');</v>
      </c>
    </row>
    <row r="177" spans="1:5" x14ac:dyDescent="0.25">
      <c r="A177" s="1" t="s">
        <v>1443</v>
      </c>
      <c r="B177" s="1" t="s">
        <v>1433</v>
      </c>
      <c r="C177" s="1" t="s">
        <v>1434</v>
      </c>
      <c r="D177" t="s">
        <v>1426</v>
      </c>
      <c r="E177" t="str">
        <f t="shared" si="13"/>
        <v>INSERT INTO MDM."ProcurementKindSpecial" ("Plant","Code", "Name", "Description") VALUES ('1020','50','虚无装配','虚无装配');</v>
      </c>
    </row>
    <row r="178" spans="1:5" x14ac:dyDescent="0.25">
      <c r="A178" s="1" t="s">
        <v>1443</v>
      </c>
      <c r="B178" s="1" t="s">
        <v>1435</v>
      </c>
      <c r="C178" s="1" t="s">
        <v>1436</v>
      </c>
      <c r="D178" t="s">
        <v>1426</v>
      </c>
      <c r="E178" t="str">
        <f t="shared" si="13"/>
        <v>INSERT INTO MDM."ProcurementKindSpecial" ("Plant","Code", "Name", "Description") VALUES ('1020','52','直接生产/收集订单','直接生产/收集订单');</v>
      </c>
    </row>
    <row r="179" spans="1:5" x14ac:dyDescent="0.25">
      <c r="A179" s="1" t="s">
        <v>1443</v>
      </c>
      <c r="B179" s="1" t="s">
        <v>1437</v>
      </c>
      <c r="C179" s="1" t="s">
        <v>1438</v>
      </c>
      <c r="D179" t="s">
        <v>1426</v>
      </c>
      <c r="E179" t="str">
        <f t="shared" si="13"/>
        <v>INSERT INTO MDM."ProcurementKindSpecial" ("Plant","Code", "Name", "Description") VALUES ('1020','60','虚拟计划','虚拟计划');</v>
      </c>
    </row>
    <row r="180" spans="1:5" x14ac:dyDescent="0.25">
      <c r="A180" s="1" t="s">
        <v>1443</v>
      </c>
      <c r="B180" s="1" t="s">
        <v>1439</v>
      </c>
      <c r="C180" s="1" t="s">
        <v>1440</v>
      </c>
      <c r="D180" t="s">
        <v>1426</v>
      </c>
      <c r="E180" t="str">
        <f t="shared" si="13"/>
        <v>INSERT INTO MDM."ProcurementKindSpecial" ("Plant","Code", "Name", "Description") VALUES ('1020','70','从替代工厂领料','从替代工厂领料');</v>
      </c>
    </row>
    <row r="181" spans="1:5" x14ac:dyDescent="0.25">
      <c r="A181" s="1" t="s">
        <v>1443</v>
      </c>
      <c r="B181" s="1" t="s">
        <v>1441</v>
      </c>
      <c r="C181" s="1" t="s">
        <v>1442</v>
      </c>
      <c r="D181" t="s">
        <v>1426</v>
      </c>
      <c r="E181" t="str">
        <f t="shared" si="13"/>
        <v>INSERT INTO MDM."ProcurementKindSpecial" ("Plant","Code", "Name", "Description") VALUES ('1020','80','在替代工厂生产','在替代工厂生产');</v>
      </c>
    </row>
    <row r="182" spans="1:5" x14ac:dyDescent="0.25">
      <c r="A182" s="1" t="s">
        <v>1446</v>
      </c>
      <c r="B182" s="1" t="s">
        <v>1444</v>
      </c>
      <c r="C182" s="1" t="s">
        <v>1445</v>
      </c>
      <c r="D182" t="s">
        <v>1426</v>
      </c>
      <c r="E182" t="str">
        <f t="shared" si="13"/>
        <v>INSERT INTO MDM."ProcurementKindSpecial" ("Plant","Code", "Name", "Description") VALUES ('1100','10','寄售','寄售');</v>
      </c>
    </row>
    <row r="183" spans="1:5" x14ac:dyDescent="0.25">
      <c r="A183" s="1" t="s">
        <v>1446</v>
      </c>
      <c r="B183" s="1" t="s">
        <v>1425</v>
      </c>
      <c r="C183" s="1" t="s">
        <v>1420</v>
      </c>
      <c r="D183" t="s">
        <v>1426</v>
      </c>
      <c r="E183" t="str">
        <f t="shared" si="13"/>
        <v>INSERT INTO MDM."ProcurementKindSpecial" ("Plant","Code", "Name", "Description") VALUES ('1100','20','外部采购','外部采购');</v>
      </c>
    </row>
    <row r="184" spans="1:5" x14ac:dyDescent="0.25">
      <c r="A184" s="1" t="s">
        <v>1446</v>
      </c>
      <c r="B184" s="1" t="s">
        <v>1427</v>
      </c>
      <c r="C184" s="1" t="s">
        <v>1428</v>
      </c>
      <c r="D184" t="s">
        <v>1426</v>
      </c>
      <c r="E184" t="str">
        <f t="shared" si="13"/>
        <v>INSERT INTO MDM."ProcurementKindSpecial" ("Plant","Code", "Name", "Description") VALUES ('1100','30','外协','外协');</v>
      </c>
    </row>
    <row r="185" spans="1:5" x14ac:dyDescent="0.25">
      <c r="A185" s="1" t="s">
        <v>1446</v>
      </c>
      <c r="B185" s="1" t="s">
        <v>1429</v>
      </c>
      <c r="C185" s="1" t="s">
        <v>1430</v>
      </c>
      <c r="D185" t="s">
        <v>1426</v>
      </c>
      <c r="E185" t="str">
        <f t="shared" si="13"/>
        <v>INSERT INTO MDM."ProcurementKindSpecial" ("Plant","Code", "Name", "Description") VALUES ('1100','40','库存转换(来自可选工厂的产品)','库存转换(来自可选工厂的产品)');</v>
      </c>
    </row>
    <row r="186" spans="1:5" x14ac:dyDescent="0.25">
      <c r="A186" s="1" t="s">
        <v>1446</v>
      </c>
      <c r="B186" s="1" t="s">
        <v>1431</v>
      </c>
      <c r="C186" s="1" t="s">
        <v>1432</v>
      </c>
      <c r="D186" t="s">
        <v>1426</v>
      </c>
      <c r="E186" t="str">
        <f t="shared" si="13"/>
        <v>INSERT INTO MDM."ProcurementKindSpecial" ("Plant","Code", "Name", "Description") VALUES ('1100','45','库存从工厂到 MRP 范围','库存从工厂到 MRP 范围');</v>
      </c>
    </row>
    <row r="187" spans="1:5" x14ac:dyDescent="0.25">
      <c r="A187" s="1" t="s">
        <v>1446</v>
      </c>
      <c r="B187" s="1" t="s">
        <v>1433</v>
      </c>
      <c r="C187" s="1" t="s">
        <v>1434</v>
      </c>
      <c r="D187" t="s">
        <v>1426</v>
      </c>
      <c r="E187" t="str">
        <f t="shared" si="13"/>
        <v>INSERT INTO MDM."ProcurementKindSpecial" ("Plant","Code", "Name", "Description") VALUES ('1100','50','虚无装配','虚无装配');</v>
      </c>
    </row>
    <row r="188" spans="1:5" x14ac:dyDescent="0.25">
      <c r="A188" s="1" t="s">
        <v>1446</v>
      </c>
      <c r="B188" s="1" t="s">
        <v>1435</v>
      </c>
      <c r="C188" s="1" t="s">
        <v>1436</v>
      </c>
      <c r="D188" t="s">
        <v>1426</v>
      </c>
      <c r="E188" t="str">
        <f t="shared" si="13"/>
        <v>INSERT INTO MDM."ProcurementKindSpecial" ("Plant","Code", "Name", "Description") VALUES ('1100','52','直接生产/收集订单','直接生产/收集订单');</v>
      </c>
    </row>
    <row r="189" spans="1:5" x14ac:dyDescent="0.25">
      <c r="A189" s="1" t="s">
        <v>1446</v>
      </c>
      <c r="B189" s="1" t="s">
        <v>1437</v>
      </c>
      <c r="C189" s="1" t="s">
        <v>1438</v>
      </c>
      <c r="D189" t="s">
        <v>1426</v>
      </c>
      <c r="E189" t="str">
        <f t="shared" si="13"/>
        <v>INSERT INTO MDM."ProcurementKindSpecial" ("Plant","Code", "Name", "Description") VALUES ('1100','60','虚拟计划','虚拟计划');</v>
      </c>
    </row>
    <row r="190" spans="1:5" x14ac:dyDescent="0.25">
      <c r="A190" s="1" t="s">
        <v>1446</v>
      </c>
      <c r="B190" s="1" t="s">
        <v>1439</v>
      </c>
      <c r="C190" s="1" t="s">
        <v>1440</v>
      </c>
      <c r="D190" t="s">
        <v>1426</v>
      </c>
      <c r="E190" t="str">
        <f t="shared" si="13"/>
        <v>INSERT INTO MDM."ProcurementKindSpecial" ("Plant","Code", "Name", "Description") VALUES ('1100','70','从替代工厂领料','从替代工厂领料');</v>
      </c>
    </row>
    <row r="191" spans="1:5" x14ac:dyDescent="0.25">
      <c r="A191" s="1" t="s">
        <v>1446</v>
      </c>
      <c r="B191" s="1" t="s">
        <v>1441</v>
      </c>
      <c r="C191" s="1" t="s">
        <v>1442</v>
      </c>
      <c r="D191" t="s">
        <v>1426</v>
      </c>
      <c r="E191" t="str">
        <f t="shared" si="13"/>
        <v>INSERT INTO MDM."ProcurementKindSpecial" ("Plant","Code", "Name", "Description") VALUES ('1100','80','在替代工厂生产','在替代工厂生产');</v>
      </c>
    </row>
    <row r="192" spans="1:5" x14ac:dyDescent="0.25">
      <c r="A192" s="1" t="s">
        <v>1447</v>
      </c>
      <c r="B192" s="1" t="s">
        <v>1444</v>
      </c>
      <c r="C192" s="1" t="s">
        <v>1445</v>
      </c>
      <c r="D192" t="s">
        <v>1426</v>
      </c>
      <c r="E192" t="str">
        <f t="shared" si="13"/>
        <v>INSERT INTO MDM."ProcurementKindSpecial" ("Plant","Code", "Name", "Description") VALUES ('2000','10','寄售','寄售');</v>
      </c>
    </row>
    <row r="193" spans="1:5" x14ac:dyDescent="0.25">
      <c r="A193" s="1" t="s">
        <v>1447</v>
      </c>
      <c r="B193" s="1" t="s">
        <v>1425</v>
      </c>
      <c r="C193" s="1" t="s">
        <v>1420</v>
      </c>
      <c r="D193" t="s">
        <v>1426</v>
      </c>
      <c r="E193" t="str">
        <f t="shared" si="13"/>
        <v>INSERT INTO MDM."ProcurementKindSpecial" ("Plant","Code", "Name", "Description") VALUES ('2000','20','外部采购','外部采购');</v>
      </c>
    </row>
    <row r="194" spans="1:5" x14ac:dyDescent="0.25">
      <c r="A194" s="1" t="s">
        <v>1447</v>
      </c>
      <c r="B194" s="1" t="s">
        <v>1427</v>
      </c>
      <c r="C194" s="1" t="s">
        <v>1428</v>
      </c>
      <c r="D194" t="s">
        <v>1426</v>
      </c>
      <c r="E194" t="str">
        <f t="shared" si="13"/>
        <v>INSERT INTO MDM."ProcurementKindSpecial" ("Plant","Code", "Name", "Description") VALUES ('2000','30','外协','外协');</v>
      </c>
    </row>
    <row r="195" spans="1:5" x14ac:dyDescent="0.25">
      <c r="A195" s="1" t="s">
        <v>1447</v>
      </c>
      <c r="B195" s="1" t="s">
        <v>1429</v>
      </c>
      <c r="C195" s="1" t="s">
        <v>1430</v>
      </c>
      <c r="D195" t="s">
        <v>1426</v>
      </c>
      <c r="E195" t="str">
        <f t="shared" si="13"/>
        <v>INSERT INTO MDM."ProcurementKindSpecial" ("Plant","Code", "Name", "Description") VALUES ('2000','40','库存转换(来自可选工厂的产品)','库存转换(来自可选工厂的产品)');</v>
      </c>
    </row>
    <row r="196" spans="1:5" x14ac:dyDescent="0.25">
      <c r="A196" s="1" t="s">
        <v>1447</v>
      </c>
      <c r="B196" s="1" t="s">
        <v>1431</v>
      </c>
      <c r="C196" s="1" t="s">
        <v>1432</v>
      </c>
      <c r="D196" t="s">
        <v>1426</v>
      </c>
      <c r="E196" t="str">
        <f t="shared" si="13"/>
        <v>INSERT INTO MDM."ProcurementKindSpecial" ("Plant","Code", "Name", "Description") VALUES ('2000','45','库存从工厂到 MRP 范围','库存从工厂到 MRP 范围');</v>
      </c>
    </row>
    <row r="197" spans="1:5" x14ac:dyDescent="0.25">
      <c r="A197" s="1" t="s">
        <v>1447</v>
      </c>
      <c r="B197" s="1" t="s">
        <v>1433</v>
      </c>
      <c r="C197" s="1" t="s">
        <v>1434</v>
      </c>
      <c r="D197" t="s">
        <v>1426</v>
      </c>
      <c r="E197" t="str">
        <f t="shared" ref="E197:E228" si="14">D197&amp;A197&amp;"','"&amp;B197&amp;"','"&amp;C197&amp;"','"&amp;C197&amp;"');"</f>
        <v>INSERT INTO MDM."ProcurementKindSpecial" ("Plant","Code", "Name", "Description") VALUES ('2000','50','虚无装配','虚无装配');</v>
      </c>
    </row>
    <row r="198" spans="1:5" x14ac:dyDescent="0.25">
      <c r="A198" s="1" t="s">
        <v>1447</v>
      </c>
      <c r="B198" s="1" t="s">
        <v>1435</v>
      </c>
      <c r="C198" s="1" t="s">
        <v>1436</v>
      </c>
      <c r="D198" t="s">
        <v>1426</v>
      </c>
      <c r="E198" t="str">
        <f t="shared" si="14"/>
        <v>INSERT INTO MDM."ProcurementKindSpecial" ("Plant","Code", "Name", "Description") VALUES ('2000','52','直接生产/收集订单','直接生产/收集订单');</v>
      </c>
    </row>
    <row r="199" spans="1:5" x14ac:dyDescent="0.25">
      <c r="A199" s="1" t="s">
        <v>1447</v>
      </c>
      <c r="B199" s="1" t="s">
        <v>1437</v>
      </c>
      <c r="C199" s="1" t="s">
        <v>1438</v>
      </c>
      <c r="D199" t="s">
        <v>1426</v>
      </c>
      <c r="E199" t="str">
        <f t="shared" si="14"/>
        <v>INSERT INTO MDM."ProcurementKindSpecial" ("Plant","Code", "Name", "Description") VALUES ('2000','60','虚拟计划','虚拟计划');</v>
      </c>
    </row>
    <row r="200" spans="1:5" x14ac:dyDescent="0.25">
      <c r="A200" s="1" t="s">
        <v>1447</v>
      </c>
      <c r="B200" s="1" t="s">
        <v>1439</v>
      </c>
      <c r="C200" s="1" t="s">
        <v>1440</v>
      </c>
      <c r="D200" t="s">
        <v>1426</v>
      </c>
      <c r="E200" t="str">
        <f t="shared" si="14"/>
        <v>INSERT INTO MDM."ProcurementKindSpecial" ("Plant","Code", "Name", "Description") VALUES ('2000','70','从替代工厂领料','从替代工厂领料');</v>
      </c>
    </row>
    <row r="201" spans="1:5" x14ac:dyDescent="0.25">
      <c r="A201" s="1" t="s">
        <v>1447</v>
      </c>
      <c r="B201" s="1" t="s">
        <v>1441</v>
      </c>
      <c r="C201" s="1" t="s">
        <v>1442</v>
      </c>
      <c r="D201" t="s">
        <v>1426</v>
      </c>
      <c r="E201" t="str">
        <f t="shared" si="14"/>
        <v>INSERT INTO MDM."ProcurementKindSpecial" ("Plant","Code", "Name", "Description") VALUES ('2000','80','在替代工厂生产','在替代工厂生产');</v>
      </c>
    </row>
    <row r="202" spans="1:5" x14ac:dyDescent="0.25">
      <c r="A202" s="1" t="s">
        <v>1448</v>
      </c>
      <c r="B202" s="1" t="s">
        <v>1444</v>
      </c>
      <c r="C202" s="1" t="s">
        <v>1445</v>
      </c>
      <c r="D202" t="s">
        <v>1426</v>
      </c>
      <c r="E202" t="str">
        <f t="shared" si="14"/>
        <v>INSERT INTO MDM."ProcurementKindSpecial" ("Plant","Code", "Name", "Description") VALUES ('2020','10','寄售','寄售');</v>
      </c>
    </row>
    <row r="203" spans="1:5" x14ac:dyDescent="0.25">
      <c r="A203" s="1" t="s">
        <v>1448</v>
      </c>
      <c r="B203" s="1" t="s">
        <v>1425</v>
      </c>
      <c r="C203" s="1" t="s">
        <v>1420</v>
      </c>
      <c r="D203" t="s">
        <v>1426</v>
      </c>
      <c r="E203" t="str">
        <f t="shared" si="14"/>
        <v>INSERT INTO MDM."ProcurementKindSpecial" ("Plant","Code", "Name", "Description") VALUES ('2020','20','外部采购','外部采购');</v>
      </c>
    </row>
    <row r="204" spans="1:5" x14ac:dyDescent="0.25">
      <c r="A204" s="1" t="s">
        <v>1448</v>
      </c>
      <c r="B204" s="1" t="s">
        <v>1427</v>
      </c>
      <c r="C204" s="1" t="s">
        <v>1428</v>
      </c>
      <c r="D204" t="s">
        <v>1426</v>
      </c>
      <c r="E204" t="str">
        <f t="shared" si="14"/>
        <v>INSERT INTO MDM."ProcurementKindSpecial" ("Plant","Code", "Name", "Description") VALUES ('2020','30','外协','外协');</v>
      </c>
    </row>
    <row r="205" spans="1:5" x14ac:dyDescent="0.25">
      <c r="A205" s="1" t="s">
        <v>1448</v>
      </c>
      <c r="B205" s="1" t="s">
        <v>1429</v>
      </c>
      <c r="C205" s="1" t="s">
        <v>1430</v>
      </c>
      <c r="D205" t="s">
        <v>1426</v>
      </c>
      <c r="E205" t="str">
        <f t="shared" si="14"/>
        <v>INSERT INTO MDM."ProcurementKindSpecial" ("Plant","Code", "Name", "Description") VALUES ('2020','40','库存转换(来自可选工厂的产品)','库存转换(来自可选工厂的产品)');</v>
      </c>
    </row>
    <row r="206" spans="1:5" x14ac:dyDescent="0.25">
      <c r="A206" s="1" t="s">
        <v>1448</v>
      </c>
      <c r="B206" s="1" t="s">
        <v>1431</v>
      </c>
      <c r="C206" s="1" t="s">
        <v>1432</v>
      </c>
      <c r="D206" t="s">
        <v>1426</v>
      </c>
      <c r="E206" t="str">
        <f t="shared" si="14"/>
        <v>INSERT INTO MDM."ProcurementKindSpecial" ("Plant","Code", "Name", "Description") VALUES ('2020','45','库存从工厂到 MRP 范围','库存从工厂到 MRP 范围');</v>
      </c>
    </row>
    <row r="207" spans="1:5" x14ac:dyDescent="0.25">
      <c r="A207" s="1" t="s">
        <v>1448</v>
      </c>
      <c r="B207" s="1" t="s">
        <v>1433</v>
      </c>
      <c r="C207" s="1" t="s">
        <v>1434</v>
      </c>
      <c r="D207" t="s">
        <v>1426</v>
      </c>
      <c r="E207" t="str">
        <f t="shared" si="14"/>
        <v>INSERT INTO MDM."ProcurementKindSpecial" ("Plant","Code", "Name", "Description") VALUES ('2020','50','虚无装配','虚无装配');</v>
      </c>
    </row>
    <row r="208" spans="1:5" x14ac:dyDescent="0.25">
      <c r="A208" s="1" t="s">
        <v>1448</v>
      </c>
      <c r="B208" s="1" t="s">
        <v>1435</v>
      </c>
      <c r="C208" s="1" t="s">
        <v>1436</v>
      </c>
      <c r="D208" t="s">
        <v>1426</v>
      </c>
      <c r="E208" t="str">
        <f t="shared" si="14"/>
        <v>INSERT INTO MDM."ProcurementKindSpecial" ("Plant","Code", "Name", "Description") VALUES ('2020','52','直接生产/收集订单','直接生产/收集订单');</v>
      </c>
    </row>
    <row r="209" spans="1:5" x14ac:dyDescent="0.25">
      <c r="A209" s="1" t="s">
        <v>1448</v>
      </c>
      <c r="B209" s="1" t="s">
        <v>1437</v>
      </c>
      <c r="C209" s="1" t="s">
        <v>1438</v>
      </c>
      <c r="D209" t="s">
        <v>1426</v>
      </c>
      <c r="E209" t="str">
        <f t="shared" si="14"/>
        <v>INSERT INTO MDM."ProcurementKindSpecial" ("Plant","Code", "Name", "Description") VALUES ('2020','60','虚拟计划','虚拟计划');</v>
      </c>
    </row>
    <row r="210" spans="1:5" x14ac:dyDescent="0.25">
      <c r="A210" s="1" t="s">
        <v>1448</v>
      </c>
      <c r="B210" s="1" t="s">
        <v>1439</v>
      </c>
      <c r="C210" s="1" t="s">
        <v>1440</v>
      </c>
      <c r="D210" t="s">
        <v>1426</v>
      </c>
      <c r="E210" t="str">
        <f t="shared" si="14"/>
        <v>INSERT INTO MDM."ProcurementKindSpecial" ("Plant","Code", "Name", "Description") VALUES ('2020','70','从替代工厂领料','从替代工厂领料');</v>
      </c>
    </row>
    <row r="211" spans="1:5" x14ac:dyDescent="0.25">
      <c r="A211" s="1" t="s">
        <v>1448</v>
      </c>
      <c r="B211" s="1" t="s">
        <v>1441</v>
      </c>
      <c r="C211" s="1" t="s">
        <v>1442</v>
      </c>
      <c r="D211" t="s">
        <v>1426</v>
      </c>
      <c r="E211" t="str">
        <f t="shared" si="14"/>
        <v>INSERT INTO MDM."ProcurementKindSpecial" ("Plant","Code", "Name", "Description") VALUES ('2020','80','在替代工厂生产','在替代工厂生产');</v>
      </c>
    </row>
    <row r="212" spans="1:5" x14ac:dyDescent="0.25">
      <c r="A212" s="1" t="s">
        <v>1449</v>
      </c>
      <c r="B212" s="1" t="s">
        <v>1444</v>
      </c>
      <c r="C212" s="1" t="s">
        <v>1445</v>
      </c>
      <c r="D212" t="s">
        <v>1426</v>
      </c>
      <c r="E212" t="str">
        <f t="shared" si="14"/>
        <v>INSERT INTO MDM."ProcurementKindSpecial" ("Plant","Code", "Name", "Description") VALUES ('2100','10','寄售','寄售');</v>
      </c>
    </row>
    <row r="213" spans="1:5" x14ac:dyDescent="0.25">
      <c r="A213" s="1" t="s">
        <v>1449</v>
      </c>
      <c r="B213" s="1" t="s">
        <v>1425</v>
      </c>
      <c r="C213" s="1" t="s">
        <v>1420</v>
      </c>
      <c r="D213" t="s">
        <v>1426</v>
      </c>
      <c r="E213" t="str">
        <f t="shared" si="14"/>
        <v>INSERT INTO MDM."ProcurementKindSpecial" ("Plant","Code", "Name", "Description") VALUES ('2100','20','外部采购','外部采购');</v>
      </c>
    </row>
    <row r="214" spans="1:5" x14ac:dyDescent="0.25">
      <c r="A214" s="1" t="s">
        <v>1449</v>
      </c>
      <c r="B214" s="1" t="s">
        <v>1427</v>
      </c>
      <c r="C214" s="1" t="s">
        <v>1428</v>
      </c>
      <c r="D214" t="s">
        <v>1426</v>
      </c>
      <c r="E214" t="str">
        <f t="shared" si="14"/>
        <v>INSERT INTO MDM."ProcurementKindSpecial" ("Plant","Code", "Name", "Description") VALUES ('2100','30','外协','外协');</v>
      </c>
    </row>
    <row r="215" spans="1:5" x14ac:dyDescent="0.25">
      <c r="A215" s="1" t="s">
        <v>1449</v>
      </c>
      <c r="B215" s="1" t="s">
        <v>1429</v>
      </c>
      <c r="C215" s="1" t="s">
        <v>1430</v>
      </c>
      <c r="D215" t="s">
        <v>1426</v>
      </c>
      <c r="E215" t="str">
        <f t="shared" si="14"/>
        <v>INSERT INTO MDM."ProcurementKindSpecial" ("Plant","Code", "Name", "Description") VALUES ('2100','40','库存转换(来自可选工厂的产品)','库存转换(来自可选工厂的产品)');</v>
      </c>
    </row>
    <row r="216" spans="1:5" x14ac:dyDescent="0.25">
      <c r="A216" s="1" t="s">
        <v>1449</v>
      </c>
      <c r="B216" s="1" t="s">
        <v>1431</v>
      </c>
      <c r="C216" s="1" t="s">
        <v>1432</v>
      </c>
      <c r="D216" t="s">
        <v>1426</v>
      </c>
      <c r="E216" t="str">
        <f t="shared" si="14"/>
        <v>INSERT INTO MDM."ProcurementKindSpecial" ("Plant","Code", "Name", "Description") VALUES ('2100','45','库存从工厂到 MRP 范围','库存从工厂到 MRP 范围');</v>
      </c>
    </row>
    <row r="217" spans="1:5" x14ac:dyDescent="0.25">
      <c r="A217" s="1" t="s">
        <v>1449</v>
      </c>
      <c r="B217" s="1" t="s">
        <v>1433</v>
      </c>
      <c r="C217" s="1" t="s">
        <v>1434</v>
      </c>
      <c r="D217" t="s">
        <v>1426</v>
      </c>
      <c r="E217" t="str">
        <f t="shared" si="14"/>
        <v>INSERT INTO MDM."ProcurementKindSpecial" ("Plant","Code", "Name", "Description") VALUES ('2100','50','虚无装配','虚无装配');</v>
      </c>
    </row>
    <row r="218" spans="1:5" x14ac:dyDescent="0.25">
      <c r="A218" s="1" t="s">
        <v>1449</v>
      </c>
      <c r="B218" s="1" t="s">
        <v>1435</v>
      </c>
      <c r="C218" s="1" t="s">
        <v>1436</v>
      </c>
      <c r="D218" t="s">
        <v>1426</v>
      </c>
      <c r="E218" t="str">
        <f t="shared" si="14"/>
        <v>INSERT INTO MDM."ProcurementKindSpecial" ("Plant","Code", "Name", "Description") VALUES ('2100','52','直接生产/收集订单','直接生产/收集订单');</v>
      </c>
    </row>
    <row r="219" spans="1:5" x14ac:dyDescent="0.25">
      <c r="A219" s="1" t="s">
        <v>1449</v>
      </c>
      <c r="B219" s="1" t="s">
        <v>1437</v>
      </c>
      <c r="C219" s="1" t="s">
        <v>1438</v>
      </c>
      <c r="D219" t="s">
        <v>1426</v>
      </c>
      <c r="E219" t="str">
        <f t="shared" si="14"/>
        <v>INSERT INTO MDM."ProcurementKindSpecial" ("Plant","Code", "Name", "Description") VALUES ('2100','60','虚拟计划','虚拟计划');</v>
      </c>
    </row>
    <row r="220" spans="1:5" x14ac:dyDescent="0.25">
      <c r="A220" s="1" t="s">
        <v>1449</v>
      </c>
      <c r="B220" s="1" t="s">
        <v>1439</v>
      </c>
      <c r="C220" s="1" t="s">
        <v>1440</v>
      </c>
      <c r="D220" t="s">
        <v>1426</v>
      </c>
      <c r="E220" t="str">
        <f t="shared" si="14"/>
        <v>INSERT INTO MDM."ProcurementKindSpecial" ("Plant","Code", "Name", "Description") VALUES ('2100','70','从替代工厂领料','从替代工厂领料');</v>
      </c>
    </row>
    <row r="221" spans="1:5" x14ac:dyDescent="0.25">
      <c r="A221" s="1" t="s">
        <v>1449</v>
      </c>
      <c r="B221" s="1" t="s">
        <v>1441</v>
      </c>
      <c r="C221" s="1" t="s">
        <v>1442</v>
      </c>
      <c r="D221" t="s">
        <v>1426</v>
      </c>
      <c r="E221" t="str">
        <f t="shared" si="14"/>
        <v>INSERT INTO MDM."ProcurementKindSpecial" ("Plant","Code", "Name", "Description") VALUES ('2100','80','在替代工厂生产','在替代工厂生产');</v>
      </c>
    </row>
    <row r="222" spans="1:5" x14ac:dyDescent="0.25">
      <c r="A222" s="1" t="s">
        <v>1450</v>
      </c>
      <c r="B222" s="1" t="s">
        <v>1444</v>
      </c>
      <c r="C222" s="1" t="s">
        <v>1445</v>
      </c>
      <c r="D222" t="s">
        <v>1426</v>
      </c>
      <c r="E222" t="str">
        <f t="shared" si="14"/>
        <v>INSERT INTO MDM."ProcurementKindSpecial" ("Plant","Code", "Name", "Description") VALUES ('2200','10','寄售','寄售');</v>
      </c>
    </row>
    <row r="223" spans="1:5" x14ac:dyDescent="0.25">
      <c r="A223" s="1" t="s">
        <v>1450</v>
      </c>
      <c r="B223" s="1" t="s">
        <v>1425</v>
      </c>
      <c r="C223" s="1" t="s">
        <v>1420</v>
      </c>
      <c r="D223" t="s">
        <v>1426</v>
      </c>
      <c r="E223" t="str">
        <f t="shared" si="14"/>
        <v>INSERT INTO MDM."ProcurementKindSpecial" ("Plant","Code", "Name", "Description") VALUES ('2200','20','外部采购','外部采购');</v>
      </c>
    </row>
    <row r="224" spans="1:5" x14ac:dyDescent="0.25">
      <c r="A224" s="1" t="s">
        <v>1450</v>
      </c>
      <c r="B224" s="1" t="s">
        <v>1427</v>
      </c>
      <c r="C224" s="1" t="s">
        <v>1428</v>
      </c>
      <c r="D224" t="s">
        <v>1426</v>
      </c>
      <c r="E224" t="str">
        <f t="shared" si="14"/>
        <v>INSERT INTO MDM."ProcurementKindSpecial" ("Plant","Code", "Name", "Description") VALUES ('2200','30','外协','外协');</v>
      </c>
    </row>
    <row r="225" spans="1:5" x14ac:dyDescent="0.25">
      <c r="A225" s="1" t="s">
        <v>1450</v>
      </c>
      <c r="B225" s="1" t="s">
        <v>1429</v>
      </c>
      <c r="C225" s="1" t="s">
        <v>1430</v>
      </c>
      <c r="D225" t="s">
        <v>1426</v>
      </c>
      <c r="E225" t="str">
        <f t="shared" si="14"/>
        <v>INSERT INTO MDM."ProcurementKindSpecial" ("Plant","Code", "Name", "Description") VALUES ('2200','40','库存转换(来自可选工厂的产品)','库存转换(来自可选工厂的产品)');</v>
      </c>
    </row>
    <row r="226" spans="1:5" x14ac:dyDescent="0.25">
      <c r="A226" s="1" t="s">
        <v>1450</v>
      </c>
      <c r="B226" s="1" t="s">
        <v>1431</v>
      </c>
      <c r="C226" s="1" t="s">
        <v>1432</v>
      </c>
      <c r="D226" t="s">
        <v>1426</v>
      </c>
      <c r="E226" t="str">
        <f t="shared" si="14"/>
        <v>INSERT INTO MDM."ProcurementKindSpecial" ("Plant","Code", "Name", "Description") VALUES ('2200','45','库存从工厂到 MRP 范围','库存从工厂到 MRP 范围');</v>
      </c>
    </row>
    <row r="227" spans="1:5" x14ac:dyDescent="0.25">
      <c r="A227" s="1" t="s">
        <v>1450</v>
      </c>
      <c r="B227" s="1" t="s">
        <v>1433</v>
      </c>
      <c r="C227" s="1" t="s">
        <v>1434</v>
      </c>
      <c r="D227" t="s">
        <v>1426</v>
      </c>
      <c r="E227" t="str">
        <f t="shared" si="14"/>
        <v>INSERT INTO MDM."ProcurementKindSpecial" ("Plant","Code", "Name", "Description") VALUES ('2200','50','虚无装配','虚无装配');</v>
      </c>
    </row>
    <row r="228" spans="1:5" x14ac:dyDescent="0.25">
      <c r="A228" s="1" t="s">
        <v>1450</v>
      </c>
      <c r="B228" s="1" t="s">
        <v>1435</v>
      </c>
      <c r="C228" s="1" t="s">
        <v>1436</v>
      </c>
      <c r="D228" t="s">
        <v>1426</v>
      </c>
      <c r="E228" t="str">
        <f t="shared" ref="E228" si="15">D228&amp;A228&amp;"','"&amp;B228&amp;"','"&amp;C228&amp;"','"&amp;C228&amp;"');"</f>
        <v>INSERT INTO MDM."ProcurementKindSpecial" ("Plant","Code", "Name", "Description") VALUES ('2200','52','直接生产/收集订单','直接生产/收集订单');</v>
      </c>
    </row>
    <row r="229" spans="1:5" x14ac:dyDescent="0.25">
      <c r="A229" s="1" t="s">
        <v>1450</v>
      </c>
      <c r="B229" s="1" t="s">
        <v>1437</v>
      </c>
      <c r="C229" s="1" t="s">
        <v>1438</v>
      </c>
      <c r="D229" t="s">
        <v>1426</v>
      </c>
      <c r="E229" t="str">
        <f t="shared" ref="E229:E260" si="16">D229&amp;A229&amp;"','"&amp;B229&amp;"','"&amp;C229&amp;"','"&amp;C229&amp;"');"</f>
        <v>INSERT INTO MDM."ProcurementKindSpecial" ("Plant","Code", "Name", "Description") VALUES ('2200','60','虚拟计划','虚拟计划');</v>
      </c>
    </row>
    <row r="230" spans="1:5" x14ac:dyDescent="0.25">
      <c r="A230" s="1" t="s">
        <v>1450</v>
      </c>
      <c r="B230" s="1" t="s">
        <v>1439</v>
      </c>
      <c r="C230" s="1" t="s">
        <v>1440</v>
      </c>
      <c r="D230" t="s">
        <v>1426</v>
      </c>
      <c r="E230" t="str">
        <f t="shared" si="16"/>
        <v>INSERT INTO MDM."ProcurementKindSpecial" ("Plant","Code", "Name", "Description") VALUES ('2200','70','从替代工厂领料','从替代工厂领料');</v>
      </c>
    </row>
    <row r="231" spans="1:5" x14ac:dyDescent="0.25">
      <c r="A231" s="1" t="s">
        <v>1450</v>
      </c>
      <c r="B231" s="1" t="s">
        <v>1441</v>
      </c>
      <c r="C231" s="1" t="s">
        <v>1442</v>
      </c>
      <c r="D231" t="s">
        <v>1426</v>
      </c>
      <c r="E231" t="str">
        <f t="shared" si="16"/>
        <v>INSERT INTO MDM."ProcurementKindSpecial" ("Plant","Code", "Name", "Description") VALUES ('2200','80','在替代工厂生产','在替代工厂生产');</v>
      </c>
    </row>
    <row r="232" spans="1:5" x14ac:dyDescent="0.25">
      <c r="A232" s="1" t="s">
        <v>1451</v>
      </c>
      <c r="B232" s="1" t="s">
        <v>1444</v>
      </c>
      <c r="C232" s="1" t="s">
        <v>1445</v>
      </c>
      <c r="D232" t="s">
        <v>1426</v>
      </c>
      <c r="E232" t="str">
        <f t="shared" si="16"/>
        <v>INSERT INTO MDM."ProcurementKindSpecial" ("Plant","Code", "Name", "Description") VALUES ('4000','10','寄售','寄售');</v>
      </c>
    </row>
    <row r="233" spans="1:5" x14ac:dyDescent="0.25">
      <c r="A233" s="1" t="s">
        <v>1451</v>
      </c>
      <c r="B233" s="1" t="s">
        <v>1425</v>
      </c>
      <c r="C233" s="1" t="s">
        <v>1420</v>
      </c>
      <c r="D233" t="s">
        <v>1426</v>
      </c>
      <c r="E233" t="str">
        <f t="shared" si="16"/>
        <v>INSERT INTO MDM."ProcurementKindSpecial" ("Plant","Code", "Name", "Description") VALUES ('4000','20','外部采购','外部采购');</v>
      </c>
    </row>
    <row r="234" spans="1:5" x14ac:dyDescent="0.25">
      <c r="A234" s="1" t="s">
        <v>1451</v>
      </c>
      <c r="B234" s="1" t="s">
        <v>1427</v>
      </c>
      <c r="C234" s="1" t="s">
        <v>1428</v>
      </c>
      <c r="D234" t="s">
        <v>1426</v>
      </c>
      <c r="E234" t="str">
        <f t="shared" si="16"/>
        <v>INSERT INTO MDM."ProcurementKindSpecial" ("Plant","Code", "Name", "Description") VALUES ('4000','30','外协','外协');</v>
      </c>
    </row>
    <row r="235" spans="1:5" x14ac:dyDescent="0.25">
      <c r="A235" s="1" t="s">
        <v>1451</v>
      </c>
      <c r="B235" s="1" t="s">
        <v>1429</v>
      </c>
      <c r="C235" s="1" t="s">
        <v>1430</v>
      </c>
      <c r="D235" t="s">
        <v>1426</v>
      </c>
      <c r="E235" t="str">
        <f t="shared" si="16"/>
        <v>INSERT INTO MDM."ProcurementKindSpecial" ("Plant","Code", "Name", "Description") VALUES ('4000','40','库存转换(来自可选工厂的产品)','库存转换(来自可选工厂的产品)');</v>
      </c>
    </row>
    <row r="236" spans="1:5" x14ac:dyDescent="0.25">
      <c r="A236" s="1" t="s">
        <v>1451</v>
      </c>
      <c r="B236" s="1" t="s">
        <v>1431</v>
      </c>
      <c r="C236" s="1" t="s">
        <v>1432</v>
      </c>
      <c r="D236" t="s">
        <v>1426</v>
      </c>
      <c r="E236" t="str">
        <f t="shared" si="16"/>
        <v>INSERT INTO MDM."ProcurementKindSpecial" ("Plant","Code", "Name", "Description") VALUES ('4000','45','库存从工厂到 MRP 范围','库存从工厂到 MRP 范围');</v>
      </c>
    </row>
    <row r="237" spans="1:5" x14ac:dyDescent="0.25">
      <c r="A237" s="1" t="s">
        <v>1451</v>
      </c>
      <c r="B237" s="1" t="s">
        <v>1433</v>
      </c>
      <c r="C237" s="1" t="s">
        <v>1434</v>
      </c>
      <c r="D237" t="s">
        <v>1426</v>
      </c>
      <c r="E237" t="str">
        <f t="shared" si="16"/>
        <v>INSERT INTO MDM."ProcurementKindSpecial" ("Plant","Code", "Name", "Description") VALUES ('4000','50','虚无装配','虚无装配');</v>
      </c>
    </row>
    <row r="238" spans="1:5" x14ac:dyDescent="0.25">
      <c r="A238" s="1" t="s">
        <v>1451</v>
      </c>
      <c r="B238" s="1" t="s">
        <v>1435</v>
      </c>
      <c r="C238" s="1" t="s">
        <v>1436</v>
      </c>
      <c r="D238" t="s">
        <v>1426</v>
      </c>
      <c r="E238" t="str">
        <f t="shared" si="16"/>
        <v>INSERT INTO MDM."ProcurementKindSpecial" ("Plant","Code", "Name", "Description") VALUES ('4000','52','直接生产/收集订单','直接生产/收集订单');</v>
      </c>
    </row>
    <row r="239" spans="1:5" x14ac:dyDescent="0.25">
      <c r="A239" s="1" t="s">
        <v>1451</v>
      </c>
      <c r="B239" s="1" t="s">
        <v>1437</v>
      </c>
      <c r="C239" s="1" t="s">
        <v>1438</v>
      </c>
      <c r="D239" t="s">
        <v>1426</v>
      </c>
      <c r="E239" t="str">
        <f t="shared" si="16"/>
        <v>INSERT INTO MDM."ProcurementKindSpecial" ("Plant","Code", "Name", "Description") VALUES ('4000','60','虚拟计划','虚拟计划');</v>
      </c>
    </row>
    <row r="240" spans="1:5" x14ac:dyDescent="0.25">
      <c r="A240" s="1" t="s">
        <v>1451</v>
      </c>
      <c r="B240" s="1" t="s">
        <v>1439</v>
      </c>
      <c r="C240" s="1" t="s">
        <v>1440</v>
      </c>
      <c r="D240" t="s">
        <v>1426</v>
      </c>
      <c r="E240" t="str">
        <f t="shared" si="16"/>
        <v>INSERT INTO MDM."ProcurementKindSpecial" ("Plant","Code", "Name", "Description") VALUES ('4000','70','从替代工厂领料','从替代工厂领料');</v>
      </c>
    </row>
    <row r="241" spans="1:5" x14ac:dyDescent="0.25">
      <c r="A241" s="1" t="s">
        <v>1451</v>
      </c>
      <c r="B241" s="1" t="s">
        <v>1441</v>
      </c>
      <c r="C241" s="1" t="s">
        <v>1442</v>
      </c>
      <c r="D241" t="s">
        <v>1426</v>
      </c>
      <c r="E241" t="str">
        <f t="shared" si="16"/>
        <v>INSERT INTO MDM."ProcurementKindSpecial" ("Plant","Code", "Name", "Description") VALUES ('4000','80','在替代工厂生产','在替代工厂生产');</v>
      </c>
    </row>
    <row r="242" spans="1:5" x14ac:dyDescent="0.25">
      <c r="A242" s="1" t="s">
        <v>1452</v>
      </c>
      <c r="B242" s="1" t="s">
        <v>1444</v>
      </c>
      <c r="C242" s="1" t="s">
        <v>1445</v>
      </c>
      <c r="D242" t="s">
        <v>1426</v>
      </c>
      <c r="E242" t="str">
        <f t="shared" si="16"/>
        <v>INSERT INTO MDM."ProcurementKindSpecial" ("Plant","Code", "Name", "Description") VALUES ('5000','10','寄售','寄售');</v>
      </c>
    </row>
    <row r="243" spans="1:5" x14ac:dyDescent="0.25">
      <c r="A243" s="1" t="s">
        <v>1452</v>
      </c>
      <c r="B243" s="1" t="s">
        <v>1425</v>
      </c>
      <c r="C243" s="1" t="s">
        <v>1420</v>
      </c>
      <c r="D243" t="s">
        <v>1426</v>
      </c>
      <c r="E243" t="str">
        <f t="shared" si="16"/>
        <v>INSERT INTO MDM."ProcurementKindSpecial" ("Plant","Code", "Name", "Description") VALUES ('5000','20','外部采购','外部采购');</v>
      </c>
    </row>
    <row r="244" spans="1:5" x14ac:dyDescent="0.25">
      <c r="A244" s="1" t="s">
        <v>1452</v>
      </c>
      <c r="B244" s="1" t="s">
        <v>1427</v>
      </c>
      <c r="C244" s="1" t="s">
        <v>1428</v>
      </c>
      <c r="D244" t="s">
        <v>1426</v>
      </c>
      <c r="E244" t="str">
        <f t="shared" si="16"/>
        <v>INSERT INTO MDM."ProcurementKindSpecial" ("Plant","Code", "Name", "Description") VALUES ('5000','30','外协','外协');</v>
      </c>
    </row>
    <row r="245" spans="1:5" x14ac:dyDescent="0.25">
      <c r="A245" s="1" t="s">
        <v>1452</v>
      </c>
      <c r="B245" s="1" t="s">
        <v>1429</v>
      </c>
      <c r="C245" s="1" t="s">
        <v>1430</v>
      </c>
      <c r="D245" t="s">
        <v>1426</v>
      </c>
      <c r="E245" t="str">
        <f t="shared" si="16"/>
        <v>INSERT INTO MDM."ProcurementKindSpecial" ("Plant","Code", "Name", "Description") VALUES ('5000','40','库存转换(来自可选工厂的产品)','库存转换(来自可选工厂的产品)');</v>
      </c>
    </row>
    <row r="246" spans="1:5" x14ac:dyDescent="0.25">
      <c r="A246" s="1" t="s">
        <v>1452</v>
      </c>
      <c r="B246" s="1" t="s">
        <v>1431</v>
      </c>
      <c r="C246" s="1" t="s">
        <v>1432</v>
      </c>
      <c r="D246" t="s">
        <v>1426</v>
      </c>
      <c r="E246" t="str">
        <f t="shared" si="16"/>
        <v>INSERT INTO MDM."ProcurementKindSpecial" ("Plant","Code", "Name", "Description") VALUES ('5000','45','库存从工厂到 MRP 范围','库存从工厂到 MRP 范围');</v>
      </c>
    </row>
    <row r="247" spans="1:5" x14ac:dyDescent="0.25">
      <c r="A247" s="1" t="s">
        <v>1452</v>
      </c>
      <c r="B247" s="1" t="s">
        <v>1433</v>
      </c>
      <c r="C247" s="1" t="s">
        <v>1434</v>
      </c>
      <c r="D247" t="s">
        <v>1426</v>
      </c>
      <c r="E247" t="str">
        <f t="shared" si="16"/>
        <v>INSERT INTO MDM."ProcurementKindSpecial" ("Plant","Code", "Name", "Description") VALUES ('5000','50','虚无装配','虚无装配');</v>
      </c>
    </row>
    <row r="248" spans="1:5" x14ac:dyDescent="0.25">
      <c r="A248" s="1" t="s">
        <v>1452</v>
      </c>
      <c r="B248" s="1" t="s">
        <v>1435</v>
      </c>
      <c r="C248" s="1" t="s">
        <v>1436</v>
      </c>
      <c r="D248" t="s">
        <v>1426</v>
      </c>
      <c r="E248" t="str">
        <f t="shared" si="16"/>
        <v>INSERT INTO MDM."ProcurementKindSpecial" ("Plant","Code", "Name", "Description") VALUES ('5000','52','直接生产/收集订单','直接生产/收集订单');</v>
      </c>
    </row>
    <row r="249" spans="1:5" x14ac:dyDescent="0.25">
      <c r="A249" s="1" t="s">
        <v>1452</v>
      </c>
      <c r="B249" s="1" t="s">
        <v>1437</v>
      </c>
      <c r="C249" s="1" t="s">
        <v>1438</v>
      </c>
      <c r="D249" t="s">
        <v>1426</v>
      </c>
      <c r="E249" t="str">
        <f t="shared" si="16"/>
        <v>INSERT INTO MDM."ProcurementKindSpecial" ("Plant","Code", "Name", "Description") VALUES ('5000','60','虚拟计划','虚拟计划');</v>
      </c>
    </row>
    <row r="250" spans="1:5" x14ac:dyDescent="0.25">
      <c r="A250" s="1" t="s">
        <v>1452</v>
      </c>
      <c r="B250" s="1" t="s">
        <v>1439</v>
      </c>
      <c r="C250" s="1" t="s">
        <v>1440</v>
      </c>
      <c r="D250" t="s">
        <v>1426</v>
      </c>
      <c r="E250" t="str">
        <f t="shared" si="16"/>
        <v>INSERT INTO MDM."ProcurementKindSpecial" ("Plant","Code", "Name", "Description") VALUES ('5000','70','从替代工厂领料','从替代工厂领料');</v>
      </c>
    </row>
    <row r="251" spans="1:5" x14ac:dyDescent="0.25">
      <c r="A251" s="1" t="s">
        <v>1452</v>
      </c>
      <c r="B251" s="1" t="s">
        <v>1441</v>
      </c>
      <c r="C251" s="1" t="s">
        <v>1442</v>
      </c>
      <c r="D251" t="s">
        <v>1426</v>
      </c>
      <c r="E251" t="str">
        <f t="shared" si="16"/>
        <v>INSERT INTO MDM."ProcurementKindSpecial" ("Plant","Code", "Name", "Description") VALUES ('5000','80','在替代工厂生产','在替代工厂生产');</v>
      </c>
    </row>
    <row r="252" spans="1:5" x14ac:dyDescent="0.25">
      <c r="A252" s="1" t="s">
        <v>1453</v>
      </c>
      <c r="B252" s="1" t="s">
        <v>1444</v>
      </c>
      <c r="C252" s="1" t="s">
        <v>1445</v>
      </c>
      <c r="D252" t="s">
        <v>1426</v>
      </c>
      <c r="E252" t="str">
        <f t="shared" si="16"/>
        <v>INSERT INTO MDM."ProcurementKindSpecial" ("Plant","Code", "Name", "Description") VALUES ('5100','10','寄售','寄售');</v>
      </c>
    </row>
    <row r="253" spans="1:5" x14ac:dyDescent="0.25">
      <c r="A253" s="1" t="s">
        <v>1453</v>
      </c>
      <c r="B253" s="1" t="s">
        <v>1425</v>
      </c>
      <c r="C253" s="1" t="s">
        <v>1420</v>
      </c>
      <c r="D253" t="s">
        <v>1426</v>
      </c>
      <c r="E253" t="str">
        <f t="shared" si="16"/>
        <v>INSERT INTO MDM."ProcurementKindSpecial" ("Plant","Code", "Name", "Description") VALUES ('5100','20','外部采购','外部采购');</v>
      </c>
    </row>
    <row r="254" spans="1:5" x14ac:dyDescent="0.25">
      <c r="A254" s="1" t="s">
        <v>1453</v>
      </c>
      <c r="B254" s="1" t="s">
        <v>1427</v>
      </c>
      <c r="C254" s="1" t="s">
        <v>1428</v>
      </c>
      <c r="D254" t="s">
        <v>1426</v>
      </c>
      <c r="E254" t="str">
        <f t="shared" si="16"/>
        <v>INSERT INTO MDM."ProcurementKindSpecial" ("Plant","Code", "Name", "Description") VALUES ('5100','30','外协','外协');</v>
      </c>
    </row>
    <row r="255" spans="1:5" x14ac:dyDescent="0.25">
      <c r="A255" s="1" t="s">
        <v>1453</v>
      </c>
      <c r="B255" s="1" t="s">
        <v>1429</v>
      </c>
      <c r="C255" s="1" t="s">
        <v>1430</v>
      </c>
      <c r="D255" t="s">
        <v>1426</v>
      </c>
      <c r="E255" t="str">
        <f t="shared" si="16"/>
        <v>INSERT INTO MDM."ProcurementKindSpecial" ("Plant","Code", "Name", "Description") VALUES ('5100','40','库存转换(来自可选工厂的产品)','库存转换(来自可选工厂的产品)');</v>
      </c>
    </row>
    <row r="256" spans="1:5" x14ac:dyDescent="0.25">
      <c r="A256" s="1" t="s">
        <v>1453</v>
      </c>
      <c r="B256" s="1" t="s">
        <v>1431</v>
      </c>
      <c r="C256" s="1" t="s">
        <v>1432</v>
      </c>
      <c r="D256" t="s">
        <v>1426</v>
      </c>
      <c r="E256" t="str">
        <f t="shared" si="16"/>
        <v>INSERT INTO MDM."ProcurementKindSpecial" ("Plant","Code", "Name", "Description") VALUES ('5100','45','库存从工厂到 MRP 范围','库存从工厂到 MRP 范围');</v>
      </c>
    </row>
    <row r="257" spans="1:5" x14ac:dyDescent="0.25">
      <c r="A257" s="1" t="s">
        <v>1453</v>
      </c>
      <c r="B257" s="1" t="s">
        <v>1433</v>
      </c>
      <c r="C257" s="1" t="s">
        <v>1434</v>
      </c>
      <c r="D257" t="s">
        <v>1426</v>
      </c>
      <c r="E257" t="str">
        <f t="shared" si="16"/>
        <v>INSERT INTO MDM."ProcurementKindSpecial" ("Plant","Code", "Name", "Description") VALUES ('5100','50','虚无装配','虚无装配');</v>
      </c>
    </row>
    <row r="258" spans="1:5" x14ac:dyDescent="0.25">
      <c r="A258" s="1" t="s">
        <v>1453</v>
      </c>
      <c r="B258" s="1" t="s">
        <v>1435</v>
      </c>
      <c r="C258" s="1" t="s">
        <v>1436</v>
      </c>
      <c r="D258" t="s">
        <v>1426</v>
      </c>
      <c r="E258" t="str">
        <f t="shared" si="16"/>
        <v>INSERT INTO MDM."ProcurementKindSpecial" ("Plant","Code", "Name", "Description") VALUES ('5100','52','直接生产/收集订单','直接生产/收集订单');</v>
      </c>
    </row>
    <row r="259" spans="1:5" x14ac:dyDescent="0.25">
      <c r="A259" s="1" t="s">
        <v>1453</v>
      </c>
      <c r="B259" s="1" t="s">
        <v>1437</v>
      </c>
      <c r="C259" s="1" t="s">
        <v>1438</v>
      </c>
      <c r="D259" t="s">
        <v>1426</v>
      </c>
      <c r="E259" t="str">
        <f t="shared" si="16"/>
        <v>INSERT INTO MDM."ProcurementKindSpecial" ("Plant","Code", "Name", "Description") VALUES ('5100','60','虚拟计划','虚拟计划');</v>
      </c>
    </row>
    <row r="260" spans="1:5" x14ac:dyDescent="0.25">
      <c r="A260" s="1" t="s">
        <v>1453</v>
      </c>
      <c r="B260" s="1" t="s">
        <v>1439</v>
      </c>
      <c r="C260" s="1" t="s">
        <v>1440</v>
      </c>
      <c r="D260" t="s">
        <v>1426</v>
      </c>
      <c r="E260" t="str">
        <f t="shared" si="16"/>
        <v>INSERT INTO MDM."ProcurementKindSpecial" ("Plant","Code", "Name", "Description") VALUES ('5100','70','从替代工厂领料','从替代工厂领料');</v>
      </c>
    </row>
    <row r="261" spans="1:5" x14ac:dyDescent="0.25">
      <c r="A261" s="1" t="s">
        <v>1453</v>
      </c>
      <c r="B261" s="1" t="s">
        <v>1441</v>
      </c>
      <c r="C261" s="1" t="s">
        <v>1442</v>
      </c>
      <c r="D261" t="s">
        <v>1426</v>
      </c>
      <c r="E261" t="str">
        <f t="shared" ref="E261:E292" si="17">D261&amp;A261&amp;"','"&amp;B261&amp;"','"&amp;C261&amp;"','"&amp;C261&amp;"');"</f>
        <v>INSERT INTO MDM."ProcurementKindSpecial" ("Plant","Code", "Name", "Description") VALUES ('5100','80','在替代工厂生产','在替代工厂生产');</v>
      </c>
    </row>
    <row r="262" spans="1:5" x14ac:dyDescent="0.25">
      <c r="A262" s="1" t="s">
        <v>1454</v>
      </c>
      <c r="B262" s="1" t="s">
        <v>1444</v>
      </c>
      <c r="C262" s="1" t="s">
        <v>1445</v>
      </c>
      <c r="D262" t="s">
        <v>1426</v>
      </c>
      <c r="E262" t="str">
        <f t="shared" si="17"/>
        <v>INSERT INTO MDM."ProcurementKindSpecial" ("Plant","Code", "Name", "Description") VALUES ('5200','10','寄售','寄售');</v>
      </c>
    </row>
    <row r="263" spans="1:5" x14ac:dyDescent="0.25">
      <c r="A263" s="1" t="s">
        <v>1454</v>
      </c>
      <c r="B263" s="1" t="s">
        <v>1425</v>
      </c>
      <c r="C263" s="1" t="s">
        <v>1420</v>
      </c>
      <c r="D263" t="s">
        <v>1426</v>
      </c>
      <c r="E263" t="str">
        <f t="shared" si="17"/>
        <v>INSERT INTO MDM."ProcurementKindSpecial" ("Plant","Code", "Name", "Description") VALUES ('5200','20','外部采购','外部采购');</v>
      </c>
    </row>
    <row r="264" spans="1:5" x14ac:dyDescent="0.25">
      <c r="A264" s="1" t="s">
        <v>1454</v>
      </c>
      <c r="B264" s="1" t="s">
        <v>1427</v>
      </c>
      <c r="C264" s="1" t="s">
        <v>1428</v>
      </c>
      <c r="D264" t="s">
        <v>1426</v>
      </c>
      <c r="E264" t="str">
        <f t="shared" si="17"/>
        <v>INSERT INTO MDM."ProcurementKindSpecial" ("Plant","Code", "Name", "Description") VALUES ('5200','30','外协','外协');</v>
      </c>
    </row>
    <row r="265" spans="1:5" x14ac:dyDescent="0.25">
      <c r="A265" s="1" t="s">
        <v>1454</v>
      </c>
      <c r="B265" s="1" t="s">
        <v>1429</v>
      </c>
      <c r="C265" s="1" t="s">
        <v>1430</v>
      </c>
      <c r="D265" t="s">
        <v>1426</v>
      </c>
      <c r="E265" t="str">
        <f t="shared" si="17"/>
        <v>INSERT INTO MDM."ProcurementKindSpecial" ("Plant","Code", "Name", "Description") VALUES ('5200','40','库存转换(来自可选工厂的产品)','库存转换(来自可选工厂的产品)');</v>
      </c>
    </row>
    <row r="266" spans="1:5" x14ac:dyDescent="0.25">
      <c r="A266" s="1" t="s">
        <v>1454</v>
      </c>
      <c r="B266" s="1" t="s">
        <v>1431</v>
      </c>
      <c r="C266" s="1" t="s">
        <v>1432</v>
      </c>
      <c r="D266" t="s">
        <v>1426</v>
      </c>
      <c r="E266" t="str">
        <f t="shared" si="17"/>
        <v>INSERT INTO MDM."ProcurementKindSpecial" ("Plant","Code", "Name", "Description") VALUES ('5200','45','库存从工厂到 MRP 范围','库存从工厂到 MRP 范围');</v>
      </c>
    </row>
    <row r="267" spans="1:5" x14ac:dyDescent="0.25">
      <c r="A267" s="1" t="s">
        <v>1454</v>
      </c>
      <c r="B267" s="1" t="s">
        <v>1433</v>
      </c>
      <c r="C267" s="1" t="s">
        <v>1434</v>
      </c>
      <c r="D267" t="s">
        <v>1426</v>
      </c>
      <c r="E267" t="str">
        <f t="shared" si="17"/>
        <v>INSERT INTO MDM."ProcurementKindSpecial" ("Plant","Code", "Name", "Description") VALUES ('5200','50','虚无装配','虚无装配');</v>
      </c>
    </row>
    <row r="268" spans="1:5" x14ac:dyDescent="0.25">
      <c r="A268" s="1" t="s">
        <v>1454</v>
      </c>
      <c r="B268" s="1" t="s">
        <v>1435</v>
      </c>
      <c r="C268" s="1" t="s">
        <v>1436</v>
      </c>
      <c r="D268" t="s">
        <v>1426</v>
      </c>
      <c r="E268" t="str">
        <f t="shared" si="17"/>
        <v>INSERT INTO MDM."ProcurementKindSpecial" ("Plant","Code", "Name", "Description") VALUES ('5200','52','直接生产/收集订单','直接生产/收集订单');</v>
      </c>
    </row>
    <row r="269" spans="1:5" x14ac:dyDescent="0.25">
      <c r="A269" s="1" t="s">
        <v>1454</v>
      </c>
      <c r="B269" s="1" t="s">
        <v>1437</v>
      </c>
      <c r="C269" s="1" t="s">
        <v>1438</v>
      </c>
      <c r="D269" t="s">
        <v>1426</v>
      </c>
      <c r="E269" t="str">
        <f t="shared" si="17"/>
        <v>INSERT INTO MDM."ProcurementKindSpecial" ("Plant","Code", "Name", "Description") VALUES ('5200','60','虚拟计划','虚拟计划');</v>
      </c>
    </row>
    <row r="270" spans="1:5" x14ac:dyDescent="0.25">
      <c r="A270" s="1" t="s">
        <v>1454</v>
      </c>
      <c r="B270" s="1" t="s">
        <v>1439</v>
      </c>
      <c r="C270" s="1" t="s">
        <v>1440</v>
      </c>
      <c r="D270" t="s">
        <v>1426</v>
      </c>
      <c r="E270" t="str">
        <f t="shared" si="17"/>
        <v>INSERT INTO MDM."ProcurementKindSpecial" ("Plant","Code", "Name", "Description") VALUES ('5200','70','从替代工厂领料','从替代工厂领料');</v>
      </c>
    </row>
    <row r="271" spans="1:5" x14ac:dyDescent="0.25">
      <c r="A271" s="1" t="s">
        <v>1454</v>
      </c>
      <c r="B271" s="1" t="s">
        <v>1441</v>
      </c>
      <c r="C271" s="1" t="s">
        <v>1442</v>
      </c>
      <c r="D271" t="s">
        <v>1426</v>
      </c>
      <c r="E271" t="str">
        <f t="shared" si="17"/>
        <v>INSERT INTO MDM."ProcurementKindSpecial" ("Plant","Code", "Name", "Description") VALUES ('5200','80','在替代工厂生产','在替代工厂生产');</v>
      </c>
    </row>
    <row r="272" spans="1:5" x14ac:dyDescent="0.25">
      <c r="A272" s="1" t="s">
        <v>1455</v>
      </c>
      <c r="B272" s="1" t="s">
        <v>1444</v>
      </c>
      <c r="C272" s="1" t="s">
        <v>1445</v>
      </c>
      <c r="D272" t="s">
        <v>1426</v>
      </c>
      <c r="E272" t="str">
        <f t="shared" si="17"/>
        <v>INSERT INTO MDM."ProcurementKindSpecial" ("Plant","Code", "Name", "Description") VALUES ('5300','10','寄售','寄售');</v>
      </c>
    </row>
    <row r="273" spans="1:5" x14ac:dyDescent="0.25">
      <c r="A273" s="1" t="s">
        <v>1455</v>
      </c>
      <c r="B273" s="1" t="s">
        <v>1425</v>
      </c>
      <c r="C273" s="1" t="s">
        <v>1420</v>
      </c>
      <c r="D273" t="s">
        <v>1426</v>
      </c>
      <c r="E273" t="str">
        <f t="shared" si="17"/>
        <v>INSERT INTO MDM."ProcurementKindSpecial" ("Plant","Code", "Name", "Description") VALUES ('5300','20','外部采购','外部采购');</v>
      </c>
    </row>
    <row r="274" spans="1:5" x14ac:dyDescent="0.25">
      <c r="A274" s="1" t="s">
        <v>1455</v>
      </c>
      <c r="B274" s="1" t="s">
        <v>1427</v>
      </c>
      <c r="C274" s="1" t="s">
        <v>1428</v>
      </c>
      <c r="D274" t="s">
        <v>1426</v>
      </c>
      <c r="E274" t="str">
        <f t="shared" si="17"/>
        <v>INSERT INTO MDM."ProcurementKindSpecial" ("Plant","Code", "Name", "Description") VALUES ('5300','30','外协','外协');</v>
      </c>
    </row>
    <row r="275" spans="1:5" x14ac:dyDescent="0.25">
      <c r="A275" s="1" t="s">
        <v>1455</v>
      </c>
      <c r="B275" s="1" t="s">
        <v>1429</v>
      </c>
      <c r="C275" s="1" t="s">
        <v>1430</v>
      </c>
      <c r="D275" t="s">
        <v>1426</v>
      </c>
      <c r="E275" t="str">
        <f t="shared" si="17"/>
        <v>INSERT INTO MDM."ProcurementKindSpecial" ("Plant","Code", "Name", "Description") VALUES ('5300','40','库存转换(来自可选工厂的产品)','库存转换(来自可选工厂的产品)');</v>
      </c>
    </row>
    <row r="276" spans="1:5" x14ac:dyDescent="0.25">
      <c r="A276" s="1" t="s">
        <v>1455</v>
      </c>
      <c r="B276" s="1" t="s">
        <v>1431</v>
      </c>
      <c r="C276" s="1" t="s">
        <v>1432</v>
      </c>
      <c r="D276" t="s">
        <v>1426</v>
      </c>
      <c r="E276" t="str">
        <f t="shared" si="17"/>
        <v>INSERT INTO MDM."ProcurementKindSpecial" ("Plant","Code", "Name", "Description") VALUES ('5300','45','库存从工厂到 MRP 范围','库存从工厂到 MRP 范围');</v>
      </c>
    </row>
    <row r="277" spans="1:5" x14ac:dyDescent="0.25">
      <c r="A277" s="1" t="s">
        <v>1455</v>
      </c>
      <c r="B277" s="1" t="s">
        <v>1433</v>
      </c>
      <c r="C277" s="1" t="s">
        <v>1434</v>
      </c>
      <c r="D277" t="s">
        <v>1426</v>
      </c>
      <c r="E277" t="str">
        <f t="shared" si="17"/>
        <v>INSERT INTO MDM."ProcurementKindSpecial" ("Plant","Code", "Name", "Description") VALUES ('5300','50','虚无装配','虚无装配');</v>
      </c>
    </row>
    <row r="278" spans="1:5" x14ac:dyDescent="0.25">
      <c r="A278" s="1" t="s">
        <v>1455</v>
      </c>
      <c r="B278" s="1" t="s">
        <v>1435</v>
      </c>
      <c r="C278" s="1" t="s">
        <v>1436</v>
      </c>
      <c r="D278" t="s">
        <v>1426</v>
      </c>
      <c r="E278" t="str">
        <f t="shared" si="17"/>
        <v>INSERT INTO MDM."ProcurementKindSpecial" ("Plant","Code", "Name", "Description") VALUES ('5300','52','直接生产/收集订单','直接生产/收集订单');</v>
      </c>
    </row>
    <row r="279" spans="1:5" x14ac:dyDescent="0.25">
      <c r="A279" s="1" t="s">
        <v>1455</v>
      </c>
      <c r="B279" s="1" t="s">
        <v>1437</v>
      </c>
      <c r="C279" s="1" t="s">
        <v>1438</v>
      </c>
      <c r="D279" t="s">
        <v>1426</v>
      </c>
      <c r="E279" t="str">
        <f t="shared" si="17"/>
        <v>INSERT INTO MDM."ProcurementKindSpecial" ("Plant","Code", "Name", "Description") VALUES ('5300','60','虚拟计划','虚拟计划');</v>
      </c>
    </row>
    <row r="280" spans="1:5" x14ac:dyDescent="0.25">
      <c r="A280" s="1" t="s">
        <v>1455</v>
      </c>
      <c r="B280" s="1" t="s">
        <v>1439</v>
      </c>
      <c r="C280" s="1" t="s">
        <v>1440</v>
      </c>
      <c r="D280" t="s">
        <v>1426</v>
      </c>
      <c r="E280" t="str">
        <f t="shared" si="17"/>
        <v>INSERT INTO MDM."ProcurementKindSpecial" ("Plant","Code", "Name", "Description") VALUES ('5300','70','从替代工厂领料','从替代工厂领料');</v>
      </c>
    </row>
    <row r="281" spans="1:5" x14ac:dyDescent="0.25">
      <c r="A281" s="1" t="s">
        <v>1455</v>
      </c>
      <c r="B281" s="1" t="s">
        <v>1441</v>
      </c>
      <c r="C281" s="1" t="s">
        <v>1442</v>
      </c>
      <c r="D281" t="s">
        <v>1426</v>
      </c>
      <c r="E281" t="str">
        <f t="shared" si="17"/>
        <v>INSERT INTO MDM."ProcurementKindSpecial" ("Plant","Code", "Name", "Description") VALUES ('5300','80','在替代工厂生产','在替代工厂生产');</v>
      </c>
    </row>
    <row r="282" spans="1:5" x14ac:dyDescent="0.25">
      <c r="A282" s="1" t="s">
        <v>1456</v>
      </c>
      <c r="B282" s="1" t="s">
        <v>1444</v>
      </c>
      <c r="C282" s="1" t="s">
        <v>1445</v>
      </c>
      <c r="D282" t="s">
        <v>1426</v>
      </c>
      <c r="E282" t="str">
        <f t="shared" si="17"/>
        <v>INSERT INTO MDM."ProcurementKindSpecial" ("Plant","Code", "Name", "Description") VALUES ('5400','10','寄售','寄售');</v>
      </c>
    </row>
    <row r="283" spans="1:5" x14ac:dyDescent="0.25">
      <c r="A283" s="1" t="s">
        <v>1456</v>
      </c>
      <c r="B283" s="1" t="s">
        <v>1425</v>
      </c>
      <c r="C283" s="1" t="s">
        <v>1420</v>
      </c>
      <c r="D283" t="s">
        <v>1426</v>
      </c>
      <c r="E283" t="str">
        <f t="shared" si="17"/>
        <v>INSERT INTO MDM."ProcurementKindSpecial" ("Plant","Code", "Name", "Description") VALUES ('5400','20','外部采购','外部采购');</v>
      </c>
    </row>
    <row r="284" spans="1:5" x14ac:dyDescent="0.25">
      <c r="A284" s="1" t="s">
        <v>1456</v>
      </c>
      <c r="B284" s="1" t="s">
        <v>1427</v>
      </c>
      <c r="C284" s="1" t="s">
        <v>1428</v>
      </c>
      <c r="D284" t="s">
        <v>1426</v>
      </c>
      <c r="E284" t="str">
        <f t="shared" si="17"/>
        <v>INSERT INTO MDM."ProcurementKindSpecial" ("Plant","Code", "Name", "Description") VALUES ('5400','30','外协','外协');</v>
      </c>
    </row>
    <row r="285" spans="1:5" x14ac:dyDescent="0.25">
      <c r="A285" s="1" t="s">
        <v>1456</v>
      </c>
      <c r="B285" s="1" t="s">
        <v>1429</v>
      </c>
      <c r="C285" s="1" t="s">
        <v>1430</v>
      </c>
      <c r="D285" t="s">
        <v>1426</v>
      </c>
      <c r="E285" t="str">
        <f t="shared" si="17"/>
        <v>INSERT INTO MDM."ProcurementKindSpecial" ("Plant","Code", "Name", "Description") VALUES ('5400','40','库存转换(来自可选工厂的产品)','库存转换(来自可选工厂的产品)');</v>
      </c>
    </row>
    <row r="286" spans="1:5" x14ac:dyDescent="0.25">
      <c r="A286" s="1" t="s">
        <v>1456</v>
      </c>
      <c r="B286" s="1" t="s">
        <v>1431</v>
      </c>
      <c r="C286" s="1" t="s">
        <v>1432</v>
      </c>
      <c r="D286" t="s">
        <v>1426</v>
      </c>
      <c r="E286" t="str">
        <f t="shared" si="17"/>
        <v>INSERT INTO MDM."ProcurementKindSpecial" ("Plant","Code", "Name", "Description") VALUES ('5400','45','库存从工厂到 MRP 范围','库存从工厂到 MRP 范围');</v>
      </c>
    </row>
    <row r="287" spans="1:5" x14ac:dyDescent="0.25">
      <c r="A287" s="1" t="s">
        <v>1456</v>
      </c>
      <c r="B287" s="1" t="s">
        <v>1433</v>
      </c>
      <c r="C287" s="1" t="s">
        <v>1434</v>
      </c>
      <c r="D287" t="s">
        <v>1426</v>
      </c>
      <c r="E287" t="str">
        <f t="shared" si="17"/>
        <v>INSERT INTO MDM."ProcurementKindSpecial" ("Plant","Code", "Name", "Description") VALUES ('5400','50','虚无装配','虚无装配');</v>
      </c>
    </row>
    <row r="288" spans="1:5" x14ac:dyDescent="0.25">
      <c r="A288" s="1" t="s">
        <v>1456</v>
      </c>
      <c r="B288" s="1" t="s">
        <v>1435</v>
      </c>
      <c r="C288" s="1" t="s">
        <v>1436</v>
      </c>
      <c r="D288" t="s">
        <v>1426</v>
      </c>
      <c r="E288" t="str">
        <f t="shared" si="17"/>
        <v>INSERT INTO MDM."ProcurementKindSpecial" ("Plant","Code", "Name", "Description") VALUES ('5400','52','直接生产/收集订单','直接生产/收集订单');</v>
      </c>
    </row>
    <row r="289" spans="1:5" x14ac:dyDescent="0.25">
      <c r="A289" s="1" t="s">
        <v>1456</v>
      </c>
      <c r="B289" s="1" t="s">
        <v>1437</v>
      </c>
      <c r="C289" s="1" t="s">
        <v>1438</v>
      </c>
      <c r="D289" t="s">
        <v>1426</v>
      </c>
      <c r="E289" t="str">
        <f t="shared" si="17"/>
        <v>INSERT INTO MDM."ProcurementKindSpecial" ("Plant","Code", "Name", "Description") VALUES ('5400','60','虚拟计划','虚拟计划');</v>
      </c>
    </row>
    <row r="290" spans="1:5" x14ac:dyDescent="0.25">
      <c r="A290" s="1" t="s">
        <v>1456</v>
      </c>
      <c r="B290" s="1" t="s">
        <v>1439</v>
      </c>
      <c r="C290" s="1" t="s">
        <v>1440</v>
      </c>
      <c r="D290" t="s">
        <v>1426</v>
      </c>
      <c r="E290" t="str">
        <f t="shared" si="17"/>
        <v>INSERT INTO MDM."ProcurementKindSpecial" ("Plant","Code", "Name", "Description") VALUES ('5400','70','从替代工厂领料','从替代工厂领料');</v>
      </c>
    </row>
    <row r="291" spans="1:5" x14ac:dyDescent="0.25">
      <c r="A291" s="1" t="s">
        <v>1456</v>
      </c>
      <c r="B291" s="1" t="s">
        <v>1441</v>
      </c>
      <c r="C291" s="1" t="s">
        <v>1442</v>
      </c>
      <c r="D291" t="s">
        <v>1426</v>
      </c>
      <c r="E291" t="str">
        <f t="shared" si="17"/>
        <v>INSERT INTO MDM."ProcurementKindSpecial" ("Plant","Code", "Name", "Description") VALUES ('5400','80','在替代工厂生产','在替代工厂生产');</v>
      </c>
    </row>
    <row r="292" spans="1:5" x14ac:dyDescent="0.25">
      <c r="A292" s="1" t="s">
        <v>1457</v>
      </c>
      <c r="B292" s="1" t="s">
        <v>1444</v>
      </c>
      <c r="C292" s="1" t="s">
        <v>1445</v>
      </c>
      <c r="D292" t="s">
        <v>1426</v>
      </c>
      <c r="E292" t="str">
        <f t="shared" ref="E292" si="18">D292&amp;A292&amp;"','"&amp;B292&amp;"','"&amp;C292&amp;"','"&amp;C292&amp;"');"</f>
        <v>INSERT INTO MDM."ProcurementKindSpecial" ("Plant","Code", "Name", "Description") VALUES ('5500','10','寄售','寄售');</v>
      </c>
    </row>
    <row r="293" spans="1:5" x14ac:dyDescent="0.25">
      <c r="A293" s="1" t="s">
        <v>1457</v>
      </c>
      <c r="B293" s="1" t="s">
        <v>1425</v>
      </c>
      <c r="C293" s="1" t="s">
        <v>1420</v>
      </c>
      <c r="D293" t="s">
        <v>1426</v>
      </c>
      <c r="E293" t="str">
        <f t="shared" ref="E293:E324" si="19">D293&amp;A293&amp;"','"&amp;B293&amp;"','"&amp;C293&amp;"','"&amp;C293&amp;"');"</f>
        <v>INSERT INTO MDM."ProcurementKindSpecial" ("Plant","Code", "Name", "Description") VALUES ('5500','20','外部采购','外部采购');</v>
      </c>
    </row>
    <row r="294" spans="1:5" x14ac:dyDescent="0.25">
      <c r="A294" s="1" t="s">
        <v>1457</v>
      </c>
      <c r="B294" s="1" t="s">
        <v>1427</v>
      </c>
      <c r="C294" s="1" t="s">
        <v>1428</v>
      </c>
      <c r="D294" t="s">
        <v>1426</v>
      </c>
      <c r="E294" t="str">
        <f t="shared" si="19"/>
        <v>INSERT INTO MDM."ProcurementKindSpecial" ("Plant","Code", "Name", "Description") VALUES ('5500','30','外协','外协');</v>
      </c>
    </row>
    <row r="295" spans="1:5" x14ac:dyDescent="0.25">
      <c r="A295" s="1" t="s">
        <v>1457</v>
      </c>
      <c r="B295" s="1" t="s">
        <v>1429</v>
      </c>
      <c r="C295" s="1" t="s">
        <v>1430</v>
      </c>
      <c r="D295" t="s">
        <v>1426</v>
      </c>
      <c r="E295" t="str">
        <f t="shared" si="19"/>
        <v>INSERT INTO MDM."ProcurementKindSpecial" ("Plant","Code", "Name", "Description") VALUES ('5500','40','库存转换(来自可选工厂的产品)','库存转换(来自可选工厂的产品)');</v>
      </c>
    </row>
    <row r="296" spans="1:5" x14ac:dyDescent="0.25">
      <c r="A296" s="1" t="s">
        <v>1457</v>
      </c>
      <c r="B296" s="1" t="s">
        <v>1431</v>
      </c>
      <c r="C296" s="1" t="s">
        <v>1432</v>
      </c>
      <c r="D296" t="s">
        <v>1426</v>
      </c>
      <c r="E296" t="str">
        <f t="shared" si="19"/>
        <v>INSERT INTO MDM."ProcurementKindSpecial" ("Plant","Code", "Name", "Description") VALUES ('5500','45','库存从工厂到 MRP 范围','库存从工厂到 MRP 范围');</v>
      </c>
    </row>
    <row r="297" spans="1:5" x14ac:dyDescent="0.25">
      <c r="A297" s="1" t="s">
        <v>1457</v>
      </c>
      <c r="B297" s="1" t="s">
        <v>1433</v>
      </c>
      <c r="C297" s="1" t="s">
        <v>1434</v>
      </c>
      <c r="D297" t="s">
        <v>1426</v>
      </c>
      <c r="E297" t="str">
        <f t="shared" si="19"/>
        <v>INSERT INTO MDM."ProcurementKindSpecial" ("Plant","Code", "Name", "Description") VALUES ('5500','50','虚无装配','虚无装配');</v>
      </c>
    </row>
    <row r="298" spans="1:5" x14ac:dyDescent="0.25">
      <c r="A298" s="1" t="s">
        <v>1457</v>
      </c>
      <c r="B298" s="1" t="s">
        <v>1435</v>
      </c>
      <c r="C298" s="1" t="s">
        <v>1436</v>
      </c>
      <c r="D298" t="s">
        <v>1426</v>
      </c>
      <c r="E298" t="str">
        <f t="shared" si="19"/>
        <v>INSERT INTO MDM."ProcurementKindSpecial" ("Plant","Code", "Name", "Description") VALUES ('5500','52','直接生产/收集订单','直接生产/收集订单');</v>
      </c>
    </row>
    <row r="299" spans="1:5" x14ac:dyDescent="0.25">
      <c r="A299" s="1" t="s">
        <v>1457</v>
      </c>
      <c r="B299" s="1" t="s">
        <v>1437</v>
      </c>
      <c r="C299" s="1" t="s">
        <v>1438</v>
      </c>
      <c r="D299" t="s">
        <v>1426</v>
      </c>
      <c r="E299" t="str">
        <f t="shared" si="19"/>
        <v>INSERT INTO MDM."ProcurementKindSpecial" ("Plant","Code", "Name", "Description") VALUES ('5500','60','虚拟计划','虚拟计划');</v>
      </c>
    </row>
    <row r="300" spans="1:5" x14ac:dyDescent="0.25">
      <c r="A300" s="1" t="s">
        <v>1457</v>
      </c>
      <c r="B300" s="1" t="s">
        <v>1439</v>
      </c>
      <c r="C300" s="1" t="s">
        <v>1440</v>
      </c>
      <c r="D300" t="s">
        <v>1426</v>
      </c>
      <c r="E300" t="str">
        <f t="shared" si="19"/>
        <v>INSERT INTO MDM."ProcurementKindSpecial" ("Plant","Code", "Name", "Description") VALUES ('5500','70','从替代工厂领料','从替代工厂领料');</v>
      </c>
    </row>
    <row r="301" spans="1:5" x14ac:dyDescent="0.25">
      <c r="A301" s="1" t="s">
        <v>1457</v>
      </c>
      <c r="B301" s="1" t="s">
        <v>1441</v>
      </c>
      <c r="C301" s="1" t="s">
        <v>1442</v>
      </c>
      <c r="D301" t="s">
        <v>1426</v>
      </c>
      <c r="E301" t="str">
        <f t="shared" si="19"/>
        <v>INSERT INTO MDM."ProcurementKindSpecial" ("Plant","Code", "Name", "Description") VALUES ('5500','80','在替代工厂生产','在替代工厂生产');</v>
      </c>
    </row>
    <row r="302" spans="1:5" x14ac:dyDescent="0.25">
      <c r="A302" s="1" t="s">
        <v>1458</v>
      </c>
      <c r="B302" s="1" t="s">
        <v>1444</v>
      </c>
      <c r="C302" s="1" t="s">
        <v>1445</v>
      </c>
      <c r="D302" t="s">
        <v>1426</v>
      </c>
      <c r="E302" t="str">
        <f t="shared" si="19"/>
        <v>INSERT INTO MDM."ProcurementKindSpecial" ("Plant","Code", "Name", "Description") VALUES ('5600','10','寄售','寄售');</v>
      </c>
    </row>
    <row r="303" spans="1:5" x14ac:dyDescent="0.25">
      <c r="A303" s="1" t="s">
        <v>1458</v>
      </c>
      <c r="B303" s="1" t="s">
        <v>1425</v>
      </c>
      <c r="C303" s="1" t="s">
        <v>1420</v>
      </c>
      <c r="D303" t="s">
        <v>1426</v>
      </c>
      <c r="E303" t="str">
        <f t="shared" si="19"/>
        <v>INSERT INTO MDM."ProcurementKindSpecial" ("Plant","Code", "Name", "Description") VALUES ('5600','20','外部采购','外部采购');</v>
      </c>
    </row>
    <row r="304" spans="1:5" x14ac:dyDescent="0.25">
      <c r="A304" s="1" t="s">
        <v>1458</v>
      </c>
      <c r="B304" s="1" t="s">
        <v>1427</v>
      </c>
      <c r="C304" s="1" t="s">
        <v>1428</v>
      </c>
      <c r="D304" t="s">
        <v>1426</v>
      </c>
      <c r="E304" t="str">
        <f t="shared" si="19"/>
        <v>INSERT INTO MDM."ProcurementKindSpecial" ("Plant","Code", "Name", "Description") VALUES ('5600','30','外协','外协');</v>
      </c>
    </row>
    <row r="305" spans="1:5" x14ac:dyDescent="0.25">
      <c r="A305" s="1" t="s">
        <v>1458</v>
      </c>
      <c r="B305" s="1" t="s">
        <v>1429</v>
      </c>
      <c r="C305" s="1" t="s">
        <v>1430</v>
      </c>
      <c r="D305" t="s">
        <v>1426</v>
      </c>
      <c r="E305" t="str">
        <f t="shared" si="19"/>
        <v>INSERT INTO MDM."ProcurementKindSpecial" ("Plant","Code", "Name", "Description") VALUES ('5600','40','库存转换(来自可选工厂的产品)','库存转换(来自可选工厂的产品)');</v>
      </c>
    </row>
    <row r="306" spans="1:5" x14ac:dyDescent="0.25">
      <c r="A306" s="1" t="s">
        <v>1458</v>
      </c>
      <c r="B306" s="1" t="s">
        <v>1431</v>
      </c>
      <c r="C306" s="1" t="s">
        <v>1432</v>
      </c>
      <c r="D306" t="s">
        <v>1426</v>
      </c>
      <c r="E306" t="str">
        <f t="shared" si="19"/>
        <v>INSERT INTO MDM."ProcurementKindSpecial" ("Plant","Code", "Name", "Description") VALUES ('5600','45','库存从工厂到 MRP 范围','库存从工厂到 MRP 范围');</v>
      </c>
    </row>
    <row r="307" spans="1:5" x14ac:dyDescent="0.25">
      <c r="A307" s="1" t="s">
        <v>1458</v>
      </c>
      <c r="B307" s="1" t="s">
        <v>1433</v>
      </c>
      <c r="C307" s="1" t="s">
        <v>1434</v>
      </c>
      <c r="D307" t="s">
        <v>1426</v>
      </c>
      <c r="E307" t="str">
        <f t="shared" si="19"/>
        <v>INSERT INTO MDM."ProcurementKindSpecial" ("Plant","Code", "Name", "Description") VALUES ('5600','50','虚无装配','虚无装配');</v>
      </c>
    </row>
    <row r="308" spans="1:5" x14ac:dyDescent="0.25">
      <c r="A308" s="1" t="s">
        <v>1458</v>
      </c>
      <c r="B308" s="1" t="s">
        <v>1435</v>
      </c>
      <c r="C308" s="1" t="s">
        <v>1436</v>
      </c>
      <c r="D308" t="s">
        <v>1426</v>
      </c>
      <c r="E308" t="str">
        <f t="shared" si="19"/>
        <v>INSERT INTO MDM."ProcurementKindSpecial" ("Plant","Code", "Name", "Description") VALUES ('5600','52','直接生产/收集订单','直接生产/收集订单');</v>
      </c>
    </row>
    <row r="309" spans="1:5" x14ac:dyDescent="0.25">
      <c r="A309" s="1" t="s">
        <v>1458</v>
      </c>
      <c r="B309" s="1" t="s">
        <v>1437</v>
      </c>
      <c r="C309" s="1" t="s">
        <v>1438</v>
      </c>
      <c r="D309" t="s">
        <v>1426</v>
      </c>
      <c r="E309" t="str">
        <f t="shared" si="19"/>
        <v>INSERT INTO MDM."ProcurementKindSpecial" ("Plant","Code", "Name", "Description") VALUES ('5600','60','虚拟计划','虚拟计划');</v>
      </c>
    </row>
    <row r="310" spans="1:5" x14ac:dyDescent="0.25">
      <c r="A310" s="1" t="s">
        <v>1458</v>
      </c>
      <c r="B310" s="1" t="s">
        <v>1439</v>
      </c>
      <c r="C310" s="1" t="s">
        <v>1440</v>
      </c>
      <c r="D310" t="s">
        <v>1426</v>
      </c>
      <c r="E310" t="str">
        <f t="shared" si="19"/>
        <v>INSERT INTO MDM."ProcurementKindSpecial" ("Plant","Code", "Name", "Description") VALUES ('5600','70','从替代工厂领料','从替代工厂领料');</v>
      </c>
    </row>
    <row r="311" spans="1:5" x14ac:dyDescent="0.25">
      <c r="A311" s="1" t="s">
        <v>1458</v>
      </c>
      <c r="B311" s="1" t="s">
        <v>1441</v>
      </c>
      <c r="C311" s="1" t="s">
        <v>1442</v>
      </c>
      <c r="D311" t="s">
        <v>1426</v>
      </c>
      <c r="E311" t="str">
        <f t="shared" si="19"/>
        <v>INSERT INTO MDM."ProcurementKindSpecial" ("Plant","Code", "Name", "Description") VALUES ('5600','80','在替代工厂生产','在替代工厂生产');</v>
      </c>
    </row>
    <row r="312" spans="1:5" x14ac:dyDescent="0.25">
      <c r="A312" s="1" t="s">
        <v>1459</v>
      </c>
      <c r="B312" s="1" t="s">
        <v>1444</v>
      </c>
      <c r="C312" s="1" t="s">
        <v>1445</v>
      </c>
      <c r="D312" t="s">
        <v>1426</v>
      </c>
      <c r="E312" t="str">
        <f t="shared" si="19"/>
        <v>INSERT INTO MDM."ProcurementKindSpecial" ("Plant","Code", "Name", "Description") VALUES ('5700','10','寄售','寄售');</v>
      </c>
    </row>
    <row r="313" spans="1:5" x14ac:dyDescent="0.25">
      <c r="A313" s="1" t="s">
        <v>1459</v>
      </c>
      <c r="B313" s="1" t="s">
        <v>1425</v>
      </c>
      <c r="C313" s="1" t="s">
        <v>1420</v>
      </c>
      <c r="D313" t="s">
        <v>1426</v>
      </c>
      <c r="E313" t="str">
        <f t="shared" si="19"/>
        <v>INSERT INTO MDM."ProcurementKindSpecial" ("Plant","Code", "Name", "Description") VALUES ('5700','20','外部采购','外部采购');</v>
      </c>
    </row>
    <row r="314" spans="1:5" x14ac:dyDescent="0.25">
      <c r="A314" s="1" t="s">
        <v>1459</v>
      </c>
      <c r="B314" s="1" t="s">
        <v>1427</v>
      </c>
      <c r="C314" s="1" t="s">
        <v>1428</v>
      </c>
      <c r="D314" t="s">
        <v>1426</v>
      </c>
      <c r="E314" t="str">
        <f t="shared" si="19"/>
        <v>INSERT INTO MDM."ProcurementKindSpecial" ("Plant","Code", "Name", "Description") VALUES ('5700','30','外协','外协');</v>
      </c>
    </row>
    <row r="315" spans="1:5" x14ac:dyDescent="0.25">
      <c r="A315" s="1" t="s">
        <v>1459</v>
      </c>
      <c r="B315" s="1" t="s">
        <v>1429</v>
      </c>
      <c r="C315" s="1" t="s">
        <v>1430</v>
      </c>
      <c r="D315" t="s">
        <v>1426</v>
      </c>
      <c r="E315" t="str">
        <f t="shared" si="19"/>
        <v>INSERT INTO MDM."ProcurementKindSpecial" ("Plant","Code", "Name", "Description") VALUES ('5700','40','库存转换(来自可选工厂的产品)','库存转换(来自可选工厂的产品)');</v>
      </c>
    </row>
    <row r="316" spans="1:5" x14ac:dyDescent="0.25">
      <c r="A316" s="1" t="s">
        <v>1459</v>
      </c>
      <c r="B316" s="1" t="s">
        <v>1431</v>
      </c>
      <c r="C316" s="1" t="s">
        <v>1432</v>
      </c>
      <c r="D316" t="s">
        <v>1426</v>
      </c>
      <c r="E316" t="str">
        <f t="shared" si="19"/>
        <v>INSERT INTO MDM."ProcurementKindSpecial" ("Plant","Code", "Name", "Description") VALUES ('5700','45','库存从工厂到 MRP 范围','库存从工厂到 MRP 范围');</v>
      </c>
    </row>
    <row r="317" spans="1:5" x14ac:dyDescent="0.25">
      <c r="A317" s="1" t="s">
        <v>1459</v>
      </c>
      <c r="B317" s="1" t="s">
        <v>1433</v>
      </c>
      <c r="C317" s="1" t="s">
        <v>1434</v>
      </c>
      <c r="D317" t="s">
        <v>1426</v>
      </c>
      <c r="E317" t="str">
        <f t="shared" si="19"/>
        <v>INSERT INTO MDM."ProcurementKindSpecial" ("Plant","Code", "Name", "Description") VALUES ('5700','50','虚无装配','虚无装配');</v>
      </c>
    </row>
    <row r="318" spans="1:5" x14ac:dyDescent="0.25">
      <c r="A318" s="1" t="s">
        <v>1459</v>
      </c>
      <c r="B318" s="1" t="s">
        <v>1435</v>
      </c>
      <c r="C318" s="1" t="s">
        <v>1436</v>
      </c>
      <c r="D318" t="s">
        <v>1426</v>
      </c>
      <c r="E318" t="str">
        <f t="shared" si="19"/>
        <v>INSERT INTO MDM."ProcurementKindSpecial" ("Plant","Code", "Name", "Description") VALUES ('5700','52','直接生产/收集订单','直接生产/收集订单');</v>
      </c>
    </row>
    <row r="319" spans="1:5" x14ac:dyDescent="0.25">
      <c r="A319" s="1" t="s">
        <v>1459</v>
      </c>
      <c r="B319" s="1" t="s">
        <v>1437</v>
      </c>
      <c r="C319" s="1" t="s">
        <v>1438</v>
      </c>
      <c r="D319" t="s">
        <v>1426</v>
      </c>
      <c r="E319" t="str">
        <f t="shared" si="19"/>
        <v>INSERT INTO MDM."ProcurementKindSpecial" ("Plant","Code", "Name", "Description") VALUES ('5700','60','虚拟计划','虚拟计划');</v>
      </c>
    </row>
    <row r="320" spans="1:5" x14ac:dyDescent="0.25">
      <c r="A320" s="1" t="s">
        <v>1459</v>
      </c>
      <c r="B320" s="1" t="s">
        <v>1439</v>
      </c>
      <c r="C320" s="1" t="s">
        <v>1440</v>
      </c>
      <c r="D320" t="s">
        <v>1426</v>
      </c>
      <c r="E320" t="str">
        <f t="shared" si="19"/>
        <v>INSERT INTO MDM."ProcurementKindSpecial" ("Plant","Code", "Name", "Description") VALUES ('5700','70','从替代工厂领料','从替代工厂领料');</v>
      </c>
    </row>
    <row r="321" spans="1:5" x14ac:dyDescent="0.25">
      <c r="A321" s="1" t="s">
        <v>1459</v>
      </c>
      <c r="B321" s="1" t="s">
        <v>1441</v>
      </c>
      <c r="C321" s="1" t="s">
        <v>1442</v>
      </c>
      <c r="D321" t="s">
        <v>1426</v>
      </c>
      <c r="E321" t="str">
        <f t="shared" si="19"/>
        <v>INSERT INTO MDM."ProcurementKindSpecial" ("Plant","Code", "Name", "Description") VALUES ('5700','80','在替代工厂生产','在替代工厂生产');</v>
      </c>
    </row>
    <row r="322" spans="1:5" x14ac:dyDescent="0.25">
      <c r="A322" s="1" t="s">
        <v>1460</v>
      </c>
      <c r="B322" s="1" t="s">
        <v>1444</v>
      </c>
      <c r="C322" s="1" t="s">
        <v>1445</v>
      </c>
      <c r="D322" t="s">
        <v>1426</v>
      </c>
      <c r="E322" t="str">
        <f t="shared" si="19"/>
        <v>INSERT INTO MDM."ProcurementKindSpecial" ("Plant","Code", "Name", "Description") VALUES ('5800','10','寄售','寄售');</v>
      </c>
    </row>
    <row r="323" spans="1:5" x14ac:dyDescent="0.25">
      <c r="A323" s="1" t="s">
        <v>1460</v>
      </c>
      <c r="B323" s="1" t="s">
        <v>1425</v>
      </c>
      <c r="C323" s="1" t="s">
        <v>1420</v>
      </c>
      <c r="D323" t="s">
        <v>1426</v>
      </c>
      <c r="E323" t="str">
        <f t="shared" si="19"/>
        <v>INSERT INTO MDM."ProcurementKindSpecial" ("Plant","Code", "Name", "Description") VALUES ('5800','20','外部采购','外部采购');</v>
      </c>
    </row>
    <row r="324" spans="1:5" x14ac:dyDescent="0.25">
      <c r="A324" s="1" t="s">
        <v>1460</v>
      </c>
      <c r="B324" s="1" t="s">
        <v>1427</v>
      </c>
      <c r="C324" s="1" t="s">
        <v>1428</v>
      </c>
      <c r="D324" t="s">
        <v>1426</v>
      </c>
      <c r="E324" t="str">
        <f t="shared" si="19"/>
        <v>INSERT INTO MDM."ProcurementKindSpecial" ("Plant","Code", "Name", "Description") VALUES ('5800','30','外协','外协');</v>
      </c>
    </row>
    <row r="325" spans="1:5" x14ac:dyDescent="0.25">
      <c r="A325" s="1" t="s">
        <v>1460</v>
      </c>
      <c r="B325" s="1" t="s">
        <v>1429</v>
      </c>
      <c r="C325" s="1" t="s">
        <v>1430</v>
      </c>
      <c r="D325" t="s">
        <v>1426</v>
      </c>
      <c r="E325" t="str">
        <f t="shared" ref="E325:E356" si="20">D325&amp;A325&amp;"','"&amp;B325&amp;"','"&amp;C325&amp;"','"&amp;C325&amp;"');"</f>
        <v>INSERT INTO MDM."ProcurementKindSpecial" ("Plant","Code", "Name", "Description") VALUES ('5800','40','库存转换(来自可选工厂的产品)','库存转换(来自可选工厂的产品)');</v>
      </c>
    </row>
    <row r="326" spans="1:5" x14ac:dyDescent="0.25">
      <c r="A326" s="1" t="s">
        <v>1460</v>
      </c>
      <c r="B326" s="1" t="s">
        <v>1431</v>
      </c>
      <c r="C326" s="1" t="s">
        <v>1432</v>
      </c>
      <c r="D326" t="s">
        <v>1426</v>
      </c>
      <c r="E326" t="str">
        <f t="shared" si="20"/>
        <v>INSERT INTO MDM."ProcurementKindSpecial" ("Plant","Code", "Name", "Description") VALUES ('5800','45','库存从工厂到 MRP 范围','库存从工厂到 MRP 范围');</v>
      </c>
    </row>
    <row r="327" spans="1:5" x14ac:dyDescent="0.25">
      <c r="A327" s="1" t="s">
        <v>1460</v>
      </c>
      <c r="B327" s="1" t="s">
        <v>1433</v>
      </c>
      <c r="C327" s="1" t="s">
        <v>1434</v>
      </c>
      <c r="D327" t="s">
        <v>1426</v>
      </c>
      <c r="E327" t="str">
        <f t="shared" si="20"/>
        <v>INSERT INTO MDM."ProcurementKindSpecial" ("Plant","Code", "Name", "Description") VALUES ('5800','50','虚无装配','虚无装配');</v>
      </c>
    </row>
    <row r="328" spans="1:5" x14ac:dyDescent="0.25">
      <c r="A328" s="1" t="s">
        <v>1460</v>
      </c>
      <c r="B328" s="1" t="s">
        <v>1435</v>
      </c>
      <c r="C328" s="1" t="s">
        <v>1436</v>
      </c>
      <c r="D328" t="s">
        <v>1426</v>
      </c>
      <c r="E328" t="str">
        <f t="shared" si="20"/>
        <v>INSERT INTO MDM."ProcurementKindSpecial" ("Plant","Code", "Name", "Description") VALUES ('5800','52','直接生产/收集订单','直接生产/收集订单');</v>
      </c>
    </row>
    <row r="329" spans="1:5" x14ac:dyDescent="0.25">
      <c r="A329" s="1" t="s">
        <v>1460</v>
      </c>
      <c r="B329" s="1" t="s">
        <v>1437</v>
      </c>
      <c r="C329" s="1" t="s">
        <v>1438</v>
      </c>
      <c r="D329" t="s">
        <v>1426</v>
      </c>
      <c r="E329" t="str">
        <f t="shared" si="20"/>
        <v>INSERT INTO MDM."ProcurementKindSpecial" ("Plant","Code", "Name", "Description") VALUES ('5800','60','虚拟计划','虚拟计划');</v>
      </c>
    </row>
    <row r="330" spans="1:5" x14ac:dyDescent="0.25">
      <c r="A330" s="1" t="s">
        <v>1460</v>
      </c>
      <c r="B330" s="1" t="s">
        <v>1439</v>
      </c>
      <c r="C330" s="1" t="s">
        <v>1440</v>
      </c>
      <c r="D330" t="s">
        <v>1426</v>
      </c>
      <c r="E330" t="str">
        <f t="shared" si="20"/>
        <v>INSERT INTO MDM."ProcurementKindSpecial" ("Plant","Code", "Name", "Description") VALUES ('5800','70','从替代工厂领料','从替代工厂领料');</v>
      </c>
    </row>
    <row r="331" spans="1:5" x14ac:dyDescent="0.25">
      <c r="A331" s="1" t="s">
        <v>1460</v>
      </c>
      <c r="B331" s="1" t="s">
        <v>1441</v>
      </c>
      <c r="C331" s="1" t="s">
        <v>1442</v>
      </c>
      <c r="D331" t="s">
        <v>1426</v>
      </c>
      <c r="E331" t="str">
        <f t="shared" si="20"/>
        <v>INSERT INTO MDM."ProcurementKindSpecial" ("Plant","Code", "Name", "Description") VALUES ('5800','80','在替代工厂生产','在替代工厂生产');</v>
      </c>
    </row>
    <row r="332" spans="1:5" x14ac:dyDescent="0.25">
      <c r="A332" s="1" t="s">
        <v>1461</v>
      </c>
      <c r="B332" s="1" t="s">
        <v>1444</v>
      </c>
      <c r="C332" s="1" t="s">
        <v>1445</v>
      </c>
      <c r="D332" t="s">
        <v>1426</v>
      </c>
      <c r="E332" t="str">
        <f t="shared" si="20"/>
        <v>INSERT INTO MDM."ProcurementKindSpecial" ("Plant","Code", "Name", "Description") VALUES ('5900','10','寄售','寄售');</v>
      </c>
    </row>
    <row r="333" spans="1:5" x14ac:dyDescent="0.25">
      <c r="A333" s="1" t="s">
        <v>1461</v>
      </c>
      <c r="B333" s="1" t="s">
        <v>1425</v>
      </c>
      <c r="C333" s="1" t="s">
        <v>1420</v>
      </c>
      <c r="D333" t="s">
        <v>1426</v>
      </c>
      <c r="E333" t="str">
        <f t="shared" si="20"/>
        <v>INSERT INTO MDM."ProcurementKindSpecial" ("Plant","Code", "Name", "Description") VALUES ('5900','20','外部采购','外部采购');</v>
      </c>
    </row>
    <row r="334" spans="1:5" x14ac:dyDescent="0.25">
      <c r="A334" s="1" t="s">
        <v>1461</v>
      </c>
      <c r="B334" s="1" t="s">
        <v>1427</v>
      </c>
      <c r="C334" s="1" t="s">
        <v>1428</v>
      </c>
      <c r="D334" t="s">
        <v>1426</v>
      </c>
      <c r="E334" t="str">
        <f t="shared" si="20"/>
        <v>INSERT INTO MDM."ProcurementKindSpecial" ("Plant","Code", "Name", "Description") VALUES ('5900','30','外协','外协');</v>
      </c>
    </row>
    <row r="335" spans="1:5" x14ac:dyDescent="0.25">
      <c r="A335" s="1" t="s">
        <v>1461</v>
      </c>
      <c r="B335" s="1" t="s">
        <v>1429</v>
      </c>
      <c r="C335" s="1" t="s">
        <v>1430</v>
      </c>
      <c r="D335" t="s">
        <v>1426</v>
      </c>
      <c r="E335" t="str">
        <f t="shared" si="20"/>
        <v>INSERT INTO MDM."ProcurementKindSpecial" ("Plant","Code", "Name", "Description") VALUES ('5900','40','库存转换(来自可选工厂的产品)','库存转换(来自可选工厂的产品)');</v>
      </c>
    </row>
    <row r="336" spans="1:5" x14ac:dyDescent="0.25">
      <c r="A336" s="1" t="s">
        <v>1461</v>
      </c>
      <c r="B336" s="1" t="s">
        <v>1431</v>
      </c>
      <c r="C336" s="1" t="s">
        <v>1432</v>
      </c>
      <c r="D336" t="s">
        <v>1426</v>
      </c>
      <c r="E336" t="str">
        <f t="shared" si="20"/>
        <v>INSERT INTO MDM."ProcurementKindSpecial" ("Plant","Code", "Name", "Description") VALUES ('5900','45','库存从工厂到 MRP 范围','库存从工厂到 MRP 范围');</v>
      </c>
    </row>
    <row r="337" spans="1:5" x14ac:dyDescent="0.25">
      <c r="A337" s="1" t="s">
        <v>1461</v>
      </c>
      <c r="B337" s="1" t="s">
        <v>1433</v>
      </c>
      <c r="C337" s="1" t="s">
        <v>1434</v>
      </c>
      <c r="D337" t="s">
        <v>1426</v>
      </c>
      <c r="E337" t="str">
        <f t="shared" si="20"/>
        <v>INSERT INTO MDM."ProcurementKindSpecial" ("Plant","Code", "Name", "Description") VALUES ('5900','50','虚无装配','虚无装配');</v>
      </c>
    </row>
    <row r="338" spans="1:5" x14ac:dyDescent="0.25">
      <c r="A338" s="1" t="s">
        <v>1461</v>
      </c>
      <c r="B338" s="1" t="s">
        <v>1435</v>
      </c>
      <c r="C338" s="1" t="s">
        <v>1436</v>
      </c>
      <c r="D338" t="s">
        <v>1426</v>
      </c>
      <c r="E338" t="str">
        <f t="shared" si="20"/>
        <v>INSERT INTO MDM."ProcurementKindSpecial" ("Plant","Code", "Name", "Description") VALUES ('5900','52','直接生产/收集订单','直接生产/收集订单');</v>
      </c>
    </row>
    <row r="339" spans="1:5" x14ac:dyDescent="0.25">
      <c r="A339" s="1" t="s">
        <v>1461</v>
      </c>
      <c r="B339" s="1" t="s">
        <v>1437</v>
      </c>
      <c r="C339" s="1" t="s">
        <v>1438</v>
      </c>
      <c r="D339" t="s">
        <v>1426</v>
      </c>
      <c r="E339" t="str">
        <f t="shared" si="20"/>
        <v>INSERT INTO MDM."ProcurementKindSpecial" ("Plant","Code", "Name", "Description") VALUES ('5900','60','虚拟计划','虚拟计划');</v>
      </c>
    </row>
    <row r="340" spans="1:5" x14ac:dyDescent="0.25">
      <c r="A340" s="1" t="s">
        <v>1461</v>
      </c>
      <c r="B340" s="1" t="s">
        <v>1439</v>
      </c>
      <c r="C340" s="1" t="s">
        <v>1440</v>
      </c>
      <c r="D340" t="s">
        <v>1426</v>
      </c>
      <c r="E340" t="str">
        <f t="shared" si="20"/>
        <v>INSERT INTO MDM."ProcurementKindSpecial" ("Plant","Code", "Name", "Description") VALUES ('5900','70','从替代工厂领料','从替代工厂领料');</v>
      </c>
    </row>
    <row r="341" spans="1:5" x14ac:dyDescent="0.25">
      <c r="A341" s="1" t="s">
        <v>1461</v>
      </c>
      <c r="B341" s="1" t="s">
        <v>1441</v>
      </c>
      <c r="C341" s="1" t="s">
        <v>1442</v>
      </c>
      <c r="D341" t="s">
        <v>1426</v>
      </c>
      <c r="E341" t="str">
        <f t="shared" si="20"/>
        <v>INSERT INTO MDM."ProcurementKindSpecial" ("Plant","Code", "Name", "Description") VALUES ('5900','80','在替代工厂生产','在替代工厂生产');</v>
      </c>
    </row>
    <row r="342" spans="1:5" x14ac:dyDescent="0.25">
      <c r="A342" s="1" t="s">
        <v>1462</v>
      </c>
      <c r="B342" s="1" t="s">
        <v>1444</v>
      </c>
      <c r="C342" s="1" t="s">
        <v>1445</v>
      </c>
      <c r="D342" t="s">
        <v>1426</v>
      </c>
      <c r="E342" t="str">
        <f t="shared" si="20"/>
        <v>INSERT INTO MDM."ProcurementKindSpecial" ("Plant","Code", "Name", "Description") VALUES ('6100','10','寄售','寄售');</v>
      </c>
    </row>
    <row r="343" spans="1:5" x14ac:dyDescent="0.25">
      <c r="A343" s="1" t="s">
        <v>1462</v>
      </c>
      <c r="B343" s="1" t="s">
        <v>1425</v>
      </c>
      <c r="C343" s="1" t="s">
        <v>1420</v>
      </c>
      <c r="D343" t="s">
        <v>1426</v>
      </c>
      <c r="E343" t="str">
        <f t="shared" si="20"/>
        <v>INSERT INTO MDM."ProcurementKindSpecial" ("Plant","Code", "Name", "Description") VALUES ('6100','20','外部采购','外部采购');</v>
      </c>
    </row>
    <row r="344" spans="1:5" x14ac:dyDescent="0.25">
      <c r="A344" s="1" t="s">
        <v>1462</v>
      </c>
      <c r="B344" s="1" t="s">
        <v>1427</v>
      </c>
      <c r="C344" s="1" t="s">
        <v>1428</v>
      </c>
      <c r="D344" t="s">
        <v>1426</v>
      </c>
      <c r="E344" t="str">
        <f t="shared" si="20"/>
        <v>INSERT INTO MDM."ProcurementKindSpecial" ("Plant","Code", "Name", "Description") VALUES ('6100','30','外协','外协');</v>
      </c>
    </row>
    <row r="345" spans="1:5" x14ac:dyDescent="0.25">
      <c r="A345" s="1" t="s">
        <v>1462</v>
      </c>
      <c r="B345" s="1" t="s">
        <v>1429</v>
      </c>
      <c r="C345" s="1" t="s">
        <v>1430</v>
      </c>
      <c r="D345" t="s">
        <v>1426</v>
      </c>
      <c r="E345" t="str">
        <f t="shared" si="20"/>
        <v>INSERT INTO MDM."ProcurementKindSpecial" ("Plant","Code", "Name", "Description") VALUES ('6100','40','库存转换(来自可选工厂的产品)','库存转换(来自可选工厂的产品)');</v>
      </c>
    </row>
    <row r="346" spans="1:5" x14ac:dyDescent="0.25">
      <c r="A346" s="1" t="s">
        <v>1462</v>
      </c>
      <c r="B346" s="1" t="s">
        <v>1431</v>
      </c>
      <c r="C346" s="1" t="s">
        <v>1432</v>
      </c>
      <c r="D346" t="s">
        <v>1426</v>
      </c>
      <c r="E346" t="str">
        <f t="shared" si="20"/>
        <v>INSERT INTO MDM."ProcurementKindSpecial" ("Plant","Code", "Name", "Description") VALUES ('6100','45','库存从工厂到 MRP 范围','库存从工厂到 MRP 范围');</v>
      </c>
    </row>
    <row r="347" spans="1:5" x14ac:dyDescent="0.25">
      <c r="A347" s="1" t="s">
        <v>1462</v>
      </c>
      <c r="B347" s="1" t="s">
        <v>1433</v>
      </c>
      <c r="C347" s="1" t="s">
        <v>1434</v>
      </c>
      <c r="D347" t="s">
        <v>1426</v>
      </c>
      <c r="E347" t="str">
        <f t="shared" si="20"/>
        <v>INSERT INTO MDM."ProcurementKindSpecial" ("Plant","Code", "Name", "Description") VALUES ('6100','50','虚无装配','虚无装配');</v>
      </c>
    </row>
    <row r="348" spans="1:5" x14ac:dyDescent="0.25">
      <c r="A348" s="1" t="s">
        <v>1462</v>
      </c>
      <c r="B348" s="1" t="s">
        <v>1435</v>
      </c>
      <c r="C348" s="1" t="s">
        <v>1436</v>
      </c>
      <c r="D348" t="s">
        <v>1426</v>
      </c>
      <c r="E348" t="str">
        <f t="shared" si="20"/>
        <v>INSERT INTO MDM."ProcurementKindSpecial" ("Plant","Code", "Name", "Description") VALUES ('6100','52','直接生产/收集订单','直接生产/收集订单');</v>
      </c>
    </row>
    <row r="349" spans="1:5" x14ac:dyDescent="0.25">
      <c r="A349" s="1" t="s">
        <v>1462</v>
      </c>
      <c r="B349" s="1" t="s">
        <v>1437</v>
      </c>
      <c r="C349" s="1" t="s">
        <v>1438</v>
      </c>
      <c r="D349" t="s">
        <v>1426</v>
      </c>
      <c r="E349" t="str">
        <f t="shared" si="20"/>
        <v>INSERT INTO MDM."ProcurementKindSpecial" ("Plant","Code", "Name", "Description") VALUES ('6100','60','虚拟计划','虚拟计划');</v>
      </c>
    </row>
    <row r="350" spans="1:5" x14ac:dyDescent="0.25">
      <c r="A350" s="1" t="s">
        <v>1462</v>
      </c>
      <c r="B350" s="1" t="s">
        <v>1439</v>
      </c>
      <c r="C350" s="1" t="s">
        <v>1440</v>
      </c>
      <c r="D350" t="s">
        <v>1426</v>
      </c>
      <c r="E350" t="str">
        <f t="shared" si="20"/>
        <v>INSERT INTO MDM."ProcurementKindSpecial" ("Plant","Code", "Name", "Description") VALUES ('6100','70','从替代工厂领料','从替代工厂领料');</v>
      </c>
    </row>
    <row r="351" spans="1:5" x14ac:dyDescent="0.25">
      <c r="A351" s="1" t="s">
        <v>1462</v>
      </c>
      <c r="B351" s="1" t="s">
        <v>1441</v>
      </c>
      <c r="C351" s="1" t="s">
        <v>1442</v>
      </c>
      <c r="D351" t="s">
        <v>1426</v>
      </c>
      <c r="E351" t="str">
        <f t="shared" si="20"/>
        <v>INSERT INTO MDM."ProcurementKindSpecial" ("Plant","Code", "Name", "Description") VALUES ('6100','80','在替代工厂生产','在替代工厂生产');</v>
      </c>
    </row>
    <row r="352" spans="1:5" x14ac:dyDescent="0.25">
      <c r="A352" s="1" t="s">
        <v>1463</v>
      </c>
      <c r="B352" s="1" t="s">
        <v>1444</v>
      </c>
      <c r="C352" s="1" t="s">
        <v>1445</v>
      </c>
      <c r="D352" t="s">
        <v>1426</v>
      </c>
      <c r="E352" t="str">
        <f t="shared" si="20"/>
        <v>INSERT INTO MDM."ProcurementKindSpecial" ("Plant","Code", "Name", "Description") VALUES ('6200','10','寄售','寄售');</v>
      </c>
    </row>
    <row r="353" spans="1:5" x14ac:dyDescent="0.25">
      <c r="A353" s="1" t="s">
        <v>1463</v>
      </c>
      <c r="B353" s="1" t="s">
        <v>1425</v>
      </c>
      <c r="C353" s="1" t="s">
        <v>1420</v>
      </c>
      <c r="D353" t="s">
        <v>1426</v>
      </c>
      <c r="E353" t="str">
        <f t="shared" si="20"/>
        <v>INSERT INTO MDM."ProcurementKindSpecial" ("Plant","Code", "Name", "Description") VALUES ('6200','20','外部采购','外部采购');</v>
      </c>
    </row>
    <row r="354" spans="1:5" x14ac:dyDescent="0.25">
      <c r="A354" s="1" t="s">
        <v>1463</v>
      </c>
      <c r="B354" s="1" t="s">
        <v>1427</v>
      </c>
      <c r="C354" s="1" t="s">
        <v>1428</v>
      </c>
      <c r="D354" t="s">
        <v>1426</v>
      </c>
      <c r="E354" t="str">
        <f t="shared" si="20"/>
        <v>INSERT INTO MDM."ProcurementKindSpecial" ("Plant","Code", "Name", "Description") VALUES ('6200','30','外协','外协');</v>
      </c>
    </row>
    <row r="355" spans="1:5" x14ac:dyDescent="0.25">
      <c r="A355" s="1" t="s">
        <v>1463</v>
      </c>
      <c r="B355" s="1" t="s">
        <v>1429</v>
      </c>
      <c r="C355" s="1" t="s">
        <v>1430</v>
      </c>
      <c r="D355" t="s">
        <v>1426</v>
      </c>
      <c r="E355" t="str">
        <f t="shared" si="20"/>
        <v>INSERT INTO MDM."ProcurementKindSpecial" ("Plant","Code", "Name", "Description") VALUES ('6200','40','库存转换(来自可选工厂的产品)','库存转换(来自可选工厂的产品)');</v>
      </c>
    </row>
    <row r="356" spans="1:5" x14ac:dyDescent="0.25">
      <c r="A356" s="1" t="s">
        <v>1463</v>
      </c>
      <c r="B356" s="1" t="s">
        <v>1431</v>
      </c>
      <c r="C356" s="1" t="s">
        <v>1432</v>
      </c>
      <c r="D356" t="s">
        <v>1426</v>
      </c>
      <c r="E356" t="str">
        <f t="shared" ref="E356" si="21">D356&amp;A356&amp;"','"&amp;B356&amp;"','"&amp;C356&amp;"','"&amp;C356&amp;"');"</f>
        <v>INSERT INTO MDM."ProcurementKindSpecial" ("Plant","Code", "Name", "Description") VALUES ('6200','45','库存从工厂到 MRP 范围','库存从工厂到 MRP 范围');</v>
      </c>
    </row>
    <row r="357" spans="1:5" x14ac:dyDescent="0.25">
      <c r="A357" s="1" t="s">
        <v>1463</v>
      </c>
      <c r="B357" s="1" t="s">
        <v>1433</v>
      </c>
      <c r="C357" s="1" t="s">
        <v>1434</v>
      </c>
      <c r="D357" t="s">
        <v>1426</v>
      </c>
      <c r="E357" t="str">
        <f t="shared" ref="E357:E388" si="22">D357&amp;A357&amp;"','"&amp;B357&amp;"','"&amp;C357&amp;"','"&amp;C357&amp;"');"</f>
        <v>INSERT INTO MDM."ProcurementKindSpecial" ("Plant","Code", "Name", "Description") VALUES ('6200','50','虚无装配','虚无装配');</v>
      </c>
    </row>
    <row r="358" spans="1:5" x14ac:dyDescent="0.25">
      <c r="A358" s="1" t="s">
        <v>1463</v>
      </c>
      <c r="B358" s="1" t="s">
        <v>1435</v>
      </c>
      <c r="C358" s="1" t="s">
        <v>1436</v>
      </c>
      <c r="D358" t="s">
        <v>1426</v>
      </c>
      <c r="E358" t="str">
        <f t="shared" si="22"/>
        <v>INSERT INTO MDM."ProcurementKindSpecial" ("Plant","Code", "Name", "Description") VALUES ('6200','52','直接生产/收集订单','直接生产/收集订单');</v>
      </c>
    </row>
    <row r="359" spans="1:5" x14ac:dyDescent="0.25">
      <c r="A359" s="1" t="s">
        <v>1463</v>
      </c>
      <c r="B359" s="1" t="s">
        <v>1437</v>
      </c>
      <c r="C359" s="1" t="s">
        <v>1438</v>
      </c>
      <c r="D359" t="s">
        <v>1426</v>
      </c>
      <c r="E359" t="str">
        <f t="shared" si="22"/>
        <v>INSERT INTO MDM."ProcurementKindSpecial" ("Plant","Code", "Name", "Description") VALUES ('6200','60','虚拟计划','虚拟计划');</v>
      </c>
    </row>
    <row r="360" spans="1:5" x14ac:dyDescent="0.25">
      <c r="A360" s="1" t="s">
        <v>1463</v>
      </c>
      <c r="B360" s="1" t="s">
        <v>1439</v>
      </c>
      <c r="C360" s="1" t="s">
        <v>1440</v>
      </c>
      <c r="D360" t="s">
        <v>1426</v>
      </c>
      <c r="E360" t="str">
        <f t="shared" si="22"/>
        <v>INSERT INTO MDM."ProcurementKindSpecial" ("Plant","Code", "Name", "Description") VALUES ('6200','70','从替代工厂领料','从替代工厂领料');</v>
      </c>
    </row>
    <row r="361" spans="1:5" x14ac:dyDescent="0.25">
      <c r="A361" s="1" t="s">
        <v>1463</v>
      </c>
      <c r="B361" s="1" t="s">
        <v>1441</v>
      </c>
      <c r="C361" s="1" t="s">
        <v>1442</v>
      </c>
      <c r="D361" t="s">
        <v>1426</v>
      </c>
      <c r="E361" t="str">
        <f t="shared" si="22"/>
        <v>INSERT INTO MDM."ProcurementKindSpecial" ("Plant","Code", "Name", "Description") VALUES ('6200','80','在替代工厂生产','在替代工厂生产');</v>
      </c>
    </row>
    <row r="362" spans="1:5" x14ac:dyDescent="0.25">
      <c r="A362" s="1" t="s">
        <v>1464</v>
      </c>
      <c r="B362" s="1" t="s">
        <v>1444</v>
      </c>
      <c r="C362" s="1" t="s">
        <v>1445</v>
      </c>
      <c r="D362" t="s">
        <v>1426</v>
      </c>
      <c r="E362" t="str">
        <f t="shared" si="22"/>
        <v>INSERT INTO MDM."ProcurementKindSpecial" ("Plant","Code", "Name", "Description") VALUES ('6300','10','寄售','寄售');</v>
      </c>
    </row>
    <row r="363" spans="1:5" x14ac:dyDescent="0.25">
      <c r="A363" s="1" t="s">
        <v>1464</v>
      </c>
      <c r="B363" s="1" t="s">
        <v>1425</v>
      </c>
      <c r="C363" s="1" t="s">
        <v>1420</v>
      </c>
      <c r="D363" t="s">
        <v>1426</v>
      </c>
      <c r="E363" t="str">
        <f t="shared" si="22"/>
        <v>INSERT INTO MDM."ProcurementKindSpecial" ("Plant","Code", "Name", "Description") VALUES ('6300','20','外部采购','外部采购');</v>
      </c>
    </row>
    <row r="364" spans="1:5" x14ac:dyDescent="0.25">
      <c r="A364" s="1" t="s">
        <v>1464</v>
      </c>
      <c r="B364" s="1" t="s">
        <v>1427</v>
      </c>
      <c r="C364" s="1" t="s">
        <v>1428</v>
      </c>
      <c r="D364" t="s">
        <v>1426</v>
      </c>
      <c r="E364" t="str">
        <f t="shared" si="22"/>
        <v>INSERT INTO MDM."ProcurementKindSpecial" ("Plant","Code", "Name", "Description") VALUES ('6300','30','外协','外协');</v>
      </c>
    </row>
    <row r="365" spans="1:5" x14ac:dyDescent="0.25">
      <c r="A365" s="1" t="s">
        <v>1464</v>
      </c>
      <c r="B365" s="1" t="s">
        <v>1429</v>
      </c>
      <c r="C365" s="1" t="s">
        <v>1430</v>
      </c>
      <c r="D365" t="s">
        <v>1426</v>
      </c>
      <c r="E365" t="str">
        <f t="shared" si="22"/>
        <v>INSERT INTO MDM."ProcurementKindSpecial" ("Plant","Code", "Name", "Description") VALUES ('6300','40','库存转换(来自可选工厂的产品)','库存转换(来自可选工厂的产品)');</v>
      </c>
    </row>
    <row r="366" spans="1:5" x14ac:dyDescent="0.25">
      <c r="A366" s="1" t="s">
        <v>1464</v>
      </c>
      <c r="B366" s="1" t="s">
        <v>1431</v>
      </c>
      <c r="C366" s="1" t="s">
        <v>1432</v>
      </c>
      <c r="D366" t="s">
        <v>1426</v>
      </c>
      <c r="E366" t="str">
        <f t="shared" si="22"/>
        <v>INSERT INTO MDM."ProcurementKindSpecial" ("Plant","Code", "Name", "Description") VALUES ('6300','45','库存从工厂到 MRP 范围','库存从工厂到 MRP 范围');</v>
      </c>
    </row>
    <row r="367" spans="1:5" x14ac:dyDescent="0.25">
      <c r="A367" s="1" t="s">
        <v>1464</v>
      </c>
      <c r="B367" s="1" t="s">
        <v>1433</v>
      </c>
      <c r="C367" s="1" t="s">
        <v>1434</v>
      </c>
      <c r="D367" t="s">
        <v>1426</v>
      </c>
      <c r="E367" t="str">
        <f t="shared" si="22"/>
        <v>INSERT INTO MDM."ProcurementKindSpecial" ("Plant","Code", "Name", "Description") VALUES ('6300','50','虚无装配','虚无装配');</v>
      </c>
    </row>
    <row r="368" spans="1:5" x14ac:dyDescent="0.25">
      <c r="A368" s="1" t="s">
        <v>1464</v>
      </c>
      <c r="B368" s="1" t="s">
        <v>1435</v>
      </c>
      <c r="C368" s="1" t="s">
        <v>1436</v>
      </c>
      <c r="D368" t="s">
        <v>1426</v>
      </c>
      <c r="E368" t="str">
        <f t="shared" si="22"/>
        <v>INSERT INTO MDM."ProcurementKindSpecial" ("Plant","Code", "Name", "Description") VALUES ('6300','52','直接生产/收集订单','直接生产/收集订单');</v>
      </c>
    </row>
    <row r="369" spans="1:5" x14ac:dyDescent="0.25">
      <c r="A369" s="1" t="s">
        <v>1464</v>
      </c>
      <c r="B369" s="1" t="s">
        <v>1437</v>
      </c>
      <c r="C369" s="1" t="s">
        <v>1438</v>
      </c>
      <c r="D369" t="s">
        <v>1426</v>
      </c>
      <c r="E369" t="str">
        <f t="shared" si="22"/>
        <v>INSERT INTO MDM."ProcurementKindSpecial" ("Plant","Code", "Name", "Description") VALUES ('6300','60','虚拟计划','虚拟计划');</v>
      </c>
    </row>
    <row r="370" spans="1:5" x14ac:dyDescent="0.25">
      <c r="A370" s="1" t="s">
        <v>1464</v>
      </c>
      <c r="B370" s="1" t="s">
        <v>1439</v>
      </c>
      <c r="C370" s="1" t="s">
        <v>1440</v>
      </c>
      <c r="D370" t="s">
        <v>1426</v>
      </c>
      <c r="E370" t="str">
        <f t="shared" si="22"/>
        <v>INSERT INTO MDM."ProcurementKindSpecial" ("Plant","Code", "Name", "Description") VALUES ('6300','70','从替代工厂领料','从替代工厂领料');</v>
      </c>
    </row>
    <row r="371" spans="1:5" x14ac:dyDescent="0.25">
      <c r="A371" s="1" t="s">
        <v>1464</v>
      </c>
      <c r="B371" s="1" t="s">
        <v>1441</v>
      </c>
      <c r="C371" s="1" t="s">
        <v>1442</v>
      </c>
      <c r="D371" t="s">
        <v>1426</v>
      </c>
      <c r="E371" t="str">
        <f t="shared" si="22"/>
        <v>INSERT INTO MDM."ProcurementKindSpecial" ("Plant","Code", "Name", "Description") VALUES ('6300','80','在替代工厂生产','在替代工厂生产');</v>
      </c>
    </row>
    <row r="372" spans="1:5" x14ac:dyDescent="0.25">
      <c r="A372" s="1" t="s">
        <v>1465</v>
      </c>
      <c r="B372" s="1" t="s">
        <v>1444</v>
      </c>
      <c r="C372" s="1" t="s">
        <v>1445</v>
      </c>
      <c r="D372" t="s">
        <v>1426</v>
      </c>
      <c r="E372" t="str">
        <f t="shared" si="22"/>
        <v>INSERT INTO MDM."ProcurementKindSpecial" ("Plant","Code", "Name", "Description") VALUES ('6400','10','寄售','寄售');</v>
      </c>
    </row>
    <row r="373" spans="1:5" x14ac:dyDescent="0.25">
      <c r="A373" s="1" t="s">
        <v>1465</v>
      </c>
      <c r="B373" s="1" t="s">
        <v>1425</v>
      </c>
      <c r="C373" s="1" t="s">
        <v>1420</v>
      </c>
      <c r="D373" t="s">
        <v>1426</v>
      </c>
      <c r="E373" t="str">
        <f t="shared" si="22"/>
        <v>INSERT INTO MDM."ProcurementKindSpecial" ("Plant","Code", "Name", "Description") VALUES ('6400','20','外部采购','外部采购');</v>
      </c>
    </row>
    <row r="374" spans="1:5" x14ac:dyDescent="0.25">
      <c r="A374" s="1" t="s">
        <v>1465</v>
      </c>
      <c r="B374" s="1" t="s">
        <v>1427</v>
      </c>
      <c r="C374" s="1" t="s">
        <v>1428</v>
      </c>
      <c r="D374" t="s">
        <v>1426</v>
      </c>
      <c r="E374" t="str">
        <f t="shared" si="22"/>
        <v>INSERT INTO MDM."ProcurementKindSpecial" ("Plant","Code", "Name", "Description") VALUES ('6400','30','外协','外协');</v>
      </c>
    </row>
    <row r="375" spans="1:5" x14ac:dyDescent="0.25">
      <c r="A375" s="1" t="s">
        <v>1465</v>
      </c>
      <c r="B375" s="1" t="s">
        <v>1429</v>
      </c>
      <c r="C375" s="1" t="s">
        <v>1430</v>
      </c>
      <c r="D375" t="s">
        <v>1426</v>
      </c>
      <c r="E375" t="str">
        <f t="shared" si="22"/>
        <v>INSERT INTO MDM."ProcurementKindSpecial" ("Plant","Code", "Name", "Description") VALUES ('6400','40','库存转换(来自可选工厂的产品)','库存转换(来自可选工厂的产品)');</v>
      </c>
    </row>
    <row r="376" spans="1:5" x14ac:dyDescent="0.25">
      <c r="A376" s="1" t="s">
        <v>1465</v>
      </c>
      <c r="B376" s="1" t="s">
        <v>1431</v>
      </c>
      <c r="C376" s="1" t="s">
        <v>1432</v>
      </c>
      <c r="D376" t="s">
        <v>1426</v>
      </c>
      <c r="E376" t="str">
        <f t="shared" si="22"/>
        <v>INSERT INTO MDM."ProcurementKindSpecial" ("Plant","Code", "Name", "Description") VALUES ('6400','45','库存从工厂到 MRP 范围','库存从工厂到 MRP 范围');</v>
      </c>
    </row>
    <row r="377" spans="1:5" x14ac:dyDescent="0.25">
      <c r="A377" s="1" t="s">
        <v>1465</v>
      </c>
      <c r="B377" s="1" t="s">
        <v>1433</v>
      </c>
      <c r="C377" s="1" t="s">
        <v>1434</v>
      </c>
      <c r="D377" t="s">
        <v>1426</v>
      </c>
      <c r="E377" t="str">
        <f t="shared" si="22"/>
        <v>INSERT INTO MDM."ProcurementKindSpecial" ("Plant","Code", "Name", "Description") VALUES ('6400','50','虚无装配','虚无装配');</v>
      </c>
    </row>
    <row r="378" spans="1:5" x14ac:dyDescent="0.25">
      <c r="A378" s="1" t="s">
        <v>1465</v>
      </c>
      <c r="B378" s="1" t="s">
        <v>1435</v>
      </c>
      <c r="C378" s="1" t="s">
        <v>1436</v>
      </c>
      <c r="D378" t="s">
        <v>1426</v>
      </c>
      <c r="E378" t="str">
        <f t="shared" si="22"/>
        <v>INSERT INTO MDM."ProcurementKindSpecial" ("Plant","Code", "Name", "Description") VALUES ('6400','52','直接生产/收集订单','直接生产/收集订单');</v>
      </c>
    </row>
    <row r="379" spans="1:5" x14ac:dyDescent="0.25">
      <c r="A379" s="1" t="s">
        <v>1465</v>
      </c>
      <c r="B379" s="1" t="s">
        <v>1437</v>
      </c>
      <c r="C379" s="1" t="s">
        <v>1438</v>
      </c>
      <c r="D379" t="s">
        <v>1426</v>
      </c>
      <c r="E379" t="str">
        <f t="shared" si="22"/>
        <v>INSERT INTO MDM."ProcurementKindSpecial" ("Plant","Code", "Name", "Description") VALUES ('6400','60','虚拟计划','虚拟计划');</v>
      </c>
    </row>
    <row r="380" spans="1:5" x14ac:dyDescent="0.25">
      <c r="A380" s="1" t="s">
        <v>1465</v>
      </c>
      <c r="B380" s="1" t="s">
        <v>1439</v>
      </c>
      <c r="C380" s="1" t="s">
        <v>1440</v>
      </c>
      <c r="D380" t="s">
        <v>1426</v>
      </c>
      <c r="E380" t="str">
        <f t="shared" si="22"/>
        <v>INSERT INTO MDM."ProcurementKindSpecial" ("Plant","Code", "Name", "Description") VALUES ('6400','70','从替代工厂领料','从替代工厂领料');</v>
      </c>
    </row>
    <row r="381" spans="1:5" x14ac:dyDescent="0.25">
      <c r="A381" s="1" t="s">
        <v>1465</v>
      </c>
      <c r="B381" s="1" t="s">
        <v>1441</v>
      </c>
      <c r="C381" s="1" t="s">
        <v>1442</v>
      </c>
      <c r="D381" t="s">
        <v>1426</v>
      </c>
      <c r="E381" t="str">
        <f t="shared" si="22"/>
        <v>INSERT INTO MDM."ProcurementKindSpecial" ("Plant","Code", "Name", "Description") VALUES ('6400','80','在替代工厂生产','在替代工厂生产');</v>
      </c>
    </row>
    <row r="382" spans="1:5" x14ac:dyDescent="0.25">
      <c r="A382" s="1" t="s">
        <v>1466</v>
      </c>
      <c r="B382" s="1" t="s">
        <v>1444</v>
      </c>
      <c r="C382" s="1" t="s">
        <v>1445</v>
      </c>
      <c r="D382" t="s">
        <v>1426</v>
      </c>
      <c r="E382" t="str">
        <f t="shared" si="22"/>
        <v>INSERT INTO MDM."ProcurementKindSpecial" ("Plant","Code", "Name", "Description") VALUES ('6500','10','寄售','寄售');</v>
      </c>
    </row>
    <row r="383" spans="1:5" x14ac:dyDescent="0.25">
      <c r="A383" s="1" t="s">
        <v>1466</v>
      </c>
      <c r="B383" s="1" t="s">
        <v>1425</v>
      </c>
      <c r="C383" s="1" t="s">
        <v>1420</v>
      </c>
      <c r="D383" t="s">
        <v>1426</v>
      </c>
      <c r="E383" t="str">
        <f t="shared" si="22"/>
        <v>INSERT INTO MDM."ProcurementKindSpecial" ("Plant","Code", "Name", "Description") VALUES ('6500','20','外部采购','外部采购');</v>
      </c>
    </row>
    <row r="384" spans="1:5" x14ac:dyDescent="0.25">
      <c r="A384" s="1" t="s">
        <v>1466</v>
      </c>
      <c r="B384" s="1" t="s">
        <v>1427</v>
      </c>
      <c r="C384" s="1" t="s">
        <v>1428</v>
      </c>
      <c r="D384" t="s">
        <v>1426</v>
      </c>
      <c r="E384" t="str">
        <f t="shared" si="22"/>
        <v>INSERT INTO MDM."ProcurementKindSpecial" ("Plant","Code", "Name", "Description") VALUES ('6500','30','外协','外协');</v>
      </c>
    </row>
    <row r="385" spans="1:5" x14ac:dyDescent="0.25">
      <c r="A385" s="1" t="s">
        <v>1466</v>
      </c>
      <c r="B385" s="1" t="s">
        <v>1429</v>
      </c>
      <c r="C385" s="1" t="s">
        <v>1430</v>
      </c>
      <c r="D385" t="s">
        <v>1426</v>
      </c>
      <c r="E385" t="str">
        <f t="shared" si="22"/>
        <v>INSERT INTO MDM."ProcurementKindSpecial" ("Plant","Code", "Name", "Description") VALUES ('6500','40','库存转换(来自可选工厂的产品)','库存转换(来自可选工厂的产品)');</v>
      </c>
    </row>
    <row r="386" spans="1:5" x14ac:dyDescent="0.25">
      <c r="A386" s="1" t="s">
        <v>1466</v>
      </c>
      <c r="B386" s="1" t="s">
        <v>1431</v>
      </c>
      <c r="C386" s="1" t="s">
        <v>1432</v>
      </c>
      <c r="D386" t="s">
        <v>1426</v>
      </c>
      <c r="E386" t="str">
        <f t="shared" si="22"/>
        <v>INSERT INTO MDM."ProcurementKindSpecial" ("Plant","Code", "Name", "Description") VALUES ('6500','45','库存从工厂到 MRP 范围','库存从工厂到 MRP 范围');</v>
      </c>
    </row>
    <row r="387" spans="1:5" x14ac:dyDescent="0.25">
      <c r="A387" s="1" t="s">
        <v>1466</v>
      </c>
      <c r="B387" s="1" t="s">
        <v>1433</v>
      </c>
      <c r="C387" s="1" t="s">
        <v>1434</v>
      </c>
      <c r="D387" t="s">
        <v>1426</v>
      </c>
      <c r="E387" t="str">
        <f t="shared" si="22"/>
        <v>INSERT INTO MDM."ProcurementKindSpecial" ("Plant","Code", "Name", "Description") VALUES ('6500','50','虚无装配','虚无装配');</v>
      </c>
    </row>
    <row r="388" spans="1:5" x14ac:dyDescent="0.25">
      <c r="A388" s="1" t="s">
        <v>1466</v>
      </c>
      <c r="B388" s="1" t="s">
        <v>1435</v>
      </c>
      <c r="C388" s="1" t="s">
        <v>1436</v>
      </c>
      <c r="D388" t="s">
        <v>1426</v>
      </c>
      <c r="E388" t="str">
        <f t="shared" si="22"/>
        <v>INSERT INTO MDM."ProcurementKindSpecial" ("Plant","Code", "Name", "Description") VALUES ('6500','52','直接生产/收集订单','直接生产/收集订单');</v>
      </c>
    </row>
    <row r="389" spans="1:5" x14ac:dyDescent="0.25">
      <c r="A389" s="1" t="s">
        <v>1466</v>
      </c>
      <c r="B389" s="1" t="s">
        <v>1437</v>
      </c>
      <c r="C389" s="1" t="s">
        <v>1438</v>
      </c>
      <c r="D389" t="s">
        <v>1426</v>
      </c>
      <c r="E389" t="str">
        <f t="shared" ref="E389:E420" si="23">D389&amp;A389&amp;"','"&amp;B389&amp;"','"&amp;C389&amp;"','"&amp;C389&amp;"');"</f>
        <v>INSERT INTO MDM."ProcurementKindSpecial" ("Plant","Code", "Name", "Description") VALUES ('6500','60','虚拟计划','虚拟计划');</v>
      </c>
    </row>
    <row r="390" spans="1:5" x14ac:dyDescent="0.25">
      <c r="A390" s="1" t="s">
        <v>1466</v>
      </c>
      <c r="B390" s="1" t="s">
        <v>1439</v>
      </c>
      <c r="C390" s="1" t="s">
        <v>1440</v>
      </c>
      <c r="D390" t="s">
        <v>1426</v>
      </c>
      <c r="E390" t="str">
        <f t="shared" si="23"/>
        <v>INSERT INTO MDM."ProcurementKindSpecial" ("Plant","Code", "Name", "Description") VALUES ('6500','70','从替代工厂领料','从替代工厂领料');</v>
      </c>
    </row>
    <row r="391" spans="1:5" x14ac:dyDescent="0.25">
      <c r="A391" s="1" t="s">
        <v>1466</v>
      </c>
      <c r="B391" s="1" t="s">
        <v>1441</v>
      </c>
      <c r="C391" s="1" t="s">
        <v>1442</v>
      </c>
      <c r="D391" t="s">
        <v>1426</v>
      </c>
      <c r="E391" t="str">
        <f t="shared" si="23"/>
        <v>INSERT INTO MDM."ProcurementKindSpecial" ("Plant","Code", "Name", "Description") VALUES ('6500','80','在替代工厂生产','在替代工厂生产');</v>
      </c>
    </row>
    <row r="392" spans="1:5" x14ac:dyDescent="0.25">
      <c r="A392" s="1" t="s">
        <v>1467</v>
      </c>
      <c r="B392" s="1" t="s">
        <v>1444</v>
      </c>
      <c r="C392" s="1" t="s">
        <v>1445</v>
      </c>
      <c r="D392" t="s">
        <v>1426</v>
      </c>
      <c r="E392" t="str">
        <f t="shared" si="23"/>
        <v>INSERT INTO MDM."ProcurementKindSpecial" ("Plant","Code", "Name", "Description") VALUES ('6600','10','寄售','寄售');</v>
      </c>
    </row>
    <row r="393" spans="1:5" x14ac:dyDescent="0.25">
      <c r="A393" s="1" t="s">
        <v>1467</v>
      </c>
      <c r="B393" s="1" t="s">
        <v>1425</v>
      </c>
      <c r="C393" s="1" t="s">
        <v>1420</v>
      </c>
      <c r="D393" t="s">
        <v>1426</v>
      </c>
      <c r="E393" t="str">
        <f t="shared" si="23"/>
        <v>INSERT INTO MDM."ProcurementKindSpecial" ("Plant","Code", "Name", "Description") VALUES ('6600','20','外部采购','外部采购');</v>
      </c>
    </row>
    <row r="394" spans="1:5" x14ac:dyDescent="0.25">
      <c r="A394" s="1" t="s">
        <v>1467</v>
      </c>
      <c r="B394" s="1" t="s">
        <v>1427</v>
      </c>
      <c r="C394" s="1" t="s">
        <v>1428</v>
      </c>
      <c r="D394" t="s">
        <v>1426</v>
      </c>
      <c r="E394" t="str">
        <f t="shared" si="23"/>
        <v>INSERT INTO MDM."ProcurementKindSpecial" ("Plant","Code", "Name", "Description") VALUES ('6600','30','外协','外协');</v>
      </c>
    </row>
    <row r="395" spans="1:5" x14ac:dyDescent="0.25">
      <c r="A395" s="1" t="s">
        <v>1467</v>
      </c>
      <c r="B395" s="1" t="s">
        <v>1429</v>
      </c>
      <c r="C395" s="1" t="s">
        <v>1430</v>
      </c>
      <c r="D395" t="s">
        <v>1426</v>
      </c>
      <c r="E395" t="str">
        <f t="shared" si="23"/>
        <v>INSERT INTO MDM."ProcurementKindSpecial" ("Plant","Code", "Name", "Description") VALUES ('6600','40','库存转换(来自可选工厂的产品)','库存转换(来自可选工厂的产品)');</v>
      </c>
    </row>
    <row r="396" spans="1:5" x14ac:dyDescent="0.25">
      <c r="A396" s="1" t="s">
        <v>1467</v>
      </c>
      <c r="B396" s="1" t="s">
        <v>1431</v>
      </c>
      <c r="C396" s="1" t="s">
        <v>1432</v>
      </c>
      <c r="D396" t="s">
        <v>1426</v>
      </c>
      <c r="E396" t="str">
        <f t="shared" si="23"/>
        <v>INSERT INTO MDM."ProcurementKindSpecial" ("Plant","Code", "Name", "Description") VALUES ('6600','45','库存从工厂到 MRP 范围','库存从工厂到 MRP 范围');</v>
      </c>
    </row>
    <row r="397" spans="1:5" x14ac:dyDescent="0.25">
      <c r="A397" s="1" t="s">
        <v>1467</v>
      </c>
      <c r="B397" s="1" t="s">
        <v>1433</v>
      </c>
      <c r="C397" s="1" t="s">
        <v>1434</v>
      </c>
      <c r="D397" t="s">
        <v>1426</v>
      </c>
      <c r="E397" t="str">
        <f t="shared" si="23"/>
        <v>INSERT INTO MDM."ProcurementKindSpecial" ("Plant","Code", "Name", "Description") VALUES ('6600','50','虚无装配','虚无装配');</v>
      </c>
    </row>
    <row r="398" spans="1:5" x14ac:dyDescent="0.25">
      <c r="A398" s="1" t="s">
        <v>1467</v>
      </c>
      <c r="B398" s="1" t="s">
        <v>1435</v>
      </c>
      <c r="C398" s="1" t="s">
        <v>1436</v>
      </c>
      <c r="D398" t="s">
        <v>1426</v>
      </c>
      <c r="E398" t="str">
        <f t="shared" si="23"/>
        <v>INSERT INTO MDM."ProcurementKindSpecial" ("Plant","Code", "Name", "Description") VALUES ('6600','52','直接生产/收集订单','直接生产/收集订单');</v>
      </c>
    </row>
    <row r="399" spans="1:5" x14ac:dyDescent="0.25">
      <c r="A399" s="1" t="s">
        <v>1467</v>
      </c>
      <c r="B399" s="1" t="s">
        <v>1437</v>
      </c>
      <c r="C399" s="1" t="s">
        <v>1438</v>
      </c>
      <c r="D399" t="s">
        <v>1426</v>
      </c>
      <c r="E399" t="str">
        <f t="shared" si="23"/>
        <v>INSERT INTO MDM."ProcurementKindSpecial" ("Plant","Code", "Name", "Description") VALUES ('6600','60','虚拟计划','虚拟计划');</v>
      </c>
    </row>
    <row r="400" spans="1:5" x14ac:dyDescent="0.25">
      <c r="A400" s="1" t="s">
        <v>1467</v>
      </c>
      <c r="B400" s="1" t="s">
        <v>1439</v>
      </c>
      <c r="C400" s="1" t="s">
        <v>1440</v>
      </c>
      <c r="D400" t="s">
        <v>1426</v>
      </c>
      <c r="E400" t="str">
        <f t="shared" si="23"/>
        <v>INSERT INTO MDM."ProcurementKindSpecial" ("Plant","Code", "Name", "Description") VALUES ('6600','70','从替代工厂领料','从替代工厂领料');</v>
      </c>
    </row>
    <row r="401" spans="1:5" x14ac:dyDescent="0.25">
      <c r="A401" s="1" t="s">
        <v>1467</v>
      </c>
      <c r="B401" s="1" t="s">
        <v>1441</v>
      </c>
      <c r="C401" s="1" t="s">
        <v>1442</v>
      </c>
      <c r="D401" t="s">
        <v>1426</v>
      </c>
      <c r="E401" t="str">
        <f t="shared" si="23"/>
        <v>INSERT INTO MDM."ProcurementKindSpecial" ("Plant","Code", "Name", "Description") VALUES ('6600','80','在替代工厂生产','在替代工厂生产');</v>
      </c>
    </row>
    <row r="402" spans="1:5" x14ac:dyDescent="0.25">
      <c r="A402" s="1" t="s">
        <v>1468</v>
      </c>
      <c r="B402" s="1" t="s">
        <v>1444</v>
      </c>
      <c r="C402" s="1" t="s">
        <v>1445</v>
      </c>
      <c r="D402" t="s">
        <v>1426</v>
      </c>
      <c r="E402" t="str">
        <f t="shared" si="23"/>
        <v>INSERT INTO MDM."ProcurementKindSpecial" ("Plant","Code", "Name", "Description") VALUES ('6700','10','寄售','寄售');</v>
      </c>
    </row>
    <row r="403" spans="1:5" x14ac:dyDescent="0.25">
      <c r="A403" s="1" t="s">
        <v>1468</v>
      </c>
      <c r="B403" s="1" t="s">
        <v>1425</v>
      </c>
      <c r="C403" s="1" t="s">
        <v>1420</v>
      </c>
      <c r="D403" t="s">
        <v>1426</v>
      </c>
      <c r="E403" t="str">
        <f t="shared" si="23"/>
        <v>INSERT INTO MDM."ProcurementKindSpecial" ("Plant","Code", "Name", "Description") VALUES ('6700','20','外部采购','外部采购');</v>
      </c>
    </row>
    <row r="404" spans="1:5" x14ac:dyDescent="0.25">
      <c r="A404" s="1" t="s">
        <v>1468</v>
      </c>
      <c r="B404" s="1" t="s">
        <v>1427</v>
      </c>
      <c r="C404" s="1" t="s">
        <v>1428</v>
      </c>
      <c r="D404" t="s">
        <v>1426</v>
      </c>
      <c r="E404" t="str">
        <f t="shared" si="23"/>
        <v>INSERT INTO MDM."ProcurementKindSpecial" ("Plant","Code", "Name", "Description") VALUES ('6700','30','外协','外协');</v>
      </c>
    </row>
    <row r="405" spans="1:5" x14ac:dyDescent="0.25">
      <c r="A405" s="1" t="s">
        <v>1468</v>
      </c>
      <c r="B405" s="1" t="s">
        <v>1429</v>
      </c>
      <c r="C405" s="1" t="s">
        <v>1430</v>
      </c>
      <c r="D405" t="s">
        <v>1426</v>
      </c>
      <c r="E405" t="str">
        <f t="shared" si="23"/>
        <v>INSERT INTO MDM."ProcurementKindSpecial" ("Plant","Code", "Name", "Description") VALUES ('6700','40','库存转换(来自可选工厂的产品)','库存转换(来自可选工厂的产品)');</v>
      </c>
    </row>
    <row r="406" spans="1:5" x14ac:dyDescent="0.25">
      <c r="A406" s="1" t="s">
        <v>1468</v>
      </c>
      <c r="B406" s="1" t="s">
        <v>1431</v>
      </c>
      <c r="C406" s="1" t="s">
        <v>1432</v>
      </c>
      <c r="D406" t="s">
        <v>1426</v>
      </c>
      <c r="E406" t="str">
        <f t="shared" si="23"/>
        <v>INSERT INTO MDM."ProcurementKindSpecial" ("Plant","Code", "Name", "Description") VALUES ('6700','45','库存从工厂到 MRP 范围','库存从工厂到 MRP 范围');</v>
      </c>
    </row>
    <row r="407" spans="1:5" x14ac:dyDescent="0.25">
      <c r="A407" s="1" t="s">
        <v>1468</v>
      </c>
      <c r="B407" s="1" t="s">
        <v>1433</v>
      </c>
      <c r="C407" s="1" t="s">
        <v>1434</v>
      </c>
      <c r="D407" t="s">
        <v>1426</v>
      </c>
      <c r="E407" t="str">
        <f t="shared" si="23"/>
        <v>INSERT INTO MDM."ProcurementKindSpecial" ("Plant","Code", "Name", "Description") VALUES ('6700','50','虚无装配','虚无装配');</v>
      </c>
    </row>
    <row r="408" spans="1:5" x14ac:dyDescent="0.25">
      <c r="A408" s="1" t="s">
        <v>1468</v>
      </c>
      <c r="B408" s="1" t="s">
        <v>1435</v>
      </c>
      <c r="C408" s="1" t="s">
        <v>1436</v>
      </c>
      <c r="D408" t="s">
        <v>1426</v>
      </c>
      <c r="E408" t="str">
        <f t="shared" si="23"/>
        <v>INSERT INTO MDM."ProcurementKindSpecial" ("Plant","Code", "Name", "Description") VALUES ('6700','52','直接生产/收集订单','直接生产/收集订单');</v>
      </c>
    </row>
    <row r="409" spans="1:5" x14ac:dyDescent="0.25">
      <c r="A409" s="1" t="s">
        <v>1468</v>
      </c>
      <c r="B409" s="1" t="s">
        <v>1437</v>
      </c>
      <c r="C409" s="1" t="s">
        <v>1438</v>
      </c>
      <c r="D409" t="s">
        <v>1426</v>
      </c>
      <c r="E409" t="str">
        <f t="shared" si="23"/>
        <v>INSERT INTO MDM."ProcurementKindSpecial" ("Plant","Code", "Name", "Description") VALUES ('6700','60','虚拟计划','虚拟计划');</v>
      </c>
    </row>
    <row r="410" spans="1:5" x14ac:dyDescent="0.25">
      <c r="A410" s="1" t="s">
        <v>1468</v>
      </c>
      <c r="B410" s="1" t="s">
        <v>1439</v>
      </c>
      <c r="C410" s="1" t="s">
        <v>1440</v>
      </c>
      <c r="D410" t="s">
        <v>1426</v>
      </c>
      <c r="E410" t="str">
        <f t="shared" si="23"/>
        <v>INSERT INTO MDM."ProcurementKindSpecial" ("Plant","Code", "Name", "Description") VALUES ('6700','70','从替代工厂领料','从替代工厂领料');</v>
      </c>
    </row>
    <row r="411" spans="1:5" x14ac:dyDescent="0.25">
      <c r="A411" s="1" t="s">
        <v>1468</v>
      </c>
      <c r="B411" s="1" t="s">
        <v>1441</v>
      </c>
      <c r="C411" s="1" t="s">
        <v>1442</v>
      </c>
      <c r="D411" t="s">
        <v>1426</v>
      </c>
      <c r="E411" t="str">
        <f t="shared" si="23"/>
        <v>INSERT INTO MDM."ProcurementKindSpecial" ("Plant","Code", "Name", "Description") VALUES ('6700','80','在替代工厂生产','在替代工厂生产');</v>
      </c>
    </row>
    <row r="412" spans="1:5" x14ac:dyDescent="0.25">
      <c r="A412" s="1" t="s">
        <v>1469</v>
      </c>
      <c r="B412" s="1" t="s">
        <v>1444</v>
      </c>
      <c r="C412" s="1" t="s">
        <v>1445</v>
      </c>
      <c r="D412" t="s">
        <v>1426</v>
      </c>
      <c r="E412" t="str">
        <f t="shared" si="23"/>
        <v>INSERT INTO MDM."ProcurementKindSpecial" ("Plant","Code", "Name", "Description") VALUES ('6800','10','寄售','寄售');</v>
      </c>
    </row>
    <row r="413" spans="1:5" x14ac:dyDescent="0.25">
      <c r="A413" s="1" t="s">
        <v>1469</v>
      </c>
      <c r="B413" s="1" t="s">
        <v>1425</v>
      </c>
      <c r="C413" s="1" t="s">
        <v>1420</v>
      </c>
      <c r="D413" t="s">
        <v>1426</v>
      </c>
      <c r="E413" t="str">
        <f t="shared" si="23"/>
        <v>INSERT INTO MDM."ProcurementKindSpecial" ("Plant","Code", "Name", "Description") VALUES ('6800','20','外部采购','外部采购');</v>
      </c>
    </row>
    <row r="414" spans="1:5" x14ac:dyDescent="0.25">
      <c r="A414" s="1" t="s">
        <v>1469</v>
      </c>
      <c r="B414" s="1" t="s">
        <v>1427</v>
      </c>
      <c r="C414" s="1" t="s">
        <v>1428</v>
      </c>
      <c r="D414" t="s">
        <v>1426</v>
      </c>
      <c r="E414" t="str">
        <f t="shared" si="23"/>
        <v>INSERT INTO MDM."ProcurementKindSpecial" ("Plant","Code", "Name", "Description") VALUES ('6800','30','外协','外协');</v>
      </c>
    </row>
    <row r="415" spans="1:5" x14ac:dyDescent="0.25">
      <c r="A415" s="1" t="s">
        <v>1469</v>
      </c>
      <c r="B415" s="1" t="s">
        <v>1429</v>
      </c>
      <c r="C415" s="1" t="s">
        <v>1430</v>
      </c>
      <c r="D415" t="s">
        <v>1426</v>
      </c>
      <c r="E415" t="str">
        <f t="shared" si="23"/>
        <v>INSERT INTO MDM."ProcurementKindSpecial" ("Plant","Code", "Name", "Description") VALUES ('6800','40','库存转换(来自可选工厂的产品)','库存转换(来自可选工厂的产品)');</v>
      </c>
    </row>
    <row r="416" spans="1:5" x14ac:dyDescent="0.25">
      <c r="A416" s="1" t="s">
        <v>1469</v>
      </c>
      <c r="B416" s="1" t="s">
        <v>1431</v>
      </c>
      <c r="C416" s="1" t="s">
        <v>1432</v>
      </c>
      <c r="D416" t="s">
        <v>1426</v>
      </c>
      <c r="E416" t="str">
        <f t="shared" si="23"/>
        <v>INSERT INTO MDM."ProcurementKindSpecial" ("Plant","Code", "Name", "Description") VALUES ('6800','45','库存从工厂到 MRP 范围','库存从工厂到 MRP 范围');</v>
      </c>
    </row>
    <row r="417" spans="1:5" x14ac:dyDescent="0.25">
      <c r="A417" s="1" t="s">
        <v>1469</v>
      </c>
      <c r="B417" s="1" t="s">
        <v>1433</v>
      </c>
      <c r="C417" s="1" t="s">
        <v>1434</v>
      </c>
      <c r="D417" t="s">
        <v>1426</v>
      </c>
      <c r="E417" t="str">
        <f t="shared" si="23"/>
        <v>INSERT INTO MDM."ProcurementKindSpecial" ("Plant","Code", "Name", "Description") VALUES ('6800','50','虚无装配','虚无装配');</v>
      </c>
    </row>
    <row r="418" spans="1:5" x14ac:dyDescent="0.25">
      <c r="A418" s="1" t="s">
        <v>1469</v>
      </c>
      <c r="B418" s="1" t="s">
        <v>1435</v>
      </c>
      <c r="C418" s="1" t="s">
        <v>1436</v>
      </c>
      <c r="D418" t="s">
        <v>1426</v>
      </c>
      <c r="E418" t="str">
        <f t="shared" si="23"/>
        <v>INSERT INTO MDM."ProcurementKindSpecial" ("Plant","Code", "Name", "Description") VALUES ('6800','52','直接生产/收集订单','直接生产/收集订单');</v>
      </c>
    </row>
    <row r="419" spans="1:5" x14ac:dyDescent="0.25">
      <c r="A419" s="1" t="s">
        <v>1469</v>
      </c>
      <c r="B419" s="1" t="s">
        <v>1437</v>
      </c>
      <c r="C419" s="1" t="s">
        <v>1438</v>
      </c>
      <c r="D419" t="s">
        <v>1426</v>
      </c>
      <c r="E419" t="str">
        <f t="shared" si="23"/>
        <v>INSERT INTO MDM."ProcurementKindSpecial" ("Plant","Code", "Name", "Description") VALUES ('6800','60','虚拟计划','虚拟计划');</v>
      </c>
    </row>
    <row r="420" spans="1:5" x14ac:dyDescent="0.25">
      <c r="A420" s="1" t="s">
        <v>1469</v>
      </c>
      <c r="B420" s="1" t="s">
        <v>1439</v>
      </c>
      <c r="C420" s="1" t="s">
        <v>1440</v>
      </c>
      <c r="D420" t="s">
        <v>1426</v>
      </c>
      <c r="E420" t="str">
        <f t="shared" ref="E420" si="24">D420&amp;A420&amp;"','"&amp;B420&amp;"','"&amp;C420&amp;"','"&amp;C420&amp;"');"</f>
        <v>INSERT INTO MDM."ProcurementKindSpecial" ("Plant","Code", "Name", "Description") VALUES ('6800','70','从替代工厂领料','从替代工厂领料');</v>
      </c>
    </row>
    <row r="421" spans="1:5" x14ac:dyDescent="0.25">
      <c r="A421" s="1" t="s">
        <v>1469</v>
      </c>
      <c r="B421" s="1" t="s">
        <v>1441</v>
      </c>
      <c r="C421" s="1" t="s">
        <v>1442</v>
      </c>
      <c r="D421" t="s">
        <v>1426</v>
      </c>
      <c r="E421" t="str">
        <f t="shared" ref="E421:E452" si="25">D421&amp;A421&amp;"','"&amp;B421&amp;"','"&amp;C421&amp;"','"&amp;C421&amp;"');"</f>
        <v>INSERT INTO MDM."ProcurementKindSpecial" ("Plant","Code", "Name", "Description") VALUES ('6800','80','在替代工厂生产','在替代工厂生产');</v>
      </c>
    </row>
    <row r="422" spans="1:5" x14ac:dyDescent="0.25">
      <c r="A422" s="1" t="s">
        <v>1470</v>
      </c>
      <c r="B422" s="1" t="s">
        <v>1444</v>
      </c>
      <c r="C422" s="1" t="s">
        <v>1445</v>
      </c>
      <c r="D422" t="s">
        <v>1426</v>
      </c>
      <c r="E422" t="str">
        <f t="shared" si="25"/>
        <v>INSERT INTO MDM."ProcurementKindSpecial" ("Plant","Code", "Name", "Description") VALUES ('6900','10','寄售','寄售');</v>
      </c>
    </row>
    <row r="423" spans="1:5" x14ac:dyDescent="0.25">
      <c r="A423" s="1" t="s">
        <v>1470</v>
      </c>
      <c r="B423" s="1" t="s">
        <v>1425</v>
      </c>
      <c r="C423" s="1" t="s">
        <v>1420</v>
      </c>
      <c r="D423" t="s">
        <v>1426</v>
      </c>
      <c r="E423" t="str">
        <f t="shared" si="25"/>
        <v>INSERT INTO MDM."ProcurementKindSpecial" ("Plant","Code", "Name", "Description") VALUES ('6900','20','外部采购','外部采购');</v>
      </c>
    </row>
    <row r="424" spans="1:5" x14ac:dyDescent="0.25">
      <c r="A424" s="1" t="s">
        <v>1470</v>
      </c>
      <c r="B424" s="1" t="s">
        <v>1427</v>
      </c>
      <c r="C424" s="1" t="s">
        <v>1428</v>
      </c>
      <c r="D424" t="s">
        <v>1426</v>
      </c>
      <c r="E424" t="str">
        <f t="shared" si="25"/>
        <v>INSERT INTO MDM."ProcurementKindSpecial" ("Plant","Code", "Name", "Description") VALUES ('6900','30','外协','外协');</v>
      </c>
    </row>
    <row r="425" spans="1:5" x14ac:dyDescent="0.25">
      <c r="A425" s="1" t="s">
        <v>1470</v>
      </c>
      <c r="B425" s="1" t="s">
        <v>1429</v>
      </c>
      <c r="C425" s="1" t="s">
        <v>1430</v>
      </c>
      <c r="D425" t="s">
        <v>1426</v>
      </c>
      <c r="E425" t="str">
        <f t="shared" si="25"/>
        <v>INSERT INTO MDM."ProcurementKindSpecial" ("Plant","Code", "Name", "Description") VALUES ('6900','40','库存转换(来自可选工厂的产品)','库存转换(来自可选工厂的产品)');</v>
      </c>
    </row>
    <row r="426" spans="1:5" x14ac:dyDescent="0.25">
      <c r="A426" s="1" t="s">
        <v>1470</v>
      </c>
      <c r="B426" s="1" t="s">
        <v>1431</v>
      </c>
      <c r="C426" s="1" t="s">
        <v>1432</v>
      </c>
      <c r="D426" t="s">
        <v>1426</v>
      </c>
      <c r="E426" t="str">
        <f t="shared" si="25"/>
        <v>INSERT INTO MDM."ProcurementKindSpecial" ("Plant","Code", "Name", "Description") VALUES ('6900','45','库存从工厂到 MRP 范围','库存从工厂到 MRP 范围');</v>
      </c>
    </row>
    <row r="427" spans="1:5" x14ac:dyDescent="0.25">
      <c r="A427" s="1" t="s">
        <v>1470</v>
      </c>
      <c r="B427" s="1" t="s">
        <v>1433</v>
      </c>
      <c r="C427" s="1" t="s">
        <v>1434</v>
      </c>
      <c r="D427" t="s">
        <v>1426</v>
      </c>
      <c r="E427" t="str">
        <f t="shared" si="25"/>
        <v>INSERT INTO MDM."ProcurementKindSpecial" ("Plant","Code", "Name", "Description") VALUES ('6900','50','虚无装配','虚无装配');</v>
      </c>
    </row>
    <row r="428" spans="1:5" x14ac:dyDescent="0.25">
      <c r="A428" s="1" t="s">
        <v>1470</v>
      </c>
      <c r="B428" s="1" t="s">
        <v>1435</v>
      </c>
      <c r="C428" s="1" t="s">
        <v>1436</v>
      </c>
      <c r="D428" t="s">
        <v>1426</v>
      </c>
      <c r="E428" t="str">
        <f t="shared" si="25"/>
        <v>INSERT INTO MDM."ProcurementKindSpecial" ("Plant","Code", "Name", "Description") VALUES ('6900','52','直接生产/收集订单','直接生产/收集订单');</v>
      </c>
    </row>
    <row r="429" spans="1:5" x14ac:dyDescent="0.25">
      <c r="A429" s="1" t="s">
        <v>1470</v>
      </c>
      <c r="B429" s="1" t="s">
        <v>1437</v>
      </c>
      <c r="C429" s="1" t="s">
        <v>1438</v>
      </c>
      <c r="D429" t="s">
        <v>1426</v>
      </c>
      <c r="E429" t="str">
        <f t="shared" si="25"/>
        <v>INSERT INTO MDM."ProcurementKindSpecial" ("Plant","Code", "Name", "Description") VALUES ('6900','60','虚拟计划','虚拟计划');</v>
      </c>
    </row>
    <row r="430" spans="1:5" x14ac:dyDescent="0.25">
      <c r="A430" s="1" t="s">
        <v>1470</v>
      </c>
      <c r="B430" s="1" t="s">
        <v>1439</v>
      </c>
      <c r="C430" s="1" t="s">
        <v>1440</v>
      </c>
      <c r="D430" t="s">
        <v>1426</v>
      </c>
      <c r="E430" t="str">
        <f t="shared" si="25"/>
        <v>INSERT INTO MDM."ProcurementKindSpecial" ("Plant","Code", "Name", "Description") VALUES ('6900','70','从替代工厂领料','从替代工厂领料');</v>
      </c>
    </row>
    <row r="431" spans="1:5" x14ac:dyDescent="0.25">
      <c r="A431" s="1" t="s">
        <v>1470</v>
      </c>
      <c r="B431" s="1" t="s">
        <v>1441</v>
      </c>
      <c r="C431" s="1" t="s">
        <v>1442</v>
      </c>
      <c r="D431" t="s">
        <v>1426</v>
      </c>
      <c r="E431" t="str">
        <f t="shared" si="25"/>
        <v>INSERT INTO MDM."ProcurementKindSpecial" ("Plant","Code", "Name", "Description") VALUES ('6900','80','在替代工厂生产','在替代工厂生产');</v>
      </c>
    </row>
    <row r="432" spans="1:5" x14ac:dyDescent="0.25">
      <c r="A432" s="1" t="s">
        <v>1471</v>
      </c>
      <c r="B432" s="1" t="s">
        <v>1444</v>
      </c>
      <c r="C432" s="1" t="s">
        <v>1445</v>
      </c>
      <c r="D432" t="s">
        <v>1426</v>
      </c>
      <c r="E432" t="str">
        <f t="shared" si="25"/>
        <v>INSERT INTO MDM."ProcurementKindSpecial" ("Plant","Code", "Name", "Description") VALUES ('6901','10','寄售','寄售');</v>
      </c>
    </row>
    <row r="433" spans="1:5" x14ac:dyDescent="0.25">
      <c r="A433" s="1" t="s">
        <v>1471</v>
      </c>
      <c r="B433" s="1" t="s">
        <v>1425</v>
      </c>
      <c r="C433" s="1" t="s">
        <v>1420</v>
      </c>
      <c r="D433" t="s">
        <v>1426</v>
      </c>
      <c r="E433" t="str">
        <f t="shared" si="25"/>
        <v>INSERT INTO MDM."ProcurementKindSpecial" ("Plant","Code", "Name", "Description") VALUES ('6901','20','外部采购','外部采购');</v>
      </c>
    </row>
    <row r="434" spans="1:5" x14ac:dyDescent="0.25">
      <c r="A434" s="1" t="s">
        <v>1471</v>
      </c>
      <c r="B434" s="1" t="s">
        <v>1427</v>
      </c>
      <c r="C434" s="1" t="s">
        <v>1428</v>
      </c>
      <c r="D434" t="s">
        <v>1426</v>
      </c>
      <c r="E434" t="str">
        <f t="shared" si="25"/>
        <v>INSERT INTO MDM."ProcurementKindSpecial" ("Plant","Code", "Name", "Description") VALUES ('6901','30','外协','外协');</v>
      </c>
    </row>
    <row r="435" spans="1:5" x14ac:dyDescent="0.25">
      <c r="A435" s="1" t="s">
        <v>1471</v>
      </c>
      <c r="B435" s="1" t="s">
        <v>1429</v>
      </c>
      <c r="C435" s="1" t="s">
        <v>1430</v>
      </c>
      <c r="D435" t="s">
        <v>1426</v>
      </c>
      <c r="E435" t="str">
        <f t="shared" si="25"/>
        <v>INSERT INTO MDM."ProcurementKindSpecial" ("Plant","Code", "Name", "Description") VALUES ('6901','40','库存转换(来自可选工厂的产品)','库存转换(来自可选工厂的产品)');</v>
      </c>
    </row>
    <row r="436" spans="1:5" x14ac:dyDescent="0.25">
      <c r="A436" s="1" t="s">
        <v>1471</v>
      </c>
      <c r="B436" s="1" t="s">
        <v>1431</v>
      </c>
      <c r="C436" s="1" t="s">
        <v>1432</v>
      </c>
      <c r="D436" t="s">
        <v>1426</v>
      </c>
      <c r="E436" t="str">
        <f t="shared" si="25"/>
        <v>INSERT INTO MDM."ProcurementKindSpecial" ("Plant","Code", "Name", "Description") VALUES ('6901','45','库存从工厂到 MRP 范围','库存从工厂到 MRP 范围');</v>
      </c>
    </row>
    <row r="437" spans="1:5" x14ac:dyDescent="0.25">
      <c r="A437" s="1" t="s">
        <v>1471</v>
      </c>
      <c r="B437" s="1" t="s">
        <v>1433</v>
      </c>
      <c r="C437" s="1" t="s">
        <v>1434</v>
      </c>
      <c r="D437" t="s">
        <v>1426</v>
      </c>
      <c r="E437" t="str">
        <f t="shared" si="25"/>
        <v>INSERT INTO MDM."ProcurementKindSpecial" ("Plant","Code", "Name", "Description") VALUES ('6901','50','虚无装配','虚无装配');</v>
      </c>
    </row>
    <row r="438" spans="1:5" x14ac:dyDescent="0.25">
      <c r="A438" s="1" t="s">
        <v>1471</v>
      </c>
      <c r="B438" s="1" t="s">
        <v>1435</v>
      </c>
      <c r="C438" s="1" t="s">
        <v>1436</v>
      </c>
      <c r="D438" t="s">
        <v>1426</v>
      </c>
      <c r="E438" t="str">
        <f t="shared" si="25"/>
        <v>INSERT INTO MDM."ProcurementKindSpecial" ("Plant","Code", "Name", "Description") VALUES ('6901','52','直接生产/收集订单','直接生产/收集订单');</v>
      </c>
    </row>
    <row r="439" spans="1:5" x14ac:dyDescent="0.25">
      <c r="A439" s="1" t="s">
        <v>1471</v>
      </c>
      <c r="B439" s="1" t="s">
        <v>1437</v>
      </c>
      <c r="C439" s="1" t="s">
        <v>1438</v>
      </c>
      <c r="D439" t="s">
        <v>1426</v>
      </c>
      <c r="E439" t="str">
        <f t="shared" si="25"/>
        <v>INSERT INTO MDM."ProcurementKindSpecial" ("Plant","Code", "Name", "Description") VALUES ('6901','60','虚拟计划','虚拟计划');</v>
      </c>
    </row>
    <row r="440" spans="1:5" x14ac:dyDescent="0.25">
      <c r="A440" s="1" t="s">
        <v>1471</v>
      </c>
      <c r="B440" s="1" t="s">
        <v>1439</v>
      </c>
      <c r="C440" s="1" t="s">
        <v>1440</v>
      </c>
      <c r="D440" t="s">
        <v>1426</v>
      </c>
      <c r="E440" t="str">
        <f t="shared" si="25"/>
        <v>INSERT INTO MDM."ProcurementKindSpecial" ("Plant","Code", "Name", "Description") VALUES ('6901','70','从替代工厂领料','从替代工厂领料');</v>
      </c>
    </row>
    <row r="441" spans="1:5" x14ac:dyDescent="0.25">
      <c r="A441" s="1" t="s">
        <v>1471</v>
      </c>
      <c r="B441" s="1" t="s">
        <v>1441</v>
      </c>
      <c r="C441" s="1" t="s">
        <v>1442</v>
      </c>
      <c r="D441" t="s">
        <v>1426</v>
      </c>
      <c r="E441" t="str">
        <f t="shared" si="25"/>
        <v>INSERT INTO MDM."ProcurementKindSpecial" ("Plant","Code", "Name", "Description") VALUES ('6901','80','在替代工厂生产','在替代工厂生产');</v>
      </c>
    </row>
    <row r="442" spans="1:5" x14ac:dyDescent="0.25">
      <c r="A442" s="1" t="s">
        <v>1472</v>
      </c>
      <c r="B442" s="1" t="s">
        <v>1444</v>
      </c>
      <c r="C442" s="1" t="s">
        <v>1445</v>
      </c>
      <c r="D442" t="s">
        <v>1426</v>
      </c>
      <c r="E442" t="str">
        <f t="shared" si="25"/>
        <v>INSERT INTO MDM."ProcurementKindSpecial" ("Plant","Code", "Name", "Description") VALUES ('7230','10','寄售','寄售');</v>
      </c>
    </row>
    <row r="443" spans="1:5" x14ac:dyDescent="0.25">
      <c r="A443" s="1" t="s">
        <v>1472</v>
      </c>
      <c r="B443" s="1" t="s">
        <v>1425</v>
      </c>
      <c r="C443" s="1" t="s">
        <v>1420</v>
      </c>
      <c r="D443" t="s">
        <v>1426</v>
      </c>
      <c r="E443" t="str">
        <f t="shared" si="25"/>
        <v>INSERT INTO MDM."ProcurementKindSpecial" ("Plant","Code", "Name", "Description") VALUES ('7230','20','外部采购','外部采购');</v>
      </c>
    </row>
    <row r="444" spans="1:5" x14ac:dyDescent="0.25">
      <c r="A444" s="1" t="s">
        <v>1472</v>
      </c>
      <c r="B444" s="1" t="s">
        <v>1427</v>
      </c>
      <c r="C444" s="1" t="s">
        <v>1428</v>
      </c>
      <c r="D444" t="s">
        <v>1426</v>
      </c>
      <c r="E444" t="str">
        <f t="shared" si="25"/>
        <v>INSERT INTO MDM."ProcurementKindSpecial" ("Plant","Code", "Name", "Description") VALUES ('7230','30','外协','外协');</v>
      </c>
    </row>
    <row r="445" spans="1:5" x14ac:dyDescent="0.25">
      <c r="A445" s="1" t="s">
        <v>1472</v>
      </c>
      <c r="B445" s="1" t="s">
        <v>1429</v>
      </c>
      <c r="C445" s="1" t="s">
        <v>1430</v>
      </c>
      <c r="D445" t="s">
        <v>1426</v>
      </c>
      <c r="E445" t="str">
        <f t="shared" si="25"/>
        <v>INSERT INTO MDM."ProcurementKindSpecial" ("Plant","Code", "Name", "Description") VALUES ('7230','40','库存转换(来自可选工厂的产品)','库存转换(来自可选工厂的产品)');</v>
      </c>
    </row>
    <row r="446" spans="1:5" x14ac:dyDescent="0.25">
      <c r="A446" s="1" t="s">
        <v>1472</v>
      </c>
      <c r="B446" s="1" t="s">
        <v>1431</v>
      </c>
      <c r="C446" s="1" t="s">
        <v>1432</v>
      </c>
      <c r="D446" t="s">
        <v>1426</v>
      </c>
      <c r="E446" t="str">
        <f t="shared" si="25"/>
        <v>INSERT INTO MDM."ProcurementKindSpecial" ("Plant","Code", "Name", "Description") VALUES ('7230','45','库存从工厂到 MRP 范围','库存从工厂到 MRP 范围');</v>
      </c>
    </row>
    <row r="447" spans="1:5" x14ac:dyDescent="0.25">
      <c r="A447" s="1" t="s">
        <v>1472</v>
      </c>
      <c r="B447" s="1" t="s">
        <v>1433</v>
      </c>
      <c r="C447" s="1" t="s">
        <v>1434</v>
      </c>
      <c r="D447" t="s">
        <v>1426</v>
      </c>
      <c r="E447" t="str">
        <f t="shared" si="25"/>
        <v>INSERT INTO MDM."ProcurementKindSpecial" ("Plant","Code", "Name", "Description") VALUES ('7230','50','虚无装配','虚无装配');</v>
      </c>
    </row>
    <row r="448" spans="1:5" x14ac:dyDescent="0.25">
      <c r="A448" s="1" t="s">
        <v>1472</v>
      </c>
      <c r="B448" s="1" t="s">
        <v>1435</v>
      </c>
      <c r="C448" s="1" t="s">
        <v>1436</v>
      </c>
      <c r="D448" t="s">
        <v>1426</v>
      </c>
      <c r="E448" t="str">
        <f t="shared" si="25"/>
        <v>INSERT INTO MDM."ProcurementKindSpecial" ("Plant","Code", "Name", "Description") VALUES ('7230','52','直接生产/收集订单','直接生产/收集订单');</v>
      </c>
    </row>
    <row r="449" spans="1:5" x14ac:dyDescent="0.25">
      <c r="A449" s="1" t="s">
        <v>1472</v>
      </c>
      <c r="B449" s="1" t="s">
        <v>1437</v>
      </c>
      <c r="C449" s="1" t="s">
        <v>1438</v>
      </c>
      <c r="D449" t="s">
        <v>1426</v>
      </c>
      <c r="E449" t="str">
        <f t="shared" si="25"/>
        <v>INSERT INTO MDM."ProcurementKindSpecial" ("Plant","Code", "Name", "Description") VALUES ('7230','60','虚拟计划','虚拟计划');</v>
      </c>
    </row>
    <row r="450" spans="1:5" x14ac:dyDescent="0.25">
      <c r="A450" s="1" t="s">
        <v>1472</v>
      </c>
      <c r="B450" s="1" t="s">
        <v>1439</v>
      </c>
      <c r="C450" s="1" t="s">
        <v>1440</v>
      </c>
      <c r="D450" t="s">
        <v>1426</v>
      </c>
      <c r="E450" t="str">
        <f t="shared" si="25"/>
        <v>INSERT INTO MDM."ProcurementKindSpecial" ("Plant","Code", "Name", "Description") VALUES ('7230','70','从替代工厂领料','从替代工厂领料');</v>
      </c>
    </row>
    <row r="451" spans="1:5" x14ac:dyDescent="0.25">
      <c r="A451" s="1" t="s">
        <v>1472</v>
      </c>
      <c r="B451" s="1" t="s">
        <v>1441</v>
      </c>
      <c r="C451" s="1" t="s">
        <v>1442</v>
      </c>
      <c r="D451" t="s">
        <v>1426</v>
      </c>
      <c r="E451" t="str">
        <f t="shared" si="25"/>
        <v>INSERT INTO MDM."ProcurementKindSpecial" ("Plant","Code", "Name", "Description") VALUES ('7230','80','在替代工厂生产','在替代工厂生产');</v>
      </c>
    </row>
    <row r="452" spans="1:5" x14ac:dyDescent="0.25">
      <c r="A452" s="1" t="s">
        <v>1473</v>
      </c>
      <c r="B452" s="1" t="s">
        <v>1444</v>
      </c>
      <c r="C452" s="1" t="s">
        <v>1445</v>
      </c>
      <c r="D452" t="s">
        <v>1426</v>
      </c>
      <c r="E452" t="str">
        <f t="shared" si="25"/>
        <v>INSERT INTO MDM."ProcurementKindSpecial" ("Plant","Code", "Name", "Description") VALUES ('7240','10','寄售','寄售');</v>
      </c>
    </row>
    <row r="453" spans="1:5" x14ac:dyDescent="0.25">
      <c r="A453" s="1" t="s">
        <v>1473</v>
      </c>
      <c r="B453" s="1" t="s">
        <v>1425</v>
      </c>
      <c r="C453" s="1" t="s">
        <v>1420</v>
      </c>
      <c r="D453" t="s">
        <v>1426</v>
      </c>
      <c r="E453" t="str">
        <f t="shared" ref="E453:E484" si="26">D453&amp;A453&amp;"','"&amp;B453&amp;"','"&amp;C453&amp;"','"&amp;C453&amp;"');"</f>
        <v>INSERT INTO MDM."ProcurementKindSpecial" ("Plant","Code", "Name", "Description") VALUES ('7240','20','外部采购','外部采购');</v>
      </c>
    </row>
    <row r="454" spans="1:5" x14ac:dyDescent="0.25">
      <c r="A454" s="1" t="s">
        <v>1473</v>
      </c>
      <c r="B454" s="1" t="s">
        <v>1427</v>
      </c>
      <c r="C454" s="1" t="s">
        <v>1428</v>
      </c>
      <c r="D454" t="s">
        <v>1426</v>
      </c>
      <c r="E454" t="str">
        <f t="shared" si="26"/>
        <v>INSERT INTO MDM."ProcurementKindSpecial" ("Plant","Code", "Name", "Description") VALUES ('7240','30','外协','外协');</v>
      </c>
    </row>
    <row r="455" spans="1:5" x14ac:dyDescent="0.25">
      <c r="A455" s="1" t="s">
        <v>1473</v>
      </c>
      <c r="B455" s="1" t="s">
        <v>1429</v>
      </c>
      <c r="C455" s="1" t="s">
        <v>1430</v>
      </c>
      <c r="D455" t="s">
        <v>1426</v>
      </c>
      <c r="E455" t="str">
        <f t="shared" si="26"/>
        <v>INSERT INTO MDM."ProcurementKindSpecial" ("Plant","Code", "Name", "Description") VALUES ('7240','40','库存转换(来自可选工厂的产品)','库存转换(来自可选工厂的产品)');</v>
      </c>
    </row>
    <row r="456" spans="1:5" x14ac:dyDescent="0.25">
      <c r="A456" s="1" t="s">
        <v>1473</v>
      </c>
      <c r="B456" s="1" t="s">
        <v>1431</v>
      </c>
      <c r="C456" s="1" t="s">
        <v>1432</v>
      </c>
      <c r="D456" t="s">
        <v>1426</v>
      </c>
      <c r="E456" t="str">
        <f t="shared" si="26"/>
        <v>INSERT INTO MDM."ProcurementKindSpecial" ("Plant","Code", "Name", "Description") VALUES ('7240','45','库存从工厂到 MRP 范围','库存从工厂到 MRP 范围');</v>
      </c>
    </row>
    <row r="457" spans="1:5" x14ac:dyDescent="0.25">
      <c r="A457" s="1" t="s">
        <v>1473</v>
      </c>
      <c r="B457" s="1" t="s">
        <v>1433</v>
      </c>
      <c r="C457" s="1" t="s">
        <v>1434</v>
      </c>
      <c r="D457" t="s">
        <v>1426</v>
      </c>
      <c r="E457" t="str">
        <f t="shared" si="26"/>
        <v>INSERT INTO MDM."ProcurementKindSpecial" ("Plant","Code", "Name", "Description") VALUES ('7240','50','虚无装配','虚无装配');</v>
      </c>
    </row>
    <row r="458" spans="1:5" x14ac:dyDescent="0.25">
      <c r="A458" s="1" t="s">
        <v>1473</v>
      </c>
      <c r="B458" s="1" t="s">
        <v>1435</v>
      </c>
      <c r="C458" s="1" t="s">
        <v>1436</v>
      </c>
      <c r="D458" t="s">
        <v>1426</v>
      </c>
      <c r="E458" t="str">
        <f t="shared" si="26"/>
        <v>INSERT INTO MDM."ProcurementKindSpecial" ("Plant","Code", "Name", "Description") VALUES ('7240','52','直接生产/收集订单','直接生产/收集订单');</v>
      </c>
    </row>
    <row r="459" spans="1:5" x14ac:dyDescent="0.25">
      <c r="A459" s="1" t="s">
        <v>1473</v>
      </c>
      <c r="B459" s="1" t="s">
        <v>1437</v>
      </c>
      <c r="C459" s="1" t="s">
        <v>1438</v>
      </c>
      <c r="D459" t="s">
        <v>1426</v>
      </c>
      <c r="E459" t="str">
        <f t="shared" si="26"/>
        <v>INSERT INTO MDM."ProcurementKindSpecial" ("Plant","Code", "Name", "Description") VALUES ('7240','60','虚拟计划','虚拟计划');</v>
      </c>
    </row>
    <row r="460" spans="1:5" x14ac:dyDescent="0.25">
      <c r="A460" s="1" t="s">
        <v>1473</v>
      </c>
      <c r="B460" s="1" t="s">
        <v>1439</v>
      </c>
      <c r="C460" s="1" t="s">
        <v>1440</v>
      </c>
      <c r="D460" t="s">
        <v>1426</v>
      </c>
      <c r="E460" t="str">
        <f t="shared" si="26"/>
        <v>INSERT INTO MDM."ProcurementKindSpecial" ("Plant","Code", "Name", "Description") VALUES ('7240','70','从替代工厂领料','从替代工厂领料');</v>
      </c>
    </row>
    <row r="461" spans="1:5" x14ac:dyDescent="0.25">
      <c r="A461" s="1" t="s">
        <v>1473</v>
      </c>
      <c r="B461" s="1" t="s">
        <v>1441</v>
      </c>
      <c r="C461" s="1" t="s">
        <v>1442</v>
      </c>
      <c r="D461" t="s">
        <v>1426</v>
      </c>
      <c r="E461" t="str">
        <f t="shared" si="26"/>
        <v>INSERT INTO MDM."ProcurementKindSpecial" ("Plant","Code", "Name", "Description") VALUES ('7240','80','在替代工厂生产','在替代工厂生产');</v>
      </c>
    </row>
    <row r="462" spans="1:5" x14ac:dyDescent="0.25">
      <c r="A462" s="1" t="s">
        <v>1474</v>
      </c>
      <c r="B462" s="1" t="s">
        <v>1444</v>
      </c>
      <c r="C462" s="1" t="s">
        <v>1445</v>
      </c>
      <c r="D462" t="s">
        <v>1426</v>
      </c>
      <c r="E462" t="str">
        <f t="shared" si="26"/>
        <v>INSERT INTO MDM."ProcurementKindSpecial" ("Plant","Code", "Name", "Description") VALUES ('7270','10','寄售','寄售');</v>
      </c>
    </row>
    <row r="463" spans="1:5" x14ac:dyDescent="0.25">
      <c r="A463" s="1" t="s">
        <v>1474</v>
      </c>
      <c r="B463" s="1" t="s">
        <v>1425</v>
      </c>
      <c r="C463" s="1" t="s">
        <v>1420</v>
      </c>
      <c r="D463" t="s">
        <v>1426</v>
      </c>
      <c r="E463" t="str">
        <f t="shared" si="26"/>
        <v>INSERT INTO MDM."ProcurementKindSpecial" ("Plant","Code", "Name", "Description") VALUES ('7270','20','外部采购','外部采购');</v>
      </c>
    </row>
    <row r="464" spans="1:5" x14ac:dyDescent="0.25">
      <c r="A464" s="1" t="s">
        <v>1474</v>
      </c>
      <c r="B464" s="1" t="s">
        <v>1427</v>
      </c>
      <c r="C464" s="1" t="s">
        <v>1428</v>
      </c>
      <c r="D464" t="s">
        <v>1426</v>
      </c>
      <c r="E464" t="str">
        <f t="shared" si="26"/>
        <v>INSERT INTO MDM."ProcurementKindSpecial" ("Plant","Code", "Name", "Description") VALUES ('7270','30','外协','外协');</v>
      </c>
    </row>
    <row r="465" spans="1:5" x14ac:dyDescent="0.25">
      <c r="A465" s="1" t="s">
        <v>1474</v>
      </c>
      <c r="B465" s="1" t="s">
        <v>1429</v>
      </c>
      <c r="C465" s="1" t="s">
        <v>1430</v>
      </c>
      <c r="D465" t="s">
        <v>1426</v>
      </c>
      <c r="E465" t="str">
        <f t="shared" si="26"/>
        <v>INSERT INTO MDM."ProcurementKindSpecial" ("Plant","Code", "Name", "Description") VALUES ('7270','40','库存转换(来自可选工厂的产品)','库存转换(来自可选工厂的产品)');</v>
      </c>
    </row>
    <row r="466" spans="1:5" x14ac:dyDescent="0.25">
      <c r="A466" s="1" t="s">
        <v>1474</v>
      </c>
      <c r="B466" s="1" t="s">
        <v>1431</v>
      </c>
      <c r="C466" s="1" t="s">
        <v>1432</v>
      </c>
      <c r="D466" t="s">
        <v>1426</v>
      </c>
      <c r="E466" t="str">
        <f t="shared" si="26"/>
        <v>INSERT INTO MDM."ProcurementKindSpecial" ("Plant","Code", "Name", "Description") VALUES ('7270','45','库存从工厂到 MRP 范围','库存从工厂到 MRP 范围');</v>
      </c>
    </row>
    <row r="467" spans="1:5" x14ac:dyDescent="0.25">
      <c r="A467" s="1" t="s">
        <v>1474</v>
      </c>
      <c r="B467" s="1" t="s">
        <v>1433</v>
      </c>
      <c r="C467" s="1" t="s">
        <v>1434</v>
      </c>
      <c r="D467" t="s">
        <v>1426</v>
      </c>
      <c r="E467" t="str">
        <f t="shared" si="26"/>
        <v>INSERT INTO MDM."ProcurementKindSpecial" ("Plant","Code", "Name", "Description") VALUES ('7270','50','虚无装配','虚无装配');</v>
      </c>
    </row>
    <row r="468" spans="1:5" x14ac:dyDescent="0.25">
      <c r="A468" s="1" t="s">
        <v>1474</v>
      </c>
      <c r="B468" s="1" t="s">
        <v>1435</v>
      </c>
      <c r="C468" s="1" t="s">
        <v>1436</v>
      </c>
      <c r="D468" t="s">
        <v>1426</v>
      </c>
      <c r="E468" t="str">
        <f t="shared" si="26"/>
        <v>INSERT INTO MDM."ProcurementKindSpecial" ("Plant","Code", "Name", "Description") VALUES ('7270','52','直接生产/收集订单','直接生产/收集订单');</v>
      </c>
    </row>
    <row r="469" spans="1:5" x14ac:dyDescent="0.25">
      <c r="A469" s="1" t="s">
        <v>1474</v>
      </c>
      <c r="B469" s="1" t="s">
        <v>1437</v>
      </c>
      <c r="C469" s="1" t="s">
        <v>1438</v>
      </c>
      <c r="D469" t="s">
        <v>1426</v>
      </c>
      <c r="E469" t="str">
        <f t="shared" si="26"/>
        <v>INSERT INTO MDM."ProcurementKindSpecial" ("Plant","Code", "Name", "Description") VALUES ('7270','60','虚拟计划','虚拟计划');</v>
      </c>
    </row>
    <row r="470" spans="1:5" x14ac:dyDescent="0.25">
      <c r="A470" s="1" t="s">
        <v>1474</v>
      </c>
      <c r="B470" s="1" t="s">
        <v>1439</v>
      </c>
      <c r="C470" s="1" t="s">
        <v>1440</v>
      </c>
      <c r="D470" t="s">
        <v>1426</v>
      </c>
      <c r="E470" t="str">
        <f t="shared" si="26"/>
        <v>INSERT INTO MDM."ProcurementKindSpecial" ("Plant","Code", "Name", "Description") VALUES ('7270','70','从替代工厂领料','从替代工厂领料');</v>
      </c>
    </row>
    <row r="471" spans="1:5" x14ac:dyDescent="0.25">
      <c r="A471" s="1" t="s">
        <v>1474</v>
      </c>
      <c r="B471" s="1" t="s">
        <v>1441</v>
      </c>
      <c r="C471" s="1" t="s">
        <v>1442</v>
      </c>
      <c r="D471" t="s">
        <v>1426</v>
      </c>
      <c r="E471" t="str">
        <f t="shared" si="26"/>
        <v>INSERT INTO MDM."ProcurementKindSpecial" ("Plant","Code", "Name", "Description") VALUES ('7270','80','在替代工厂生产','在替代工厂生产');</v>
      </c>
    </row>
    <row r="474" spans="1:5" x14ac:dyDescent="0.25">
      <c r="A474">
        <v>0</v>
      </c>
      <c r="B474" t="s">
        <v>1475</v>
      </c>
      <c r="D474" t="s">
        <v>1476</v>
      </c>
      <c r="E474" t="str">
        <f>D474&amp;A474&amp;"','"&amp;B474&amp;"','"&amp;B474&amp;"');"</f>
        <v>INSERT INTO MDM."BatchDeterminedProcedure" ("Code", "Name", "Description") VALUES ('0','按批次发货；不要求确认','按批次发货；不要求确认');</v>
      </c>
    </row>
    <row r="475" spans="1:5" x14ac:dyDescent="0.25">
      <c r="A475">
        <v>1</v>
      </c>
      <c r="B475" t="s">
        <v>1477</v>
      </c>
      <c r="D475" t="s">
        <v>1476</v>
      </c>
      <c r="E475" t="str">
        <f t="shared" ref="E475" si="27">D475&amp;A475&amp;"','"&amp;B475&amp;"','"&amp;B475&amp;"');"</f>
        <v>INSERT INTO MDM."BatchDeterminedProcedure" ("Code", "Name", "Description") VALUES ('1','在发放订单时人工确定批次','在发放订单时人工确定批次');</v>
      </c>
    </row>
    <row r="476" spans="1:5" x14ac:dyDescent="0.25">
      <c r="A476">
        <v>2</v>
      </c>
      <c r="B476" t="s">
        <v>1478</v>
      </c>
      <c r="D476" t="s">
        <v>1476</v>
      </c>
      <c r="E476" t="str">
        <f>D476&amp;A476&amp;"','"&amp;B476&amp;"','"&amp;B476&amp;"');"</f>
        <v>INSERT INTO MDM."BatchDeterminedProcedure" ("Code", "Name", "Description") VALUES ('2','在生产/处理订单中不要求批次；要求确认','在生产/处理订单中不要求批次；要求确认');</v>
      </c>
    </row>
    <row r="477" spans="1:5" x14ac:dyDescent="0.25">
      <c r="A477">
        <v>3</v>
      </c>
      <c r="B477" t="s">
        <v>1479</v>
      </c>
      <c r="D477" t="s">
        <v>1476</v>
      </c>
      <c r="E477" t="str">
        <f>D477&amp;A477&amp;"','"&amp;B477&amp;"','"&amp;B477&amp;"');"</f>
        <v>INSERT INTO MDM."BatchDeterminedProcedure" ("Code", "Name", "Description") VALUES ('3','在发放订单时自动确定批次','在发放订单时自动确定批次');</v>
      </c>
    </row>
    <row r="479" spans="1:5" x14ac:dyDescent="0.25">
      <c r="A479" t="s">
        <v>1480</v>
      </c>
      <c r="B479" t="s">
        <v>1481</v>
      </c>
      <c r="D479" t="s">
        <v>1482</v>
      </c>
      <c r="E479" t="str">
        <f t="shared" ref="E479" si="28">D479&amp;A479&amp;"','"&amp;B479&amp;"','"&amp;B479&amp;"');"</f>
        <v>INSERT INTO MDM."Period" ("Code", "Name", "Description") VALUES ('P','按照会计年度变式的期间','按照会计年度变式的期间');</v>
      </c>
    </row>
    <row r="480" spans="1:5" x14ac:dyDescent="0.25">
      <c r="A480" t="s">
        <v>1289</v>
      </c>
      <c r="B480" t="s">
        <v>1483</v>
      </c>
      <c r="D480" t="s">
        <v>1482</v>
      </c>
      <c r="E480" t="str">
        <f t="shared" ref="E480" si="29">D480&amp;A480&amp;"','"&amp;B480&amp;"','"&amp;B480&amp;"');"</f>
        <v>INSERT INTO MDM."Period" ("Code", "Name", "Description") VALUES ('M','每月的','每月的');</v>
      </c>
    </row>
    <row r="481" spans="1:5" x14ac:dyDescent="0.25">
      <c r="A481" t="s">
        <v>1299</v>
      </c>
      <c r="B481" t="s">
        <v>1484</v>
      </c>
      <c r="D481" t="s">
        <v>1482</v>
      </c>
      <c r="E481" t="str">
        <f>D481&amp;A481&amp;"','"&amp;B481&amp;"','"&amp;B481&amp;"');"</f>
        <v>INSERT INTO MDM."Period" ("Code", "Name", "Description") VALUES ('W','每周的','每周的');</v>
      </c>
    </row>
    <row r="482" spans="1:5" x14ac:dyDescent="0.25">
      <c r="A482" t="s">
        <v>1297</v>
      </c>
      <c r="B482" t="s">
        <v>1485</v>
      </c>
      <c r="D482" t="s">
        <v>1482</v>
      </c>
      <c r="E482" t="str">
        <f>D482&amp;A482&amp;"','"&amp;B482&amp;"','"&amp;B482&amp;"');"</f>
        <v>INSERT INTO MDM."Period" ("Code", "Name", "Description") VALUES ('T','每日','每日');</v>
      </c>
    </row>
    <row r="483" spans="1:5" x14ac:dyDescent="0.25">
      <c r="A483" s="2">
        <v>0</v>
      </c>
      <c r="B483" t="s">
        <v>1486</v>
      </c>
      <c r="D483" t="s">
        <v>1482</v>
      </c>
      <c r="E483" t="str">
        <f>D483&amp;A483&amp;"','"&amp;B483&amp;"','"&amp;B483&amp;"');"</f>
        <v>INSERT INTO MDM."Period" ("Code", "Name", "Description") VALUES ('0','初始值','初始值');</v>
      </c>
    </row>
    <row r="484" spans="1:5" x14ac:dyDescent="0.25">
      <c r="A484" t="s">
        <v>1285</v>
      </c>
      <c r="B484" t="s">
        <v>1487</v>
      </c>
      <c r="D484" t="s">
        <v>1482</v>
      </c>
      <c r="E484" t="str">
        <f>D484&amp;A484&amp;"','"&amp;B484&amp;"','"&amp;B484&amp;"');"</f>
        <v>INSERT INTO MDM."Period" ("Code", "Name", "Description") VALUES ('K','按照计划日历的期间','按照计划日历的期间');</v>
      </c>
    </row>
    <row r="486" spans="1:5" x14ac:dyDescent="0.25">
      <c r="A486" s="2">
        <v>24</v>
      </c>
      <c r="B486" t="s">
        <v>1488</v>
      </c>
      <c r="D486" t="s">
        <v>1489</v>
      </c>
      <c r="E486" t="str">
        <f t="shared" ref="E486" si="30">D486&amp;A486&amp;"','"&amp;B486&amp;"','"&amp;B486&amp;"');"</f>
        <v>INSERT INTO MDM."FiscalYearVariant" ("Code", "Name", "Description") VALUES ('24','半期间','半期间');</v>
      </c>
    </row>
    <row r="487" spans="1:5" x14ac:dyDescent="0.25">
      <c r="A487" t="s">
        <v>1490</v>
      </c>
      <c r="B487" t="s">
        <v>1491</v>
      </c>
      <c r="D487" t="s">
        <v>1489</v>
      </c>
      <c r="E487" t="str">
        <f t="shared" ref="E487" si="31">D487&amp;A487&amp;"','"&amp;B487&amp;"','"&amp;B487&amp;"');"</f>
        <v>INSERT INTO MDM."FiscalYearVariant" ("Code", "Name", "Description") VALUES ('C1','第一期(公历年度)','第一期(公历年度)');</v>
      </c>
    </row>
    <row r="488" spans="1:5" x14ac:dyDescent="0.25">
      <c r="A488" t="s">
        <v>1492</v>
      </c>
      <c r="B488" t="s">
        <v>1493</v>
      </c>
      <c r="D488" t="s">
        <v>1489</v>
      </c>
      <c r="E488" t="str">
        <f t="shared" ref="E488:E498" si="32">D488&amp;A488&amp;"','"&amp;B488&amp;"','"&amp;B488&amp;"');"</f>
        <v>INSERT INTO MDM."FiscalYearVariant" ("Code", "Name", "Description") VALUES ('K0','日历年,0指定期间','日历年,0指定期间');</v>
      </c>
    </row>
    <row r="489" spans="1:5" x14ac:dyDescent="0.25">
      <c r="A489" t="s">
        <v>1494</v>
      </c>
      <c r="B489" t="s">
        <v>1495</v>
      </c>
      <c r="D489" t="s">
        <v>1489</v>
      </c>
      <c r="E489" t="str">
        <f t="shared" si="32"/>
        <v>INSERT INTO MDM."FiscalYearVariant" ("Code", "Name", "Description") VALUES ('K1','公历年,1个特别期间','公历年,1个特别期间');</v>
      </c>
    </row>
    <row r="490" spans="1:5" x14ac:dyDescent="0.25">
      <c r="A490" t="s">
        <v>1496</v>
      </c>
      <c r="B490" t="s">
        <v>1497</v>
      </c>
      <c r="D490" t="s">
        <v>1489</v>
      </c>
      <c r="E490" t="str">
        <f t="shared" si="32"/>
        <v>INSERT INTO MDM."FiscalYearVariant" ("Code", "Name", "Description") VALUES ('K2','公历年,2个特别期间','公历年,2个特别期间');</v>
      </c>
    </row>
    <row r="491" spans="1:5" x14ac:dyDescent="0.25">
      <c r="A491" t="s">
        <v>1498</v>
      </c>
      <c r="B491" t="s">
        <v>1499</v>
      </c>
      <c r="D491" t="s">
        <v>1489</v>
      </c>
      <c r="E491" t="str">
        <f t="shared" si="32"/>
        <v>INSERT INTO MDM."FiscalYearVariant" ("Code", "Name", "Description") VALUES ('K3','公历年,3个特别期间','公历年,3个特别期间');</v>
      </c>
    </row>
    <row r="492" spans="1:5" x14ac:dyDescent="0.25">
      <c r="A492" t="s">
        <v>1500</v>
      </c>
      <c r="B492" t="s">
        <v>1501</v>
      </c>
      <c r="D492" t="s">
        <v>1489</v>
      </c>
      <c r="E492" t="str">
        <f t="shared" si="32"/>
        <v>INSERT INTO MDM."FiscalYearVariant" ("Code", "Name", "Description") VALUES ('K4','公历年,4个特别期间','公历年,4个特别期间');</v>
      </c>
    </row>
    <row r="493" spans="1:5" x14ac:dyDescent="0.25">
      <c r="A493" t="s">
        <v>1355</v>
      </c>
      <c r="B493" t="s">
        <v>1502</v>
      </c>
      <c r="D493" t="s">
        <v>1489</v>
      </c>
      <c r="E493" t="str">
        <f t="shared" si="32"/>
        <v>INSERT INTO MDM."FiscalYearVariant" ("Code", "Name", "Description") VALUES ('R1','93年1月-9月,缩短的会计年度','93年1月-9月,缩短的会计年度');</v>
      </c>
    </row>
    <row r="494" spans="1:5" x14ac:dyDescent="0.25">
      <c r="A494" t="s">
        <v>1503</v>
      </c>
      <c r="B494" t="s">
        <v>1504</v>
      </c>
      <c r="D494" t="s">
        <v>1489</v>
      </c>
      <c r="E494" t="str">
        <f t="shared" si="32"/>
        <v>INSERT INTO MDM."FiscalYearVariant" ("Code", "Name", "Description") VALUES ('V3','四月-五月4个特别期间','四月-五月4个特别期间');</v>
      </c>
    </row>
    <row r="495" spans="1:5" x14ac:dyDescent="0.25">
      <c r="A495" t="s">
        <v>1505</v>
      </c>
      <c r="B495" t="s">
        <v>1506</v>
      </c>
      <c r="D495" t="s">
        <v>1489</v>
      </c>
      <c r="E495" t="str">
        <f t="shared" si="32"/>
        <v>INSERT INTO MDM."FiscalYearVariant" ("Code", "Name", "Description") VALUES ('V6','七月-六月,4个特别期间','七月-六月,4个特别期间');</v>
      </c>
    </row>
    <row r="496" spans="1:5" x14ac:dyDescent="0.25">
      <c r="A496" t="s">
        <v>1507</v>
      </c>
      <c r="B496" t="s">
        <v>1508</v>
      </c>
      <c r="D496" t="s">
        <v>1489</v>
      </c>
      <c r="E496" t="str">
        <f t="shared" si="32"/>
        <v>INSERT INTO MDM."FiscalYearVariant" ("Code", "Name", "Description") VALUES ('V9','十月-九月,4个特别期间','十月-九月,4个特别期间');</v>
      </c>
    </row>
    <row r="497" spans="1:8" x14ac:dyDescent="0.25">
      <c r="A497" t="s">
        <v>1509</v>
      </c>
      <c r="B497" t="s">
        <v>1510</v>
      </c>
      <c r="D497" t="s">
        <v>1489</v>
      </c>
      <c r="E497" t="str">
        <f t="shared" si="32"/>
        <v>INSERT INTO MDM."FiscalYearVariant" ("Code", "Name", "Description") VALUES ('WK','星期日历','星期日历');</v>
      </c>
    </row>
    <row r="498" spans="1:8" x14ac:dyDescent="0.25">
      <c r="A498" t="s">
        <v>1511</v>
      </c>
      <c r="B498" t="s">
        <v>1512</v>
      </c>
      <c r="D498" t="s">
        <v>1489</v>
      </c>
      <c r="E498" t="str">
        <f t="shared" si="32"/>
        <v>INSERT INTO MDM."FiscalYearVariant" ("Code", "Name", "Description") VALUES ('Z4','酒钢会计年度','酒钢会计年度');</v>
      </c>
    </row>
    <row r="500" spans="1:8" x14ac:dyDescent="0.25">
      <c r="A500" s="1" t="s">
        <v>1424</v>
      </c>
      <c r="B500" s="1" t="s">
        <v>1289</v>
      </c>
      <c r="C500" s="1" t="s">
        <v>1273</v>
      </c>
      <c r="D500" s="3">
        <v>1</v>
      </c>
      <c r="E500" s="3">
        <v>2</v>
      </c>
      <c r="F500" s="3">
        <v>4</v>
      </c>
      <c r="G500" t="s">
        <v>1513</v>
      </c>
      <c r="H500" t="str">
        <f>G500&amp;A500&amp;"','"&amp;B500&amp;"','"&amp;C500&amp;"','"&amp;C500&amp;"','"&amp;D500&amp;"','"&amp;E500&amp;"','"&amp;F500&amp;"');"</f>
        <v>INSERT INTO MDM."RequirementsSplitting" ("Plant", "Period", "Code", "Name","PeriodNumDay", "PeriodNumWeek", "PeriodNumMRP") VALUES ('1000','M','A','A','1','2','4');</v>
      </c>
    </row>
    <row r="501" spans="1:8" x14ac:dyDescent="0.25">
      <c r="A501" s="1" t="s">
        <v>1424</v>
      </c>
      <c r="B501" s="1" t="s">
        <v>1299</v>
      </c>
      <c r="C501" s="1" t="s">
        <v>1273</v>
      </c>
      <c r="D501" s="3">
        <v>4</v>
      </c>
      <c r="E501" s="3">
        <v>0</v>
      </c>
      <c r="F501" s="3">
        <v>16</v>
      </c>
      <c r="G501" t="s">
        <v>1513</v>
      </c>
      <c r="H501" t="str">
        <f t="shared" ref="H501" si="33">G501&amp;A501&amp;"','"&amp;B501&amp;"','"&amp;C501&amp;"','"&amp;C501&amp;"','"&amp;D501&amp;"','"&amp;E501&amp;"','"&amp;F501&amp;"');"</f>
        <v>INSERT INTO MDM."RequirementsSplitting" ("Plant", "Period", "Code", "Name","PeriodNumDay", "PeriodNumWeek", "PeriodNumMRP") VALUES ('1000','W','A','A','4','0','16');</v>
      </c>
    </row>
    <row r="502" spans="1:8" x14ac:dyDescent="0.25">
      <c r="A502" s="1" t="s">
        <v>1443</v>
      </c>
      <c r="B502" s="1" t="s">
        <v>1289</v>
      </c>
      <c r="C502" s="1" t="s">
        <v>1273</v>
      </c>
      <c r="D502" s="3">
        <v>1</v>
      </c>
      <c r="E502" s="3">
        <v>2</v>
      </c>
      <c r="F502" s="3">
        <v>4</v>
      </c>
      <c r="G502" t="s">
        <v>1513</v>
      </c>
      <c r="H502" t="str">
        <f t="shared" ref="H502:H533" si="34">G502&amp;A502&amp;"','"&amp;B502&amp;"','"&amp;C502&amp;"','"&amp;C502&amp;"','"&amp;D502&amp;"','"&amp;E502&amp;"','"&amp;F502&amp;"');"</f>
        <v>INSERT INTO MDM."RequirementsSplitting" ("Plant", "Period", "Code", "Name","PeriodNumDay", "PeriodNumWeek", "PeriodNumMRP") VALUES ('1020','M','A','A','1','2','4');</v>
      </c>
    </row>
    <row r="503" spans="1:8" x14ac:dyDescent="0.25">
      <c r="A503" s="1" t="s">
        <v>1443</v>
      </c>
      <c r="B503" s="1" t="s">
        <v>1299</v>
      </c>
      <c r="C503" s="1" t="s">
        <v>1273</v>
      </c>
      <c r="D503" s="3">
        <v>4</v>
      </c>
      <c r="E503" s="3">
        <v>0</v>
      </c>
      <c r="F503" s="3">
        <v>16</v>
      </c>
      <c r="G503" t="s">
        <v>1513</v>
      </c>
      <c r="H503" t="str">
        <f t="shared" si="34"/>
        <v>INSERT INTO MDM."RequirementsSplitting" ("Plant", "Period", "Code", "Name","PeriodNumDay", "PeriodNumWeek", "PeriodNumMRP") VALUES ('1020','W','A','A','4','0','16');</v>
      </c>
    </row>
    <row r="504" spans="1:8" x14ac:dyDescent="0.25">
      <c r="A504" s="1" t="s">
        <v>1446</v>
      </c>
      <c r="B504" s="1" t="s">
        <v>1289</v>
      </c>
      <c r="C504" s="1" t="s">
        <v>1273</v>
      </c>
      <c r="D504" s="3">
        <v>1</v>
      </c>
      <c r="E504" s="3">
        <v>2</v>
      </c>
      <c r="F504" s="3">
        <v>4</v>
      </c>
      <c r="G504" t="s">
        <v>1513</v>
      </c>
      <c r="H504" t="str">
        <f t="shared" si="34"/>
        <v>INSERT INTO MDM."RequirementsSplitting" ("Plant", "Period", "Code", "Name","PeriodNumDay", "PeriodNumWeek", "PeriodNumMRP") VALUES ('1100','M','A','A','1','2','4');</v>
      </c>
    </row>
    <row r="505" spans="1:8" x14ac:dyDescent="0.25">
      <c r="A505" s="1" t="s">
        <v>1446</v>
      </c>
      <c r="B505" s="1" t="s">
        <v>1299</v>
      </c>
      <c r="C505" s="1" t="s">
        <v>1273</v>
      </c>
      <c r="D505" s="3">
        <v>4</v>
      </c>
      <c r="E505" s="3">
        <v>0</v>
      </c>
      <c r="F505" s="3">
        <v>16</v>
      </c>
      <c r="G505" t="s">
        <v>1513</v>
      </c>
      <c r="H505" t="str">
        <f t="shared" si="34"/>
        <v>INSERT INTO MDM."RequirementsSplitting" ("Plant", "Period", "Code", "Name","PeriodNumDay", "PeriodNumWeek", "PeriodNumMRP") VALUES ('1100','W','A','A','4','0','16');</v>
      </c>
    </row>
    <row r="506" spans="1:8" x14ac:dyDescent="0.25">
      <c r="A506" s="1" t="s">
        <v>1447</v>
      </c>
      <c r="B506" s="1" t="s">
        <v>1289</v>
      </c>
      <c r="C506" s="1" t="s">
        <v>1273</v>
      </c>
      <c r="D506" s="3">
        <v>1</v>
      </c>
      <c r="E506" s="3">
        <v>2</v>
      </c>
      <c r="F506" s="3">
        <v>4</v>
      </c>
      <c r="G506" t="s">
        <v>1513</v>
      </c>
      <c r="H506" t="str">
        <f t="shared" si="34"/>
        <v>INSERT INTO MDM."RequirementsSplitting" ("Plant", "Period", "Code", "Name","PeriodNumDay", "PeriodNumWeek", "PeriodNumMRP") VALUES ('2000','M','A','A','1','2','4');</v>
      </c>
    </row>
    <row r="507" spans="1:8" x14ac:dyDescent="0.25">
      <c r="A507" s="1" t="s">
        <v>1447</v>
      </c>
      <c r="B507" s="1" t="s">
        <v>1299</v>
      </c>
      <c r="C507" s="1" t="s">
        <v>1273</v>
      </c>
      <c r="D507" s="3">
        <v>4</v>
      </c>
      <c r="E507" s="3">
        <v>0</v>
      </c>
      <c r="F507" s="3">
        <v>16</v>
      </c>
      <c r="G507" t="s">
        <v>1513</v>
      </c>
      <c r="H507" t="str">
        <f t="shared" si="34"/>
        <v>INSERT INTO MDM."RequirementsSplitting" ("Plant", "Period", "Code", "Name","PeriodNumDay", "PeriodNumWeek", "PeriodNumMRP") VALUES ('2000','W','A','A','4','0','16');</v>
      </c>
    </row>
    <row r="508" spans="1:8" x14ac:dyDescent="0.25">
      <c r="A508" s="1" t="s">
        <v>1448</v>
      </c>
      <c r="B508" s="1" t="s">
        <v>1289</v>
      </c>
      <c r="C508" s="1" t="s">
        <v>1273</v>
      </c>
      <c r="D508" s="3">
        <v>1</v>
      </c>
      <c r="E508" s="3">
        <v>2</v>
      </c>
      <c r="F508" s="3">
        <v>4</v>
      </c>
      <c r="G508" t="s">
        <v>1513</v>
      </c>
      <c r="H508" t="str">
        <f t="shared" si="34"/>
        <v>INSERT INTO MDM."RequirementsSplitting" ("Plant", "Period", "Code", "Name","PeriodNumDay", "PeriodNumWeek", "PeriodNumMRP") VALUES ('2020','M','A','A','1','2','4');</v>
      </c>
    </row>
    <row r="509" spans="1:8" x14ac:dyDescent="0.25">
      <c r="A509" s="1" t="s">
        <v>1448</v>
      </c>
      <c r="B509" s="1" t="s">
        <v>1299</v>
      </c>
      <c r="C509" s="1" t="s">
        <v>1273</v>
      </c>
      <c r="D509" s="3">
        <v>4</v>
      </c>
      <c r="E509" s="3">
        <v>0</v>
      </c>
      <c r="F509" s="3">
        <v>16</v>
      </c>
      <c r="G509" t="s">
        <v>1513</v>
      </c>
      <c r="H509" t="str">
        <f t="shared" si="34"/>
        <v>INSERT INTO MDM."RequirementsSplitting" ("Plant", "Period", "Code", "Name","PeriodNumDay", "PeriodNumWeek", "PeriodNumMRP") VALUES ('2020','W','A','A','4','0','16');</v>
      </c>
    </row>
    <row r="510" spans="1:8" x14ac:dyDescent="0.25">
      <c r="A510" s="1" t="s">
        <v>1449</v>
      </c>
      <c r="B510" s="1" t="s">
        <v>1289</v>
      </c>
      <c r="C510" s="1" t="s">
        <v>1273</v>
      </c>
      <c r="D510" s="3">
        <v>1</v>
      </c>
      <c r="E510" s="3">
        <v>2</v>
      </c>
      <c r="F510" s="3">
        <v>4</v>
      </c>
      <c r="G510" t="s">
        <v>1513</v>
      </c>
      <c r="H510" t="str">
        <f t="shared" si="34"/>
        <v>INSERT INTO MDM."RequirementsSplitting" ("Plant", "Period", "Code", "Name","PeriodNumDay", "PeriodNumWeek", "PeriodNumMRP") VALUES ('2100','M','A','A','1','2','4');</v>
      </c>
    </row>
    <row r="511" spans="1:8" x14ac:dyDescent="0.25">
      <c r="A511" s="1" t="s">
        <v>1449</v>
      </c>
      <c r="B511" s="1" t="s">
        <v>1299</v>
      </c>
      <c r="C511" s="1" t="s">
        <v>1273</v>
      </c>
      <c r="D511" s="3">
        <v>4</v>
      </c>
      <c r="E511" s="3">
        <v>0</v>
      </c>
      <c r="F511" s="3">
        <v>16</v>
      </c>
      <c r="G511" t="s">
        <v>1513</v>
      </c>
      <c r="H511" t="str">
        <f t="shared" si="34"/>
        <v>INSERT INTO MDM."RequirementsSplitting" ("Plant", "Period", "Code", "Name","PeriodNumDay", "PeriodNumWeek", "PeriodNumMRP") VALUES ('2100','W','A','A','4','0','16');</v>
      </c>
    </row>
    <row r="512" spans="1:8" x14ac:dyDescent="0.25">
      <c r="A512" s="1" t="s">
        <v>1450</v>
      </c>
      <c r="B512" s="1" t="s">
        <v>1289</v>
      </c>
      <c r="C512" s="1" t="s">
        <v>1273</v>
      </c>
      <c r="D512" s="3">
        <v>1</v>
      </c>
      <c r="E512" s="3">
        <v>2</v>
      </c>
      <c r="F512" s="3">
        <v>4</v>
      </c>
      <c r="G512" t="s">
        <v>1513</v>
      </c>
      <c r="H512" t="str">
        <f t="shared" si="34"/>
        <v>INSERT INTO MDM."RequirementsSplitting" ("Plant", "Period", "Code", "Name","PeriodNumDay", "PeriodNumWeek", "PeriodNumMRP") VALUES ('2200','M','A','A','1','2','4');</v>
      </c>
    </row>
    <row r="513" spans="1:8" x14ac:dyDescent="0.25">
      <c r="A513" s="1" t="s">
        <v>1450</v>
      </c>
      <c r="B513" s="1" t="s">
        <v>1299</v>
      </c>
      <c r="C513" s="1" t="s">
        <v>1273</v>
      </c>
      <c r="D513" s="3">
        <v>4</v>
      </c>
      <c r="E513" s="3">
        <v>0</v>
      </c>
      <c r="F513" s="3">
        <v>16</v>
      </c>
      <c r="G513" t="s">
        <v>1513</v>
      </c>
      <c r="H513" t="str">
        <f t="shared" si="34"/>
        <v>INSERT INTO MDM."RequirementsSplitting" ("Plant", "Period", "Code", "Name","PeriodNumDay", "PeriodNumWeek", "PeriodNumMRP") VALUES ('2200','W','A','A','4','0','16');</v>
      </c>
    </row>
    <row r="514" spans="1:8" x14ac:dyDescent="0.25">
      <c r="A514" s="1" t="s">
        <v>1451</v>
      </c>
      <c r="B514" s="1" t="s">
        <v>1289</v>
      </c>
      <c r="C514" s="1" t="s">
        <v>1273</v>
      </c>
      <c r="D514" s="3">
        <v>1</v>
      </c>
      <c r="E514" s="3">
        <v>2</v>
      </c>
      <c r="F514" s="3">
        <v>4</v>
      </c>
      <c r="G514" t="s">
        <v>1513</v>
      </c>
      <c r="H514" t="str">
        <f t="shared" si="34"/>
        <v>INSERT INTO MDM."RequirementsSplitting" ("Plant", "Period", "Code", "Name","PeriodNumDay", "PeriodNumWeek", "PeriodNumMRP") VALUES ('4000','M','A','A','1','2','4');</v>
      </c>
    </row>
    <row r="515" spans="1:8" x14ac:dyDescent="0.25">
      <c r="A515" s="1" t="s">
        <v>1451</v>
      </c>
      <c r="B515" s="1" t="s">
        <v>1299</v>
      </c>
      <c r="C515" s="1" t="s">
        <v>1273</v>
      </c>
      <c r="D515" s="3">
        <v>4</v>
      </c>
      <c r="E515" s="3">
        <v>0</v>
      </c>
      <c r="F515" s="3">
        <v>16</v>
      </c>
      <c r="G515" t="s">
        <v>1513</v>
      </c>
      <c r="H515" t="str">
        <f t="shared" si="34"/>
        <v>INSERT INTO MDM."RequirementsSplitting" ("Plant", "Period", "Code", "Name","PeriodNumDay", "PeriodNumWeek", "PeriodNumMRP") VALUES ('4000','W','A','A','4','0','16');</v>
      </c>
    </row>
    <row r="516" spans="1:8" x14ac:dyDescent="0.25">
      <c r="A516" s="1" t="s">
        <v>1452</v>
      </c>
      <c r="B516" s="1" t="s">
        <v>1289</v>
      </c>
      <c r="C516" s="1" t="s">
        <v>1273</v>
      </c>
      <c r="D516" s="3">
        <v>1</v>
      </c>
      <c r="E516" s="3">
        <v>2</v>
      </c>
      <c r="F516" s="3">
        <v>4</v>
      </c>
      <c r="G516" t="s">
        <v>1513</v>
      </c>
      <c r="H516" t="str">
        <f t="shared" si="34"/>
        <v>INSERT INTO MDM."RequirementsSplitting" ("Plant", "Period", "Code", "Name","PeriodNumDay", "PeriodNumWeek", "PeriodNumMRP") VALUES ('5000','M','A','A','1','2','4');</v>
      </c>
    </row>
    <row r="517" spans="1:8" x14ac:dyDescent="0.25">
      <c r="A517" s="1" t="s">
        <v>1452</v>
      </c>
      <c r="B517" s="1" t="s">
        <v>1299</v>
      </c>
      <c r="C517" s="1" t="s">
        <v>1273</v>
      </c>
      <c r="D517" s="3">
        <v>4</v>
      </c>
      <c r="E517" s="3">
        <v>0</v>
      </c>
      <c r="F517" s="3">
        <v>16</v>
      </c>
      <c r="G517" t="s">
        <v>1513</v>
      </c>
      <c r="H517" t="str">
        <f t="shared" si="34"/>
        <v>INSERT INTO MDM."RequirementsSplitting" ("Plant", "Period", "Code", "Name","PeriodNumDay", "PeriodNumWeek", "PeriodNumMRP") VALUES ('5000','W','A','A','4','0','16');</v>
      </c>
    </row>
    <row r="518" spans="1:8" x14ac:dyDescent="0.25">
      <c r="A518" s="1" t="s">
        <v>1453</v>
      </c>
      <c r="B518" s="1" t="s">
        <v>1289</v>
      </c>
      <c r="C518" s="1" t="s">
        <v>1273</v>
      </c>
      <c r="D518" s="3">
        <v>1</v>
      </c>
      <c r="E518" s="3">
        <v>2</v>
      </c>
      <c r="F518" s="3">
        <v>4</v>
      </c>
      <c r="G518" t="s">
        <v>1513</v>
      </c>
      <c r="H518" t="str">
        <f t="shared" si="34"/>
        <v>INSERT INTO MDM."RequirementsSplitting" ("Plant", "Period", "Code", "Name","PeriodNumDay", "PeriodNumWeek", "PeriodNumMRP") VALUES ('5100','M','A','A','1','2','4');</v>
      </c>
    </row>
    <row r="519" spans="1:8" x14ac:dyDescent="0.25">
      <c r="A519" s="1" t="s">
        <v>1453</v>
      </c>
      <c r="B519" s="1" t="s">
        <v>1299</v>
      </c>
      <c r="C519" s="1" t="s">
        <v>1273</v>
      </c>
      <c r="D519" s="3">
        <v>4</v>
      </c>
      <c r="E519" s="3">
        <v>0</v>
      </c>
      <c r="F519" s="3">
        <v>16</v>
      </c>
      <c r="G519" t="s">
        <v>1513</v>
      </c>
      <c r="H519" t="str">
        <f t="shared" si="34"/>
        <v>INSERT INTO MDM."RequirementsSplitting" ("Plant", "Period", "Code", "Name","PeriodNumDay", "PeriodNumWeek", "PeriodNumMRP") VALUES ('5100','W','A','A','4','0','16');</v>
      </c>
    </row>
    <row r="520" spans="1:8" x14ac:dyDescent="0.25">
      <c r="A520" s="1" t="s">
        <v>1454</v>
      </c>
      <c r="B520" s="1" t="s">
        <v>1289</v>
      </c>
      <c r="C520" s="1" t="s">
        <v>1273</v>
      </c>
      <c r="D520" s="3">
        <v>1</v>
      </c>
      <c r="E520" s="3">
        <v>2</v>
      </c>
      <c r="F520" s="3">
        <v>4</v>
      </c>
      <c r="G520" t="s">
        <v>1513</v>
      </c>
      <c r="H520" t="str">
        <f t="shared" si="34"/>
        <v>INSERT INTO MDM."RequirementsSplitting" ("Plant", "Period", "Code", "Name","PeriodNumDay", "PeriodNumWeek", "PeriodNumMRP") VALUES ('5200','M','A','A','1','2','4');</v>
      </c>
    </row>
    <row r="521" spans="1:8" x14ac:dyDescent="0.25">
      <c r="A521" s="1" t="s">
        <v>1454</v>
      </c>
      <c r="B521" s="1" t="s">
        <v>1299</v>
      </c>
      <c r="C521" s="1" t="s">
        <v>1273</v>
      </c>
      <c r="D521" s="3">
        <v>4</v>
      </c>
      <c r="E521" s="3">
        <v>0</v>
      </c>
      <c r="F521" s="3">
        <v>16</v>
      </c>
      <c r="G521" t="s">
        <v>1513</v>
      </c>
      <c r="H521" t="str">
        <f t="shared" si="34"/>
        <v>INSERT INTO MDM."RequirementsSplitting" ("Plant", "Period", "Code", "Name","PeriodNumDay", "PeriodNumWeek", "PeriodNumMRP") VALUES ('5200','W','A','A','4','0','16');</v>
      </c>
    </row>
    <row r="522" spans="1:8" x14ac:dyDescent="0.25">
      <c r="A522" s="1" t="s">
        <v>1455</v>
      </c>
      <c r="B522" s="1" t="s">
        <v>1289</v>
      </c>
      <c r="C522" s="1" t="s">
        <v>1273</v>
      </c>
      <c r="D522" s="3">
        <v>1</v>
      </c>
      <c r="E522" s="3">
        <v>2</v>
      </c>
      <c r="F522" s="3">
        <v>4</v>
      </c>
      <c r="G522" t="s">
        <v>1513</v>
      </c>
      <c r="H522" t="str">
        <f t="shared" si="34"/>
        <v>INSERT INTO MDM."RequirementsSplitting" ("Plant", "Period", "Code", "Name","PeriodNumDay", "PeriodNumWeek", "PeriodNumMRP") VALUES ('5300','M','A','A','1','2','4');</v>
      </c>
    </row>
    <row r="523" spans="1:8" x14ac:dyDescent="0.25">
      <c r="A523" s="1" t="s">
        <v>1455</v>
      </c>
      <c r="B523" s="1" t="s">
        <v>1299</v>
      </c>
      <c r="C523" s="1" t="s">
        <v>1273</v>
      </c>
      <c r="D523" s="3">
        <v>4</v>
      </c>
      <c r="E523" s="3">
        <v>0</v>
      </c>
      <c r="F523" s="3">
        <v>16</v>
      </c>
      <c r="G523" t="s">
        <v>1513</v>
      </c>
      <c r="H523" t="str">
        <f t="shared" si="34"/>
        <v>INSERT INTO MDM."RequirementsSplitting" ("Plant", "Period", "Code", "Name","PeriodNumDay", "PeriodNumWeek", "PeriodNumMRP") VALUES ('5300','W','A','A','4','0','16');</v>
      </c>
    </row>
    <row r="524" spans="1:8" x14ac:dyDescent="0.25">
      <c r="A524" s="1" t="s">
        <v>1456</v>
      </c>
      <c r="B524" s="1" t="s">
        <v>1289</v>
      </c>
      <c r="C524" s="1" t="s">
        <v>1273</v>
      </c>
      <c r="D524" s="3">
        <v>1</v>
      </c>
      <c r="E524" s="3">
        <v>2</v>
      </c>
      <c r="F524" s="3">
        <v>4</v>
      </c>
      <c r="G524" t="s">
        <v>1513</v>
      </c>
      <c r="H524" t="str">
        <f t="shared" si="34"/>
        <v>INSERT INTO MDM."RequirementsSplitting" ("Plant", "Period", "Code", "Name","PeriodNumDay", "PeriodNumWeek", "PeriodNumMRP") VALUES ('5400','M','A','A','1','2','4');</v>
      </c>
    </row>
    <row r="525" spans="1:8" x14ac:dyDescent="0.25">
      <c r="A525" s="1" t="s">
        <v>1456</v>
      </c>
      <c r="B525" s="1" t="s">
        <v>1299</v>
      </c>
      <c r="C525" s="1" t="s">
        <v>1273</v>
      </c>
      <c r="D525" s="3">
        <v>4</v>
      </c>
      <c r="E525" s="3">
        <v>0</v>
      </c>
      <c r="F525" s="3">
        <v>16</v>
      </c>
      <c r="G525" t="s">
        <v>1513</v>
      </c>
      <c r="H525" t="str">
        <f t="shared" si="34"/>
        <v>INSERT INTO MDM."RequirementsSplitting" ("Plant", "Period", "Code", "Name","PeriodNumDay", "PeriodNumWeek", "PeriodNumMRP") VALUES ('5400','W','A','A','4','0','16');</v>
      </c>
    </row>
    <row r="526" spans="1:8" x14ac:dyDescent="0.25">
      <c r="A526" s="1" t="s">
        <v>1458</v>
      </c>
      <c r="B526" s="1" t="s">
        <v>1289</v>
      </c>
      <c r="C526" s="1" t="s">
        <v>1273</v>
      </c>
      <c r="D526" s="3">
        <v>1</v>
      </c>
      <c r="E526" s="3">
        <v>2</v>
      </c>
      <c r="F526" s="3">
        <v>4</v>
      </c>
      <c r="G526" t="s">
        <v>1513</v>
      </c>
      <c r="H526" t="str">
        <f t="shared" si="34"/>
        <v>INSERT INTO MDM."RequirementsSplitting" ("Plant", "Period", "Code", "Name","PeriodNumDay", "PeriodNumWeek", "PeriodNumMRP") VALUES ('5600','M','A','A','1','2','4');</v>
      </c>
    </row>
    <row r="527" spans="1:8" x14ac:dyDescent="0.25">
      <c r="A527" s="1" t="s">
        <v>1458</v>
      </c>
      <c r="B527" s="1" t="s">
        <v>1299</v>
      </c>
      <c r="C527" s="1" t="s">
        <v>1273</v>
      </c>
      <c r="D527" s="3">
        <v>4</v>
      </c>
      <c r="E527" s="3">
        <v>0</v>
      </c>
      <c r="F527" s="3">
        <v>16</v>
      </c>
      <c r="G527" t="s">
        <v>1513</v>
      </c>
      <c r="H527" t="str">
        <f t="shared" si="34"/>
        <v>INSERT INTO MDM."RequirementsSplitting" ("Plant", "Period", "Code", "Name","PeriodNumDay", "PeriodNumWeek", "PeriodNumMRP") VALUES ('5600','W','A','A','4','0','16');</v>
      </c>
    </row>
    <row r="528" spans="1:8" x14ac:dyDescent="0.25">
      <c r="A528" s="1" t="s">
        <v>1460</v>
      </c>
      <c r="B528" s="1" t="s">
        <v>1289</v>
      </c>
      <c r="C528" s="1" t="s">
        <v>1273</v>
      </c>
      <c r="D528" s="3">
        <v>1</v>
      </c>
      <c r="E528" s="3">
        <v>2</v>
      </c>
      <c r="F528" s="3">
        <v>4</v>
      </c>
      <c r="G528" t="s">
        <v>1513</v>
      </c>
      <c r="H528" t="str">
        <f t="shared" si="34"/>
        <v>INSERT INTO MDM."RequirementsSplitting" ("Plant", "Period", "Code", "Name","PeriodNumDay", "PeriodNumWeek", "PeriodNumMRP") VALUES ('5800','M','A','A','1','2','4');</v>
      </c>
    </row>
    <row r="529" spans="1:8" x14ac:dyDescent="0.25">
      <c r="A529" s="1" t="s">
        <v>1460</v>
      </c>
      <c r="B529" s="1" t="s">
        <v>1299</v>
      </c>
      <c r="C529" s="1" t="s">
        <v>1273</v>
      </c>
      <c r="D529" s="3">
        <v>4</v>
      </c>
      <c r="E529" s="3">
        <v>0</v>
      </c>
      <c r="F529" s="3">
        <v>16</v>
      </c>
      <c r="G529" t="s">
        <v>1513</v>
      </c>
      <c r="H529" t="str">
        <f t="shared" si="34"/>
        <v>INSERT INTO MDM."RequirementsSplitting" ("Plant", "Period", "Code", "Name","PeriodNumDay", "PeriodNumWeek", "PeriodNumMRP") VALUES ('5800','W','A','A','4','0','16');</v>
      </c>
    </row>
    <row r="530" spans="1:8" x14ac:dyDescent="0.25">
      <c r="A530" s="1" t="s">
        <v>1461</v>
      </c>
      <c r="B530" s="1" t="s">
        <v>1289</v>
      </c>
      <c r="C530" s="1" t="s">
        <v>1273</v>
      </c>
      <c r="D530" s="3">
        <v>1</v>
      </c>
      <c r="E530" s="3">
        <v>2</v>
      </c>
      <c r="F530" s="3">
        <v>4</v>
      </c>
      <c r="G530" t="s">
        <v>1513</v>
      </c>
      <c r="H530" t="str">
        <f t="shared" si="34"/>
        <v>INSERT INTO MDM."RequirementsSplitting" ("Plant", "Period", "Code", "Name","PeriodNumDay", "PeriodNumWeek", "PeriodNumMRP") VALUES ('5900','M','A','A','1','2','4');</v>
      </c>
    </row>
    <row r="531" spans="1:8" x14ac:dyDescent="0.25">
      <c r="A531" s="1" t="s">
        <v>1461</v>
      </c>
      <c r="B531" s="1" t="s">
        <v>1299</v>
      </c>
      <c r="C531" s="1" t="s">
        <v>1273</v>
      </c>
      <c r="D531" s="3">
        <v>4</v>
      </c>
      <c r="E531" s="3">
        <v>0</v>
      </c>
      <c r="F531" s="3">
        <v>16</v>
      </c>
      <c r="G531" t="s">
        <v>1513</v>
      </c>
      <c r="H531" t="str">
        <f t="shared" si="34"/>
        <v>INSERT INTO MDM."RequirementsSplitting" ("Plant", "Period", "Code", "Name","PeriodNumDay", "PeriodNumWeek", "PeriodNumMRP") VALUES ('5900','W','A','A','4','0','16');</v>
      </c>
    </row>
    <row r="532" spans="1:8" x14ac:dyDescent="0.25">
      <c r="A532" s="1" t="s">
        <v>1462</v>
      </c>
      <c r="B532" s="1" t="s">
        <v>1289</v>
      </c>
      <c r="C532" s="1" t="s">
        <v>1273</v>
      </c>
      <c r="D532" s="3">
        <v>1</v>
      </c>
      <c r="E532" s="3">
        <v>2</v>
      </c>
      <c r="F532" s="3">
        <v>4</v>
      </c>
      <c r="G532" t="s">
        <v>1513</v>
      </c>
      <c r="H532" t="str">
        <f t="shared" si="34"/>
        <v>INSERT INTO MDM."RequirementsSplitting" ("Plant", "Period", "Code", "Name","PeriodNumDay", "PeriodNumWeek", "PeriodNumMRP") VALUES ('6100','M','A','A','1','2','4');</v>
      </c>
    </row>
    <row r="533" spans="1:8" x14ac:dyDescent="0.25">
      <c r="A533" s="1" t="s">
        <v>1462</v>
      </c>
      <c r="B533" s="1" t="s">
        <v>1299</v>
      </c>
      <c r="C533" s="1" t="s">
        <v>1273</v>
      </c>
      <c r="D533" s="3">
        <v>4</v>
      </c>
      <c r="E533" s="3">
        <v>0</v>
      </c>
      <c r="F533" s="3">
        <v>16</v>
      </c>
      <c r="G533" t="s">
        <v>1513</v>
      </c>
      <c r="H533" t="str">
        <f t="shared" si="34"/>
        <v>INSERT INTO MDM."RequirementsSplitting" ("Plant", "Period", "Code", "Name","PeriodNumDay", "PeriodNumWeek", "PeriodNumMRP") VALUES ('6100','W','A','A','4','0','16');</v>
      </c>
    </row>
    <row r="534" spans="1:8" x14ac:dyDescent="0.25">
      <c r="A534" s="1" t="s">
        <v>1463</v>
      </c>
      <c r="B534" s="1" t="s">
        <v>1289</v>
      </c>
      <c r="C534" s="1" t="s">
        <v>1273</v>
      </c>
      <c r="D534" s="3">
        <v>1</v>
      </c>
      <c r="E534" s="3">
        <v>2</v>
      </c>
      <c r="F534" s="3">
        <v>4</v>
      </c>
      <c r="G534" t="s">
        <v>1513</v>
      </c>
      <c r="H534" t="str">
        <f t="shared" ref="H534:H565" si="35">G534&amp;A534&amp;"','"&amp;B534&amp;"','"&amp;C534&amp;"','"&amp;C534&amp;"','"&amp;D534&amp;"','"&amp;E534&amp;"','"&amp;F534&amp;"');"</f>
        <v>INSERT INTO MDM."RequirementsSplitting" ("Plant", "Period", "Code", "Name","PeriodNumDay", "PeriodNumWeek", "PeriodNumMRP") VALUES ('6200','M','A','A','1','2','4');</v>
      </c>
    </row>
    <row r="535" spans="1:8" x14ac:dyDescent="0.25">
      <c r="A535" s="1" t="s">
        <v>1463</v>
      </c>
      <c r="B535" s="1" t="s">
        <v>1299</v>
      </c>
      <c r="C535" s="1" t="s">
        <v>1273</v>
      </c>
      <c r="D535" s="3">
        <v>4</v>
      </c>
      <c r="E535" s="3">
        <v>0</v>
      </c>
      <c r="F535" s="3">
        <v>16</v>
      </c>
      <c r="G535" t="s">
        <v>1513</v>
      </c>
      <c r="H535" t="str">
        <f t="shared" si="35"/>
        <v>INSERT INTO MDM."RequirementsSplitting" ("Plant", "Period", "Code", "Name","PeriodNumDay", "PeriodNumWeek", "PeriodNumMRP") VALUES ('6200','W','A','A','4','0','16');</v>
      </c>
    </row>
    <row r="536" spans="1:8" x14ac:dyDescent="0.25">
      <c r="A536" s="1" t="s">
        <v>1464</v>
      </c>
      <c r="B536" s="1" t="s">
        <v>1289</v>
      </c>
      <c r="C536" s="1" t="s">
        <v>1273</v>
      </c>
      <c r="D536" s="3">
        <v>1</v>
      </c>
      <c r="E536" s="3">
        <v>2</v>
      </c>
      <c r="F536" s="3">
        <v>4</v>
      </c>
      <c r="G536" t="s">
        <v>1513</v>
      </c>
      <c r="H536" t="str">
        <f t="shared" si="35"/>
        <v>INSERT INTO MDM."RequirementsSplitting" ("Plant", "Period", "Code", "Name","PeriodNumDay", "PeriodNumWeek", "PeriodNumMRP") VALUES ('6300','M','A','A','1','2','4');</v>
      </c>
    </row>
    <row r="537" spans="1:8" x14ac:dyDescent="0.25">
      <c r="A537" s="1" t="s">
        <v>1464</v>
      </c>
      <c r="B537" s="1" t="s">
        <v>1299</v>
      </c>
      <c r="C537" s="1" t="s">
        <v>1273</v>
      </c>
      <c r="D537" s="3">
        <v>4</v>
      </c>
      <c r="E537" s="3">
        <v>0</v>
      </c>
      <c r="F537" s="3">
        <v>16</v>
      </c>
      <c r="G537" t="s">
        <v>1513</v>
      </c>
      <c r="H537" t="str">
        <f t="shared" si="35"/>
        <v>INSERT INTO MDM."RequirementsSplitting" ("Plant", "Period", "Code", "Name","PeriodNumDay", "PeriodNumWeek", "PeriodNumMRP") VALUES ('6300','W','A','A','4','0','16');</v>
      </c>
    </row>
    <row r="538" spans="1:8" x14ac:dyDescent="0.25">
      <c r="A538" s="1" t="s">
        <v>1465</v>
      </c>
      <c r="B538" s="1" t="s">
        <v>1289</v>
      </c>
      <c r="C538" s="1" t="s">
        <v>1273</v>
      </c>
      <c r="D538" s="3">
        <v>1</v>
      </c>
      <c r="E538" s="3">
        <v>2</v>
      </c>
      <c r="F538" s="3">
        <v>4</v>
      </c>
      <c r="G538" t="s">
        <v>1513</v>
      </c>
      <c r="H538" t="str">
        <f t="shared" si="35"/>
        <v>INSERT INTO MDM."RequirementsSplitting" ("Plant", "Period", "Code", "Name","PeriodNumDay", "PeriodNumWeek", "PeriodNumMRP") VALUES ('6400','M','A','A','1','2','4');</v>
      </c>
    </row>
    <row r="539" spans="1:8" x14ac:dyDescent="0.25">
      <c r="A539" s="1" t="s">
        <v>1465</v>
      </c>
      <c r="B539" s="1" t="s">
        <v>1299</v>
      </c>
      <c r="C539" s="1" t="s">
        <v>1273</v>
      </c>
      <c r="D539" s="3">
        <v>4</v>
      </c>
      <c r="E539" s="3">
        <v>0</v>
      </c>
      <c r="F539" s="3">
        <v>16</v>
      </c>
      <c r="G539" t="s">
        <v>1513</v>
      </c>
      <c r="H539" t="str">
        <f t="shared" si="35"/>
        <v>INSERT INTO MDM."RequirementsSplitting" ("Plant", "Period", "Code", "Name","PeriodNumDay", "PeriodNumWeek", "PeriodNumMRP") VALUES ('6400','W','A','A','4','0','16');</v>
      </c>
    </row>
    <row r="540" spans="1:8" x14ac:dyDescent="0.25">
      <c r="A540" s="1" t="s">
        <v>1466</v>
      </c>
      <c r="B540" s="1" t="s">
        <v>1289</v>
      </c>
      <c r="C540" s="1" t="s">
        <v>1273</v>
      </c>
      <c r="D540" s="3">
        <v>1</v>
      </c>
      <c r="E540" s="3">
        <v>2</v>
      </c>
      <c r="F540" s="3">
        <v>4</v>
      </c>
      <c r="G540" t="s">
        <v>1513</v>
      </c>
      <c r="H540" t="str">
        <f t="shared" si="35"/>
        <v>INSERT INTO MDM."RequirementsSplitting" ("Plant", "Period", "Code", "Name","PeriodNumDay", "PeriodNumWeek", "PeriodNumMRP") VALUES ('6500','M','A','A','1','2','4');</v>
      </c>
    </row>
    <row r="541" spans="1:8" x14ac:dyDescent="0.25">
      <c r="A541" s="1" t="s">
        <v>1466</v>
      </c>
      <c r="B541" s="1" t="s">
        <v>1299</v>
      </c>
      <c r="C541" s="1" t="s">
        <v>1273</v>
      </c>
      <c r="D541" s="3">
        <v>4</v>
      </c>
      <c r="E541" s="3">
        <v>0</v>
      </c>
      <c r="F541" s="3">
        <v>16</v>
      </c>
      <c r="G541" t="s">
        <v>1513</v>
      </c>
      <c r="H541" t="str">
        <f t="shared" si="35"/>
        <v>INSERT INTO MDM."RequirementsSplitting" ("Plant", "Period", "Code", "Name","PeriodNumDay", "PeriodNumWeek", "PeriodNumMRP") VALUES ('6500','W','A','A','4','0','16');</v>
      </c>
    </row>
    <row r="542" spans="1:8" x14ac:dyDescent="0.25">
      <c r="A542" s="1" t="s">
        <v>1467</v>
      </c>
      <c r="B542" s="1" t="s">
        <v>1289</v>
      </c>
      <c r="C542" s="1" t="s">
        <v>1273</v>
      </c>
      <c r="D542" s="3">
        <v>1</v>
      </c>
      <c r="E542" s="3">
        <v>2</v>
      </c>
      <c r="F542" s="3">
        <v>4</v>
      </c>
      <c r="G542" t="s">
        <v>1513</v>
      </c>
      <c r="H542" t="str">
        <f t="shared" si="35"/>
        <v>INSERT INTO MDM."RequirementsSplitting" ("Plant", "Period", "Code", "Name","PeriodNumDay", "PeriodNumWeek", "PeriodNumMRP") VALUES ('6600','M','A','A','1','2','4');</v>
      </c>
    </row>
    <row r="543" spans="1:8" x14ac:dyDescent="0.25">
      <c r="A543" s="1" t="s">
        <v>1467</v>
      </c>
      <c r="B543" s="1" t="s">
        <v>1299</v>
      </c>
      <c r="C543" s="1" t="s">
        <v>1273</v>
      </c>
      <c r="D543" s="3">
        <v>4</v>
      </c>
      <c r="E543" s="3">
        <v>0</v>
      </c>
      <c r="F543" s="3">
        <v>16</v>
      </c>
      <c r="G543" t="s">
        <v>1513</v>
      </c>
      <c r="H543" t="str">
        <f t="shared" si="35"/>
        <v>INSERT INTO MDM."RequirementsSplitting" ("Plant", "Period", "Code", "Name","PeriodNumDay", "PeriodNumWeek", "PeriodNumMRP") VALUES ('6600','W','A','A','4','0','16');</v>
      </c>
    </row>
    <row r="544" spans="1:8" x14ac:dyDescent="0.25">
      <c r="A544" s="1" t="s">
        <v>1468</v>
      </c>
      <c r="B544" s="1" t="s">
        <v>1289</v>
      </c>
      <c r="C544" s="1" t="s">
        <v>1273</v>
      </c>
      <c r="D544" s="3">
        <v>1</v>
      </c>
      <c r="E544" s="3">
        <v>2</v>
      </c>
      <c r="F544" s="3">
        <v>4</v>
      </c>
      <c r="G544" t="s">
        <v>1513</v>
      </c>
      <c r="H544" t="str">
        <f t="shared" si="35"/>
        <v>INSERT INTO MDM."RequirementsSplitting" ("Plant", "Period", "Code", "Name","PeriodNumDay", "PeriodNumWeek", "PeriodNumMRP") VALUES ('6700','M','A','A','1','2','4');</v>
      </c>
    </row>
    <row r="545" spans="1:8" x14ac:dyDescent="0.25">
      <c r="A545" s="1" t="s">
        <v>1468</v>
      </c>
      <c r="B545" s="1" t="s">
        <v>1299</v>
      </c>
      <c r="C545" s="1" t="s">
        <v>1273</v>
      </c>
      <c r="D545" s="3">
        <v>4</v>
      </c>
      <c r="E545" s="3">
        <v>0</v>
      </c>
      <c r="F545" s="3">
        <v>16</v>
      </c>
      <c r="G545" t="s">
        <v>1513</v>
      </c>
      <c r="H545" t="str">
        <f t="shared" si="35"/>
        <v>INSERT INTO MDM."RequirementsSplitting" ("Plant", "Period", "Code", "Name","PeriodNumDay", "PeriodNumWeek", "PeriodNumMRP") VALUES ('6700','W','A','A','4','0','16');</v>
      </c>
    </row>
    <row r="546" spans="1:8" x14ac:dyDescent="0.25">
      <c r="A546" s="1" t="s">
        <v>1469</v>
      </c>
      <c r="B546" s="1" t="s">
        <v>1289</v>
      </c>
      <c r="C546" s="1" t="s">
        <v>1273</v>
      </c>
      <c r="D546" s="3">
        <v>1</v>
      </c>
      <c r="E546" s="3">
        <v>2</v>
      </c>
      <c r="F546" s="3">
        <v>4</v>
      </c>
      <c r="G546" t="s">
        <v>1513</v>
      </c>
      <c r="H546" t="str">
        <f t="shared" si="35"/>
        <v>INSERT INTO MDM."RequirementsSplitting" ("Plant", "Period", "Code", "Name","PeriodNumDay", "PeriodNumWeek", "PeriodNumMRP") VALUES ('6800','M','A','A','1','2','4');</v>
      </c>
    </row>
    <row r="547" spans="1:8" x14ac:dyDescent="0.25">
      <c r="A547" s="1" t="s">
        <v>1469</v>
      </c>
      <c r="B547" s="1" t="s">
        <v>1299</v>
      </c>
      <c r="C547" s="1" t="s">
        <v>1273</v>
      </c>
      <c r="D547" s="3">
        <v>4</v>
      </c>
      <c r="E547" s="3">
        <v>0</v>
      </c>
      <c r="F547" s="3">
        <v>16</v>
      </c>
      <c r="G547" t="s">
        <v>1513</v>
      </c>
      <c r="H547" t="str">
        <f t="shared" si="35"/>
        <v>INSERT INTO MDM."RequirementsSplitting" ("Plant", "Period", "Code", "Name","PeriodNumDay", "PeriodNumWeek", "PeriodNumMRP") VALUES ('6800','W','A','A','4','0','16');</v>
      </c>
    </row>
    <row r="548" spans="1:8" x14ac:dyDescent="0.25">
      <c r="A548" s="1" t="s">
        <v>1470</v>
      </c>
      <c r="B548" s="1" t="s">
        <v>1289</v>
      </c>
      <c r="C548" s="1" t="s">
        <v>1273</v>
      </c>
      <c r="D548" s="3">
        <v>1</v>
      </c>
      <c r="E548" s="3">
        <v>2</v>
      </c>
      <c r="F548" s="3">
        <v>4</v>
      </c>
      <c r="G548" t="s">
        <v>1513</v>
      </c>
      <c r="H548" t="str">
        <f t="shared" si="35"/>
        <v>INSERT INTO MDM."RequirementsSplitting" ("Plant", "Period", "Code", "Name","PeriodNumDay", "PeriodNumWeek", "PeriodNumMRP") VALUES ('6900','M','A','A','1','2','4');</v>
      </c>
    </row>
    <row r="549" spans="1:8" x14ac:dyDescent="0.25">
      <c r="A549" s="1" t="s">
        <v>1470</v>
      </c>
      <c r="B549" s="1" t="s">
        <v>1299</v>
      </c>
      <c r="C549" s="1" t="s">
        <v>1273</v>
      </c>
      <c r="D549" s="3">
        <v>4</v>
      </c>
      <c r="E549" s="3">
        <v>0</v>
      </c>
      <c r="F549" s="3">
        <v>16</v>
      </c>
      <c r="G549" t="s">
        <v>1513</v>
      </c>
      <c r="H549" t="str">
        <f t="shared" si="35"/>
        <v>INSERT INTO MDM."RequirementsSplitting" ("Plant", "Period", "Code", "Name","PeriodNumDay", "PeriodNumWeek", "PeriodNumMRP") VALUES ('6900','W','A','A','4','0','16');</v>
      </c>
    </row>
    <row r="550" spans="1:8" x14ac:dyDescent="0.25">
      <c r="A550" s="1" t="s">
        <v>1471</v>
      </c>
      <c r="B550" s="1" t="s">
        <v>1289</v>
      </c>
      <c r="C550" s="1" t="s">
        <v>1273</v>
      </c>
      <c r="D550" s="3">
        <v>1</v>
      </c>
      <c r="E550" s="3">
        <v>2</v>
      </c>
      <c r="F550" s="3">
        <v>4</v>
      </c>
      <c r="G550" t="s">
        <v>1513</v>
      </c>
      <c r="H550" t="str">
        <f t="shared" si="35"/>
        <v>INSERT INTO MDM."RequirementsSplitting" ("Plant", "Period", "Code", "Name","PeriodNumDay", "PeriodNumWeek", "PeriodNumMRP") VALUES ('6901','M','A','A','1','2','4');</v>
      </c>
    </row>
    <row r="551" spans="1:8" x14ac:dyDescent="0.25">
      <c r="A551" s="1" t="s">
        <v>1471</v>
      </c>
      <c r="B551" s="1" t="s">
        <v>1299</v>
      </c>
      <c r="C551" s="1" t="s">
        <v>1273</v>
      </c>
      <c r="D551" s="3">
        <v>4</v>
      </c>
      <c r="E551" s="3">
        <v>0</v>
      </c>
      <c r="F551" s="3">
        <v>16</v>
      </c>
      <c r="G551" t="s">
        <v>1513</v>
      </c>
      <c r="H551" t="str">
        <f t="shared" si="35"/>
        <v>INSERT INTO MDM."RequirementsSplitting" ("Plant", "Period", "Code", "Name","PeriodNumDay", "PeriodNumWeek", "PeriodNumMRP") VALUES ('6901','W','A','A','4','0','16');</v>
      </c>
    </row>
    <row r="552" spans="1:8" x14ac:dyDescent="0.25">
      <c r="A552" s="1" t="s">
        <v>1472</v>
      </c>
      <c r="B552" s="1" t="s">
        <v>1289</v>
      </c>
      <c r="C552" s="1" t="s">
        <v>1273</v>
      </c>
      <c r="D552" s="3">
        <v>1</v>
      </c>
      <c r="E552" s="3">
        <v>2</v>
      </c>
      <c r="F552" s="3">
        <v>4</v>
      </c>
      <c r="G552" t="s">
        <v>1513</v>
      </c>
      <c r="H552" t="str">
        <f t="shared" si="35"/>
        <v>INSERT INTO MDM."RequirementsSplitting" ("Plant", "Period", "Code", "Name","PeriodNumDay", "PeriodNumWeek", "PeriodNumMRP") VALUES ('7230','M','A','A','1','2','4');</v>
      </c>
    </row>
    <row r="553" spans="1:8" x14ac:dyDescent="0.25">
      <c r="A553" s="1" t="s">
        <v>1472</v>
      </c>
      <c r="B553" s="1" t="s">
        <v>1299</v>
      </c>
      <c r="C553" s="1" t="s">
        <v>1273</v>
      </c>
      <c r="D553" s="3">
        <v>4</v>
      </c>
      <c r="E553" s="3">
        <v>0</v>
      </c>
      <c r="F553" s="3">
        <v>16</v>
      </c>
      <c r="G553" t="s">
        <v>1513</v>
      </c>
      <c r="H553" t="str">
        <f t="shared" si="35"/>
        <v>INSERT INTO MDM."RequirementsSplitting" ("Plant", "Period", "Code", "Name","PeriodNumDay", "PeriodNumWeek", "PeriodNumMRP") VALUES ('7230','W','A','A','4','0','16');</v>
      </c>
    </row>
    <row r="554" spans="1:8" x14ac:dyDescent="0.25">
      <c r="A554" s="1" t="s">
        <v>1473</v>
      </c>
      <c r="B554" s="1" t="s">
        <v>1289</v>
      </c>
      <c r="C554" s="1" t="s">
        <v>1273</v>
      </c>
      <c r="D554" s="3">
        <v>1</v>
      </c>
      <c r="E554" s="3">
        <v>2</v>
      </c>
      <c r="F554" s="3">
        <v>4</v>
      </c>
      <c r="G554" t="s">
        <v>1513</v>
      </c>
      <c r="H554" t="str">
        <f t="shared" si="35"/>
        <v>INSERT INTO MDM."RequirementsSplitting" ("Plant", "Period", "Code", "Name","PeriodNumDay", "PeriodNumWeek", "PeriodNumMRP") VALUES ('7240','M','A','A','1','2','4');</v>
      </c>
    </row>
    <row r="555" spans="1:8" x14ac:dyDescent="0.25">
      <c r="A555" s="1" t="s">
        <v>1473</v>
      </c>
      <c r="B555" s="1" t="s">
        <v>1299</v>
      </c>
      <c r="C555" s="1" t="s">
        <v>1273</v>
      </c>
      <c r="D555" s="3">
        <v>4</v>
      </c>
      <c r="E555" s="3">
        <v>0</v>
      </c>
      <c r="F555" s="3">
        <v>16</v>
      </c>
      <c r="G555" t="s">
        <v>1513</v>
      </c>
      <c r="H555" t="str">
        <f t="shared" si="35"/>
        <v>INSERT INTO MDM."RequirementsSplitting" ("Plant", "Period", "Code", "Name","PeriodNumDay", "PeriodNumWeek", "PeriodNumMRP") VALUES ('7240','W','A','A','4','0','16');</v>
      </c>
    </row>
    <row r="556" spans="1:8" x14ac:dyDescent="0.25">
      <c r="A556" s="1" t="s">
        <v>1474</v>
      </c>
      <c r="B556" s="1" t="s">
        <v>1289</v>
      </c>
      <c r="C556" s="1" t="s">
        <v>1273</v>
      </c>
      <c r="D556" s="3">
        <v>1</v>
      </c>
      <c r="E556" s="3">
        <v>2</v>
      </c>
      <c r="F556" s="3">
        <v>4</v>
      </c>
      <c r="G556" t="s">
        <v>1513</v>
      </c>
      <c r="H556" t="str">
        <f t="shared" si="35"/>
        <v>INSERT INTO MDM."RequirementsSplitting" ("Plant", "Period", "Code", "Name","PeriodNumDay", "PeriodNumWeek", "PeriodNumMRP") VALUES ('7270','M','A','A','1','2','4');</v>
      </c>
    </row>
    <row r="557" spans="1:8" x14ac:dyDescent="0.25">
      <c r="A557" s="1" t="s">
        <v>1474</v>
      </c>
      <c r="B557" s="1" t="s">
        <v>1299</v>
      </c>
      <c r="C557" s="1" t="s">
        <v>1273</v>
      </c>
      <c r="D557" s="3">
        <v>4</v>
      </c>
      <c r="E557" s="3">
        <v>0</v>
      </c>
      <c r="F557" s="3">
        <v>16</v>
      </c>
      <c r="G557" t="s">
        <v>1513</v>
      </c>
      <c r="H557" t="str">
        <f t="shared" si="35"/>
        <v>INSERT INTO MDM."RequirementsSplitting" ("Plant", "Period", "Code", "Name","PeriodNumDay", "PeriodNumWeek", "PeriodNumMRP") VALUES ('7270','W','A','A','4','0','16');</v>
      </c>
    </row>
    <row r="559" spans="1:8" x14ac:dyDescent="0.25">
      <c r="A559">
        <v>0</v>
      </c>
      <c r="B559" t="s">
        <v>1514</v>
      </c>
      <c r="D559" t="s">
        <v>1515</v>
      </c>
      <c r="E559" t="str">
        <f t="shared" ref="E559" si="36">D559&amp;A559&amp;"','"&amp;B559&amp;"','"&amp;B559&amp;"');"</f>
        <v>INSERT INTO MDM."RequirementsSummarize" ("Code", "Name", "Description") VALUES ('0','个别的和集中的需求','个别的和集中的需求');</v>
      </c>
    </row>
    <row r="560" spans="1:8" x14ac:dyDescent="0.25">
      <c r="A560">
        <v>1</v>
      </c>
      <c r="B560" t="s">
        <v>1516</v>
      </c>
      <c r="D560" t="s">
        <v>1515</v>
      </c>
      <c r="E560" t="str">
        <f>D560&amp;A560&amp;"','"&amp;B560&amp;"','"&amp;B560&amp;"');"</f>
        <v>INSERT INTO MDM."RequirementsSummarize" ("Code", "Name", "Description") VALUES ('1','仅个别需求','仅个别需求');</v>
      </c>
    </row>
    <row r="561" spans="1:5" x14ac:dyDescent="0.25">
      <c r="A561">
        <v>2</v>
      </c>
      <c r="B561" t="s">
        <v>1517</v>
      </c>
      <c r="D561" t="s">
        <v>1515</v>
      </c>
      <c r="E561" t="str">
        <f>D561&amp;A561&amp;"','"&amp;B561&amp;"','"&amp;B561&amp;"');"</f>
        <v>INSERT INTO MDM."RequirementsSummarize" ("Code", "Name", "Description") VALUES ('2','只汇总请求','只汇总请求');</v>
      </c>
    </row>
    <row r="563" spans="1:5" x14ac:dyDescent="0.25">
      <c r="A563">
        <v>0</v>
      </c>
      <c r="B563" t="s">
        <v>1518</v>
      </c>
      <c r="D563" t="s">
        <v>1519</v>
      </c>
      <c r="E563" t="str">
        <f t="shared" ref="E563" si="37">D563&amp;A563&amp;"','"&amp;B563&amp;"','"&amp;B563&amp;"');"</f>
        <v>INSERT INTO MDM."BOMSelectingMethod" ("Code", "Name", "Description") VALUES ('0','由订单数量选择','由订单数量选择');</v>
      </c>
    </row>
    <row r="564" spans="1:5" x14ac:dyDescent="0.25">
      <c r="A564">
        <v>1</v>
      </c>
      <c r="B564" t="s">
        <v>1520</v>
      </c>
      <c r="D564" t="s">
        <v>1519</v>
      </c>
      <c r="E564" t="str">
        <f t="shared" ref="E564" si="38">D564&amp;A564&amp;"','"&amp;B564&amp;"','"&amp;B564&amp;"');"</f>
        <v>INSERT INTO MDM."BOMSelectingMethod" ("Code", "Name", "Description") VALUES ('1','由展开日期选择','由展开日期选择');</v>
      </c>
    </row>
    <row r="565" spans="1:5" x14ac:dyDescent="0.25">
      <c r="A565">
        <v>2</v>
      </c>
      <c r="B565" t="s">
        <v>1521</v>
      </c>
      <c r="D565" t="s">
        <v>1519</v>
      </c>
      <c r="E565" t="str">
        <f>D565&amp;A565&amp;"','"&amp;B565&amp;"','"&amp;B565&amp;"');"</f>
        <v>INSERT INTO MDM."BOMSelectingMethod" ("Code", "Name", "Description") VALUES ('2','由生产版本选择','由生产版本选择');</v>
      </c>
    </row>
    <row r="566" spans="1:5" x14ac:dyDescent="0.25">
      <c r="A566">
        <v>3</v>
      </c>
      <c r="B566" t="s">
        <v>1522</v>
      </c>
      <c r="D566" t="s">
        <v>1519</v>
      </c>
      <c r="E566" t="str">
        <f>D566&amp;A566&amp;"','"&amp;B566&amp;"','"&amp;B566&amp;"');"</f>
        <v>INSERT INTO MDM."BOMSelectingMethod" ("Code", "Name", "Description") VALUES ('3','仅通过生产版本选择','仅通过生产版本选择');</v>
      </c>
    </row>
    <row r="568" spans="1:5" x14ac:dyDescent="0.25">
      <c r="A568">
        <v>1</v>
      </c>
      <c r="B568" t="s">
        <v>1523</v>
      </c>
      <c r="D568" t="s">
        <v>1524</v>
      </c>
      <c r="E568" t="str">
        <f t="shared" ref="E568" si="39">D568&amp;A568&amp;"','"&amp;B568&amp;"','"&amp;B568&amp;"');"</f>
        <v>INSERT INTO MDM."MRPMixedIndicator" ("Code", "Name", "Description") VALUES ('1','最终装配的子装配计划编制','最终装配的子装配计划编制');</v>
      </c>
    </row>
    <row r="569" spans="1:5" x14ac:dyDescent="0.25">
      <c r="A569">
        <v>2</v>
      </c>
      <c r="B569" t="s">
        <v>1525</v>
      </c>
      <c r="D569" t="s">
        <v>1524</v>
      </c>
      <c r="E569" t="str">
        <f t="shared" ref="E569" si="40">D569&amp;A569&amp;"','"&amp;B569&amp;"','"&amp;B569&amp;"');"</f>
        <v>INSERT INTO MDM."MRPMixedIndicator" ("Code", "Name", "Description") VALUES ('2','总需求计划','总需求计划');</v>
      </c>
    </row>
    <row r="570" spans="1:5" x14ac:dyDescent="0.25">
      <c r="A570">
        <v>3</v>
      </c>
      <c r="B570" t="s">
        <v>1526</v>
      </c>
      <c r="D570" t="s">
        <v>1524</v>
      </c>
      <c r="E570" t="str">
        <f>D570&amp;A570&amp;"','"&amp;B570&amp;"','"&amp;B570&amp;"');"</f>
        <v>INSERT INTO MDM."MRPMixedIndicator" ("Code", "Name", "Description") VALUES ('3','无最终装配的子装配计划编制','无最终装配的子装配计划编制');</v>
      </c>
    </row>
    <row r="572" spans="1:5" x14ac:dyDescent="0.25">
      <c r="A572">
        <v>1</v>
      </c>
      <c r="B572" t="s">
        <v>1527</v>
      </c>
      <c r="D572" t="s">
        <v>1528</v>
      </c>
      <c r="E572" t="str">
        <f t="shared" ref="E572" si="41">D572&amp;A572&amp;"','"&amp;B572&amp;"','"&amp;B572&amp;"');"</f>
        <v>INSERT INTO MDM."BackflushIndicator" ("Code", "Name", "Description") VALUES ('1','一直反冲','一直反冲');</v>
      </c>
    </row>
    <row r="573" spans="1:5" x14ac:dyDescent="0.25">
      <c r="A573">
        <v>2</v>
      </c>
      <c r="B573" t="s">
        <v>1529</v>
      </c>
      <c r="D573" t="s">
        <v>1528</v>
      </c>
      <c r="E573" t="str">
        <f t="shared" ref="E573" si="42">D573&amp;A573&amp;"','"&amp;B573&amp;"','"&amp;B573&amp;"');"</f>
        <v>INSERT INTO MDM."BackflushIndicator" ("Code", "Name", "Description") VALUES ('2','工作中心决定是否反冲','工作中心决定是否反冲');</v>
      </c>
    </row>
    <row r="575" spans="1:5" x14ac:dyDescent="0.25">
      <c r="A575" s="20" t="s">
        <v>1530</v>
      </c>
      <c r="B575" t="s">
        <v>1531</v>
      </c>
      <c r="D575" t="s">
        <v>1532</v>
      </c>
      <c r="E575" t="str">
        <f t="shared" ref="E575" si="43">D575&amp;A575&amp;"','"&amp;B575&amp;"','"&amp;B575&amp;"');"</f>
        <v>INSERT INTO MDM."AvailabilityCheckingGroup" ("Code", "Name", "Description") VALUES ('01','日需求','日需求');</v>
      </c>
    </row>
    <row r="576" spans="1:5" x14ac:dyDescent="0.25">
      <c r="A576" s="20" t="s">
        <v>1533</v>
      </c>
      <c r="B576" t="s">
        <v>1534</v>
      </c>
      <c r="D576" t="s">
        <v>1532</v>
      </c>
      <c r="E576" t="str">
        <f t="shared" ref="E576" si="44">D576&amp;A576&amp;"','"&amp;B576&amp;"','"&amp;B576&amp;"');"</f>
        <v>INSERT INTO MDM."AvailabilityCheckingGroup" ("Code", "Name", "Description") VALUES ('02','个别需求','个别需求');</v>
      </c>
    </row>
    <row r="577" spans="1:5" x14ac:dyDescent="0.25">
      <c r="A577" t="s">
        <v>1535</v>
      </c>
      <c r="B577" t="s">
        <v>1536</v>
      </c>
      <c r="D577" t="s">
        <v>1532</v>
      </c>
      <c r="E577" t="str">
        <f>D577&amp;A577&amp;"','"&amp;B577&amp;"','"&amp;B577&amp;"');"</f>
        <v>INSERT INTO MDM."AvailabilityCheckingGroup" ("Code", "Name", "Description") VALUES ('CH','批','批');</v>
      </c>
    </row>
    <row r="578" spans="1:5" x14ac:dyDescent="0.25">
      <c r="A578" t="s">
        <v>1537</v>
      </c>
      <c r="B578" t="s">
        <v>1538</v>
      </c>
      <c r="D578" t="s">
        <v>1532</v>
      </c>
      <c r="E578" t="str">
        <f>D578&amp;A578&amp;"','"&amp;B578&amp;"','"&amp;B578&amp;"');"</f>
        <v>INSERT INTO MDM."AvailabilityCheckingGroup" ("Code", "Name", "Description") VALUES ('KP','无检查','无检查');</v>
      </c>
    </row>
    <row r="580" spans="1:5" x14ac:dyDescent="0.25">
      <c r="A580">
        <v>1</v>
      </c>
      <c r="B580" t="s">
        <v>1539</v>
      </c>
      <c r="D580" t="s">
        <v>1540</v>
      </c>
      <c r="E580" t="str">
        <f t="shared" ref="E580" si="45">D580&amp;A580&amp;"','"&amp;B580&amp;"','"&amp;B580&amp;"');"</f>
        <v>INSERT INTO MDM."ConsumptionMode" ("Code", "Name", "Description") VALUES ('1','仅后向消耗','仅后向消耗');</v>
      </c>
    </row>
    <row r="581" spans="1:5" x14ac:dyDescent="0.25">
      <c r="A581">
        <v>2</v>
      </c>
      <c r="B581" t="s">
        <v>1541</v>
      </c>
      <c r="D581" t="s">
        <v>1540</v>
      </c>
      <c r="E581" t="str">
        <f t="shared" ref="E581" si="46">D581&amp;A581&amp;"','"&amp;B581&amp;"','"&amp;B581&amp;"');"</f>
        <v>INSERT INTO MDM."ConsumptionMode" ("Code", "Name", "Description") VALUES ('2','后向/前向消耗','后向/前向消耗');</v>
      </c>
    </row>
    <row r="582" spans="1:5" x14ac:dyDescent="0.25">
      <c r="A582">
        <v>3</v>
      </c>
      <c r="B582" t="s">
        <v>1542</v>
      </c>
      <c r="D582" t="s">
        <v>1540</v>
      </c>
      <c r="E582" t="str">
        <f>D582&amp;A582&amp;"','"&amp;B582&amp;"','"&amp;B582&amp;"');"</f>
        <v>INSERT INTO MDM."ConsumptionMode" ("Code", "Name", "Description") VALUES ('3','仅超前消耗','仅超前消耗');</v>
      </c>
    </row>
    <row r="583" spans="1:5" x14ac:dyDescent="0.25">
      <c r="A583">
        <v>4</v>
      </c>
      <c r="B583" t="s">
        <v>1543</v>
      </c>
      <c r="D583" t="s">
        <v>1540</v>
      </c>
      <c r="E583" t="str">
        <f>D583&amp;A583&amp;"','"&amp;B583&amp;"','"&amp;B583&amp;"');"</f>
        <v>INSERT INTO MDM."ConsumptionMode" ("Code", "Name", "Description") VALUES ('4','超前/滞后消耗','超前/滞后消耗');</v>
      </c>
    </row>
    <row r="585" spans="1:5" x14ac:dyDescent="0.25">
      <c r="A585" s="20" t="s">
        <v>1544</v>
      </c>
      <c r="B585" t="s">
        <v>1545</v>
      </c>
      <c r="D585" s="4" t="s">
        <v>1546</v>
      </c>
      <c r="E585" s="4" t="str">
        <f>D585&amp;A585&amp;"','"&amp;B585&amp;"','"&amp;B585&amp;"');"</f>
        <v>INSERT INTO MDM."SerialNumberProfile" ("Code", "Name", "Description") VALUES ('0001','综合序列号','综合序列号');</v>
      </c>
    </row>
    <row r="586" spans="1:5" x14ac:dyDescent="0.25">
      <c r="A586" s="20" t="s">
        <v>1547</v>
      </c>
      <c r="B586" t="s">
        <v>1548</v>
      </c>
      <c r="D586" s="4" t="s">
        <v>1546</v>
      </c>
      <c r="E586" s="4" t="str">
        <f t="shared" ref="E586" si="47">D586&amp;A586&amp;"','"&amp;B586&amp;"','"&amp;B586&amp;"');"</f>
        <v>INSERT INTO MDM."SerialNumberProfile" ("Code", "Name", "Description") VALUES ('0002','SD中系列号码','SD中系列号码');</v>
      </c>
    </row>
    <row r="587" spans="1:5" x14ac:dyDescent="0.25">
      <c r="A587" s="20" t="s">
        <v>1549</v>
      </c>
      <c r="B587" t="s">
        <v>1550</v>
      </c>
      <c r="D587" s="4" t="s">
        <v>1546</v>
      </c>
      <c r="E587" s="4" t="str">
        <f t="shared" ref="E587:E593" si="48">D587&amp;A587&amp;"','"&amp;B587&amp;"','"&amp;B587&amp;"');"</f>
        <v>INSERT INTO MDM."SerialNumberProfile" ("Code", "Name", "Description") VALUES ('0003','库存检查','库存检查');</v>
      </c>
    </row>
    <row r="588" spans="1:5" x14ac:dyDescent="0.25">
      <c r="A588" s="20" t="s">
        <v>1551</v>
      </c>
      <c r="B588" t="s">
        <v>1552</v>
      </c>
      <c r="D588" s="4" t="s">
        <v>1546</v>
      </c>
      <c r="E588" s="4" t="str">
        <f t="shared" si="48"/>
        <v>INSERT INTO MDM."SerialNumberProfile" ("Code", "Name", "Description") VALUES ('0004','HU处理','HU处理');</v>
      </c>
    </row>
    <row r="589" spans="1:5" x14ac:dyDescent="0.25">
      <c r="A589" t="s">
        <v>1553</v>
      </c>
      <c r="B589" t="s">
        <v>1554</v>
      </c>
      <c r="D589" s="4" t="s">
        <v>1546</v>
      </c>
      <c r="E589" s="4" t="str">
        <f t="shared" si="48"/>
        <v>INSERT INTO MDM."SerialNumberProfile" ("Code", "Name", "Description") VALUES ('GG00','SD1中得序列号','SD1中得序列号');</v>
      </c>
    </row>
    <row r="590" spans="1:5" x14ac:dyDescent="0.25">
      <c r="A590" t="s">
        <v>1555</v>
      </c>
      <c r="B590" t="s">
        <v>1556</v>
      </c>
      <c r="D590" s="4" t="s">
        <v>1546</v>
      </c>
      <c r="E590" s="4" t="str">
        <f t="shared" si="48"/>
        <v>INSERT INTO MDM."SerialNumberProfile" ("Code", "Name", "Description") VALUES ('GG01','SD2中的序列号','SD2中的序列号');</v>
      </c>
    </row>
    <row r="591" spans="1:5" x14ac:dyDescent="0.25">
      <c r="A591" t="s">
        <v>1557</v>
      </c>
      <c r="B591" t="s">
        <v>1558</v>
      </c>
      <c r="D591" s="4" t="s">
        <v>1546</v>
      </c>
      <c r="E591" s="4" t="str">
        <f t="shared" si="48"/>
        <v>INSERT INTO MDM."SerialNumberProfile" ("Code", "Name", "Description") VALUES ('PM01','电机序列参数文件','电机序列参数文件');</v>
      </c>
    </row>
    <row r="592" spans="1:5" x14ac:dyDescent="0.25">
      <c r="A592" t="s">
        <v>1559</v>
      </c>
      <c r="B592" t="s">
        <v>1560</v>
      </c>
      <c r="D592" s="4" t="s">
        <v>1546</v>
      </c>
      <c r="E592" s="4" t="str">
        <f t="shared" si="48"/>
        <v>INSERT INTO MDM."SerialNumberProfile" ("Code", "Name", "Description") VALUES ('PM02','轧辊序列参数文件','轧辊序列参数文件');</v>
      </c>
    </row>
    <row r="593" spans="1:5" x14ac:dyDescent="0.25">
      <c r="A593" t="s">
        <v>1561</v>
      </c>
      <c r="B593" t="s">
        <v>1562</v>
      </c>
      <c r="D593" s="4" t="s">
        <v>1546</v>
      </c>
      <c r="E593" s="4" t="str">
        <f t="shared" si="48"/>
        <v>INSERT INTO MDM."SerialNumberProfile" ("Code", "Name", "Description") VALUES ('PM03','安全阀参数文件','安全阀参数文件');</v>
      </c>
    </row>
    <row r="595" spans="1:5" x14ac:dyDescent="0.25">
      <c r="A595" s="20" t="s">
        <v>1563</v>
      </c>
      <c r="B595" t="s">
        <v>1564</v>
      </c>
      <c r="C595" t="s">
        <v>1565</v>
      </c>
      <c r="D595" s="4" t="s">
        <v>1566</v>
      </c>
      <c r="E595" s="4" t="str">
        <f>D595&amp;A595&amp;"','"&amp;B595&amp;"','"&amp;B595&amp;"','"&amp;C595&amp;"');"</f>
        <v>INSERT INTO MDM."VarianceKey" ("Code", "Name", "Description","Group") VALUES ('000002','成本对象的差异计算','成本对象的差异计算','HP');</v>
      </c>
    </row>
    <row r="596" spans="1:5" x14ac:dyDescent="0.25">
      <c r="A596" s="20" t="s">
        <v>1567</v>
      </c>
      <c r="B596" t="s">
        <v>1568</v>
      </c>
      <c r="C596" t="s">
        <v>1569</v>
      </c>
      <c r="D596" s="4" t="s">
        <v>1566</v>
      </c>
      <c r="E596" s="4" t="str">
        <f>D596&amp;A596&amp;"','"&amp;B596&amp;"','"&amp;B596&amp;"','"&amp;C596&amp;"');"</f>
        <v>INSERT INTO MDM."VarianceKey" ("Code", "Name", "Description","Group") VALUES ('000001','订单的差异计算','订单的差异计算','OR');</v>
      </c>
    </row>
    <row r="598" spans="1:5" x14ac:dyDescent="0.25">
      <c r="A598">
        <v>1000</v>
      </c>
      <c r="B598" t="s">
        <v>1570</v>
      </c>
      <c r="D598" s="4" t="s">
        <v>1571</v>
      </c>
      <c r="E598" s="4" t="str">
        <f>D598&amp;A598&amp;"','"&amp;B598&amp;"','"&amp;B598&amp;"');"</f>
        <v>INSERT INTO MDM."SalesOrganization" ("Code", "Name", "Description") VALUES ('1000','天风不锈钢销售组织','天风不锈钢销售组织');</v>
      </c>
    </row>
    <row r="599" spans="1:5" x14ac:dyDescent="0.25">
      <c r="A599">
        <v>1010</v>
      </c>
      <c r="B599" t="s">
        <v>1572</v>
      </c>
      <c r="D599" s="4" t="s">
        <v>1571</v>
      </c>
      <c r="E599" s="4" t="str">
        <f t="shared" ref="E599" si="49">D599&amp;A599&amp;"','"&amp;B599&amp;"','"&amp;B599&amp;"');"</f>
        <v>INSERT INTO MDM."SalesOrganization" ("Code", "Name", "Description") VALUES ('1010','天风贸易销售组织','天风贸易销售组织');</v>
      </c>
    </row>
    <row r="600" spans="1:5" x14ac:dyDescent="0.25">
      <c r="A600">
        <v>1100</v>
      </c>
      <c r="B600" t="s">
        <v>1573</v>
      </c>
      <c r="D600" s="4" t="s">
        <v>1571</v>
      </c>
      <c r="E600" s="4" t="str">
        <f t="shared" ref="E600:E629" si="50">D600&amp;A600&amp;"','"&amp;B600&amp;"','"&amp;B600&amp;"');"</f>
        <v>INSERT INTO MDM."SalesOrganization" ("Code", "Name", "Description") VALUES ('1100','集团本部销售组织','集团本部销售组织');</v>
      </c>
    </row>
    <row r="601" spans="1:5" x14ac:dyDescent="0.25">
      <c r="A601">
        <v>1110</v>
      </c>
      <c r="B601" t="s">
        <v>1574</v>
      </c>
      <c r="D601" s="4" t="s">
        <v>1571</v>
      </c>
      <c r="E601" s="4" t="str">
        <f t="shared" si="50"/>
        <v>INSERT INTO MDM."SalesOrganization" ("Code", "Name", "Description") VALUES ('1110','集团贸易销售组织','集团贸易销售组织');</v>
      </c>
    </row>
    <row r="602" spans="1:5" x14ac:dyDescent="0.25">
      <c r="A602">
        <v>2000</v>
      </c>
      <c r="B602" t="s">
        <v>1575</v>
      </c>
      <c r="D602" s="4" t="s">
        <v>1571</v>
      </c>
      <c r="E602" s="4" t="str">
        <f t="shared" si="50"/>
        <v>INSERT INTO MDM."SalesOrganization" ("Code", "Name", "Description") VALUES ('2000','宏兴股份销售组织','宏兴股份销售组织');</v>
      </c>
    </row>
    <row r="603" spans="1:5" x14ac:dyDescent="0.25">
      <c r="A603">
        <v>2001</v>
      </c>
      <c r="B603" t="s">
        <v>1576</v>
      </c>
      <c r="D603" s="4" t="s">
        <v>1571</v>
      </c>
      <c r="E603" s="4" t="str">
        <f t="shared" si="50"/>
        <v>INSERT INTO MDM."SalesOrganization" ("Code", "Name", "Description") VALUES ('2001','榆中销售组织','榆中销售组织');</v>
      </c>
    </row>
    <row r="604" spans="1:5" x14ac:dyDescent="0.25">
      <c r="A604">
        <v>2002</v>
      </c>
      <c r="B604" t="s">
        <v>1577</v>
      </c>
      <c r="D604" s="4" t="s">
        <v>1571</v>
      </c>
      <c r="E604" s="4" t="str">
        <f t="shared" si="50"/>
        <v>INSERT INTO MDM."SalesOrganization" ("Code", "Name", "Description") VALUES ('2002','翼城销售组织','翼城销售组织');</v>
      </c>
    </row>
    <row r="605" spans="1:5" x14ac:dyDescent="0.25">
      <c r="A605">
        <v>2010</v>
      </c>
      <c r="B605" t="s">
        <v>1578</v>
      </c>
      <c r="D605" s="4" t="s">
        <v>1571</v>
      </c>
      <c r="E605" s="4" t="str">
        <f t="shared" si="50"/>
        <v>INSERT INTO MDM."SalesOrganization" ("Code", "Name", "Description") VALUES ('2010','宏兴贸易销售组织','宏兴贸易销售组织');</v>
      </c>
    </row>
    <row r="606" spans="1:5" x14ac:dyDescent="0.25">
      <c r="A606">
        <v>2200</v>
      </c>
      <c r="B606" t="s">
        <v>1579</v>
      </c>
      <c r="D606" s="4" t="s">
        <v>1571</v>
      </c>
      <c r="E606" s="4" t="str">
        <f t="shared" si="50"/>
        <v>INSERT INTO MDM."SalesOrganization" ("Code", "Name", "Description") VALUES ('2200','碳钢薄板厂销售组织','碳钢薄板厂销售组织');</v>
      </c>
    </row>
    <row r="607" spans="1:5" x14ac:dyDescent="0.25">
      <c r="A607">
        <v>4000</v>
      </c>
      <c r="B607" t="s">
        <v>1580</v>
      </c>
      <c r="D607" s="4" t="s">
        <v>1571</v>
      </c>
      <c r="E607" s="4" t="str">
        <f t="shared" si="50"/>
        <v>INSERT INTO MDM."SalesOrganization" ("Code", "Name", "Description") VALUES ('4000','翼钢公司销售组织','翼钢公司销售组织');</v>
      </c>
    </row>
    <row r="608" spans="1:5" x14ac:dyDescent="0.25">
      <c r="A608">
        <v>5000</v>
      </c>
      <c r="B608" t="s">
        <v>1581</v>
      </c>
      <c r="D608" s="4" t="s">
        <v>1571</v>
      </c>
      <c r="E608" s="4" t="str">
        <f t="shared" si="50"/>
        <v>INSERT INTO MDM."SalesOrganization" ("Code", "Name", "Description") VALUES ('5000','嘉利汇销售组织','嘉利汇销售组织');</v>
      </c>
    </row>
    <row r="609" spans="1:5" x14ac:dyDescent="0.25">
      <c r="A609">
        <v>5100</v>
      </c>
      <c r="B609" t="s">
        <v>1582</v>
      </c>
      <c r="D609" s="4" t="s">
        <v>1571</v>
      </c>
      <c r="E609" s="4" t="str">
        <f t="shared" si="50"/>
        <v>INSERT INTO MDM."SalesOrganization" ("Code", "Name", "Description") VALUES ('5100','嘉利晟销售组织','嘉利晟销售组织');</v>
      </c>
    </row>
    <row r="610" spans="1:5" x14ac:dyDescent="0.25">
      <c r="A610">
        <v>5200</v>
      </c>
      <c r="B610" t="s">
        <v>1583</v>
      </c>
      <c r="D610" s="4" t="s">
        <v>1571</v>
      </c>
      <c r="E610" s="4" t="str">
        <f t="shared" si="50"/>
        <v>INSERT INTO MDM."SalesOrganization" ("Code", "Name", "Description") VALUES ('5200','嘉利隆销售组织','嘉利隆销售组织');</v>
      </c>
    </row>
    <row r="611" spans="1:5" x14ac:dyDescent="0.25">
      <c r="A611">
        <v>5300</v>
      </c>
      <c r="B611" t="s">
        <v>1584</v>
      </c>
      <c r="D611" s="4" t="s">
        <v>1571</v>
      </c>
      <c r="E611" s="4" t="str">
        <f t="shared" si="50"/>
        <v>INSERT INTO MDM."SalesOrganization" ("Code", "Name", "Description") VALUES ('5300','华利源销售组织','华利源销售组织');</v>
      </c>
    </row>
    <row r="612" spans="1:5" x14ac:dyDescent="0.25">
      <c r="A612">
        <v>5400</v>
      </c>
      <c r="B612" t="s">
        <v>1585</v>
      </c>
      <c r="D612" s="4" t="s">
        <v>1571</v>
      </c>
      <c r="E612" s="4" t="str">
        <f t="shared" si="50"/>
        <v>INSERT INTO MDM."SalesOrganization" ("Code", "Name", "Description") VALUES ('5400','四川嘉华销售组织','四川嘉华销售组织');</v>
      </c>
    </row>
    <row r="613" spans="1:5" x14ac:dyDescent="0.25">
      <c r="A613">
        <v>5500</v>
      </c>
      <c r="B613" t="s">
        <v>1586</v>
      </c>
      <c r="D613" s="4" t="s">
        <v>1571</v>
      </c>
      <c r="E613" s="4" t="str">
        <f t="shared" si="50"/>
        <v>INSERT INTO MDM."SalesOrganization" ("Code", "Name", "Description") VALUES ('5500','嘉利鑫销售组织','嘉利鑫销售组织');</v>
      </c>
    </row>
    <row r="614" spans="1:5" x14ac:dyDescent="0.25">
      <c r="A614">
        <v>5600</v>
      </c>
      <c r="B614" t="s">
        <v>1587</v>
      </c>
      <c r="D614" s="4" t="s">
        <v>1571</v>
      </c>
      <c r="E614" s="4" t="str">
        <f t="shared" si="50"/>
        <v>INSERT INTO MDM."SalesOrganization" ("Code", "Name", "Description") VALUES ('5600','嘉利晋销售组织','嘉利晋销售组织');</v>
      </c>
    </row>
    <row r="615" spans="1:5" x14ac:dyDescent="0.25">
      <c r="A615">
        <v>5700</v>
      </c>
      <c r="B615" t="s">
        <v>1588</v>
      </c>
      <c r="D615" s="4" t="s">
        <v>1571</v>
      </c>
      <c r="E615" s="4" t="str">
        <f t="shared" si="50"/>
        <v>INSERT INTO MDM."SalesOrganization" ("Code", "Name", "Description") VALUES ('5700','无锡博创销售组织','无锡博创销售组织');</v>
      </c>
    </row>
    <row r="616" spans="1:5" x14ac:dyDescent="0.25">
      <c r="A616">
        <v>5800</v>
      </c>
      <c r="B616" t="s">
        <v>1589</v>
      </c>
      <c r="D616" s="4" t="s">
        <v>1571</v>
      </c>
      <c r="E616" s="4" t="str">
        <f t="shared" si="50"/>
        <v>INSERT INTO MDM."SalesOrganization" ("Code", "Name", "Description") VALUES ('5800','佛山博瑞销售组织','佛山博瑞销售组织');</v>
      </c>
    </row>
    <row r="617" spans="1:5" x14ac:dyDescent="0.25">
      <c r="A617">
        <v>5900</v>
      </c>
      <c r="B617" t="s">
        <v>1590</v>
      </c>
      <c r="D617" s="4" t="s">
        <v>1571</v>
      </c>
      <c r="E617" s="4" t="str">
        <f t="shared" si="50"/>
        <v>INSERT INTO MDM."SalesOrganization" ("Code", "Name", "Description") VALUES ('5900','天津博泰销售组织','天津博泰销售组织');</v>
      </c>
    </row>
    <row r="618" spans="1:5" x14ac:dyDescent="0.25">
      <c r="A618">
        <v>6100</v>
      </c>
      <c r="B618" t="s">
        <v>1591</v>
      </c>
      <c r="D618" s="4" t="s">
        <v>1571</v>
      </c>
      <c r="E618" s="4" t="str">
        <f t="shared" si="50"/>
        <v>INSERT INTO MDM."SalesOrganization" ("Code", "Name", "Description") VALUES ('6100','河西商贸公司销售组织','河西商贸公司销售组织');</v>
      </c>
    </row>
    <row r="619" spans="1:5" x14ac:dyDescent="0.25">
      <c r="A619">
        <v>6200</v>
      </c>
      <c r="B619" t="s">
        <v>1592</v>
      </c>
      <c r="D619" s="4" t="s">
        <v>1571</v>
      </c>
      <c r="E619" s="4" t="str">
        <f t="shared" si="50"/>
        <v>INSERT INTO MDM."SalesOrganization" ("Code", "Name", "Description") VALUES ('6200','酒钢嘉鹏公司销售组织','酒钢嘉鹏公司销售组织');</v>
      </c>
    </row>
    <row r="620" spans="1:5" x14ac:dyDescent="0.25">
      <c r="A620">
        <v>6300</v>
      </c>
      <c r="B620" t="s">
        <v>1593</v>
      </c>
      <c r="D620" s="4" t="s">
        <v>1571</v>
      </c>
      <c r="E620" s="4" t="str">
        <f t="shared" si="50"/>
        <v>INSERT INTO MDM."SalesOrganization" ("Code", "Name", "Description") VALUES ('6300','嘉利源销售组织','嘉利源销售组织');</v>
      </c>
    </row>
    <row r="621" spans="1:5" x14ac:dyDescent="0.25">
      <c r="A621">
        <v>6400</v>
      </c>
      <c r="B621" t="s">
        <v>1594</v>
      </c>
      <c r="D621" s="4" t="s">
        <v>1571</v>
      </c>
      <c r="E621" s="4" t="str">
        <f t="shared" si="50"/>
        <v>INSERT INTO MDM."SalesOrganization" ("Code", "Name", "Description") VALUES ('6400','青海嘉利泰销售组织','青海嘉利泰销售组织');</v>
      </c>
    </row>
    <row r="622" spans="1:5" x14ac:dyDescent="0.25">
      <c r="A622">
        <v>6500</v>
      </c>
      <c r="B622" t="s">
        <v>1595</v>
      </c>
      <c r="D622" s="4" t="s">
        <v>1571</v>
      </c>
      <c r="E622" s="4" t="str">
        <f t="shared" si="50"/>
        <v>INSERT INTO MDM."SalesOrganization" ("Code", "Name", "Description") VALUES ('6500','酒钢天水东晟销售组织','酒钢天水东晟销售组织');</v>
      </c>
    </row>
    <row r="623" spans="1:5" x14ac:dyDescent="0.25">
      <c r="A623">
        <v>6600</v>
      </c>
      <c r="B623" t="s">
        <v>1596</v>
      </c>
      <c r="D623" s="4" t="s">
        <v>1571</v>
      </c>
      <c r="E623" s="4" t="str">
        <f t="shared" si="50"/>
        <v>INSERT INTO MDM."SalesOrganization" ("Code", "Name", "Description") VALUES ('6600','揭阳销售组织','揭阳销售组织');</v>
      </c>
    </row>
    <row r="624" spans="1:5" x14ac:dyDescent="0.25">
      <c r="A624">
        <v>6700</v>
      </c>
      <c r="B624" t="s">
        <v>1597</v>
      </c>
      <c r="D624" s="4" t="s">
        <v>1571</v>
      </c>
      <c r="E624" s="4" t="str">
        <f t="shared" si="50"/>
        <v>INSERT INTO MDM."SalesOrganization" ("Code", "Name", "Description") VALUES ('6700','酒钢活泉销售组织','酒钢活泉销售组织');</v>
      </c>
    </row>
    <row r="625" spans="1:5" x14ac:dyDescent="0.25">
      <c r="A625">
        <v>6800</v>
      </c>
      <c r="B625" t="s">
        <v>1598</v>
      </c>
      <c r="D625" s="4" t="s">
        <v>1571</v>
      </c>
      <c r="E625" s="4" t="str">
        <f t="shared" si="50"/>
        <v>INSERT INTO MDM."SalesOrganization" ("Code", "Name", "Description") VALUES ('6800','合肥嘉利诚公司销售组织','合肥嘉利诚公司销售组织');</v>
      </c>
    </row>
    <row r="626" spans="1:5" x14ac:dyDescent="0.25">
      <c r="A626">
        <v>6900</v>
      </c>
      <c r="B626" t="s">
        <v>1599</v>
      </c>
      <c r="D626" s="4" t="s">
        <v>1571</v>
      </c>
      <c r="E626" s="4" t="str">
        <f t="shared" si="50"/>
        <v>INSERT INTO MDM."SalesOrganization" ("Code", "Name", "Description") VALUES ('6900','嘉利华销售组织','嘉利华销售组织');</v>
      </c>
    </row>
    <row r="627" spans="1:5" x14ac:dyDescent="0.25">
      <c r="A627">
        <v>7230</v>
      </c>
      <c r="B627" t="s">
        <v>1600</v>
      </c>
      <c r="D627" s="4" t="s">
        <v>1571</v>
      </c>
      <c r="E627" s="4" t="str">
        <f t="shared" si="50"/>
        <v>INSERT INTO MDM."SalesOrganization" ("Code", "Name", "Description") VALUES ('7230','东兴铝业总部销售组织','东兴铝业总部销售组织');</v>
      </c>
    </row>
    <row r="628" spans="1:5" x14ac:dyDescent="0.25">
      <c r="A628">
        <v>7240</v>
      </c>
      <c r="B628" t="s">
        <v>1601</v>
      </c>
      <c r="D628" s="4" t="s">
        <v>1571</v>
      </c>
      <c r="E628" s="4" t="str">
        <f t="shared" si="50"/>
        <v>INSERT INTO MDM."SalesOrganization" ("Code", "Name", "Description") VALUES ('7240','东兴铝业嘉峪关分公司销售组织','东兴铝业嘉峪关分公司销售组织');</v>
      </c>
    </row>
    <row r="629" spans="1:5" x14ac:dyDescent="0.25">
      <c r="A629">
        <v>7270</v>
      </c>
      <c r="B629" t="s">
        <v>1602</v>
      </c>
      <c r="D629" s="4" t="s">
        <v>1571</v>
      </c>
      <c r="E629" s="4" t="str">
        <f t="shared" si="50"/>
        <v>INSERT INTO MDM."SalesOrganization" ("Code", "Name", "Description") VALUES ('7270','东兴铝业陇西分公司销售组织','东兴铝业陇西分公司销售组织');</v>
      </c>
    </row>
    <row r="631" spans="1:5" x14ac:dyDescent="0.25">
      <c r="A631">
        <v>10</v>
      </c>
      <c r="B631" t="s">
        <v>1603</v>
      </c>
      <c r="D631" s="4" t="s">
        <v>1604</v>
      </c>
      <c r="E631" s="4" t="str">
        <f t="shared" ref="E631" si="51">D631&amp;A631&amp;"','"&amp;B631&amp;"','"&amp;B631&amp;"');"</f>
        <v>INSERT INTO MDM."DistributionChannel" ("Code", "Name", "Description") VALUES ('10','普通','普通');</v>
      </c>
    </row>
    <row r="632" spans="1:5" x14ac:dyDescent="0.25">
      <c r="A632">
        <v>20</v>
      </c>
      <c r="B632" t="s">
        <v>1605</v>
      </c>
      <c r="D632" s="4" t="s">
        <v>1604</v>
      </c>
      <c r="E632" s="4" t="str">
        <f t="shared" ref="E632" si="52">D632&amp;A632&amp;"','"&amp;B632&amp;"','"&amp;B632&amp;"');"</f>
        <v>INSERT INTO MDM."DistributionChannel" ("Code", "Name", "Description") VALUES ('20','零提','零提');</v>
      </c>
    </row>
    <row r="633" spans="1:5" x14ac:dyDescent="0.25">
      <c r="A633">
        <v>30</v>
      </c>
      <c r="B633" t="s">
        <v>1606</v>
      </c>
      <c r="D633" s="4" t="s">
        <v>1604</v>
      </c>
      <c r="E633" s="4" t="str">
        <f t="shared" ref="E633:E642" si="53">D633&amp;A633&amp;"','"&amp;B633&amp;"','"&amp;B633&amp;"');"</f>
        <v>INSERT INTO MDM."DistributionChannel" ("Code", "Name", "Description") VALUES ('30','直供','直供');</v>
      </c>
    </row>
    <row r="634" spans="1:5" x14ac:dyDescent="0.25">
      <c r="A634">
        <v>35</v>
      </c>
      <c r="B634" t="s">
        <v>1607</v>
      </c>
      <c r="D634" s="4" t="s">
        <v>1604</v>
      </c>
      <c r="E634" s="4" t="str">
        <f t="shared" si="53"/>
        <v>INSERT INTO MDM."DistributionChannel" ("Code", "Name", "Description") VALUES ('35','直付','直付');</v>
      </c>
    </row>
    <row r="635" spans="1:5" x14ac:dyDescent="0.25">
      <c r="A635">
        <v>40</v>
      </c>
      <c r="B635" t="s">
        <v>1608</v>
      </c>
      <c r="D635" s="4" t="s">
        <v>1604</v>
      </c>
      <c r="E635" s="4" t="str">
        <f t="shared" si="53"/>
        <v>INSERT INTO MDM."DistributionChannel" ("Code", "Name", "Description") VALUES ('40','出口','出口');</v>
      </c>
    </row>
    <row r="636" spans="1:5" x14ac:dyDescent="0.25">
      <c r="A636">
        <v>50</v>
      </c>
      <c r="B636" t="s">
        <v>1609</v>
      </c>
      <c r="D636" s="4" t="s">
        <v>1604</v>
      </c>
      <c r="E636" s="4" t="str">
        <f t="shared" si="53"/>
        <v>INSERT INTO MDM."DistributionChannel" ("Code", "Name", "Description") VALUES ('50','储运直供','储运直供');</v>
      </c>
    </row>
    <row r="637" spans="1:5" x14ac:dyDescent="0.25">
      <c r="A637">
        <v>60</v>
      </c>
      <c r="B637" t="s">
        <v>1610</v>
      </c>
      <c r="D637" s="4" t="s">
        <v>1604</v>
      </c>
      <c r="E637" s="4" t="str">
        <f t="shared" si="53"/>
        <v>INSERT INTO MDM."DistributionChannel" ("Code", "Name", "Description") VALUES ('60','动力','动力');</v>
      </c>
    </row>
    <row r="638" spans="1:5" x14ac:dyDescent="0.25">
      <c r="A638">
        <v>61</v>
      </c>
      <c r="B638" t="s">
        <v>1611</v>
      </c>
      <c r="D638" s="4" t="s">
        <v>1604</v>
      </c>
      <c r="E638" s="4" t="str">
        <f t="shared" si="53"/>
        <v>INSERT INTO MDM."DistributionChannel" ("Code", "Name", "Description") VALUES ('61','动力-工业','动力-工业');</v>
      </c>
    </row>
    <row r="639" spans="1:5" x14ac:dyDescent="0.25">
      <c r="A639">
        <v>62</v>
      </c>
      <c r="B639" t="s">
        <v>1612</v>
      </c>
      <c r="D639" s="4" t="s">
        <v>1604</v>
      </c>
      <c r="E639" s="4" t="str">
        <f t="shared" si="53"/>
        <v>INSERT INTO MDM."DistributionChannel" ("Code", "Name", "Description") VALUES ('62','动力-居民','动力-居民');</v>
      </c>
    </row>
    <row r="640" spans="1:5" x14ac:dyDescent="0.25">
      <c r="A640">
        <v>63</v>
      </c>
      <c r="B640" t="s">
        <v>1613</v>
      </c>
      <c r="D640" s="4" t="s">
        <v>1604</v>
      </c>
      <c r="E640" s="4" t="str">
        <f t="shared" si="53"/>
        <v>INSERT INTO MDM."DistributionChannel" ("Code", "Name", "Description") VALUES ('63','动力-非居民','动力-非居民');</v>
      </c>
    </row>
    <row r="641" spans="1:5" x14ac:dyDescent="0.25">
      <c r="A641">
        <v>80</v>
      </c>
      <c r="B641" t="s">
        <v>1614</v>
      </c>
      <c r="D641" s="4" t="s">
        <v>1604</v>
      </c>
      <c r="E641" s="4" t="str">
        <f t="shared" si="53"/>
        <v>INSERT INTO MDM."DistributionChannel" ("Code", "Name", "Description") VALUES ('80','公司间交易','公司间交易');</v>
      </c>
    </row>
    <row r="642" spans="1:5" x14ac:dyDescent="0.25">
      <c r="A642">
        <v>90</v>
      </c>
      <c r="B642" t="s">
        <v>1615</v>
      </c>
      <c r="D642" s="4" t="s">
        <v>1604</v>
      </c>
      <c r="E642" s="4" t="str">
        <f t="shared" si="53"/>
        <v>INSERT INTO MDM."DistributionChannel" ("Code", "Name", "Description") VALUES ('90','其他','其他');</v>
      </c>
    </row>
    <row r="644" spans="1:5" x14ac:dyDescent="0.25">
      <c r="A644" s="20" t="s">
        <v>1544</v>
      </c>
      <c r="B644" t="s">
        <v>1616</v>
      </c>
      <c r="D644" s="4" t="s">
        <v>1617</v>
      </c>
      <c r="E644" s="4" t="str">
        <f t="shared" ref="E644" si="54">D644&amp;A644&amp;"','"&amp;B644&amp;"','"&amp;B644&amp;"');"</f>
        <v>INSERT INTO MDM."MaterialCategoryGroup" ("Code", "Name", "Description") VALUES ('0001','定货生产','定货生产');</v>
      </c>
    </row>
    <row r="645" spans="1:5" x14ac:dyDescent="0.25">
      <c r="A645" s="20" t="s">
        <v>1547</v>
      </c>
      <c r="B645" t="s">
        <v>1618</v>
      </c>
      <c r="D645" s="4" t="s">
        <v>1617</v>
      </c>
      <c r="E645" s="4" t="str">
        <f t="shared" ref="E645" si="55">D645&amp;A645&amp;"','"&amp;B645&amp;"','"&amp;B645&amp;"');"</f>
        <v>INSERT INTO MDM."MaterialCategoryGroup" ("Code", "Name", "Description") VALUES ('0002','设置','设置');</v>
      </c>
    </row>
    <row r="646" spans="1:5" x14ac:dyDescent="0.25">
      <c r="A646" s="20" t="s">
        <v>1549</v>
      </c>
      <c r="B646" t="s">
        <v>1619</v>
      </c>
      <c r="D646" s="4" t="s">
        <v>1617</v>
      </c>
      <c r="E646" s="4" t="str">
        <f t="shared" ref="E646:E688" si="56">D646&amp;A646&amp;"','"&amp;B646&amp;"','"&amp;B646&amp;"');"</f>
        <v>INSERT INTO MDM."MaterialCategoryGroup" ("Code", "Name", "Description") VALUES ('0003','生成定单/组装','生成定单/组装');</v>
      </c>
    </row>
    <row r="647" spans="1:5" x14ac:dyDescent="0.25">
      <c r="A647" s="20" t="s">
        <v>1551</v>
      </c>
      <c r="B647" t="s">
        <v>1620</v>
      </c>
      <c r="D647" s="4" t="s">
        <v>1617</v>
      </c>
      <c r="E647" s="4" t="str">
        <f t="shared" si="56"/>
        <v>INSERT INTO MDM."MaterialCategoryGroup" ("Code", "Name", "Description") VALUES ('0004','部分索款','部分索款');</v>
      </c>
    </row>
    <row r="648" spans="1:5" x14ac:dyDescent="0.25">
      <c r="A648" t="s">
        <v>1621</v>
      </c>
      <c r="B648" t="s">
        <v>1622</v>
      </c>
      <c r="D648" s="4" t="s">
        <v>1617</v>
      </c>
      <c r="E648" s="4" t="str">
        <f t="shared" si="56"/>
        <v>INSERT INTO MDM."MaterialCategoryGroup" ("Code", "Name", "Description") VALUES ('ALEN','ALE标准条目','ALE标准条目');</v>
      </c>
    </row>
    <row r="649" spans="1:5" x14ac:dyDescent="0.25">
      <c r="A649" t="s">
        <v>1623</v>
      </c>
      <c r="B649" t="s">
        <v>1624</v>
      </c>
      <c r="D649" s="4" t="s">
        <v>1617</v>
      </c>
      <c r="E649" s="4" t="str">
        <f t="shared" si="56"/>
        <v>INSERT INTO MDM."MaterialCategoryGroup" ("Code", "Name", "Description") VALUES ('ALES','ALE第三方条目','ALE第三方条目');</v>
      </c>
    </row>
    <row r="650" spans="1:5" x14ac:dyDescent="0.25">
      <c r="A650" t="s">
        <v>1625</v>
      </c>
      <c r="B650" t="s">
        <v>1626</v>
      </c>
      <c r="D650" s="4" t="s">
        <v>1617</v>
      </c>
      <c r="E650" s="4" t="str">
        <f t="shared" si="56"/>
        <v>INSERT INTO MDM."MaterialCategoryGroup" ("Code", "Name", "Description") VALUES ('BANC','单独定单','单独定单');</v>
      </c>
    </row>
    <row r="651" spans="1:5" x14ac:dyDescent="0.25">
      <c r="A651" t="s">
        <v>1627</v>
      </c>
      <c r="B651" t="s">
        <v>1628</v>
      </c>
      <c r="D651" s="4" t="s">
        <v>1617</v>
      </c>
      <c r="E651" s="4" t="str">
        <f t="shared" si="56"/>
        <v>INSERT INTO MDM."MaterialCategoryGroup" ("Code", "Name", "Description") VALUES ('BANS','第三方项目','第三方项目');</v>
      </c>
    </row>
    <row r="652" spans="1:5" x14ac:dyDescent="0.25">
      <c r="A652" t="s">
        <v>1629</v>
      </c>
      <c r="B652" t="s">
        <v>1630</v>
      </c>
      <c r="D652" s="4" t="s">
        <v>1617</v>
      </c>
      <c r="E652" s="4" t="str">
        <f t="shared" si="56"/>
        <v>INSERT INTO MDM."MaterialCategoryGroup" ("Code", "Name", "Description") VALUES ('DIEN','推销服务','推销服务');</v>
      </c>
    </row>
    <row r="653" spans="1:5" x14ac:dyDescent="0.25">
      <c r="A653" t="s">
        <v>1631</v>
      </c>
      <c r="B653" t="s">
        <v>1632</v>
      </c>
      <c r="D653" s="4" t="s">
        <v>1617</v>
      </c>
      <c r="E653" s="4" t="str">
        <f t="shared" si="56"/>
        <v>INSERT INTO MDM."MaterialCategoryGroup" ("Code", "Name", "Description") VALUES ('ERLA','结构/以上物资','结构/以上物资');</v>
      </c>
    </row>
    <row r="654" spans="1:5" x14ac:dyDescent="0.25">
      <c r="A654" t="s">
        <v>1555</v>
      </c>
      <c r="B654" t="s">
        <v>1633</v>
      </c>
      <c r="D654" s="4" t="s">
        <v>1617</v>
      </c>
      <c r="E654" s="4" t="str">
        <f t="shared" si="56"/>
        <v>INSERT INTO MDM."MaterialCategoryGroup" ("Code", "Name", "Description") VALUES ('GG01','配置工作中产品','配置工作中产品');</v>
      </c>
    </row>
    <row r="655" spans="1:5" x14ac:dyDescent="0.25">
      <c r="A655" t="s">
        <v>1634</v>
      </c>
      <c r="B655" t="s">
        <v>1635</v>
      </c>
      <c r="D655" s="4" t="s">
        <v>1617</v>
      </c>
      <c r="E655" s="4" t="str">
        <f t="shared" si="56"/>
        <v>INSERT INTO MDM."MaterialCategoryGroup" ("Code", "Name", "Description") VALUES ('GG02','配置服务','配置服务');</v>
      </c>
    </row>
    <row r="656" spans="1:5" x14ac:dyDescent="0.25">
      <c r="A656" t="s">
        <v>1636</v>
      </c>
      <c r="B656" t="s">
        <v>1637</v>
      </c>
      <c r="D656" s="4" t="s">
        <v>1617</v>
      </c>
      <c r="E656" s="4" t="str">
        <f t="shared" si="56"/>
        <v>INSERT INTO MDM."MaterialCategoryGroup" ("Code", "Name", "Description") VALUES ('GG04','配置绑定','配置绑定');</v>
      </c>
    </row>
    <row r="657" spans="1:5" x14ac:dyDescent="0.25">
      <c r="A657" t="s">
        <v>1638</v>
      </c>
      <c r="B657" t="s">
        <v>1639</v>
      </c>
      <c r="D657" s="4" t="s">
        <v>1617</v>
      </c>
      <c r="E657" s="4" t="str">
        <f t="shared" si="56"/>
        <v>INSERT INTO MDM."MaterialCategoryGroup" ("Code", "Name", "Description") VALUES ('GG05','产品清单','产品清单');</v>
      </c>
    </row>
    <row r="658" spans="1:5" x14ac:dyDescent="0.25">
      <c r="A658" t="s">
        <v>1640</v>
      </c>
      <c r="B658" t="s">
        <v>1641</v>
      </c>
      <c r="D658" s="4" t="s">
        <v>1617</v>
      </c>
      <c r="E658" s="4" t="str">
        <f t="shared" si="56"/>
        <v>INSERT INTO MDM."MaterialCategoryGroup" ("Code", "Name", "Description") VALUES ('LEAS','租赁','租赁');</v>
      </c>
    </row>
    <row r="659" spans="1:5" x14ac:dyDescent="0.25">
      <c r="A659" t="s">
        <v>1642</v>
      </c>
      <c r="B659" t="s">
        <v>1643</v>
      </c>
      <c r="D659" s="4" t="s">
        <v>1617</v>
      </c>
      <c r="E659" s="4" t="str">
        <f t="shared" si="56"/>
        <v>INSERT INTO MDM."MaterialCategoryGroup" ("Code", "Name", "Description") VALUES ('LEER','空集装箱','空集装箱');</v>
      </c>
    </row>
    <row r="660" spans="1:5" x14ac:dyDescent="0.25">
      <c r="A660" t="s">
        <v>1644</v>
      </c>
      <c r="B660" t="s">
        <v>1645</v>
      </c>
      <c r="D660" s="4" t="s">
        <v>1617</v>
      </c>
      <c r="E660" s="4" t="str">
        <f t="shared" si="56"/>
        <v>INSERT INTO MDM."MaterialCategoryGroup" ("Code", "Name", "Description") VALUES ('LEIC','有/无删除确认的服务','有/无删除确认的服务');</v>
      </c>
    </row>
    <row r="661" spans="1:5" x14ac:dyDescent="0.25">
      <c r="A661" t="s">
        <v>1646</v>
      </c>
      <c r="B661" t="s">
        <v>1647</v>
      </c>
      <c r="D661" s="4" t="s">
        <v>1617</v>
      </c>
      <c r="E661" s="4" t="str">
        <f t="shared" si="56"/>
        <v>INSERT INTO MDM."MaterialCategoryGroup" ("Code", "Name", "Description") VALUES ('LEIH','可反复利用的包装','可反复利用的包装');</v>
      </c>
    </row>
    <row r="662" spans="1:5" x14ac:dyDescent="0.25">
      <c r="A662" t="s">
        <v>1648</v>
      </c>
      <c r="B662" t="s">
        <v>1649</v>
      </c>
      <c r="D662" s="4" t="s">
        <v>1617</v>
      </c>
      <c r="E662" s="4" t="str">
        <f t="shared" si="56"/>
        <v>INSERT INTO MDM."MaterialCategoryGroup" ("Code", "Name", "Description") VALUES ('LEIK','返回包装(科目管理)','返回包装(科目管理)');</v>
      </c>
    </row>
    <row r="663" spans="1:5" x14ac:dyDescent="0.25">
      <c r="A663" t="s">
        <v>1650</v>
      </c>
      <c r="B663" t="s">
        <v>1651</v>
      </c>
      <c r="D663" s="4" t="s">
        <v>1617</v>
      </c>
      <c r="E663" s="4" t="str">
        <f t="shared" si="56"/>
        <v>INSERT INTO MDM."MaterialCategoryGroup" ("Code", "Name", "Description") VALUES ('LEIS','不含推销服务','不含推销服务');</v>
      </c>
    </row>
    <row r="664" spans="1:5" x14ac:dyDescent="0.25">
      <c r="A664" t="s">
        <v>1652</v>
      </c>
      <c r="B664" t="s">
        <v>1653</v>
      </c>
      <c r="D664" s="4" t="s">
        <v>1617</v>
      </c>
      <c r="E664" s="4" t="str">
        <f t="shared" si="56"/>
        <v>INSERT INTO MDM."MaterialCategoryGroup" ("Code", "Name", "Description") VALUES ('LO01','早期租赁C.T.选项','早期租赁C.T.选项');</v>
      </c>
    </row>
    <row r="665" spans="1:5" x14ac:dyDescent="0.25">
      <c r="A665" t="s">
        <v>1654</v>
      </c>
      <c r="B665" t="s">
        <v>1655</v>
      </c>
      <c r="D665" s="4" t="s">
        <v>1617</v>
      </c>
      <c r="E665" s="4" t="str">
        <f t="shared" si="56"/>
        <v>INSERT INTO MDM."MaterialCategoryGroup" ("Code", "Name", "Description") VALUES ('LO02','租赁返还选项','租赁返还选项');</v>
      </c>
    </row>
    <row r="666" spans="1:5" x14ac:dyDescent="0.25">
      <c r="A666" t="s">
        <v>1656</v>
      </c>
      <c r="B666" t="s">
        <v>1657</v>
      </c>
      <c r="D666" s="4" t="s">
        <v>1617</v>
      </c>
      <c r="E666" s="4" t="str">
        <f t="shared" si="56"/>
        <v>INSERT INTO MDM."MaterialCategoryGroup" ("Code", "Name", "Description") VALUES ('LO03','早期租赁订购选项','早期租赁订购选项');</v>
      </c>
    </row>
    <row r="667" spans="1:5" x14ac:dyDescent="0.25">
      <c r="A667" t="s">
        <v>1658</v>
      </c>
      <c r="B667" t="s">
        <v>1659</v>
      </c>
      <c r="D667" s="4" t="s">
        <v>1617</v>
      </c>
      <c r="E667" s="4" t="str">
        <f t="shared" si="56"/>
        <v>INSERT INTO MDM."MaterialCategoryGroup" ("Code", "Name", "Description") VALUES ('LO04','租赁订购选项','租赁订购选项');</v>
      </c>
    </row>
    <row r="668" spans="1:5" x14ac:dyDescent="0.25">
      <c r="A668" t="s">
        <v>1660</v>
      </c>
      <c r="B668" t="s">
        <v>1661</v>
      </c>
      <c r="D668" s="4" t="s">
        <v>1617</v>
      </c>
      <c r="E668" s="4" t="str">
        <f t="shared" si="56"/>
        <v>INSERT INTO MDM."MaterialCategoryGroup" ("Code", "Name", "Description") VALUES ('LO06','租赁续订选项','租赁续订选项');</v>
      </c>
    </row>
    <row r="669" spans="1:5" x14ac:dyDescent="0.25">
      <c r="A669" t="s">
        <v>1662</v>
      </c>
      <c r="B669" t="s">
        <v>1661</v>
      </c>
      <c r="D669" s="4" t="s">
        <v>1617</v>
      </c>
      <c r="E669" s="4" t="str">
        <f t="shared" si="56"/>
        <v>INSERT INTO MDM."MaterialCategoryGroup" ("Code", "Name", "Description") VALUES ('LO08','租赁续订选项','租赁续订选项');</v>
      </c>
    </row>
    <row r="670" spans="1:5" x14ac:dyDescent="0.25">
      <c r="A670" t="s">
        <v>1663</v>
      </c>
      <c r="B670" t="s">
        <v>1664</v>
      </c>
      <c r="D670" s="4" t="s">
        <v>1617</v>
      </c>
      <c r="E670" s="4" t="str">
        <f t="shared" si="56"/>
        <v>INSERT INTO MDM."MaterialCategoryGroup" ("Code", "Name", "Description") VALUES ('LO09','租赁发票选项','租赁发票选项');</v>
      </c>
    </row>
    <row r="671" spans="1:5" x14ac:dyDescent="0.25">
      <c r="A671" t="s">
        <v>1665</v>
      </c>
      <c r="B671" t="s">
        <v>1666</v>
      </c>
      <c r="D671" s="4" t="s">
        <v>1617</v>
      </c>
      <c r="E671" s="4" t="str">
        <f t="shared" si="56"/>
        <v>INSERT INTO MDM."MaterialCategoryGroup" ("Code", "Name", "Description") VALUES ('LO11','早期租赁C.T.选项woV','早期租赁C.T.选项woV');</v>
      </c>
    </row>
    <row r="672" spans="1:5" x14ac:dyDescent="0.25">
      <c r="A672" t="s">
        <v>1667</v>
      </c>
      <c r="B672" t="s">
        <v>1668</v>
      </c>
      <c r="D672" s="4" t="s">
        <v>1617</v>
      </c>
      <c r="E672" s="4" t="str">
        <f t="shared" si="56"/>
        <v>INSERT INTO MDM."MaterialCategoryGroup" ("Code", "Name", "Description") VALUES ('LO12','租赁返还选项w/oV','租赁返还选项w/oV');</v>
      </c>
    </row>
    <row r="673" spans="1:5" x14ac:dyDescent="0.25">
      <c r="A673" t="s">
        <v>1669</v>
      </c>
      <c r="B673" t="s">
        <v>1670</v>
      </c>
      <c r="D673" s="4" t="s">
        <v>1617</v>
      </c>
      <c r="E673" s="4" t="str">
        <f t="shared" si="56"/>
        <v>INSERT INTO MDM."MaterialCategoryGroup" ("Code", "Name", "Description") VALUES ('LO13','早期租赁订购选项w/oV','早期租赁订购选项w/oV');</v>
      </c>
    </row>
    <row r="674" spans="1:5" x14ac:dyDescent="0.25">
      <c r="A674" t="s">
        <v>1671</v>
      </c>
      <c r="B674" t="s">
        <v>1672</v>
      </c>
      <c r="D674" s="4" t="s">
        <v>1617</v>
      </c>
      <c r="E674" s="4" t="str">
        <f t="shared" si="56"/>
        <v>INSERT INTO MDM."MaterialCategoryGroup" ("Code", "Name", "Description") VALUES ('LO14','租赁订购选项w/oV','租赁订购选项w/oV');</v>
      </c>
    </row>
    <row r="675" spans="1:5" x14ac:dyDescent="0.25">
      <c r="A675" t="s">
        <v>1673</v>
      </c>
      <c r="B675" t="s">
        <v>1674</v>
      </c>
      <c r="D675" s="4" t="s">
        <v>1617</v>
      </c>
      <c r="E675" s="4" t="str">
        <f t="shared" si="56"/>
        <v>INSERT INTO MDM."MaterialCategoryGroup" ("Code", "Name", "Description") VALUES ('LO16','租赁续订选项w/oV','租赁续订选项w/oV');</v>
      </c>
    </row>
    <row r="676" spans="1:5" x14ac:dyDescent="0.25">
      <c r="A676" t="s">
        <v>1675</v>
      </c>
      <c r="B676" t="s">
        <v>1674</v>
      </c>
      <c r="D676" s="4" t="s">
        <v>1617</v>
      </c>
      <c r="E676" s="4" t="str">
        <f t="shared" si="56"/>
        <v>INSERT INTO MDM."MaterialCategoryGroup" ("Code", "Name", "Description") VALUES ('LO18','租赁续订选项w/oV','租赁续订选项w/oV');</v>
      </c>
    </row>
    <row r="677" spans="1:5" x14ac:dyDescent="0.25">
      <c r="A677" t="s">
        <v>1676</v>
      </c>
      <c r="B677" t="s">
        <v>1677</v>
      </c>
      <c r="D677" s="4" t="s">
        <v>1617</v>
      </c>
      <c r="E677" s="4" t="str">
        <f t="shared" si="56"/>
        <v>INSERT INTO MDM."MaterialCategoryGroup" ("Code", "Name", "Description") VALUES ('LO19','租赁发票选项woV','租赁发票选项woV');</v>
      </c>
    </row>
    <row r="678" spans="1:5" x14ac:dyDescent="0.25">
      <c r="A678" t="s">
        <v>1678</v>
      </c>
      <c r="B678" t="s">
        <v>1679</v>
      </c>
      <c r="D678" s="4" t="s">
        <v>1617</v>
      </c>
      <c r="E678" s="4" t="str">
        <f t="shared" si="56"/>
        <v>INSERT INTO MDM."MaterialCategoryGroup" ("Code", "Name", "Description") VALUES ('LUMF','结构/下面物资','结构/下面物资');</v>
      </c>
    </row>
    <row r="679" spans="1:5" x14ac:dyDescent="0.25">
      <c r="A679" t="s">
        <v>1680</v>
      </c>
      <c r="B679" t="s">
        <v>1681</v>
      </c>
      <c r="D679" s="4" t="s">
        <v>1617</v>
      </c>
      <c r="E679" s="4" t="str">
        <f t="shared" si="56"/>
        <v>INSERT INTO MDM."MaterialCategoryGroup" ("Code", "Name", "Description") VALUES ('NLAG','非存储物资','非存储物资');</v>
      </c>
    </row>
    <row r="680" spans="1:5" x14ac:dyDescent="0.25">
      <c r="A680" t="s">
        <v>1682</v>
      </c>
      <c r="B680" t="s">
        <v>1683</v>
      </c>
      <c r="D680" s="4" t="s">
        <v>1617</v>
      </c>
      <c r="E680" s="4" t="str">
        <f t="shared" si="56"/>
        <v>INSERT INTO MDM."MaterialCategoryGroup" ("Code", "Name", "Description") VALUES ('NORM','标准项目','标准项目');</v>
      </c>
    </row>
    <row r="681" spans="1:5" x14ac:dyDescent="0.25">
      <c r="A681" t="s">
        <v>1684</v>
      </c>
      <c r="B681" t="s">
        <v>1685</v>
      </c>
      <c r="D681" s="4" t="s">
        <v>1617</v>
      </c>
      <c r="E681" s="4" t="str">
        <f t="shared" si="56"/>
        <v>INSERT INTO MDM."MaterialCategoryGroup" ("Code", "Name", "Description") VALUES ('PBOS','服务票据','服务票据');</v>
      </c>
    </row>
    <row r="682" spans="1:5" x14ac:dyDescent="0.25">
      <c r="A682" t="s">
        <v>1686</v>
      </c>
      <c r="B682" t="s">
        <v>1687</v>
      </c>
      <c r="D682" s="4" t="s">
        <v>1617</v>
      </c>
      <c r="E682" s="4" t="str">
        <f t="shared" si="56"/>
        <v>INSERT INTO MDM."MaterialCategoryGroup" ("Code", "Name", "Description") VALUES ('SAMM','一般物料','一般物料');</v>
      </c>
    </row>
    <row r="683" spans="1:5" x14ac:dyDescent="0.25">
      <c r="A683" t="s">
        <v>1688</v>
      </c>
      <c r="B683" t="s">
        <v>1689</v>
      </c>
      <c r="D683" s="4" t="s">
        <v>1617</v>
      </c>
      <c r="E683" s="4" t="str">
        <f t="shared" si="56"/>
        <v>INSERT INTO MDM."MaterialCategoryGroup" ("Code", "Name", "Description") VALUES ('VCIT','价值合同条目','价值合同条目');</v>
      </c>
    </row>
    <row r="684" spans="1:5" x14ac:dyDescent="0.25">
      <c r="A684" t="s">
        <v>1690</v>
      </c>
      <c r="B684" t="s">
        <v>1691</v>
      </c>
      <c r="D684" s="4" t="s">
        <v>1617</v>
      </c>
      <c r="E684" s="4" t="str">
        <f t="shared" si="56"/>
        <v>INSERT INTO MDM."MaterialCategoryGroup" ("Code", "Name", "Description") VALUES ('VERP','包装','包装');</v>
      </c>
    </row>
    <row r="685" spans="1:5" x14ac:dyDescent="0.25">
      <c r="A685" t="s">
        <v>1692</v>
      </c>
      <c r="B685" t="s">
        <v>1693</v>
      </c>
      <c r="D685" s="4" t="s">
        <v>1617</v>
      </c>
      <c r="E685" s="4" t="str">
        <f t="shared" si="56"/>
        <v>INSERT INTO MDM."MaterialCategoryGroup" ("Code", "Name", "Description") VALUES ('VMS0','车辆管理系统车辆','车辆管理系统车辆');</v>
      </c>
    </row>
    <row r="686" spans="1:5" x14ac:dyDescent="0.25">
      <c r="A686" t="s">
        <v>1694</v>
      </c>
      <c r="B686" t="s">
        <v>1695</v>
      </c>
      <c r="D686" s="4" t="s">
        <v>1617</v>
      </c>
      <c r="E686" s="4" t="str">
        <f t="shared" si="56"/>
        <v>INSERT INTO MDM."MaterialCategoryGroup" ("Code", "Name", "Description") VALUES ('VOLL','全部产品','全部产品');</v>
      </c>
    </row>
    <row r="687" spans="1:5" x14ac:dyDescent="0.25">
      <c r="A687" t="s">
        <v>1696</v>
      </c>
      <c r="B687" t="s">
        <v>1697</v>
      </c>
      <c r="D687" s="4" t="s">
        <v>1617</v>
      </c>
      <c r="E687" s="4" t="str">
        <f t="shared" si="56"/>
        <v>INSERT INTO MDM."MaterialCategoryGroup" ("Code", "Name", "Description") VALUES ('WERT','计值项目推销通知','计值项目推销通知');</v>
      </c>
    </row>
    <row r="688" spans="1:5" x14ac:dyDescent="0.25">
      <c r="A688" t="s">
        <v>1698</v>
      </c>
      <c r="B688" t="s">
        <v>1699</v>
      </c>
      <c r="D688" s="4" t="s">
        <v>1617</v>
      </c>
      <c r="E688" s="4" t="str">
        <f t="shared" si="56"/>
        <v>INSERT INTO MDM."MaterialCategoryGroup" ("Code", "Name", "Description") VALUES ('WMPP','原物料WM-PP','原物料WM-PP');</v>
      </c>
    </row>
    <row r="691" spans="1:5" x14ac:dyDescent="0.25">
      <c r="A691" s="20" t="s">
        <v>1544</v>
      </c>
      <c r="B691" t="s">
        <v>1700</v>
      </c>
      <c r="D691" s="4" t="s">
        <v>1701</v>
      </c>
      <c r="E691" s="4" t="str">
        <f t="shared" ref="E691" si="57">D691&amp;A691&amp;"','"&amp;B691&amp;"','"&amp;B691&amp;"');"</f>
        <v>INSERT INTO MDM."LoadingGroup" ("Code", "Name", "Description") VALUES ('0001','标准','标准');</v>
      </c>
    </row>
    <row r="692" spans="1:5" x14ac:dyDescent="0.25">
      <c r="A692" s="20" t="s">
        <v>1547</v>
      </c>
      <c r="B692" t="s">
        <v>1702</v>
      </c>
      <c r="D692" s="4" t="s">
        <v>1701</v>
      </c>
      <c r="E692" s="4" t="str">
        <f t="shared" ref="E692" si="58">D692&amp;A692&amp;"','"&amp;B692&amp;"','"&amp;B692&amp;"');"</f>
        <v>INSERT INTO MDM."LoadingGroup" ("Code", "Name", "Description") VALUES ('0002','动力产品','动力产品');</v>
      </c>
    </row>
    <row r="693" spans="1:5" x14ac:dyDescent="0.25">
      <c r="A693" s="20" t="s">
        <v>1549</v>
      </c>
      <c r="B693" t="s">
        <v>1703</v>
      </c>
      <c r="D693" s="4" t="s">
        <v>1701</v>
      </c>
      <c r="E693" s="4" t="str">
        <f>D693&amp;A693&amp;"','"&amp;B693&amp;"','"&amp;B693&amp;"');"</f>
        <v>INSERT INTO MDM."LoadingGroup" ("Code", "Name", "Description") VALUES ('0003','储运直供产品','储运直供产品');</v>
      </c>
    </row>
    <row r="694" spans="1:5" x14ac:dyDescent="0.25">
      <c r="A694" s="20" t="s">
        <v>1551</v>
      </c>
      <c r="B694" t="s">
        <v>1704</v>
      </c>
      <c r="D694" s="4" t="s">
        <v>1701</v>
      </c>
      <c r="E694" s="4" t="str">
        <f>D694&amp;A694&amp;"','"&amp;B694&amp;"','"&amp;B694&amp;"');"</f>
        <v>INSERT INTO MDM."LoadingGroup" ("Code", "Name", "Description") VALUES ('0004','榆中成品','榆中成品');</v>
      </c>
    </row>
    <row r="695" spans="1:5" x14ac:dyDescent="0.25">
      <c r="A695" s="20" t="s">
        <v>1705</v>
      </c>
      <c r="B695" t="s">
        <v>1706</v>
      </c>
      <c r="D695" s="4" t="s">
        <v>1701</v>
      </c>
      <c r="E695" s="4" t="str">
        <f>D695&amp;A695&amp;"','"&amp;B695&amp;"','"&amp;B695&amp;"');"</f>
        <v>INSERT INTO MDM."LoadingGroup" ("Code", "Name", "Description") VALUES ('0005','翼城成品','翼城成品');</v>
      </c>
    </row>
    <row r="697" spans="1:5" x14ac:dyDescent="0.25">
      <c r="A697">
        <v>1</v>
      </c>
      <c r="B697" s="20" t="s">
        <v>1707</v>
      </c>
      <c r="D697" s="4" t="s">
        <v>1708</v>
      </c>
      <c r="E697" s="4" t="str">
        <f t="shared" ref="E697" si="59">D697&amp;A697&amp;"','"&amp;B697&amp;"','"&amp;B697&amp;"');"</f>
        <v>INSERT INTO MDM."StatisticsGroup" ("Code", "Name", "Description") VALUES ('1','A物资','A物资');</v>
      </c>
    </row>
    <row r="698" spans="1:5" x14ac:dyDescent="0.25">
      <c r="A698">
        <v>2</v>
      </c>
      <c r="B698" t="s">
        <v>1709</v>
      </c>
      <c r="D698" s="4" t="s">
        <v>1708</v>
      </c>
      <c r="E698" s="4" t="str">
        <f t="shared" ref="E698" si="60">D698&amp;A698&amp;"','"&amp;B698&amp;"','"&amp;B698&amp;"');"</f>
        <v>INSERT INTO MDM."StatisticsGroup" ("Code", "Name", "Description") VALUES ('2','组2','组2');</v>
      </c>
    </row>
    <row r="699" spans="1:5" x14ac:dyDescent="0.25">
      <c r="A699" t="s">
        <v>1289</v>
      </c>
      <c r="B699" t="s">
        <v>1710</v>
      </c>
      <c r="D699" s="4" t="s">
        <v>1708</v>
      </c>
      <c r="E699" s="4" t="str">
        <f>D699&amp;A699&amp;"','"&amp;B699&amp;"','"&amp;B699&amp;"');"</f>
        <v>INSERT INTO MDM."StatisticsGroup" ("Code", "Name", "Description") VALUES ('M','CH开票凭证','CH开票凭证');</v>
      </c>
    </row>
    <row r="700" spans="1:5" x14ac:dyDescent="0.25">
      <c r="A700" t="s">
        <v>1711</v>
      </c>
      <c r="B700" t="s">
        <v>1712</v>
      </c>
      <c r="D700" s="4" t="s">
        <v>1708</v>
      </c>
      <c r="E700" s="4" t="str">
        <f>D700&amp;A700&amp;"','"&amp;B700&amp;"','"&amp;B700&amp;"');"</f>
        <v>INSERT INTO MDM."StatisticsGroup" ("Code", "Name", "Description") VALUES ('N','CH取消开票凭证','CH取消开票凭证');</v>
      </c>
    </row>
    <row r="701" spans="1:5" x14ac:dyDescent="0.25">
      <c r="A701" t="s">
        <v>1713</v>
      </c>
      <c r="B701" t="s">
        <v>1714</v>
      </c>
      <c r="D701" s="4" t="s">
        <v>1708</v>
      </c>
      <c r="E701" s="4" t="str">
        <f>D701&amp;A701&amp;"','"&amp;B701&amp;"','"&amp;B701&amp;"');"</f>
        <v>INSERT INTO MDM."StatisticsGroup" ("Code", "Name", "Description") VALUES ('O','CH贷项凭证','CH贷项凭证');</v>
      </c>
    </row>
    <row r="702" spans="1:5" x14ac:dyDescent="0.25">
      <c r="A702" t="s">
        <v>1480</v>
      </c>
      <c r="B702" t="s">
        <v>1715</v>
      </c>
      <c r="D702" s="4" t="s">
        <v>1708</v>
      </c>
      <c r="E702" s="4" t="str">
        <f>D702&amp;A702&amp;"','"&amp;B702&amp;"','"&amp;B702&amp;"');"</f>
        <v>INSERT INTO MDM."StatisticsGroup" ("Code", "Name", "Description") VALUES ('P','CH取消贷项凭证','CH取消贷项凭证');</v>
      </c>
    </row>
    <row r="704" spans="1:5" x14ac:dyDescent="0.25">
      <c r="A704" s="20" t="s">
        <v>1530</v>
      </c>
      <c r="B704" t="s">
        <v>1716</v>
      </c>
      <c r="D704" s="4" t="s">
        <v>1717</v>
      </c>
      <c r="E704" s="4" t="str">
        <f t="shared" ref="E704" si="61">D704&amp;A704&amp;"','"&amp;B704&amp;"','"&amp;B704&amp;"');"</f>
        <v>INSERT INTO MDM."RebateGroup" ("Code", "Name", "Description") VALUES ('01','最大回扣','最大回扣');</v>
      </c>
    </row>
    <row r="705" spans="1:5" x14ac:dyDescent="0.25">
      <c r="A705" s="20" t="s">
        <v>1533</v>
      </c>
      <c r="B705" t="s">
        <v>1718</v>
      </c>
      <c r="D705" s="4" t="s">
        <v>1717</v>
      </c>
      <c r="E705" s="4" t="str">
        <f t="shared" ref="E705" si="62">D705&amp;A705&amp;"','"&amp;B705&amp;"','"&amp;B705&amp;"');"</f>
        <v>INSERT INTO MDM."RebateGroup" ("Code", "Name", "Description") VALUES ('02','最小回扣','最小回扣');</v>
      </c>
    </row>
    <row r="707" spans="1:5" x14ac:dyDescent="0.25">
      <c r="A707" s="20" t="s">
        <v>1530</v>
      </c>
      <c r="B707" t="s">
        <v>1719</v>
      </c>
      <c r="C707">
        <v>1</v>
      </c>
      <c r="D707" s="4" t="s">
        <v>1720</v>
      </c>
      <c r="E707" s="4" t="str">
        <f t="shared" ref="E707" si="63">D707&amp;A707&amp;"','"&amp;B707&amp;"','"&amp;B707&amp;"');"</f>
        <v>INSERT INTO MDM."MaterialAccountGroup" ("Code", "Name", "Description") VALUES ('01','贸易货物','贸易货物');</v>
      </c>
    </row>
    <row r="708" spans="1:5" x14ac:dyDescent="0.25">
      <c r="A708" s="20" t="s">
        <v>1533</v>
      </c>
      <c r="B708" t="s">
        <v>1721</v>
      </c>
      <c r="D708" s="4" t="s">
        <v>1720</v>
      </c>
      <c r="E708" s="4" t="str">
        <f t="shared" ref="E708" si="64">D708&amp;A708&amp;"','"&amp;B708&amp;"','"&amp;B708&amp;"');"</f>
        <v>INSERT INTO MDM."MaterialAccountGroup" ("Code", "Name", "Description") VALUES ('02','性能','性能');</v>
      </c>
    </row>
    <row r="709" spans="1:5" x14ac:dyDescent="0.25">
      <c r="A709" t="s">
        <v>1722</v>
      </c>
      <c r="B709" t="s">
        <v>1723</v>
      </c>
      <c r="D709" s="4" t="s">
        <v>1720</v>
      </c>
      <c r="E709" s="4" t="str">
        <f t="shared" ref="E709:E725" si="65">D709&amp;A709&amp;"','"&amp;B709&amp;"','"&amp;B709&amp;"');"</f>
        <v>INSERT INTO MDM."MaterialAccountGroup" ("Code", "Name", "Description") VALUES ('A1','天风其他','天风其他');</v>
      </c>
    </row>
    <row r="710" spans="1:5" x14ac:dyDescent="0.25">
      <c r="A710" t="s">
        <v>1724</v>
      </c>
      <c r="B710" t="s">
        <v>1725</v>
      </c>
      <c r="D710" s="4" t="s">
        <v>1720</v>
      </c>
      <c r="E710" s="4" t="str">
        <f t="shared" si="65"/>
        <v>INSERT INTO MDM."MaterialAccountGroup" ("Code", "Name", "Description") VALUES ('A2','天风半成品\成品','天风半成品\成品');</v>
      </c>
    </row>
    <row r="711" spans="1:5" x14ac:dyDescent="0.25">
      <c r="A711" t="s">
        <v>1726</v>
      </c>
      <c r="B711" t="s">
        <v>1727</v>
      </c>
      <c r="D711" s="4" t="s">
        <v>1720</v>
      </c>
      <c r="E711" s="4" t="str">
        <f t="shared" si="65"/>
        <v>INSERT INTO MDM."MaterialAccountGroup" ("Code", "Name", "Description") VALUES ('A3','天风动力产品','天风动力产品');</v>
      </c>
    </row>
    <row r="712" spans="1:5" x14ac:dyDescent="0.25">
      <c r="A712" t="s">
        <v>1728</v>
      </c>
      <c r="B712" t="s">
        <v>1729</v>
      </c>
      <c r="D712" s="4" t="s">
        <v>1720</v>
      </c>
      <c r="E712" s="4" t="str">
        <f t="shared" si="65"/>
        <v>INSERT INTO MDM."MaterialAccountGroup" ("Code", "Name", "Description") VALUES ('B1','股份其他','股份其他');</v>
      </c>
    </row>
    <row r="713" spans="1:5" x14ac:dyDescent="0.25">
      <c r="A713" t="s">
        <v>1730</v>
      </c>
      <c r="B713" t="s">
        <v>1731</v>
      </c>
      <c r="D713" s="4" t="s">
        <v>1720</v>
      </c>
      <c r="E713" s="4" t="str">
        <f t="shared" si="65"/>
        <v>INSERT INTO MDM."MaterialAccountGroup" ("Code", "Name", "Description") VALUES ('B2','股份半成品\成品','股份半成品\成品');</v>
      </c>
    </row>
    <row r="714" spans="1:5" x14ac:dyDescent="0.25">
      <c r="A714" t="s">
        <v>1732</v>
      </c>
      <c r="B714" t="s">
        <v>1733</v>
      </c>
      <c r="D714" s="4" t="s">
        <v>1720</v>
      </c>
      <c r="E714" s="4" t="str">
        <f t="shared" si="65"/>
        <v>INSERT INTO MDM."MaterialAccountGroup" ("Code", "Name", "Description") VALUES ('B3','股份动力产品','股份动力产品');</v>
      </c>
    </row>
    <row r="715" spans="1:5" x14ac:dyDescent="0.25">
      <c r="A715" t="s">
        <v>1734</v>
      </c>
      <c r="B715" t="s">
        <v>1735</v>
      </c>
      <c r="D715" s="4" t="s">
        <v>1720</v>
      </c>
      <c r="E715" s="4" t="str">
        <f t="shared" si="65"/>
        <v>INSERT INTO MDM."MaterialAccountGroup" ("Code", "Name", "Description") VALUES ('C2','榆中半成品\成品','榆中半成品\成品');</v>
      </c>
    </row>
    <row r="716" spans="1:5" x14ac:dyDescent="0.25">
      <c r="A716" t="s">
        <v>1736</v>
      </c>
      <c r="B716" t="s">
        <v>1737</v>
      </c>
      <c r="D716" s="4" t="s">
        <v>1720</v>
      </c>
      <c r="E716" s="4" t="str">
        <f t="shared" si="65"/>
        <v>INSERT INTO MDM."MaterialAccountGroup" ("Code", "Name", "Description") VALUES ('D1','翼城其他','翼城其他');</v>
      </c>
    </row>
    <row r="717" spans="1:5" x14ac:dyDescent="0.25">
      <c r="A717" t="s">
        <v>1738</v>
      </c>
      <c r="B717" t="s">
        <v>1739</v>
      </c>
      <c r="D717" s="4" t="s">
        <v>1720</v>
      </c>
      <c r="E717" s="4" t="str">
        <f t="shared" si="65"/>
        <v>INSERT INTO MDM."MaterialAccountGroup" ("Code", "Name", "Description") VALUES ('D2','翼城半成品\成品','翼城半成品\成品');</v>
      </c>
    </row>
    <row r="718" spans="1:5" x14ac:dyDescent="0.25">
      <c r="A718" t="s">
        <v>1740</v>
      </c>
      <c r="B718" t="s">
        <v>1741</v>
      </c>
      <c r="D718" s="4" t="s">
        <v>1720</v>
      </c>
      <c r="E718" s="4" t="str">
        <f t="shared" si="65"/>
        <v>INSERT INTO MDM."MaterialAccountGroup" ("Code", "Name", "Description") VALUES ('D3','翼城动力产品','翼城动力产品');</v>
      </c>
    </row>
    <row r="719" spans="1:5" x14ac:dyDescent="0.25">
      <c r="A719" t="s">
        <v>1742</v>
      </c>
      <c r="B719" t="s">
        <v>1743</v>
      </c>
      <c r="D719" s="4" t="s">
        <v>1720</v>
      </c>
      <c r="E719" s="4" t="str">
        <f t="shared" si="65"/>
        <v>INSERT INTO MDM."MaterialAccountGroup" ("Code", "Name", "Description") VALUES ('E2','宏晟电热产品','宏晟电热产品');</v>
      </c>
    </row>
    <row r="720" spans="1:5" x14ac:dyDescent="0.25">
      <c r="A720" t="s">
        <v>1744</v>
      </c>
      <c r="B720" t="s">
        <v>1745</v>
      </c>
      <c r="D720" s="4" t="s">
        <v>1720</v>
      </c>
      <c r="E720" s="4" t="str">
        <f t="shared" si="65"/>
        <v>INSERT INTO MDM."MaterialAccountGroup" ("Code", "Name", "Description") VALUES ('F1','集团其他','集团其他');</v>
      </c>
    </row>
    <row r="721" spans="1:5" x14ac:dyDescent="0.25">
      <c r="A721" t="s">
        <v>1746</v>
      </c>
      <c r="B721" t="s">
        <v>1747</v>
      </c>
      <c r="D721" s="4" t="s">
        <v>1720</v>
      </c>
      <c r="E721" s="4" t="str">
        <f t="shared" si="65"/>
        <v>INSERT INTO MDM."MaterialAccountGroup" ("Code", "Name", "Description") VALUES ('F2','集团半成品\成品','集团半成品\成品');</v>
      </c>
    </row>
    <row r="722" spans="1:5" x14ac:dyDescent="0.25">
      <c r="A722" t="s">
        <v>1748</v>
      </c>
      <c r="B722" t="s">
        <v>1749</v>
      </c>
      <c r="D722" s="4" t="s">
        <v>1720</v>
      </c>
      <c r="E722" s="4" t="str">
        <f t="shared" si="65"/>
        <v>INSERT INTO MDM."MaterialAccountGroup" ("Code", "Name", "Description") VALUES ('F3','集团动力产品','集团动力产品');</v>
      </c>
    </row>
    <row r="723" spans="1:5" x14ac:dyDescent="0.25">
      <c r="A723" t="s">
        <v>1750</v>
      </c>
      <c r="B723" t="s">
        <v>1751</v>
      </c>
      <c r="D723" s="4" t="s">
        <v>1720</v>
      </c>
      <c r="E723" s="4" t="str">
        <f t="shared" si="65"/>
        <v>INSERT INTO MDM."MaterialAccountGroup" ("Code", "Name", "Description") VALUES ('G1','废旧物资\回收物','废旧物资\回收物');</v>
      </c>
    </row>
    <row r="724" spans="1:5" x14ac:dyDescent="0.25">
      <c r="A724" t="s">
        <v>1752</v>
      </c>
      <c r="B724" t="s">
        <v>1753</v>
      </c>
      <c r="D724" s="4" t="s">
        <v>1720</v>
      </c>
      <c r="E724" s="4" t="str">
        <f t="shared" si="65"/>
        <v>INSERT INTO MDM."MaterialAccountGroup" ("Code", "Name", "Description") VALUES ('G2','原材料','原材料');</v>
      </c>
    </row>
    <row r="725" spans="1:5" x14ac:dyDescent="0.25">
      <c r="A725" t="s">
        <v>1754</v>
      </c>
      <c r="B725" t="s">
        <v>1755</v>
      </c>
      <c r="D725" s="4" t="s">
        <v>1720</v>
      </c>
      <c r="E725" s="4" t="str">
        <f t="shared" si="65"/>
        <v>INSERT INTO MDM."MaterialAccountGroup" ("Code", "Name", "Description") VALUES ('H2','驻外公司产品','驻外公司产品');</v>
      </c>
    </row>
    <row r="727" spans="1:5" x14ac:dyDescent="0.25">
      <c r="A727" s="20" t="s">
        <v>1756</v>
      </c>
      <c r="B727" t="s">
        <v>1757</v>
      </c>
      <c r="C727">
        <v>1</v>
      </c>
      <c r="D727" s="4" t="s">
        <v>1758</v>
      </c>
      <c r="E727" s="4" t="str">
        <f t="shared" ref="E727" si="66">D727&amp;A727&amp;"','"&amp;B727&amp;"','"&amp;B727&amp;"');"</f>
        <v>INSERT INTO MDM."ValuationKind" ("Code", "Name", "Description") VALUES ('00','不区分','不区分');</v>
      </c>
    </row>
    <row r="728" spans="1:5" x14ac:dyDescent="0.25">
      <c r="A728" s="20" t="s">
        <v>1530</v>
      </c>
      <c r="B728" t="s">
        <v>1759</v>
      </c>
      <c r="D728" s="4" t="s">
        <v>1758</v>
      </c>
      <c r="E728" s="4" t="str">
        <f t="shared" ref="E728" si="67">D728&amp;A728&amp;"','"&amp;B728&amp;"','"&amp;B728&amp;"');"</f>
        <v>INSERT INTO MDM."ValuationKind" ("Code", "Name", "Description") VALUES ('01','01级','01级');</v>
      </c>
    </row>
    <row r="729" spans="1:5" x14ac:dyDescent="0.25">
      <c r="A729" s="20" t="s">
        <v>1760</v>
      </c>
      <c r="B729" t="s">
        <v>1761</v>
      </c>
      <c r="D729" s="4" t="s">
        <v>1758</v>
      </c>
      <c r="E729" s="4" t="str">
        <f t="shared" ref="E729:E744" si="68">D729&amp;A729&amp;"','"&amp;B729&amp;"','"&amp;B729&amp;"');"</f>
        <v>INSERT INTO MDM."ValuationKind" ("Code", "Name", "Description") VALUES ('07','07级','07级');</v>
      </c>
    </row>
    <row r="730" spans="1:5" x14ac:dyDescent="0.25">
      <c r="A730" s="20" t="s">
        <v>1762</v>
      </c>
      <c r="B730" t="s">
        <v>1763</v>
      </c>
      <c r="D730" s="4" t="s">
        <v>1758</v>
      </c>
      <c r="E730" s="4" t="str">
        <f t="shared" si="68"/>
        <v>INSERT INTO MDM."ValuationKind" ("Code", "Name", "Description") VALUES ('13','13级','13级');</v>
      </c>
    </row>
    <row r="731" spans="1:5" x14ac:dyDescent="0.25">
      <c r="A731" s="20" t="s">
        <v>1764</v>
      </c>
      <c r="B731" t="s">
        <v>1765</v>
      </c>
      <c r="D731" s="4" t="s">
        <v>1758</v>
      </c>
      <c r="E731" s="4" t="str">
        <f t="shared" si="68"/>
        <v>INSERT INTO MDM."ValuationKind" ("Code", "Name", "Description") VALUES ('19','19级','19级');</v>
      </c>
    </row>
    <row r="732" spans="1:5" x14ac:dyDescent="0.25">
      <c r="A732" s="20" t="s">
        <v>1766</v>
      </c>
      <c r="B732" t="s">
        <v>1767</v>
      </c>
      <c r="D732" s="4" t="s">
        <v>1758</v>
      </c>
      <c r="E732" s="4" t="str">
        <f t="shared" si="68"/>
        <v>INSERT INTO MDM."ValuationKind" ("Code", "Name", "Description") VALUES ('25','25级','25级');</v>
      </c>
    </row>
    <row r="733" spans="1:5" x14ac:dyDescent="0.25">
      <c r="A733" s="20" t="s">
        <v>1768</v>
      </c>
      <c r="B733" t="s">
        <v>1769</v>
      </c>
      <c r="D733" s="4" t="s">
        <v>1758</v>
      </c>
      <c r="E733" s="4" t="str">
        <f t="shared" si="68"/>
        <v>INSERT INTO MDM."ValuationKind" ("Code", "Name", "Description") VALUES ('31','31级','31级');</v>
      </c>
    </row>
    <row r="734" spans="1:5" x14ac:dyDescent="0.25">
      <c r="A734" s="20" t="s">
        <v>1770</v>
      </c>
      <c r="B734" t="s">
        <v>1771</v>
      </c>
      <c r="D734" s="4" t="s">
        <v>1758</v>
      </c>
      <c r="E734" s="4" t="str">
        <f t="shared" si="68"/>
        <v>INSERT INTO MDM."ValuationKind" ("Code", "Name", "Description") VALUES ('37','37级','37级');</v>
      </c>
    </row>
    <row r="735" spans="1:5" x14ac:dyDescent="0.25">
      <c r="A735" s="20" t="s">
        <v>1772</v>
      </c>
      <c r="B735" t="s">
        <v>1773</v>
      </c>
      <c r="D735" s="4" t="s">
        <v>1758</v>
      </c>
      <c r="E735" s="4" t="str">
        <f t="shared" si="68"/>
        <v>INSERT INTO MDM."ValuationKind" ("Code", "Name", "Description") VALUES ('43','43级','43级');</v>
      </c>
    </row>
    <row r="736" spans="1:5" x14ac:dyDescent="0.25">
      <c r="A736" s="20" t="s">
        <v>1774</v>
      </c>
      <c r="B736" t="s">
        <v>1775</v>
      </c>
      <c r="D736" s="4" t="s">
        <v>1758</v>
      </c>
      <c r="E736" s="4" t="str">
        <f t="shared" si="68"/>
        <v>INSERT INTO MDM."ValuationKind" ("Code", "Name", "Description") VALUES ('49','49级','49级');</v>
      </c>
    </row>
    <row r="737" spans="1:5" x14ac:dyDescent="0.25">
      <c r="A737" s="20" t="s">
        <v>1776</v>
      </c>
      <c r="B737" t="s">
        <v>1777</v>
      </c>
      <c r="D737" s="4" t="s">
        <v>1758</v>
      </c>
      <c r="E737" s="4" t="str">
        <f t="shared" si="68"/>
        <v>INSERT INTO MDM."ValuationKind" ("Code", "Name", "Description") VALUES ('55','55级','55级');</v>
      </c>
    </row>
    <row r="738" spans="1:5" x14ac:dyDescent="0.25">
      <c r="A738" s="20" t="s">
        <v>1778</v>
      </c>
      <c r="B738" t="s">
        <v>1779</v>
      </c>
      <c r="D738" s="4" t="s">
        <v>1758</v>
      </c>
      <c r="E738" s="4" t="str">
        <f t="shared" si="68"/>
        <v>INSERT INTO MDM."ValuationKind" ("Code", "Name", "Description") VALUES ('61','61级','61级');</v>
      </c>
    </row>
    <row r="739" spans="1:5" x14ac:dyDescent="0.25">
      <c r="A739" s="20" t="s">
        <v>1780</v>
      </c>
      <c r="B739" t="s">
        <v>1781</v>
      </c>
      <c r="D739" s="4" t="s">
        <v>1758</v>
      </c>
      <c r="E739" s="4" t="str">
        <f t="shared" si="68"/>
        <v>INSERT INTO MDM."ValuationKind" ("Code", "Name", "Description") VALUES ('67','67级','67级');</v>
      </c>
    </row>
    <row r="740" spans="1:5" x14ac:dyDescent="0.25">
      <c r="A740" s="20" t="s">
        <v>1782</v>
      </c>
      <c r="B740" t="s">
        <v>1783</v>
      </c>
      <c r="D740" s="4" t="s">
        <v>1758</v>
      </c>
      <c r="E740" s="4" t="str">
        <f t="shared" si="68"/>
        <v>INSERT INTO MDM."ValuationKind" ("Code", "Name", "Description") VALUES ('73','73级','73级');</v>
      </c>
    </row>
    <row r="741" spans="1:5" x14ac:dyDescent="0.25">
      <c r="A741" s="20" t="s">
        <v>1784</v>
      </c>
      <c r="B741" t="s">
        <v>1785</v>
      </c>
      <c r="D741" s="4" t="s">
        <v>1758</v>
      </c>
      <c r="E741" s="4" t="str">
        <f t="shared" si="68"/>
        <v>INSERT INTO MDM."ValuationKind" ("Code", "Name", "Description") VALUES ('79','79级','79级');</v>
      </c>
    </row>
    <row r="742" spans="1:5" x14ac:dyDescent="0.25">
      <c r="A742" s="20" t="s">
        <v>1786</v>
      </c>
      <c r="B742" t="s">
        <v>1787</v>
      </c>
      <c r="D742" s="4" t="s">
        <v>1758</v>
      </c>
      <c r="E742" s="4" t="str">
        <f t="shared" si="68"/>
        <v>INSERT INTO MDM."ValuationKind" ("Code", "Name", "Description") VALUES ('85','85级','85级');</v>
      </c>
    </row>
    <row r="743" spans="1:5" x14ac:dyDescent="0.25">
      <c r="A743" s="20" t="s">
        <v>1788</v>
      </c>
      <c r="B743" t="s">
        <v>1789</v>
      </c>
      <c r="D743" s="4" t="s">
        <v>1758</v>
      </c>
      <c r="E743" s="4" t="str">
        <f t="shared" si="68"/>
        <v>INSERT INTO MDM."ValuationKind" ("Code", "Name", "Description") VALUES ('91','91级','91级');</v>
      </c>
    </row>
    <row r="744" spans="1:5" x14ac:dyDescent="0.25">
      <c r="A744" s="20" t="s">
        <v>1790</v>
      </c>
      <c r="B744" t="s">
        <v>1791</v>
      </c>
      <c r="D744" s="4" t="s">
        <v>1758</v>
      </c>
      <c r="E744" s="4" t="str">
        <f t="shared" si="68"/>
        <v>INSERT INTO MDM."ValuationKind" ("Code", "Name", "Description") VALUES ('97','97级','97级');</v>
      </c>
    </row>
    <row r="746" spans="1:5" x14ac:dyDescent="0.25">
      <c r="A746" t="s">
        <v>1273</v>
      </c>
      <c r="B746" t="s">
        <v>1792</v>
      </c>
      <c r="C746">
        <v>1</v>
      </c>
      <c r="D746" s="4" t="s">
        <v>1793</v>
      </c>
      <c r="E746" s="4" t="str">
        <f t="shared" ref="E746" si="69">D746&amp;A746&amp;"','"&amp;B746&amp;"','"&amp;B746&amp;"');"</f>
        <v>INSERT INTO MDM."ValuationCategory" ("Code", "Name", "Description") VALUES ('A','产品等级','产品等级');</v>
      </c>
    </row>
    <row r="747" spans="1:5" x14ac:dyDescent="0.25">
      <c r="A747" t="s">
        <v>14</v>
      </c>
      <c r="B747" t="s">
        <v>1794</v>
      </c>
      <c r="D747" s="4" t="s">
        <v>1793</v>
      </c>
      <c r="E747" s="4" t="str">
        <f t="shared" ref="E747" si="70">D747&amp;A747&amp;"','"&amp;B747&amp;"','"&amp;B747&amp;"');"</f>
        <v>INSERT INTO MDM."ValuationCategory" ("Code", "Name", "Description") VALUES ('B','内部/外部采购','内部/外部采购');</v>
      </c>
    </row>
    <row r="748" spans="1:5" x14ac:dyDescent="0.25">
      <c r="A748" t="s">
        <v>129</v>
      </c>
      <c r="B748" t="s">
        <v>27</v>
      </c>
      <c r="D748" s="4" t="s">
        <v>1793</v>
      </c>
      <c r="E748" s="4" t="str">
        <f>D748&amp;A748&amp;"','"&amp;B748&amp;"','"&amp;B748&amp;"');"</f>
        <v>INSERT INTO MDM."ValuationCategory" ("Code", "Name", "Description") VALUES ('C','状态','状态');</v>
      </c>
    </row>
    <row r="749" spans="1:5" x14ac:dyDescent="0.25">
      <c r="A749" t="s">
        <v>1795</v>
      </c>
      <c r="B749" t="s">
        <v>1796</v>
      </c>
      <c r="D749" s="4" t="s">
        <v>1793</v>
      </c>
      <c r="E749" s="4" t="str">
        <f>D749&amp;A749&amp;"','"&amp;B749&amp;"','"&amp;B749&amp;"');"</f>
        <v>INSERT INTO MDM."ValuationCategory" ("Code", "Name", "Description") VALUES ('H','初始','初始');</v>
      </c>
    </row>
    <row r="750" spans="1:5" x14ac:dyDescent="0.25">
      <c r="A750" t="s">
        <v>1295</v>
      </c>
      <c r="B750" t="s">
        <v>1797</v>
      </c>
      <c r="D750" s="4" t="s">
        <v>1793</v>
      </c>
      <c r="E750" s="4" t="str">
        <f>D750&amp;A750&amp;"','"&amp;B750&amp;"','"&amp;B750&amp;"');"</f>
        <v>INSERT INTO MDM."ValuationCategory" ("Code", "Name", "Description") VALUES ('R','零售','零售');</v>
      </c>
    </row>
    <row r="751" spans="1:5" x14ac:dyDescent="0.25">
      <c r="A751" t="s">
        <v>1422</v>
      </c>
      <c r="B751" t="s">
        <v>1798</v>
      </c>
      <c r="D751" s="4" t="s">
        <v>1793</v>
      </c>
      <c r="E751" s="4" t="str">
        <f>D751&amp;A751&amp;"','"&amp;B751&amp;"','"&amp;B751&amp;"');"</f>
        <v>INSERT INTO MDM."ValuationCategory" ("Code", "Name", "Description") VALUES ('X','自动(批量)','自动(批量)');</v>
      </c>
    </row>
    <row r="753" spans="1:5" x14ac:dyDescent="0.25">
      <c r="A753" s="1" t="s">
        <v>1799</v>
      </c>
      <c r="B753" s="1" t="s">
        <v>1800</v>
      </c>
      <c r="C753">
        <v>1</v>
      </c>
      <c r="D753" s="4" t="s">
        <v>1801</v>
      </c>
      <c r="E753" s="4" t="str">
        <f t="shared" ref="E753" si="71">D753&amp;A753&amp;"','"&amp;B753&amp;"','"&amp;B753&amp;"');"</f>
        <v>INSERT INTO MDM."ValuationClassify" ("Code", "Name", "Description") VALUES ('0710','仪器1','仪器1');</v>
      </c>
    </row>
    <row r="754" spans="1:5" x14ac:dyDescent="0.25">
      <c r="A754" s="1" t="s">
        <v>1802</v>
      </c>
      <c r="B754" s="1" t="s">
        <v>1803</v>
      </c>
      <c r="D754" s="4" t="s">
        <v>1801</v>
      </c>
      <c r="E754" s="4" t="str">
        <f t="shared" ref="E754" si="72">D754&amp;A754&amp;"','"&amp;B754&amp;"','"&amp;B754&amp;"');"</f>
        <v>INSERT INTO MDM."ValuationClassify" ("Code", "Name", "Description") VALUES ('0720','仪器2','仪器2');</v>
      </c>
    </row>
    <row r="755" spans="1:5" x14ac:dyDescent="0.25">
      <c r="A755" s="1" t="s">
        <v>1804</v>
      </c>
      <c r="B755" s="1" t="s">
        <v>1805</v>
      </c>
      <c r="D755" s="4" t="s">
        <v>1801</v>
      </c>
      <c r="E755" s="4" t="str">
        <f t="shared" ref="E755:E786" si="73">D755&amp;A755&amp;"','"&amp;B755&amp;"','"&amp;B755&amp;"');"</f>
        <v>INSERT INTO MDM."ValuationClassify" ("Code", "Name", "Description") VALUES ('1210','特别复杂的固定资产','特别复杂的固定资产');</v>
      </c>
    </row>
    <row r="756" spans="1:5" x14ac:dyDescent="0.25">
      <c r="A756" s="1" t="s">
        <v>1806</v>
      </c>
      <c r="B756" s="1" t="s">
        <v>1807</v>
      </c>
      <c r="D756" s="4" t="s">
        <v>1801</v>
      </c>
      <c r="E756" s="4" t="str">
        <f t="shared" si="73"/>
        <v>INSERT INTO MDM."ValuationClassify" ("Code", "Name", "Description") VALUES ('3000','原料-自产矿','原料-自产矿');</v>
      </c>
    </row>
    <row r="757" spans="1:5" x14ac:dyDescent="0.25">
      <c r="A757" s="1" t="s">
        <v>1808</v>
      </c>
      <c r="B757" s="1" t="s">
        <v>1809</v>
      </c>
      <c r="D757" s="4" t="s">
        <v>1801</v>
      </c>
      <c r="E757" s="4" t="str">
        <f t="shared" si="73"/>
        <v>INSERT INTO MDM."ValuationClassify" ("Code", "Name", "Description") VALUES ('3001','原料-外购矿','原料-外购矿');</v>
      </c>
    </row>
    <row r="758" spans="1:5" x14ac:dyDescent="0.25">
      <c r="A758" s="1" t="s">
        <v>1810</v>
      </c>
      <c r="B758" s="1" t="s">
        <v>1811</v>
      </c>
      <c r="D758" s="4" t="s">
        <v>1801</v>
      </c>
      <c r="E758" s="4" t="str">
        <f t="shared" si="73"/>
        <v>INSERT INTO MDM."ValuationClassify" ("Code", "Name", "Description") VALUES ('3002','原料-废钢铁','原料-废钢铁');</v>
      </c>
    </row>
    <row r="759" spans="1:5" x14ac:dyDescent="0.25">
      <c r="A759" s="1" t="s">
        <v>1812</v>
      </c>
      <c r="B759" s="1" t="s">
        <v>1813</v>
      </c>
      <c r="D759" s="4" t="s">
        <v>1801</v>
      </c>
      <c r="E759" s="4" t="str">
        <f t="shared" si="73"/>
        <v>INSERT INTO MDM."ValuationClassify" ("Code", "Name", "Description") VALUES ('3003','原料-合金','原料-合金');</v>
      </c>
    </row>
    <row r="760" spans="1:5" x14ac:dyDescent="0.25">
      <c r="A760" s="1" t="s">
        <v>1814</v>
      </c>
      <c r="B760" s="1" t="s">
        <v>1815</v>
      </c>
      <c r="D760" s="4" t="s">
        <v>1801</v>
      </c>
      <c r="E760" s="4" t="str">
        <f t="shared" si="73"/>
        <v>INSERT INTO MDM."ValuationClassify" ("Code", "Name", "Description") VALUES ('3004','燃料','燃料');</v>
      </c>
    </row>
    <row r="761" spans="1:5" x14ac:dyDescent="0.25">
      <c r="A761" s="1" t="s">
        <v>1816</v>
      </c>
      <c r="B761" s="1" t="s">
        <v>1817</v>
      </c>
      <c r="D761" s="4" t="s">
        <v>1801</v>
      </c>
      <c r="E761" s="4" t="str">
        <f t="shared" si="73"/>
        <v>INSERT INTO MDM."ValuationClassify" ("Code", "Name", "Description") VALUES ('3006','原料-外购电','原料-外购电');</v>
      </c>
    </row>
    <row r="762" spans="1:5" x14ac:dyDescent="0.25">
      <c r="A762" s="1" t="s">
        <v>1818</v>
      </c>
      <c r="B762" s="1" t="s">
        <v>1819</v>
      </c>
      <c r="D762" s="4" t="s">
        <v>1801</v>
      </c>
      <c r="E762" s="4" t="str">
        <f t="shared" si="73"/>
        <v>INSERT INTO MDM."ValuationClassify" ("Code", "Name", "Description") VALUES ('3008','原料-钛坯','原料-钛坯');</v>
      </c>
    </row>
    <row r="763" spans="1:5" x14ac:dyDescent="0.25">
      <c r="A763" s="1" t="s">
        <v>1820</v>
      </c>
      <c r="B763" s="1" t="s">
        <v>1821</v>
      </c>
      <c r="D763" s="4" t="s">
        <v>1801</v>
      </c>
      <c r="E763" s="4" t="str">
        <f t="shared" si="73"/>
        <v>INSERT INTO MDM."ValuationClassify" ("Code", "Name", "Description") VALUES ('3009','原料-铁原矿','原料-铁原矿');</v>
      </c>
    </row>
    <row r="764" spans="1:5" x14ac:dyDescent="0.25">
      <c r="A764" s="1" t="s">
        <v>1822</v>
      </c>
      <c r="B764" s="1" t="s">
        <v>1823</v>
      </c>
      <c r="D764" s="4" t="s">
        <v>1801</v>
      </c>
      <c r="E764" s="4" t="str">
        <f t="shared" si="73"/>
        <v>INSERT INTO MDM."ValuationClassify" ("Code", "Name", "Description") VALUES ('3010','原料-冶金辅料','原料-冶金辅料');</v>
      </c>
    </row>
    <row r="765" spans="1:5" x14ac:dyDescent="0.25">
      <c r="A765" s="1" t="s">
        <v>1824</v>
      </c>
      <c r="B765" s="1" t="s">
        <v>1825</v>
      </c>
      <c r="D765" s="4" t="s">
        <v>1801</v>
      </c>
      <c r="E765" s="4" t="str">
        <f t="shared" si="73"/>
        <v>INSERT INTO MDM."ValuationClassify" ("Code", "Name", "Description") VALUES ('3011','原料-回收铁料','原料-回收铁料');</v>
      </c>
    </row>
    <row r="766" spans="1:5" x14ac:dyDescent="0.25">
      <c r="A766" s="1" t="s">
        <v>1826</v>
      </c>
      <c r="B766" s="1" t="s">
        <v>1827</v>
      </c>
      <c r="D766" s="4" t="s">
        <v>1801</v>
      </c>
      <c r="E766" s="4" t="str">
        <f t="shared" si="73"/>
        <v>INSERT INTO MDM."ValuationClassify" ("Code", "Name", "Description") VALUES ('3012','原料-国内铁精矿','原料-国内铁精矿');</v>
      </c>
    </row>
    <row r="767" spans="1:5" x14ac:dyDescent="0.25">
      <c r="A767" s="1" t="s">
        <v>1828</v>
      </c>
      <c r="B767" s="1" t="s">
        <v>1829</v>
      </c>
      <c r="D767" s="4" t="s">
        <v>1801</v>
      </c>
      <c r="E767" s="4" t="str">
        <f t="shared" si="73"/>
        <v>INSERT INTO MDM."ValuationClassify" ("Code", "Name", "Description") VALUES ('3013','原料-国内块矿','原料-国内块矿');</v>
      </c>
    </row>
    <row r="768" spans="1:5" x14ac:dyDescent="0.25">
      <c r="A768" s="1" t="s">
        <v>1830</v>
      </c>
      <c r="B768" s="1" t="s">
        <v>1831</v>
      </c>
      <c r="D768" s="4" t="s">
        <v>1801</v>
      </c>
      <c r="E768" s="4" t="str">
        <f t="shared" si="73"/>
        <v>INSERT INTO MDM."ValuationClassify" ("Code", "Name", "Description") VALUES ('3014','原料-国内粉矿','原料-国内粉矿');</v>
      </c>
    </row>
    <row r="769" spans="1:5" x14ac:dyDescent="0.25">
      <c r="A769" s="1" t="s">
        <v>1832</v>
      </c>
      <c r="B769" s="1" t="s">
        <v>1833</v>
      </c>
      <c r="D769" s="4" t="s">
        <v>1801</v>
      </c>
      <c r="E769" s="4" t="str">
        <f t="shared" si="73"/>
        <v>INSERT INTO MDM."ValuationClassify" ("Code", "Name", "Description") VALUES ('3015','原料-国内球团矿','原料-国内球团矿');</v>
      </c>
    </row>
    <row r="770" spans="1:5" x14ac:dyDescent="0.25">
      <c r="A770" s="1" t="s">
        <v>1834</v>
      </c>
      <c r="B770" s="1" t="s">
        <v>1835</v>
      </c>
      <c r="D770" s="4" t="s">
        <v>1801</v>
      </c>
      <c r="E770" s="4" t="str">
        <f t="shared" si="73"/>
        <v>INSERT INTO MDM."ValuationClassify" ("Code", "Name", "Description") VALUES ('3016','原料-进口粉矿','原料-进口粉矿');</v>
      </c>
    </row>
    <row r="771" spans="1:5" x14ac:dyDescent="0.25">
      <c r="A771" s="1" t="s">
        <v>1836</v>
      </c>
      <c r="B771" s="1" t="s">
        <v>1837</v>
      </c>
      <c r="D771" s="4" t="s">
        <v>1801</v>
      </c>
      <c r="E771" s="4" t="str">
        <f t="shared" si="73"/>
        <v>INSERT INTO MDM."ValuationClassify" ("Code", "Name", "Description") VALUES ('3017','原料-进口铁精矿','原料-进口铁精矿');</v>
      </c>
    </row>
    <row r="772" spans="1:5" x14ac:dyDescent="0.25">
      <c r="A772" s="1" t="s">
        <v>1838</v>
      </c>
      <c r="B772" s="1" t="s">
        <v>1839</v>
      </c>
      <c r="D772" s="4" t="s">
        <v>1801</v>
      </c>
      <c r="E772" s="4" t="str">
        <f t="shared" si="73"/>
        <v>INSERT INTO MDM."ValuationClassify" ("Code", "Name", "Description") VALUES ('3018','原料-进口球团矿','原料-进口球团矿');</v>
      </c>
    </row>
    <row r="773" spans="1:5" x14ac:dyDescent="0.25">
      <c r="A773" s="1" t="s">
        <v>1840</v>
      </c>
      <c r="B773" s="1" t="s">
        <v>1841</v>
      </c>
      <c r="D773" s="4" t="s">
        <v>1801</v>
      </c>
      <c r="E773" s="4" t="str">
        <f t="shared" si="73"/>
        <v>INSERT INTO MDM."ValuationClassify" ("Code", "Name", "Description") VALUES ('3019','原料-进口块矿','原料-进口块矿');</v>
      </c>
    </row>
    <row r="774" spans="1:5" x14ac:dyDescent="0.25">
      <c r="A774" s="1" t="s">
        <v>1842</v>
      </c>
      <c r="B774" s="1" t="s">
        <v>1843</v>
      </c>
      <c r="D774" s="4" t="s">
        <v>1801</v>
      </c>
      <c r="E774" s="4" t="str">
        <f t="shared" si="73"/>
        <v>INSERT INTO MDM."ValuationClassify" ("Code", "Name", "Description") VALUES ('3020','原料-铬矿','原料-铬矿');</v>
      </c>
    </row>
    <row r="775" spans="1:5" x14ac:dyDescent="0.25">
      <c r="A775" s="1" t="s">
        <v>1844</v>
      </c>
      <c r="B775" s="1" t="s">
        <v>1845</v>
      </c>
      <c r="D775" s="4" t="s">
        <v>1801</v>
      </c>
      <c r="E775" s="4" t="str">
        <f t="shared" si="73"/>
        <v>INSERT INTO MDM."ValuationClassify" ("Code", "Name", "Description") VALUES ('3021','原料-合金渣','原料-合金渣');</v>
      </c>
    </row>
    <row r="776" spans="1:5" x14ac:dyDescent="0.25">
      <c r="A776" s="1" t="s">
        <v>1846</v>
      </c>
      <c r="B776" s="1" t="s">
        <v>1847</v>
      </c>
      <c r="D776" s="4" t="s">
        <v>1801</v>
      </c>
      <c r="E776" s="4" t="str">
        <f t="shared" si="73"/>
        <v>INSERT INTO MDM."ValuationClassify" ("Code", "Name", "Description") VALUES ('3022','原料-外购烧结矿','原料-外购烧结矿');</v>
      </c>
    </row>
    <row r="777" spans="1:5" x14ac:dyDescent="0.25">
      <c r="A777" s="1" t="s">
        <v>1848</v>
      </c>
      <c r="B777" s="1" t="s">
        <v>1849</v>
      </c>
      <c r="D777" s="4" t="s">
        <v>1801</v>
      </c>
      <c r="E777" s="4" t="str">
        <f t="shared" si="73"/>
        <v>INSERT INTO MDM."ValuationClassify" ("Code", "Name", "Description") VALUES ('3023','原料-外购废钢','原料-外购废钢');</v>
      </c>
    </row>
    <row r="778" spans="1:5" x14ac:dyDescent="0.25">
      <c r="A778" s="1" t="s">
        <v>1850</v>
      </c>
      <c r="B778" s="1" t="s">
        <v>1851</v>
      </c>
      <c r="D778" s="4" t="s">
        <v>1801</v>
      </c>
      <c r="E778" s="4" t="str">
        <f t="shared" si="73"/>
        <v>INSERT INTO MDM."ValuationClassify" ("Code", "Name", "Description") VALUES ('3024','原料-副产品回收项','原料-副产品回收项');</v>
      </c>
    </row>
    <row r="779" spans="1:5" x14ac:dyDescent="0.25">
      <c r="A779" s="1" t="s">
        <v>1852</v>
      </c>
      <c r="B779" s="1" t="s">
        <v>1853</v>
      </c>
      <c r="D779" s="4" t="s">
        <v>1801</v>
      </c>
      <c r="E779" s="4" t="str">
        <f t="shared" si="73"/>
        <v>INSERT INTO MDM."ValuationClassify" ("Code", "Name", "Description") VALUES ('3025','原料-自产废钢','原料-自产废钢');</v>
      </c>
    </row>
    <row r="780" spans="1:5" x14ac:dyDescent="0.25">
      <c r="A780" s="1" t="s">
        <v>1854</v>
      </c>
      <c r="B780" s="1" t="s">
        <v>1855</v>
      </c>
      <c r="D780" s="4" t="s">
        <v>1801</v>
      </c>
      <c r="E780" s="4" t="str">
        <f t="shared" si="73"/>
        <v>INSERT INTO MDM."ValuationClassify" ("Code", "Name", "Description") VALUES ('3026','原料-废次材','原料-废次材');</v>
      </c>
    </row>
    <row r="781" spans="1:5" x14ac:dyDescent="0.25">
      <c r="A781" s="1" t="s">
        <v>1856</v>
      </c>
      <c r="B781" s="1" t="s">
        <v>1857</v>
      </c>
      <c r="D781" s="4" t="s">
        <v>1801</v>
      </c>
      <c r="E781" s="4" t="str">
        <f t="shared" si="73"/>
        <v>INSERT INTO MDM."ValuationClassify" ("Code", "Name", "Description") VALUES ('3027','原料-进口低价矿','原料-进口低价矿');</v>
      </c>
    </row>
    <row r="782" spans="1:5" x14ac:dyDescent="0.25">
      <c r="A782" s="1" t="s">
        <v>1858</v>
      </c>
      <c r="B782" s="1" t="s">
        <v>1859</v>
      </c>
      <c r="D782" s="4" t="s">
        <v>1801</v>
      </c>
      <c r="E782" s="4" t="str">
        <f t="shared" si="73"/>
        <v>INSERT INTO MDM."ValuationClassify" ("Code", "Name", "Description") VALUES ('3030','经营供应','经营供应');</v>
      </c>
    </row>
    <row r="783" spans="1:5" x14ac:dyDescent="0.25">
      <c r="A783" s="1" t="s">
        <v>1860</v>
      </c>
      <c r="B783" s="1" t="s">
        <v>1861</v>
      </c>
      <c r="D783" s="4" t="s">
        <v>1801</v>
      </c>
      <c r="E783" s="4" t="str">
        <f t="shared" si="73"/>
        <v>INSERT INTO MDM."ValuationClassify" ("Code", "Name", "Description") VALUES ('3031','经营供应 2','经营供应 2');</v>
      </c>
    </row>
    <row r="784" spans="1:5" x14ac:dyDescent="0.25">
      <c r="A784" s="1" t="s">
        <v>1862</v>
      </c>
      <c r="B784" s="1" t="s">
        <v>1863</v>
      </c>
      <c r="D784" s="4" t="s">
        <v>1801</v>
      </c>
      <c r="E784" s="4" t="str">
        <f t="shared" si="73"/>
        <v>INSERT INTO MDM."ValuationClassify" ("Code", "Name", "Description") VALUES ('3032','燃料-煤泥','燃料-煤泥');</v>
      </c>
    </row>
    <row r="785" spans="1:5" x14ac:dyDescent="0.25">
      <c r="A785" s="1" t="s">
        <v>1864</v>
      </c>
      <c r="B785" s="1" t="s">
        <v>1865</v>
      </c>
      <c r="D785" s="4" t="s">
        <v>1801</v>
      </c>
      <c r="E785" s="4" t="str">
        <f t="shared" si="73"/>
        <v>INSERT INTO MDM."ValuationClassify" ("Code", "Name", "Description") VALUES ('3033','燃料-炭素煅煤','燃料-炭素煅煤');</v>
      </c>
    </row>
    <row r="786" spans="1:5" x14ac:dyDescent="0.25">
      <c r="A786" s="1" t="s">
        <v>1866</v>
      </c>
      <c r="B786" s="1" t="s">
        <v>1867</v>
      </c>
      <c r="D786" s="4" t="s">
        <v>1801</v>
      </c>
      <c r="E786" s="4" t="str">
        <f t="shared" si="73"/>
        <v>INSERT INTO MDM."ValuationClassify" ("Code", "Name", "Description") VALUES ('3034','燃料-改质无烟煤','燃料-改质无烟煤');</v>
      </c>
    </row>
    <row r="787" spans="1:5" x14ac:dyDescent="0.25">
      <c r="A787" s="1" t="s">
        <v>1868</v>
      </c>
      <c r="B787" s="1" t="s">
        <v>1869</v>
      </c>
      <c r="D787" s="4" t="s">
        <v>1801</v>
      </c>
      <c r="E787" s="4" t="str">
        <f t="shared" ref="E787:E818" si="74">D787&amp;A787&amp;"','"&amp;B787&amp;"','"&amp;B787&amp;"');"</f>
        <v>INSERT INTO MDM."ValuationClassify" ("Code", "Name", "Description") VALUES ('3035','燃料-焦煤','燃料-焦煤');</v>
      </c>
    </row>
    <row r="788" spans="1:5" x14ac:dyDescent="0.25">
      <c r="A788" s="1" t="s">
        <v>1870</v>
      </c>
      <c r="B788" s="1" t="s">
        <v>1871</v>
      </c>
      <c r="D788" s="4" t="s">
        <v>1801</v>
      </c>
      <c r="E788" s="4" t="str">
        <f t="shared" si="74"/>
        <v>INSERT INTO MDM."ValuationClassify" ("Code", "Name", "Description") VALUES ('3036','燃料-无烟煤','燃料-无烟煤');</v>
      </c>
    </row>
    <row r="789" spans="1:5" x14ac:dyDescent="0.25">
      <c r="A789" s="1" t="s">
        <v>1872</v>
      </c>
      <c r="B789" s="1" t="s">
        <v>1873</v>
      </c>
      <c r="D789" s="4" t="s">
        <v>1801</v>
      </c>
      <c r="E789" s="4" t="str">
        <f t="shared" si="74"/>
        <v>INSERT INTO MDM."ValuationClassify" ("Code", "Name", "Description") VALUES ('3037','燃料-兰炭','燃料-兰炭');</v>
      </c>
    </row>
    <row r="790" spans="1:5" x14ac:dyDescent="0.25">
      <c r="A790" s="1" t="s">
        <v>1874</v>
      </c>
      <c r="B790" s="1" t="s">
        <v>1875</v>
      </c>
      <c r="D790" s="4" t="s">
        <v>1801</v>
      </c>
      <c r="E790" s="4" t="str">
        <f t="shared" si="74"/>
        <v>INSERT INTO MDM."ValuationClassify" ("Code", "Name", "Description") VALUES ('3038','燃料-动力煤','燃料-动力煤');</v>
      </c>
    </row>
    <row r="791" spans="1:5" x14ac:dyDescent="0.25">
      <c r="A791" s="1" t="s">
        <v>1876</v>
      </c>
      <c r="B791" s="1" t="s">
        <v>1877</v>
      </c>
      <c r="D791" s="4" t="s">
        <v>1801</v>
      </c>
      <c r="E791" s="4" t="str">
        <f t="shared" si="74"/>
        <v>INSERT INTO MDM."ValuationClassify" ("Code", "Name", "Description") VALUES ('3040','备件','备件');</v>
      </c>
    </row>
    <row r="792" spans="1:5" x14ac:dyDescent="0.25">
      <c r="A792" s="1" t="s">
        <v>1878</v>
      </c>
      <c r="B792" s="1" t="s">
        <v>1879</v>
      </c>
      <c r="D792" s="4" t="s">
        <v>1801</v>
      </c>
      <c r="E792" s="4" t="str">
        <f t="shared" si="74"/>
        <v>INSERT INTO MDM."ValuationClassify" ("Code", "Name", "Description") VALUES ('3041','耐火材料','耐火材料');</v>
      </c>
    </row>
    <row r="793" spans="1:5" x14ac:dyDescent="0.25">
      <c r="A793" s="1" t="s">
        <v>1880</v>
      </c>
      <c r="B793" s="1" t="s">
        <v>1881</v>
      </c>
      <c r="D793" s="4" t="s">
        <v>1801</v>
      </c>
      <c r="E793" s="4" t="str">
        <f t="shared" si="74"/>
        <v>INSERT INTO MDM."ValuationClassify" ("Code", "Name", "Description") VALUES ('3042','辅助材料','辅助材料');</v>
      </c>
    </row>
    <row r="794" spans="1:5" x14ac:dyDescent="0.25">
      <c r="A794" s="1" t="s">
        <v>1882</v>
      </c>
      <c r="B794" s="1" t="s">
        <v>1883</v>
      </c>
      <c r="D794" s="4" t="s">
        <v>1801</v>
      </c>
      <c r="E794" s="4" t="str">
        <f t="shared" si="74"/>
        <v>INSERT INTO MDM."ValuationClassify" ("Code", "Name", "Description") VALUES ('3043','包装物','包装物');</v>
      </c>
    </row>
    <row r="795" spans="1:5" x14ac:dyDescent="0.25">
      <c r="A795" s="1" t="s">
        <v>1884</v>
      </c>
      <c r="B795" s="1" t="s">
        <v>1885</v>
      </c>
      <c r="D795" s="4" t="s">
        <v>1801</v>
      </c>
      <c r="E795" s="4" t="str">
        <f t="shared" si="74"/>
        <v>INSERT INTO MDM."ValuationClassify" ("Code", "Name", "Description") VALUES ('3044','低值易耗品','低值易耗品');</v>
      </c>
    </row>
    <row r="796" spans="1:5" x14ac:dyDescent="0.25">
      <c r="A796" s="1" t="s">
        <v>1886</v>
      </c>
      <c r="B796" s="1" t="s">
        <v>1887</v>
      </c>
      <c r="D796" s="4" t="s">
        <v>1801</v>
      </c>
      <c r="E796" s="4" t="str">
        <f t="shared" si="74"/>
        <v>INSERT INTO MDM."ValuationClassify" ("Code", "Name", "Description") VALUES ('3045','废旧材料','废旧材料');</v>
      </c>
    </row>
    <row r="797" spans="1:5" x14ac:dyDescent="0.25">
      <c r="A797" s="1" t="s">
        <v>1888</v>
      </c>
      <c r="B797" s="1" t="s">
        <v>1889</v>
      </c>
      <c r="D797" s="4" t="s">
        <v>1801</v>
      </c>
      <c r="E797" s="4" t="str">
        <f t="shared" si="74"/>
        <v>INSERT INTO MDM."ValuationClassify" ("Code", "Name", "Description") VALUES ('3046','废旧备件','废旧备件');</v>
      </c>
    </row>
    <row r="798" spans="1:5" x14ac:dyDescent="0.25">
      <c r="A798" s="1" t="s">
        <v>1890</v>
      </c>
      <c r="B798" s="1" t="s">
        <v>1891</v>
      </c>
      <c r="D798" s="4" t="s">
        <v>1801</v>
      </c>
      <c r="E798" s="4" t="str">
        <f t="shared" si="74"/>
        <v>INSERT INTO MDM."ValuationClassify" ("Code", "Name", "Description") VALUES ('3047','废品-钢材','废品-钢材');</v>
      </c>
    </row>
    <row r="799" spans="1:5" x14ac:dyDescent="0.25">
      <c r="A799" s="1" t="s">
        <v>1892</v>
      </c>
      <c r="B799" s="1" t="s">
        <v>1893</v>
      </c>
      <c r="D799" s="4" t="s">
        <v>1801</v>
      </c>
      <c r="E799" s="4" t="str">
        <f t="shared" si="74"/>
        <v>INSERT INTO MDM."ValuationClassify" ("Code", "Name", "Description") VALUES ('3050','包装和空物','包装和空物');</v>
      </c>
    </row>
    <row r="800" spans="1:5" x14ac:dyDescent="0.25">
      <c r="A800" s="1" t="s">
        <v>1894</v>
      </c>
      <c r="B800" s="1" t="s">
        <v>1895</v>
      </c>
      <c r="D800" s="4" t="s">
        <v>1801</v>
      </c>
      <c r="E800" s="4" t="str">
        <f t="shared" si="74"/>
        <v>INSERT INTO MDM."ValuationClassify" ("Code", "Name", "Description") VALUES ('3051','办公用品','办公用品');</v>
      </c>
    </row>
    <row r="801" spans="1:5" x14ac:dyDescent="0.25">
      <c r="A801" s="1" t="s">
        <v>1896</v>
      </c>
      <c r="B801" s="1" t="s">
        <v>1897</v>
      </c>
      <c r="D801" s="4" t="s">
        <v>1801</v>
      </c>
      <c r="E801" s="4" t="str">
        <f t="shared" si="74"/>
        <v>INSERT INTO MDM."ValuationClassify" ("Code", "Name", "Description") VALUES ('3052','防暑降温饮品','防暑降温饮品');</v>
      </c>
    </row>
    <row r="802" spans="1:5" x14ac:dyDescent="0.25">
      <c r="A802" s="1" t="s">
        <v>1898</v>
      </c>
      <c r="B802" s="1" t="s">
        <v>1899</v>
      </c>
      <c r="D802" s="4" t="s">
        <v>1801</v>
      </c>
      <c r="E802" s="4" t="str">
        <f t="shared" si="74"/>
        <v>INSERT INTO MDM."ValuationClassify" ("Code", "Name", "Description") VALUES ('3053','消防器材','消防器材');</v>
      </c>
    </row>
    <row r="803" spans="1:5" x14ac:dyDescent="0.25">
      <c r="A803" s="1" t="s">
        <v>1900</v>
      </c>
      <c r="B803" s="1" t="s">
        <v>1901</v>
      </c>
      <c r="D803" s="4" t="s">
        <v>1801</v>
      </c>
      <c r="E803" s="4" t="str">
        <f t="shared" si="74"/>
        <v>INSERT INTO MDM."ValuationClassify" ("Code", "Name", "Description") VALUES ('3060','原材料-氧化铝','原材料-氧化铝');</v>
      </c>
    </row>
    <row r="804" spans="1:5" x14ac:dyDescent="0.25">
      <c r="A804" s="1" t="s">
        <v>1902</v>
      </c>
      <c r="B804" s="1" t="s">
        <v>1903</v>
      </c>
      <c r="D804" s="4" t="s">
        <v>1801</v>
      </c>
      <c r="E804" s="4" t="str">
        <f t="shared" si="74"/>
        <v>INSERT INTO MDM."ValuationClassify" ("Code", "Name", "Description") VALUES ('3061','原材料-阳极碳快','原材料-阳极碳快');</v>
      </c>
    </row>
    <row r="805" spans="1:5" x14ac:dyDescent="0.25">
      <c r="A805" s="1" t="s">
        <v>1904</v>
      </c>
      <c r="B805" s="1" t="s">
        <v>1905</v>
      </c>
      <c r="D805" s="4" t="s">
        <v>1801</v>
      </c>
      <c r="E805" s="4" t="str">
        <f t="shared" si="74"/>
        <v>INSERT INTO MDM."ValuationClassify" ("Code", "Name", "Description") VALUES ('3062','原材料-氟化盐','原材料-氟化盐');</v>
      </c>
    </row>
    <row r="806" spans="1:5" x14ac:dyDescent="0.25">
      <c r="A806" s="1" t="s">
        <v>1906</v>
      </c>
      <c r="B806" s="1" t="s">
        <v>1907</v>
      </c>
      <c r="D806" s="4" t="s">
        <v>1801</v>
      </c>
      <c r="E806" s="4" t="str">
        <f t="shared" si="74"/>
        <v>INSERT INTO MDM."ValuationClassify" ("Code", "Name", "Description") VALUES ('3063','原材料-辅料-铁料','原材料-辅料-铁料');</v>
      </c>
    </row>
    <row r="807" spans="1:5" x14ac:dyDescent="0.25">
      <c r="A807" s="1" t="s">
        <v>1908</v>
      </c>
      <c r="B807" s="1" t="s">
        <v>1909</v>
      </c>
      <c r="D807" s="4" t="s">
        <v>1801</v>
      </c>
      <c r="E807" s="4" t="str">
        <f t="shared" si="74"/>
        <v>INSERT INTO MDM."ValuationClassify" ("Code", "Name", "Description") VALUES ('3064','原材料-辅料-其他辅料','原材料-辅料-其他辅料');</v>
      </c>
    </row>
    <row r="808" spans="1:5" x14ac:dyDescent="0.25">
      <c r="A808" s="1" t="s">
        <v>1910</v>
      </c>
      <c r="B808" s="1" t="s">
        <v>1911</v>
      </c>
      <c r="D808" s="4" t="s">
        <v>1801</v>
      </c>
      <c r="E808" s="4" t="str">
        <f t="shared" si="74"/>
        <v>INSERT INTO MDM."ValuationClassify" ("Code", "Name", "Description") VALUES ('3065','原材料-电解质','原材料-电解质');</v>
      </c>
    </row>
    <row r="809" spans="1:5" x14ac:dyDescent="0.25">
      <c r="A809" s="1" t="s">
        <v>1912</v>
      </c>
      <c r="B809" s="1" t="s">
        <v>1913</v>
      </c>
      <c r="D809" s="4" t="s">
        <v>1801</v>
      </c>
      <c r="E809" s="4" t="str">
        <f t="shared" si="74"/>
        <v>INSERT INTO MDM."ValuationClassify" ("Code", "Name", "Description") VALUES ('3090','工程物资','工程物资');</v>
      </c>
    </row>
    <row r="810" spans="1:5" x14ac:dyDescent="0.25">
      <c r="A810" s="1" t="s">
        <v>1914</v>
      </c>
      <c r="B810" s="1" t="s">
        <v>1719</v>
      </c>
      <c r="D810" s="4" t="s">
        <v>1801</v>
      </c>
      <c r="E810" s="4" t="str">
        <f t="shared" si="74"/>
        <v>INSERT INTO MDM."ValuationClassify" ("Code", "Name", "Description") VALUES ('3100','贸易货物','贸易货物');</v>
      </c>
    </row>
    <row r="811" spans="1:5" x14ac:dyDescent="0.25">
      <c r="A811" s="1" t="s">
        <v>1915</v>
      </c>
      <c r="B811" s="1" t="s">
        <v>1916</v>
      </c>
      <c r="D811" s="4" t="s">
        <v>1801</v>
      </c>
      <c r="E811" s="4" t="str">
        <f t="shared" si="74"/>
        <v>INSERT INTO MDM."ValuationClassify" ("Code", "Name", "Description") VALUES ('3200','服务','服务');</v>
      </c>
    </row>
    <row r="812" spans="1:5" x14ac:dyDescent="0.25">
      <c r="A812" s="1" t="s">
        <v>1917</v>
      </c>
      <c r="B812" s="1" t="s">
        <v>1918</v>
      </c>
      <c r="D812" s="4" t="s">
        <v>1801</v>
      </c>
      <c r="E812" s="4" t="str">
        <f t="shared" si="74"/>
        <v>INSERT INTO MDM."ValuationClassify" ("Code", "Name", "Description") VALUES ('3300','未估价的物料','未估价的物料');</v>
      </c>
    </row>
    <row r="813" spans="1:5" x14ac:dyDescent="0.25">
      <c r="A813" s="1" t="s">
        <v>1453</v>
      </c>
      <c r="B813" s="1" t="s">
        <v>1919</v>
      </c>
      <c r="D813" s="4" t="s">
        <v>1801</v>
      </c>
      <c r="E813" s="4" t="str">
        <f t="shared" si="74"/>
        <v>INSERT INTO MDM."ValuationClassify" ("Code", "Name", "Description") VALUES ('5100','半成品-自制精矿粉','半成品-自制精矿粉');</v>
      </c>
    </row>
    <row r="814" spans="1:5" x14ac:dyDescent="0.25">
      <c r="A814" s="1" t="s">
        <v>1920</v>
      </c>
      <c r="B814" s="1" t="s">
        <v>1921</v>
      </c>
      <c r="D814" s="4" t="s">
        <v>1801</v>
      </c>
      <c r="E814" s="4" t="str">
        <f t="shared" si="74"/>
        <v>INSERT INTO MDM."ValuationClassify" ("Code", "Name", "Description") VALUES ('5110','半成品-自制烧结矿','半成品-自制烧结矿');</v>
      </c>
    </row>
    <row r="815" spans="1:5" x14ac:dyDescent="0.25">
      <c r="A815" s="1" t="s">
        <v>1922</v>
      </c>
      <c r="B815" s="1" t="s">
        <v>1923</v>
      </c>
      <c r="D815" s="4" t="s">
        <v>1801</v>
      </c>
      <c r="E815" s="4" t="str">
        <f t="shared" si="74"/>
        <v>INSERT INTO MDM."ValuationClassify" ("Code", "Name", "Description") VALUES ('5120','半成品-竖炉球团矿','半成品-竖炉球团矿');</v>
      </c>
    </row>
    <row r="816" spans="1:5" x14ac:dyDescent="0.25">
      <c r="A816" s="1" t="s">
        <v>1924</v>
      </c>
      <c r="B816" s="1" t="s">
        <v>1925</v>
      </c>
      <c r="D816" s="4" t="s">
        <v>1801</v>
      </c>
      <c r="E816" s="4" t="str">
        <f t="shared" si="74"/>
        <v>INSERT INTO MDM."ValuationClassify" ("Code", "Name", "Description") VALUES ('5130','半成品-自制生石灰','半成品-自制生石灰');</v>
      </c>
    </row>
    <row r="817" spans="1:5" x14ac:dyDescent="0.25">
      <c r="A817" s="1" t="s">
        <v>1926</v>
      </c>
      <c r="B817" s="1" t="s">
        <v>1927</v>
      </c>
      <c r="D817" s="4" t="s">
        <v>1801</v>
      </c>
      <c r="E817" s="4" t="str">
        <f t="shared" si="74"/>
        <v>INSERT INTO MDM."ValuationClassify" ("Code", "Name", "Description") VALUES ('5140','半成品-自制耐材','半成品-自制耐材');</v>
      </c>
    </row>
    <row r="818" spans="1:5" x14ac:dyDescent="0.25">
      <c r="A818" s="1" t="s">
        <v>1928</v>
      </c>
      <c r="B818" s="1" t="s">
        <v>1929</v>
      </c>
      <c r="D818" s="4" t="s">
        <v>1801</v>
      </c>
      <c r="E818" s="4" t="str">
        <f t="shared" ref="E818" si="75">D818&amp;A818&amp;"','"&amp;B818&amp;"','"&amp;B818&amp;"');"</f>
        <v>INSERT INTO MDM."ValuationClassify" ("Code", "Name", "Description") VALUES ('5150','半成品-自产矿','半成品-自产矿');</v>
      </c>
    </row>
    <row r="819" spans="1:5" x14ac:dyDescent="0.25">
      <c r="A819" s="1" t="s">
        <v>1930</v>
      </c>
      <c r="B819" s="1" t="s">
        <v>1931</v>
      </c>
      <c r="D819" s="4" t="s">
        <v>1801</v>
      </c>
      <c r="E819" s="4" t="str">
        <f t="shared" ref="E819:E850" si="76">D819&amp;A819&amp;"','"&amp;B819&amp;"','"&amp;B819&amp;"');"</f>
        <v>INSERT INTO MDM."ValuationClassify" ("Code", "Name", "Description") VALUES ('5151','半成品-镜铁预选矿','半成品-镜铁预选矿');</v>
      </c>
    </row>
    <row r="820" spans="1:5" x14ac:dyDescent="0.25">
      <c r="A820" s="1" t="s">
        <v>1932</v>
      </c>
      <c r="B820" s="1" t="s">
        <v>1933</v>
      </c>
      <c r="D820" s="4" t="s">
        <v>1801</v>
      </c>
      <c r="E820" s="4" t="str">
        <f t="shared" si="76"/>
        <v>INSERT INTO MDM."ValuationClassify" ("Code", "Name", "Description") VALUES ('5152','半成品-铜原矿','半成品-铜原矿');</v>
      </c>
    </row>
    <row r="821" spans="1:5" x14ac:dyDescent="0.25">
      <c r="A821" s="1" t="s">
        <v>1934</v>
      </c>
      <c r="B821" s="1" t="s">
        <v>1935</v>
      </c>
      <c r="D821" s="4" t="s">
        <v>1801</v>
      </c>
      <c r="E821" s="4" t="str">
        <f t="shared" si="76"/>
        <v>INSERT INTO MDM."ValuationClassify" ("Code", "Name", "Description") VALUES ('5153','半成品-自制石灰','半成品-自制石灰');</v>
      </c>
    </row>
    <row r="822" spans="1:5" x14ac:dyDescent="0.25">
      <c r="A822" s="1" t="s">
        <v>1936</v>
      </c>
      <c r="B822" s="1" t="s">
        <v>1937</v>
      </c>
      <c r="D822" s="4" t="s">
        <v>1801</v>
      </c>
      <c r="E822" s="4" t="str">
        <f t="shared" si="76"/>
        <v>INSERT INTO MDM."ValuationClassify" ("Code", "Name", "Description") VALUES ('5154','半成品-混合周边矿','半成品-混合周边矿');</v>
      </c>
    </row>
    <row r="823" spans="1:5" x14ac:dyDescent="0.25">
      <c r="A823" s="1" t="s">
        <v>1938</v>
      </c>
      <c r="B823" s="1" t="s">
        <v>1939</v>
      </c>
      <c r="D823" s="4" t="s">
        <v>1801</v>
      </c>
      <c r="E823" s="4" t="str">
        <f t="shared" si="76"/>
        <v>INSERT INTO MDM."ValuationClassify" ("Code", "Name", "Description") VALUES ('5155','半成品-混匀精矿','半成品-混匀精矿');</v>
      </c>
    </row>
    <row r="824" spans="1:5" x14ac:dyDescent="0.25">
      <c r="A824" s="1" t="s">
        <v>1940</v>
      </c>
      <c r="B824" s="1" t="s">
        <v>1941</v>
      </c>
      <c r="D824" s="4" t="s">
        <v>1801</v>
      </c>
      <c r="E824" s="4" t="str">
        <f t="shared" si="76"/>
        <v>INSERT INTO MDM."ValuationClassify" ("Code", "Name", "Description") VALUES ('5160','半成品-自制火工品','半成品-自制火工品');</v>
      </c>
    </row>
    <row r="825" spans="1:5" x14ac:dyDescent="0.25">
      <c r="A825" s="1" t="s">
        <v>1942</v>
      </c>
      <c r="B825" s="1" t="s">
        <v>1943</v>
      </c>
      <c r="D825" s="4" t="s">
        <v>1801</v>
      </c>
      <c r="E825" s="4" t="str">
        <f t="shared" si="76"/>
        <v>INSERT INTO MDM."ValuationClassify" ("Code", "Name", "Description") VALUES ('5170','半成品-自产洗精煤','半成品-自产洗精煤');</v>
      </c>
    </row>
    <row r="826" spans="1:5" x14ac:dyDescent="0.25">
      <c r="A826" s="1" t="s">
        <v>1454</v>
      </c>
      <c r="B826" s="1" t="s">
        <v>1944</v>
      </c>
      <c r="D826" s="4" t="s">
        <v>1801</v>
      </c>
      <c r="E826" s="4" t="str">
        <f t="shared" si="76"/>
        <v>INSERT INTO MDM."ValuationClassify" ("Code", "Name", "Description") VALUES ('5200','半成品-&gt;40mm焦碳','半成品-&gt;40mm焦碳');</v>
      </c>
    </row>
    <row r="827" spans="1:5" x14ac:dyDescent="0.25">
      <c r="A827" s="1" t="s">
        <v>1945</v>
      </c>
      <c r="B827" s="1" t="s">
        <v>1946</v>
      </c>
      <c r="D827" s="4" t="s">
        <v>1801</v>
      </c>
      <c r="E827" s="4" t="str">
        <f t="shared" si="76"/>
        <v>INSERT INTO MDM."ValuationClassify" ("Code", "Name", "Description") VALUES ('5210','半成品-25-40mm焦碳','半成品-25-40mm焦碳');</v>
      </c>
    </row>
    <row r="828" spans="1:5" x14ac:dyDescent="0.25">
      <c r="A828" s="1" t="s">
        <v>1947</v>
      </c>
      <c r="B828" s="1" t="s">
        <v>1948</v>
      </c>
      <c r="D828" s="4" t="s">
        <v>1801</v>
      </c>
      <c r="E828" s="4" t="str">
        <f t="shared" si="76"/>
        <v>INSERT INTO MDM."ValuationClassify" ("Code", "Name", "Description") VALUES ('5220','半成品-10-25mm焦碳','半成品-10-25mm焦碳');</v>
      </c>
    </row>
    <row r="829" spans="1:5" x14ac:dyDescent="0.25">
      <c r="A829" s="1" t="s">
        <v>1949</v>
      </c>
      <c r="B829" s="1" t="s">
        <v>1950</v>
      </c>
      <c r="D829" s="4" t="s">
        <v>1801</v>
      </c>
      <c r="E829" s="4" t="str">
        <f t="shared" si="76"/>
        <v>INSERT INTO MDM."ValuationClassify" ("Code", "Name", "Description") VALUES ('5230','半成品-&lt;10mm焦碳','半成品-&lt;10mm焦碳');</v>
      </c>
    </row>
    <row r="830" spans="1:5" x14ac:dyDescent="0.25">
      <c r="A830" s="1" t="s">
        <v>1951</v>
      </c>
      <c r="B830" s="1" t="s">
        <v>1952</v>
      </c>
      <c r="D830" s="4" t="s">
        <v>1801</v>
      </c>
      <c r="E830" s="4" t="str">
        <f t="shared" si="76"/>
        <v>INSERT INTO MDM."ValuationClassify" ("Code", "Name", "Description") VALUES ('5235','半成品-筛下焦','半成品-筛下焦');</v>
      </c>
    </row>
    <row r="831" spans="1:5" x14ac:dyDescent="0.25">
      <c r="A831" s="1" t="s">
        <v>1953</v>
      </c>
      <c r="B831" s="1" t="s">
        <v>1954</v>
      </c>
      <c r="D831" s="4" t="s">
        <v>1801</v>
      </c>
      <c r="E831" s="4" t="str">
        <f t="shared" si="76"/>
        <v>INSERT INTO MDM."ValuationClassify" ("Code", "Name", "Description") VALUES ('5240','半成品-外购焦炭','半成品-外购焦炭');</v>
      </c>
    </row>
    <row r="832" spans="1:5" x14ac:dyDescent="0.25">
      <c r="A832" s="1" t="s">
        <v>1955</v>
      </c>
      <c r="B832" s="1" t="s">
        <v>1956</v>
      </c>
      <c r="D832" s="4" t="s">
        <v>1801</v>
      </c>
      <c r="E832" s="4" t="str">
        <f t="shared" si="76"/>
        <v>INSERT INTO MDM."ValuationClassify" ("Code", "Name", "Description") VALUES ('5260','半成品-DL焦炉煤气','半成品-DL焦炉煤气');</v>
      </c>
    </row>
    <row r="833" spans="1:5" x14ac:dyDescent="0.25">
      <c r="A833" s="1" t="s">
        <v>1957</v>
      </c>
      <c r="B833" s="1" t="s">
        <v>1958</v>
      </c>
      <c r="D833" s="4" t="s">
        <v>1801</v>
      </c>
      <c r="E833" s="4" t="str">
        <f t="shared" si="76"/>
        <v>INSERT INTO MDM."ValuationClassify" ("Code", "Name", "Description") VALUES ('5270','半成品-未分离粗苯','半成品-未分离粗苯');</v>
      </c>
    </row>
    <row r="834" spans="1:5" x14ac:dyDescent="0.25">
      <c r="A834" s="1" t="s">
        <v>1959</v>
      </c>
      <c r="B834" s="1" t="s">
        <v>1960</v>
      </c>
      <c r="D834" s="4" t="s">
        <v>1801</v>
      </c>
      <c r="E834" s="4" t="str">
        <f t="shared" si="76"/>
        <v>INSERT INTO MDM."ValuationClassify" ("Code", "Name", "Description") VALUES ('5280','半成品-JH粗焦油','半成品-JH粗焦油');</v>
      </c>
    </row>
    <row r="835" spans="1:5" x14ac:dyDescent="0.25">
      <c r="A835" s="1" t="s">
        <v>1455</v>
      </c>
      <c r="B835" s="1" t="s">
        <v>1961</v>
      </c>
      <c r="D835" s="4" t="s">
        <v>1801</v>
      </c>
      <c r="E835" s="4" t="str">
        <f t="shared" si="76"/>
        <v>INSERT INTO MDM."ValuationClassify" ("Code", "Name", "Description") VALUES ('5300','半成品-铁水、铸造铁块','半成品-铁水、铸造铁块');</v>
      </c>
    </row>
    <row r="836" spans="1:5" x14ac:dyDescent="0.25">
      <c r="A836" s="1" t="s">
        <v>1962</v>
      </c>
      <c r="B836" s="1" t="s">
        <v>1963</v>
      </c>
      <c r="D836" s="4" t="s">
        <v>1801</v>
      </c>
      <c r="E836" s="4" t="str">
        <f t="shared" si="76"/>
        <v>INSERT INTO MDM."ValuationClassify" ("Code", "Name", "Description") VALUES ('5301','半成品-二炼钢钢水','半成品-二炼钢钢水');</v>
      </c>
    </row>
    <row r="837" spans="1:5" x14ac:dyDescent="0.25">
      <c r="A837" s="1" t="s">
        <v>1964</v>
      </c>
      <c r="B837" s="1" t="s">
        <v>1965</v>
      </c>
      <c r="D837" s="4" t="s">
        <v>1801</v>
      </c>
      <c r="E837" s="4" t="str">
        <f t="shared" si="76"/>
        <v>INSERT INTO MDM."ValuationClassify" ("Code", "Name", "Description") VALUES ('5310','半成品-外购生铁','半成品-外购生铁');</v>
      </c>
    </row>
    <row r="838" spans="1:5" x14ac:dyDescent="0.25">
      <c r="A838" s="1" t="s">
        <v>1966</v>
      </c>
      <c r="B838" s="1" t="s">
        <v>1967</v>
      </c>
      <c r="D838" s="4" t="s">
        <v>1801</v>
      </c>
      <c r="E838" s="4" t="str">
        <f t="shared" si="76"/>
        <v>INSERT INTO MDM."ValuationClassify" ("Code", "Name", "Description") VALUES ('5315','半成品-外购钢坯','半成品-外购钢坯');</v>
      </c>
    </row>
    <row r="839" spans="1:5" x14ac:dyDescent="0.25">
      <c r="A839" s="1" t="s">
        <v>1968</v>
      </c>
      <c r="B839" s="1" t="s">
        <v>1969</v>
      </c>
      <c r="D839" s="4" t="s">
        <v>1801</v>
      </c>
      <c r="E839" s="4" t="str">
        <f t="shared" si="76"/>
        <v>INSERT INTO MDM."ValuationClassify" ("Code", "Name", "Description") VALUES ('5316','半成品-EF08型钢坯','半成品-EF08型钢坯');</v>
      </c>
    </row>
    <row r="840" spans="1:5" x14ac:dyDescent="0.25">
      <c r="A840" s="1" t="s">
        <v>1970</v>
      </c>
      <c r="B840" s="1" t="s">
        <v>1971</v>
      </c>
      <c r="D840" s="4" t="s">
        <v>1801</v>
      </c>
      <c r="E840" s="4" t="str">
        <f t="shared" si="76"/>
        <v>INSERT INTO MDM."ValuationClassify" ("Code", "Name", "Description") VALUES ('5320','半成品-高炉返矿','半成品-高炉返矿');</v>
      </c>
    </row>
    <row r="841" spans="1:5" x14ac:dyDescent="0.25">
      <c r="A841" s="1" t="s">
        <v>1456</v>
      </c>
      <c r="B841" s="1" t="s">
        <v>1972</v>
      </c>
      <c r="D841" s="4" t="s">
        <v>1801</v>
      </c>
      <c r="E841" s="4" t="str">
        <f t="shared" si="76"/>
        <v>INSERT INTO MDM."ValuationClassify" ("Code", "Name", "Description") VALUES ('5400','半成品-碳素钢板坯','半成品-碳素钢板坯');</v>
      </c>
    </row>
    <row r="842" spans="1:5" x14ac:dyDescent="0.25">
      <c r="A842" s="1" t="s">
        <v>1973</v>
      </c>
      <c r="B842" s="1" t="s">
        <v>1974</v>
      </c>
      <c r="D842" s="4" t="s">
        <v>1801</v>
      </c>
      <c r="E842" s="4" t="str">
        <f t="shared" si="76"/>
        <v>INSERT INTO MDM."ValuationClassify" ("Code", "Name", "Description") VALUES ('5401','半成品-锅炉钢板坯','半成品-锅炉钢板坯');</v>
      </c>
    </row>
    <row r="843" spans="1:5" x14ac:dyDescent="0.25">
      <c r="A843" s="1" t="s">
        <v>1975</v>
      </c>
      <c r="B843" s="1" t="s">
        <v>1976</v>
      </c>
      <c r="D843" s="4" t="s">
        <v>1801</v>
      </c>
      <c r="E843" s="4" t="str">
        <f t="shared" si="76"/>
        <v>INSERT INTO MDM."ValuationClassify" ("Code", "Name", "Description") VALUES ('5402','半成品-船用钢板坯','半成品-船用钢板坯');</v>
      </c>
    </row>
    <row r="844" spans="1:5" x14ac:dyDescent="0.25">
      <c r="A844" s="1" t="s">
        <v>1977</v>
      </c>
      <c r="B844" s="1" t="s">
        <v>1978</v>
      </c>
      <c r="D844" s="4" t="s">
        <v>1801</v>
      </c>
      <c r="E844" s="4" t="str">
        <f t="shared" si="76"/>
        <v>INSERT INTO MDM."ValuationClassify" ("Code", "Name", "Description") VALUES ('5403','半成品-优碳钢板坯','半成品-优碳钢板坯');</v>
      </c>
    </row>
    <row r="845" spans="1:5" x14ac:dyDescent="0.25">
      <c r="A845" s="1" t="s">
        <v>1979</v>
      </c>
      <c r="B845" s="1" t="s">
        <v>1980</v>
      </c>
      <c r="D845" s="4" t="s">
        <v>1801</v>
      </c>
      <c r="E845" s="4" t="str">
        <f t="shared" si="76"/>
        <v>INSERT INTO MDM."ValuationClassify" ("Code", "Name", "Description") VALUES ('5404','半成品-桥梁钢板坯','半成品-桥梁钢板坯');</v>
      </c>
    </row>
    <row r="846" spans="1:5" x14ac:dyDescent="0.25">
      <c r="A846" s="1" t="s">
        <v>1981</v>
      </c>
      <c r="B846" s="1" t="s">
        <v>1982</v>
      </c>
      <c r="D846" s="4" t="s">
        <v>1801</v>
      </c>
      <c r="E846" s="4" t="str">
        <f t="shared" si="76"/>
        <v>INSERT INTO MDM."ValuationClassify" ("Code", "Name", "Description") VALUES ('5405','半成品-汽车大梁板坯','半成品-汽车大梁板坯');</v>
      </c>
    </row>
    <row r="847" spans="1:5" x14ac:dyDescent="0.25">
      <c r="A847" s="1" t="s">
        <v>1983</v>
      </c>
      <c r="B847" s="1" t="s">
        <v>1984</v>
      </c>
      <c r="D847" s="4" t="s">
        <v>1801</v>
      </c>
      <c r="E847" s="4" t="str">
        <f t="shared" si="76"/>
        <v>INSERT INTO MDM."ValuationClassify" ("Code", "Name", "Description") VALUES ('5406','半成品-低合金高强度板坯','半成品-低合金高强度板坯');</v>
      </c>
    </row>
    <row r="848" spans="1:5" x14ac:dyDescent="0.25">
      <c r="A848" s="1" t="s">
        <v>1985</v>
      </c>
      <c r="B848" s="1" t="s">
        <v>1986</v>
      </c>
      <c r="D848" s="4" t="s">
        <v>1801</v>
      </c>
      <c r="E848" s="4" t="str">
        <f t="shared" si="76"/>
        <v>INSERT INTO MDM."ValuationClassify" ("Code", "Name", "Description") VALUES ('5407','半成品-压力容器板坯','半成品-压力容器板坯');</v>
      </c>
    </row>
    <row r="849" spans="1:5" x14ac:dyDescent="0.25">
      <c r="A849" s="1" t="s">
        <v>1987</v>
      </c>
      <c r="B849" s="1" t="s">
        <v>1988</v>
      </c>
      <c r="D849" s="4" t="s">
        <v>1801</v>
      </c>
      <c r="E849" s="4" t="str">
        <f t="shared" si="76"/>
        <v>INSERT INTO MDM."ValuationClassify" ("Code", "Name", "Description") VALUES ('5408','半成品-管线钢板坯','半成品-管线钢板坯');</v>
      </c>
    </row>
    <row r="850" spans="1:5" x14ac:dyDescent="0.25">
      <c r="A850" s="1" t="s">
        <v>1989</v>
      </c>
      <c r="B850" s="1" t="s">
        <v>1990</v>
      </c>
      <c r="D850" s="4" t="s">
        <v>1801</v>
      </c>
      <c r="E850" s="4" t="str">
        <f t="shared" si="76"/>
        <v>INSERT INTO MDM."ValuationClassify" ("Code", "Name", "Description") VALUES ('5409','半成品-焊接钢板坯','半成品-焊接钢板坯');</v>
      </c>
    </row>
    <row r="851" spans="1:5" x14ac:dyDescent="0.25">
      <c r="A851" s="1" t="s">
        <v>1991</v>
      </c>
      <c r="B851" s="1" t="s">
        <v>1992</v>
      </c>
      <c r="D851" s="4" t="s">
        <v>1801</v>
      </c>
      <c r="E851" s="4" t="str">
        <f t="shared" ref="E851:E882" si="77">D851&amp;A851&amp;"','"&amp;B851&amp;"','"&amp;B851&amp;"');"</f>
        <v>INSERT INTO MDM."ValuationClassify" ("Code", "Name", "Description") VALUES ('5410','半成品-锅炉压力容器钢板坯','半成品-锅炉压力容器钢板坯');</v>
      </c>
    </row>
    <row r="852" spans="1:5" x14ac:dyDescent="0.25">
      <c r="A852" s="1" t="s">
        <v>1993</v>
      </c>
      <c r="B852" s="1" t="s">
        <v>1994</v>
      </c>
      <c r="D852" s="4" t="s">
        <v>1801</v>
      </c>
      <c r="E852" s="4" t="str">
        <f t="shared" si="77"/>
        <v>INSERT INTO MDM."ValuationClassify" ("Code", "Name", "Description") VALUES ('5411','半成品-建筑钢板坯','半成品-建筑钢板坯');</v>
      </c>
    </row>
    <row r="853" spans="1:5" x14ac:dyDescent="0.25">
      <c r="A853" s="1" t="s">
        <v>1457</v>
      </c>
      <c r="B853" s="1" t="s">
        <v>1995</v>
      </c>
      <c r="D853" s="4" t="s">
        <v>1801</v>
      </c>
      <c r="E853" s="4" t="str">
        <f t="shared" si="77"/>
        <v>INSERT INTO MDM."ValuationClassify" ("Code", "Name", "Description") VALUES ('5500','半成品-带肋连铸方坯','半成品-带肋连铸方坯');</v>
      </c>
    </row>
    <row r="854" spans="1:5" x14ac:dyDescent="0.25">
      <c r="A854" s="1" t="s">
        <v>1996</v>
      </c>
      <c r="B854" s="1" t="s">
        <v>1997</v>
      </c>
      <c r="D854" s="4" t="s">
        <v>1801</v>
      </c>
      <c r="E854" s="4" t="str">
        <f t="shared" si="77"/>
        <v>INSERT INTO MDM."ValuationClassify" ("Code", "Name", "Description") VALUES ('5501','半成品-低碳钢方坯','半成品-低碳钢方坯');</v>
      </c>
    </row>
    <row r="855" spans="1:5" x14ac:dyDescent="0.25">
      <c r="A855" s="1" t="s">
        <v>1998</v>
      </c>
      <c r="B855" s="1" t="s">
        <v>1999</v>
      </c>
      <c r="D855" s="4" t="s">
        <v>1801</v>
      </c>
      <c r="E855" s="4" t="str">
        <f t="shared" si="77"/>
        <v>INSERT INTO MDM."ValuationClassify" ("Code", "Name", "Description") VALUES ('5502','半成品-焊接方坯','半成品-焊接方坯');</v>
      </c>
    </row>
    <row r="856" spans="1:5" x14ac:dyDescent="0.25">
      <c r="A856" s="1" t="s">
        <v>2000</v>
      </c>
      <c r="B856" s="1" t="s">
        <v>2001</v>
      </c>
      <c r="D856" s="4" t="s">
        <v>1801</v>
      </c>
      <c r="E856" s="4" t="str">
        <f t="shared" si="77"/>
        <v>INSERT INTO MDM."ValuationClassify" ("Code", "Name", "Description") VALUES ('5503','半成品-优碳钢方坯','半成品-优碳钢方坯');</v>
      </c>
    </row>
    <row r="857" spans="1:5" x14ac:dyDescent="0.25">
      <c r="A857" s="1" t="s">
        <v>2002</v>
      </c>
      <c r="B857" s="1" t="s">
        <v>2003</v>
      </c>
      <c r="D857" s="4" t="s">
        <v>1801</v>
      </c>
      <c r="E857" s="4" t="str">
        <f t="shared" si="77"/>
        <v>INSERT INTO MDM."ValuationClassify" ("Code", "Name", "Description") VALUES ('5504','半成品-冷镦钢方坯','半成品-冷镦钢方坯');</v>
      </c>
    </row>
    <row r="858" spans="1:5" x14ac:dyDescent="0.25">
      <c r="A858" s="1" t="s">
        <v>2004</v>
      </c>
      <c r="B858" s="1" t="s">
        <v>2005</v>
      </c>
      <c r="D858" s="4" t="s">
        <v>1801</v>
      </c>
      <c r="E858" s="4" t="str">
        <f t="shared" si="77"/>
        <v>INSERT INTO MDM."ValuationClassify" ("Code", "Name", "Description") VALUES ('5505','半成品-棉打方坯','半成品-棉打方坯');</v>
      </c>
    </row>
    <row r="859" spans="1:5" x14ac:dyDescent="0.25">
      <c r="A859" s="1" t="s">
        <v>2006</v>
      </c>
      <c r="B859" s="1" t="s">
        <v>2007</v>
      </c>
      <c r="D859" s="4" t="s">
        <v>1801</v>
      </c>
      <c r="E859" s="4" t="str">
        <f t="shared" si="77"/>
        <v>INSERT INTO MDM."ValuationClassify" ("Code", "Name", "Description") VALUES ('5506','半成品-钢棉钢方坯','半成品-钢棉钢方坯');</v>
      </c>
    </row>
    <row r="860" spans="1:5" x14ac:dyDescent="0.25">
      <c r="A860" s="1" t="s">
        <v>2008</v>
      </c>
      <c r="B860" s="1" t="s">
        <v>2009</v>
      </c>
      <c r="D860" s="4" t="s">
        <v>1801</v>
      </c>
      <c r="E860" s="4" t="str">
        <f t="shared" si="77"/>
        <v>INSERT INTO MDM."ValuationClassify" ("Code", "Name", "Description") VALUES ('5507','半成品-轮辋钢方坯','半成品-轮辋钢方坯');</v>
      </c>
    </row>
    <row r="861" spans="1:5" x14ac:dyDescent="0.25">
      <c r="A861" s="1" t="s">
        <v>2010</v>
      </c>
      <c r="B861" s="1" t="s">
        <v>2011</v>
      </c>
      <c r="D861" s="4" t="s">
        <v>1801</v>
      </c>
      <c r="E861" s="4" t="str">
        <f t="shared" si="77"/>
        <v>INSERT INTO MDM."ValuationClassify" ("Code", "Name", "Description") VALUES ('5508','半成品-弹簧钢方坯','半成品-弹簧钢方坯');</v>
      </c>
    </row>
    <row r="862" spans="1:5" x14ac:dyDescent="0.25">
      <c r="A862" s="1" t="s">
        <v>2012</v>
      </c>
      <c r="B862" s="1" t="s">
        <v>2013</v>
      </c>
      <c r="D862" s="4" t="s">
        <v>1801</v>
      </c>
      <c r="E862" s="4" t="str">
        <f t="shared" si="77"/>
        <v>INSERT INTO MDM."ValuationClassify" ("Code", "Name", "Description") VALUES ('5509','半成品-链条钢方坯','半成品-链条钢方坯');</v>
      </c>
    </row>
    <row r="863" spans="1:5" x14ac:dyDescent="0.25">
      <c r="A863" s="1" t="s">
        <v>2014</v>
      </c>
      <c r="B863" s="1" t="s">
        <v>2015</v>
      </c>
      <c r="D863" s="4" t="s">
        <v>1801</v>
      </c>
      <c r="E863" s="4" t="str">
        <f t="shared" si="77"/>
        <v>INSERT INTO MDM."ValuationClassify" ("Code", "Name", "Description") VALUES ('5510','半成品-合金结构方坯','半成品-合金结构方坯');</v>
      </c>
    </row>
    <row r="864" spans="1:5" x14ac:dyDescent="0.25">
      <c r="A864" s="1" t="s">
        <v>2016</v>
      </c>
      <c r="B864" s="1" t="s">
        <v>2017</v>
      </c>
      <c r="D864" s="4" t="s">
        <v>1801</v>
      </c>
      <c r="E864" s="4" t="str">
        <f t="shared" si="77"/>
        <v>INSERT INTO MDM."ValuationClassify" ("Code", "Name", "Description") VALUES ('5511','半成品-预应力钢棒方坯','半成品-预应力钢棒方坯');</v>
      </c>
    </row>
    <row r="865" spans="1:5" x14ac:dyDescent="0.25">
      <c r="A865" s="1" t="s">
        <v>2018</v>
      </c>
      <c r="B865" s="1" t="s">
        <v>2019</v>
      </c>
      <c r="D865" s="4" t="s">
        <v>1801</v>
      </c>
      <c r="E865" s="4" t="str">
        <f t="shared" si="77"/>
        <v>INSERT INTO MDM."ValuationClassify" ("Code", "Name", "Description") VALUES ('5512','半成品-来料加工带肋连铸方坯','半成品-来料加工带肋连铸方坯');</v>
      </c>
    </row>
    <row r="866" spans="1:5" x14ac:dyDescent="0.25">
      <c r="A866" s="1" t="s">
        <v>2020</v>
      </c>
      <c r="B866" s="1" t="s">
        <v>2021</v>
      </c>
      <c r="D866" s="4" t="s">
        <v>1801</v>
      </c>
      <c r="E866" s="4" t="str">
        <f t="shared" si="77"/>
        <v>INSERT INTO MDM."ValuationClassify" ("Code", "Name", "Description") VALUES ('5513','半成品-帘线钢方坯','半成品-帘线钢方坯');</v>
      </c>
    </row>
    <row r="867" spans="1:5" x14ac:dyDescent="0.25">
      <c r="A867" s="1" t="s">
        <v>2022</v>
      </c>
      <c r="B867" s="1" t="s">
        <v>2023</v>
      </c>
      <c r="D867" s="4" t="s">
        <v>1801</v>
      </c>
      <c r="E867" s="4" t="str">
        <f t="shared" si="77"/>
        <v>INSERT INTO MDM."ValuationClassify" ("Code", "Name", "Description") VALUES ('5514','半成品-抽油杆方坯','半成品-抽油杆方坯');</v>
      </c>
    </row>
    <row r="868" spans="1:5" x14ac:dyDescent="0.25">
      <c r="A868" s="1" t="s">
        <v>1458</v>
      </c>
      <c r="B868" s="1" t="s">
        <v>2024</v>
      </c>
      <c r="D868" s="4" t="s">
        <v>1801</v>
      </c>
      <c r="E868" s="4" t="str">
        <f t="shared" si="77"/>
        <v>INSERT INTO MDM."ValuationClassify" ("Code", "Name", "Description") VALUES ('5600','半成品-工序产动力产品','半成品-工序产动力产品');</v>
      </c>
    </row>
    <row r="869" spans="1:5" x14ac:dyDescent="0.25">
      <c r="A869" s="1" t="s">
        <v>1460</v>
      </c>
      <c r="B869" s="1" t="s">
        <v>2025</v>
      </c>
      <c r="D869" s="4" t="s">
        <v>1801</v>
      </c>
      <c r="E869" s="4" t="str">
        <f t="shared" si="77"/>
        <v>INSERT INTO MDM."ValuationClassify" ("Code", "Name", "Description") VALUES ('5800','半成品-奥氏体型坯','半成品-奥氏体型坯');</v>
      </c>
    </row>
    <row r="870" spans="1:5" x14ac:dyDescent="0.25">
      <c r="A870" s="1" t="s">
        <v>2026</v>
      </c>
      <c r="B870" s="1" t="s">
        <v>2027</v>
      </c>
      <c r="D870" s="4" t="s">
        <v>1801</v>
      </c>
      <c r="E870" s="4" t="str">
        <f t="shared" si="77"/>
        <v>INSERT INTO MDM."ValuationClassify" ("Code", "Name", "Description") VALUES ('5801','301型铬镍奥氏体坯','301型铬镍奥氏体坯');</v>
      </c>
    </row>
    <row r="871" spans="1:5" x14ac:dyDescent="0.25">
      <c r="A871" s="1" t="s">
        <v>2028</v>
      </c>
      <c r="B871" s="1" t="s">
        <v>2029</v>
      </c>
      <c r="D871" s="4" t="s">
        <v>1801</v>
      </c>
      <c r="E871" s="4" t="str">
        <f t="shared" si="77"/>
        <v>INSERT INTO MDM."ValuationClassify" ("Code", "Name", "Description") VALUES ('5802','304型板坯','304型板坯');</v>
      </c>
    </row>
    <row r="872" spans="1:5" x14ac:dyDescent="0.25">
      <c r="A872" s="1" t="s">
        <v>2030</v>
      </c>
      <c r="B872" s="1" t="s">
        <v>2031</v>
      </c>
      <c r="D872" s="4" t="s">
        <v>1801</v>
      </c>
      <c r="E872" s="4" t="str">
        <f t="shared" si="77"/>
        <v>INSERT INTO MDM."ValuationClassify" ("Code", "Name", "Description") VALUES ('5803','316L型板坯','316L型板坯');</v>
      </c>
    </row>
    <row r="873" spans="1:5" x14ac:dyDescent="0.25">
      <c r="A873" s="1" t="s">
        <v>2032</v>
      </c>
      <c r="B873" s="1" t="s">
        <v>2033</v>
      </c>
      <c r="D873" s="4" t="s">
        <v>1801</v>
      </c>
      <c r="E873" s="4" t="str">
        <f t="shared" si="77"/>
        <v>INSERT INTO MDM."ValuationClassify" ("Code", "Name", "Description") VALUES ('5804','E01型板坯','E01型板坯');</v>
      </c>
    </row>
    <row r="874" spans="1:5" x14ac:dyDescent="0.25">
      <c r="A874" s="1" t="s">
        <v>2034</v>
      </c>
      <c r="B874" s="1" t="s">
        <v>2035</v>
      </c>
      <c r="D874" s="4" t="s">
        <v>1801</v>
      </c>
      <c r="E874" s="4" t="str">
        <f t="shared" si="77"/>
        <v>INSERT INTO MDM."ValuationClassify" ("Code", "Name", "Description") VALUES ('5805','E02型板坯','E02型板坯');</v>
      </c>
    </row>
    <row r="875" spans="1:5" x14ac:dyDescent="0.25">
      <c r="A875" s="1" t="s">
        <v>2036</v>
      </c>
      <c r="B875" s="1" t="s">
        <v>2037</v>
      </c>
      <c r="D875" s="4" t="s">
        <v>1801</v>
      </c>
      <c r="E875" s="4" t="str">
        <f t="shared" si="77"/>
        <v>INSERT INTO MDM."ValuationClassify" ("Code", "Name", "Description") VALUES ('5806','321型板坯','321型板坯');</v>
      </c>
    </row>
    <row r="876" spans="1:5" x14ac:dyDescent="0.25">
      <c r="A876" s="1" t="s">
        <v>2038</v>
      </c>
      <c r="B876" s="1" t="s">
        <v>2039</v>
      </c>
      <c r="D876" s="4" t="s">
        <v>1801</v>
      </c>
      <c r="E876" s="4" t="str">
        <f t="shared" si="77"/>
        <v>INSERT INTO MDM."ValuationClassify" ("Code", "Name", "Description") VALUES ('5807','高碳氮铬-镍型奥氏体坯','高碳氮铬-镍型奥氏体坯');</v>
      </c>
    </row>
    <row r="877" spans="1:5" x14ac:dyDescent="0.25">
      <c r="A877" s="1" t="s">
        <v>2040</v>
      </c>
      <c r="B877" s="1" t="s">
        <v>2041</v>
      </c>
      <c r="D877" s="4" t="s">
        <v>1801</v>
      </c>
      <c r="E877" s="4" t="str">
        <f t="shared" si="77"/>
        <v>INSERT INTO MDM."ValuationClassify" ("Code", "Name", "Description") VALUES ('5808','309S型板坯','309S型板坯');</v>
      </c>
    </row>
    <row r="878" spans="1:5" x14ac:dyDescent="0.25">
      <c r="A878" s="1" t="s">
        <v>2042</v>
      </c>
      <c r="B878" s="1" t="s">
        <v>2043</v>
      </c>
      <c r="D878" s="4" t="s">
        <v>1801</v>
      </c>
      <c r="E878" s="4" t="str">
        <f t="shared" si="77"/>
        <v>INSERT INTO MDM."ValuationClassify" ("Code", "Name", "Description") VALUES ('5809','310S型板坯','310S型板坯');</v>
      </c>
    </row>
    <row r="879" spans="1:5" x14ac:dyDescent="0.25">
      <c r="A879" s="1" t="s">
        <v>2044</v>
      </c>
      <c r="B879" s="1" t="s">
        <v>2045</v>
      </c>
      <c r="D879" s="4" t="s">
        <v>1801</v>
      </c>
      <c r="E879" s="4" t="str">
        <f t="shared" si="77"/>
        <v>INSERT INTO MDM."ValuationClassify" ("Code", "Name", "Description") VALUES ('5810','半成品-马氏体型坯','半成品-马氏体型坯');</v>
      </c>
    </row>
    <row r="880" spans="1:5" x14ac:dyDescent="0.25">
      <c r="A880" s="1" t="s">
        <v>2046</v>
      </c>
      <c r="B880" s="1" t="s">
        <v>2047</v>
      </c>
      <c r="D880" s="4" t="s">
        <v>1801</v>
      </c>
      <c r="E880" s="4" t="str">
        <f t="shared" si="77"/>
        <v>INSERT INTO MDM."ValuationClassify" ("Code", "Name", "Description") VALUES ('5811','410型板坯','410型板坯');</v>
      </c>
    </row>
    <row r="881" spans="1:5" x14ac:dyDescent="0.25">
      <c r="A881" s="1" t="s">
        <v>2048</v>
      </c>
      <c r="B881" s="1" t="s">
        <v>2049</v>
      </c>
      <c r="D881" s="4" t="s">
        <v>1801</v>
      </c>
      <c r="E881" s="4" t="str">
        <f t="shared" si="77"/>
        <v>INSERT INTO MDM."ValuationClassify" ("Code", "Name", "Description") VALUES ('5812','420型板坯','420型板坯');</v>
      </c>
    </row>
    <row r="882" spans="1:5" x14ac:dyDescent="0.25">
      <c r="A882" s="1" t="s">
        <v>2050</v>
      </c>
      <c r="B882" s="1" t="s">
        <v>2051</v>
      </c>
      <c r="D882" s="4" t="s">
        <v>1801</v>
      </c>
      <c r="E882" s="4" t="str">
        <f t="shared" ref="E882" si="78">D882&amp;A882&amp;"','"&amp;B882&amp;"','"&amp;B882&amp;"');"</f>
        <v>INSERT INTO MDM."ValuationClassify" ("Code", "Name", "Description") VALUES ('5813','304J1型板坯','304J1型板坯');</v>
      </c>
    </row>
    <row r="883" spans="1:5" x14ac:dyDescent="0.25">
      <c r="A883" s="1" t="s">
        <v>2052</v>
      </c>
      <c r="B883" s="1" t="s">
        <v>2053</v>
      </c>
      <c r="D883" s="4" t="s">
        <v>1801</v>
      </c>
      <c r="E883" s="4" t="str">
        <f t="shared" ref="E883:E914" si="79">D883&amp;A883&amp;"','"&amp;B883&amp;"','"&amp;B883&amp;"');"</f>
        <v>INSERT INTO MDM."ValuationClassify" ("Code", "Name", "Description") VALUES ('5814','TCS345型板坯','TCS345型板坯');</v>
      </c>
    </row>
    <row r="884" spans="1:5" x14ac:dyDescent="0.25">
      <c r="A884" s="1" t="s">
        <v>2054</v>
      </c>
      <c r="B884" s="1" t="s">
        <v>2055</v>
      </c>
      <c r="D884" s="4" t="s">
        <v>1801</v>
      </c>
      <c r="E884" s="4" t="str">
        <f t="shared" si="79"/>
        <v>INSERT INTO MDM."ValuationClassify" ("Code", "Name", "Description") VALUES ('5815','439型板坯','439型板坯');</v>
      </c>
    </row>
    <row r="885" spans="1:5" x14ac:dyDescent="0.25">
      <c r="A885" s="1" t="s">
        <v>2056</v>
      </c>
      <c r="B885" s="1" t="s">
        <v>2057</v>
      </c>
      <c r="D885" s="4" t="s">
        <v>1801</v>
      </c>
      <c r="E885" s="4" t="str">
        <f t="shared" si="79"/>
        <v>INSERT INTO MDM."ValuationClassify" ("Code", "Name", "Description") VALUES ('5816','443型板坯','443型板坯');</v>
      </c>
    </row>
    <row r="886" spans="1:5" x14ac:dyDescent="0.25">
      <c r="A886" s="1" t="s">
        <v>2058</v>
      </c>
      <c r="B886" s="1" t="s">
        <v>2059</v>
      </c>
      <c r="D886" s="4" t="s">
        <v>1801</v>
      </c>
      <c r="E886" s="4" t="str">
        <f t="shared" si="79"/>
        <v>INSERT INTO MDM."ValuationClassify" ("Code", "Name", "Description") VALUES ('5817','436型板坯','436型板坯');</v>
      </c>
    </row>
    <row r="887" spans="1:5" x14ac:dyDescent="0.25">
      <c r="A887" s="1" t="s">
        <v>2060</v>
      </c>
      <c r="B887" s="1" t="s">
        <v>2061</v>
      </c>
      <c r="D887" s="4" t="s">
        <v>1801</v>
      </c>
      <c r="E887" s="4" t="str">
        <f t="shared" si="79"/>
        <v>INSERT INTO MDM."ValuationClassify" ("Code", "Name", "Description") VALUES ('5818','445型板坯','445型板坯');</v>
      </c>
    </row>
    <row r="888" spans="1:5" x14ac:dyDescent="0.25">
      <c r="A888" s="1" t="s">
        <v>2062</v>
      </c>
      <c r="B888" s="1" t="s">
        <v>2063</v>
      </c>
      <c r="D888" s="4" t="s">
        <v>1801</v>
      </c>
      <c r="E888" s="4" t="str">
        <f t="shared" si="79"/>
        <v>INSERT INTO MDM."ValuationClassify" ("Code", "Name", "Description") VALUES ('5819','E03型板坯','E03型板坯');</v>
      </c>
    </row>
    <row r="889" spans="1:5" x14ac:dyDescent="0.25">
      <c r="A889" s="1" t="s">
        <v>2064</v>
      </c>
      <c r="B889" s="1" t="s">
        <v>2065</v>
      </c>
      <c r="D889" s="4" t="s">
        <v>1801</v>
      </c>
      <c r="E889" s="4" t="str">
        <f t="shared" si="79"/>
        <v>INSERT INTO MDM."ValuationClassify" ("Code", "Name", "Description") VALUES ('5820','半成品-铁素体型坯','半成品-铁素体型坯');</v>
      </c>
    </row>
    <row r="890" spans="1:5" x14ac:dyDescent="0.25">
      <c r="A890" s="1" t="s">
        <v>2066</v>
      </c>
      <c r="B890" s="1" t="s">
        <v>2067</v>
      </c>
      <c r="D890" s="4" t="s">
        <v>1801</v>
      </c>
      <c r="E890" s="4" t="str">
        <f t="shared" si="79"/>
        <v>INSERT INTO MDM."ValuationClassify" ("Code", "Name", "Description") VALUES ('5821','430型板坯','430型板坯');</v>
      </c>
    </row>
    <row r="891" spans="1:5" x14ac:dyDescent="0.25">
      <c r="A891" s="1" t="s">
        <v>2068</v>
      </c>
      <c r="B891" s="1" t="s">
        <v>2069</v>
      </c>
      <c r="D891" s="4" t="s">
        <v>1801</v>
      </c>
      <c r="E891" s="4" t="str">
        <f t="shared" si="79"/>
        <v>INSERT INTO MDM."ValuationClassify" ("Code", "Name", "Description") VALUES ('5822','中铬型加钼铬系坯','中铬型加钼铬系坯');</v>
      </c>
    </row>
    <row r="892" spans="1:5" x14ac:dyDescent="0.25">
      <c r="A892" s="1" t="s">
        <v>2070</v>
      </c>
      <c r="B892" s="1" t="s">
        <v>2071</v>
      </c>
      <c r="D892" s="4" t="s">
        <v>1801</v>
      </c>
      <c r="E892" s="4" t="str">
        <f t="shared" si="79"/>
        <v>INSERT INTO MDM."ValuationClassify" ("Code", "Name", "Description") VALUES ('5823','高铬型铬系坯','高铬型铬系坯');</v>
      </c>
    </row>
    <row r="893" spans="1:5" x14ac:dyDescent="0.25">
      <c r="A893" s="1" t="s">
        <v>2072</v>
      </c>
      <c r="B893" s="1" t="s">
        <v>2073</v>
      </c>
      <c r="D893" s="4" t="s">
        <v>1801</v>
      </c>
      <c r="E893" s="4" t="str">
        <f t="shared" si="79"/>
        <v>INSERT INTO MDM."ValuationClassify" ("Code", "Name", "Description") VALUES ('5824','409L型板坯','409L型板坯');</v>
      </c>
    </row>
    <row r="894" spans="1:5" x14ac:dyDescent="0.25">
      <c r="A894" s="1" t="s">
        <v>2074</v>
      </c>
      <c r="B894" s="1" t="s">
        <v>2075</v>
      </c>
      <c r="D894" s="4" t="s">
        <v>1801</v>
      </c>
      <c r="E894" s="4" t="str">
        <f t="shared" si="79"/>
        <v>INSERT INTO MDM."ValuationClassify" ("Code", "Name", "Description") VALUES ('5825','J409M型含钛铬系铁素体坯','J409M型含钛铬系铁素体坯');</v>
      </c>
    </row>
    <row r="895" spans="1:5" x14ac:dyDescent="0.25">
      <c r="A895" s="1" t="s">
        <v>2076</v>
      </c>
      <c r="B895" s="1" t="s">
        <v>2077</v>
      </c>
      <c r="D895" s="4" t="s">
        <v>1801</v>
      </c>
      <c r="E895" s="4" t="str">
        <f t="shared" si="79"/>
        <v>INSERT INTO MDM."ValuationClassify" ("Code", "Name", "Description") VALUES ('5830','2205型板坯','2205型板坯');</v>
      </c>
    </row>
    <row r="896" spans="1:5" x14ac:dyDescent="0.25">
      <c r="A896" s="1" t="s">
        <v>2078</v>
      </c>
      <c r="B896" s="1" t="s">
        <v>2079</v>
      </c>
      <c r="D896" s="4" t="s">
        <v>1801</v>
      </c>
      <c r="E896" s="4" t="str">
        <f t="shared" si="79"/>
        <v>INSERT INTO MDM."ValuationClassify" ("Code", "Name", "Description") VALUES ('5840','半成品-外购不锈钢坯','半成品-外购不锈钢坯');</v>
      </c>
    </row>
    <row r="897" spans="1:5" x14ac:dyDescent="0.25">
      <c r="A897" s="1" t="s">
        <v>1461</v>
      </c>
      <c r="B897" s="1" t="s">
        <v>2080</v>
      </c>
      <c r="D897" s="4" t="s">
        <v>1801</v>
      </c>
      <c r="E897" s="4" t="str">
        <f t="shared" si="79"/>
        <v>INSERT INTO MDM."ValuationClassify" ("Code", "Name", "Description") VALUES ('5900','自制半成品-碳块','自制半成品-碳块');</v>
      </c>
    </row>
    <row r="898" spans="1:5" x14ac:dyDescent="0.25">
      <c r="A898" s="1" t="s">
        <v>2081</v>
      </c>
      <c r="B898" s="1" t="s">
        <v>2082</v>
      </c>
      <c r="D898" s="4" t="s">
        <v>1801</v>
      </c>
      <c r="E898" s="4" t="str">
        <f t="shared" si="79"/>
        <v>INSERT INTO MDM."ValuationClassify" ("Code", "Name", "Description") VALUES ('5901','自制半成品-铝液','自制半成品-铝液');</v>
      </c>
    </row>
    <row r="899" spans="1:5" x14ac:dyDescent="0.25">
      <c r="A899" s="1" t="s">
        <v>2083</v>
      </c>
      <c r="B899" s="1" t="s">
        <v>2084</v>
      </c>
      <c r="D899" s="4" t="s">
        <v>1801</v>
      </c>
      <c r="E899" s="4" t="str">
        <f t="shared" si="79"/>
        <v>INSERT INTO MDM."ValuationClassify" ("Code", "Name", "Description") VALUES ('5902','自制半成品-碳环','自制半成品-碳环');</v>
      </c>
    </row>
    <row r="900" spans="1:5" x14ac:dyDescent="0.25">
      <c r="A900" s="1" t="s">
        <v>1462</v>
      </c>
      <c r="B900" s="1" t="s">
        <v>2085</v>
      </c>
      <c r="D900" s="4" t="s">
        <v>1801</v>
      </c>
      <c r="E900" s="4" t="str">
        <f t="shared" si="79"/>
        <v>INSERT INTO MDM."ValuationClassify" ("Code", "Name", "Description") VALUES ('6100','产成品-碳素钢板材','产成品-碳素钢板材');</v>
      </c>
    </row>
    <row r="901" spans="1:5" x14ac:dyDescent="0.25">
      <c r="A901" s="1" t="s">
        <v>2086</v>
      </c>
      <c r="B901" s="1" t="s">
        <v>2087</v>
      </c>
      <c r="D901" s="4" t="s">
        <v>1801</v>
      </c>
      <c r="E901" s="4" t="str">
        <f t="shared" si="79"/>
        <v>INSERT INTO MDM."ValuationClassify" ("Code", "Name", "Description") VALUES ('6101','产成品-锅炉钢板材','产成品-锅炉钢板材');</v>
      </c>
    </row>
    <row r="902" spans="1:5" x14ac:dyDescent="0.25">
      <c r="A902" s="1" t="s">
        <v>2088</v>
      </c>
      <c r="B902" s="1" t="s">
        <v>2089</v>
      </c>
      <c r="D902" s="4" t="s">
        <v>1801</v>
      </c>
      <c r="E902" s="4" t="str">
        <f t="shared" si="79"/>
        <v>INSERT INTO MDM."ValuationClassify" ("Code", "Name", "Description") VALUES ('6102','产成品-船用钢板材','产成品-船用钢板材');</v>
      </c>
    </row>
    <row r="903" spans="1:5" x14ac:dyDescent="0.25">
      <c r="A903" s="1" t="s">
        <v>2090</v>
      </c>
      <c r="B903" s="1" t="s">
        <v>2091</v>
      </c>
      <c r="D903" s="4" t="s">
        <v>1801</v>
      </c>
      <c r="E903" s="4" t="str">
        <f t="shared" si="79"/>
        <v>INSERT INTO MDM."ValuationClassify" ("Code", "Name", "Description") VALUES ('6103','产成品-优碳钢板材','产成品-优碳钢板材');</v>
      </c>
    </row>
    <row r="904" spans="1:5" x14ac:dyDescent="0.25">
      <c r="A904" s="1" t="s">
        <v>2092</v>
      </c>
      <c r="B904" s="1" t="s">
        <v>2093</v>
      </c>
      <c r="D904" s="4" t="s">
        <v>1801</v>
      </c>
      <c r="E904" s="4" t="str">
        <f t="shared" si="79"/>
        <v>INSERT INTO MDM."ValuationClassify" ("Code", "Name", "Description") VALUES ('6104','产成品-桥梁钢板材','产成品-桥梁钢板材');</v>
      </c>
    </row>
    <row r="905" spans="1:5" x14ac:dyDescent="0.25">
      <c r="A905" s="1" t="s">
        <v>2094</v>
      </c>
      <c r="B905" s="1" t="s">
        <v>2095</v>
      </c>
      <c r="D905" s="4" t="s">
        <v>1801</v>
      </c>
      <c r="E905" s="4" t="str">
        <f t="shared" si="79"/>
        <v>INSERT INTO MDM."ValuationClassify" ("Code", "Name", "Description") VALUES ('6105','产成品-汽车大梁板材','产成品-汽车大梁板材');</v>
      </c>
    </row>
    <row r="906" spans="1:5" x14ac:dyDescent="0.25">
      <c r="A906" s="1" t="s">
        <v>2096</v>
      </c>
      <c r="B906" s="1" t="s">
        <v>2097</v>
      </c>
      <c r="D906" s="4" t="s">
        <v>1801</v>
      </c>
      <c r="E906" s="4" t="str">
        <f t="shared" si="79"/>
        <v>INSERT INTO MDM."ValuationClassify" ("Code", "Name", "Description") VALUES ('6106','产成品-低合金高强度板材','产成品-低合金高强度板材');</v>
      </c>
    </row>
    <row r="907" spans="1:5" x14ac:dyDescent="0.25">
      <c r="A907" s="1" t="s">
        <v>2098</v>
      </c>
      <c r="B907" s="1" t="s">
        <v>2099</v>
      </c>
      <c r="D907" s="4" t="s">
        <v>1801</v>
      </c>
      <c r="E907" s="4" t="str">
        <f t="shared" si="79"/>
        <v>INSERT INTO MDM."ValuationClassify" ("Code", "Name", "Description") VALUES ('6107','产成品-压力容器板材','产成品-压力容器板材');</v>
      </c>
    </row>
    <row r="908" spans="1:5" x14ac:dyDescent="0.25">
      <c r="A908" s="1" t="s">
        <v>2100</v>
      </c>
      <c r="B908" s="1" t="s">
        <v>2101</v>
      </c>
      <c r="D908" s="4" t="s">
        <v>1801</v>
      </c>
      <c r="E908" s="4" t="str">
        <f t="shared" si="79"/>
        <v>INSERT INTO MDM."ValuationClassify" ("Code", "Name", "Description") VALUES ('6108','产成品-管线钢板材','产成品-管线钢板材');</v>
      </c>
    </row>
    <row r="909" spans="1:5" x14ac:dyDescent="0.25">
      <c r="A909" s="1" t="s">
        <v>2102</v>
      </c>
      <c r="B909" s="1" t="s">
        <v>2103</v>
      </c>
      <c r="D909" s="4" t="s">
        <v>1801</v>
      </c>
      <c r="E909" s="4" t="str">
        <f t="shared" si="79"/>
        <v>INSERT INTO MDM."ValuationClassify" ("Code", "Name", "Description") VALUES ('6109','产成品-奥氏体不锈钢板','产成品-奥氏体不锈钢板');</v>
      </c>
    </row>
    <row r="910" spans="1:5" x14ac:dyDescent="0.25">
      <c r="A910" s="1" t="s">
        <v>2104</v>
      </c>
      <c r="B910" s="1" t="s">
        <v>2105</v>
      </c>
      <c r="D910" s="4" t="s">
        <v>1801</v>
      </c>
      <c r="E910" s="4" t="str">
        <f t="shared" si="79"/>
        <v>INSERT INTO MDM."ValuationClassify" ("Code", "Name", "Description") VALUES ('6110','产成品-马氏体不锈钢板','产成品-马氏体不锈钢板');</v>
      </c>
    </row>
    <row r="911" spans="1:5" x14ac:dyDescent="0.25">
      <c r="A911" s="1" t="s">
        <v>2106</v>
      </c>
      <c r="B911" s="1" t="s">
        <v>2107</v>
      </c>
      <c r="D911" s="4" t="s">
        <v>1801</v>
      </c>
      <c r="E911" s="4" t="str">
        <f t="shared" si="79"/>
        <v>INSERT INTO MDM."ValuationClassify" ("Code", "Name", "Description") VALUES ('6111','产成品-焊接板材','产成品-焊接板材');</v>
      </c>
    </row>
    <row r="912" spans="1:5" x14ac:dyDescent="0.25">
      <c r="A912" s="1" t="s">
        <v>2108</v>
      </c>
      <c r="B912" s="1" t="s">
        <v>2109</v>
      </c>
      <c r="D912" s="4" t="s">
        <v>1801</v>
      </c>
      <c r="E912" s="4" t="str">
        <f t="shared" si="79"/>
        <v>INSERT INTO MDM."ValuationClassify" ("Code", "Name", "Description") VALUES ('6112','产成品-锅炉压力容器板','产成品-锅炉压力容器板');</v>
      </c>
    </row>
    <row r="913" spans="1:5" x14ac:dyDescent="0.25">
      <c r="A913" s="1" t="s">
        <v>2110</v>
      </c>
      <c r="B913" s="1" t="s">
        <v>2111</v>
      </c>
      <c r="D913" s="4" t="s">
        <v>1801</v>
      </c>
      <c r="E913" s="4" t="str">
        <f t="shared" si="79"/>
        <v>INSERT INTO MDM."ValuationClassify" ("Code", "Name", "Description") VALUES ('6113','产成品-建筑钢板材','产成品-建筑钢板材');</v>
      </c>
    </row>
    <row r="914" spans="1:5" x14ac:dyDescent="0.25">
      <c r="A914" s="1" t="s">
        <v>2112</v>
      </c>
      <c r="B914" s="1" t="s">
        <v>2113</v>
      </c>
      <c r="D914" s="4" t="s">
        <v>1801</v>
      </c>
      <c r="E914" s="4" t="str">
        <f t="shared" si="79"/>
        <v>INSERT INTO MDM."ValuationClassify" ("Code", "Name", "Description") VALUES ('6130','304型热轧开平黑板','304型热轧开平黑板');</v>
      </c>
    </row>
    <row r="915" spans="1:5" x14ac:dyDescent="0.25">
      <c r="A915" s="1" t="s">
        <v>2114</v>
      </c>
      <c r="B915" s="1" t="s">
        <v>2115</v>
      </c>
      <c r="D915" s="4" t="s">
        <v>1801</v>
      </c>
      <c r="E915" s="4" t="str">
        <f t="shared" ref="E915:E946" si="80">D915&amp;A915&amp;"','"&amp;B915&amp;"','"&amp;B915&amp;"');"</f>
        <v>INSERT INTO MDM."ValuationClassify" ("Code", "Name", "Description") VALUES ('6131','316L型热轧开平黑板','316L型热轧开平黑板');</v>
      </c>
    </row>
    <row r="916" spans="1:5" x14ac:dyDescent="0.25">
      <c r="A916" s="1" t="s">
        <v>2116</v>
      </c>
      <c r="B916" s="1" t="s">
        <v>2117</v>
      </c>
      <c r="D916" s="4" t="s">
        <v>1801</v>
      </c>
      <c r="E916" s="4" t="str">
        <f t="shared" si="80"/>
        <v>INSERT INTO MDM."ValuationClassify" ("Code", "Name", "Description") VALUES ('6132','节镍型中镍铬镍锰系黑板','节镍型中镍铬镍锰系黑板');</v>
      </c>
    </row>
    <row r="917" spans="1:5" x14ac:dyDescent="0.25">
      <c r="A917" s="1" t="s">
        <v>2118</v>
      </c>
      <c r="B917" s="1" t="s">
        <v>2119</v>
      </c>
      <c r="D917" s="4" t="s">
        <v>1801</v>
      </c>
      <c r="E917" s="4" t="str">
        <f t="shared" si="80"/>
        <v>INSERT INTO MDM."ValuationClassify" ("Code", "Name", "Description") VALUES ('6133','JssE03节镍型奥氏体黑板','JssE03节镍型奥氏体黑板');</v>
      </c>
    </row>
    <row r="918" spans="1:5" x14ac:dyDescent="0.25">
      <c r="A918" s="1" t="s">
        <v>2120</v>
      </c>
      <c r="B918" s="1" t="s">
        <v>2121</v>
      </c>
      <c r="D918" s="4" t="s">
        <v>1801</v>
      </c>
      <c r="E918" s="4" t="str">
        <f t="shared" si="80"/>
        <v>INSERT INTO MDM."ValuationClassify" ("Code", "Name", "Description") VALUES ('6134','304型铬镍奥氏体酸洗板','304型铬镍奥氏体酸洗板');</v>
      </c>
    </row>
    <row r="919" spans="1:5" x14ac:dyDescent="0.25">
      <c r="A919" s="1" t="s">
        <v>2122</v>
      </c>
      <c r="B919" s="1" t="s">
        <v>2123</v>
      </c>
      <c r="D919" s="4" t="s">
        <v>1801</v>
      </c>
      <c r="E919" s="4" t="str">
        <f t="shared" si="80"/>
        <v>INSERT INTO MDM."ValuationClassify" ("Code", "Name", "Description") VALUES ('6135','316型铬镍奥氏体酸洗板','316型铬镍奥氏体酸洗板');</v>
      </c>
    </row>
    <row r="920" spans="1:5" x14ac:dyDescent="0.25">
      <c r="A920" s="1" t="s">
        <v>2124</v>
      </c>
      <c r="B920" s="1" t="s">
        <v>2125</v>
      </c>
      <c r="D920" s="4" t="s">
        <v>1801</v>
      </c>
      <c r="E920" s="4" t="str">
        <f t="shared" si="80"/>
        <v>INSERT INTO MDM."ValuationClassify" ("Code", "Name", "Description") VALUES ('6136','节镍型低镍铬镍锰系黑板','节镍型低镍铬镍锰系黑板');</v>
      </c>
    </row>
    <row r="921" spans="1:5" x14ac:dyDescent="0.25">
      <c r="A921" s="1" t="s">
        <v>2126</v>
      </c>
      <c r="B921" s="1" t="s">
        <v>2127</v>
      </c>
      <c r="D921" s="4" t="s">
        <v>1801</v>
      </c>
      <c r="E921" s="4" t="str">
        <f t="shared" si="80"/>
        <v>INSERT INTO MDM."ValuationClassify" ("Code", "Name", "Description") VALUES ('6137','321型热轧开平黑板','321型热轧开平黑板');</v>
      </c>
    </row>
    <row r="922" spans="1:5" x14ac:dyDescent="0.25">
      <c r="A922" s="1" t="s">
        <v>2128</v>
      </c>
      <c r="B922" s="1" t="s">
        <v>2129</v>
      </c>
      <c r="D922" s="4" t="s">
        <v>1801</v>
      </c>
      <c r="E922" s="4" t="str">
        <f t="shared" si="80"/>
        <v>INSERT INTO MDM."ValuationClassify" ("Code", "Name", "Description") VALUES ('6138','410型热轧开平黑板','410型热轧开平黑板');</v>
      </c>
    </row>
    <row r="923" spans="1:5" x14ac:dyDescent="0.25">
      <c r="A923" s="1" t="s">
        <v>2130</v>
      </c>
      <c r="B923" s="1" t="s">
        <v>2131</v>
      </c>
      <c r="D923" s="4" t="s">
        <v>1801</v>
      </c>
      <c r="E923" s="4" t="str">
        <f t="shared" si="80"/>
        <v>INSERT INTO MDM."ValuationClassify" ("Code", "Name", "Description") VALUES ('6139','430型热轧开平黑板','430型热轧开平黑板');</v>
      </c>
    </row>
    <row r="924" spans="1:5" x14ac:dyDescent="0.25">
      <c r="A924" s="1" t="s">
        <v>2132</v>
      </c>
      <c r="B924" s="1" t="s">
        <v>2133</v>
      </c>
      <c r="D924" s="4" t="s">
        <v>1801</v>
      </c>
      <c r="E924" s="4" t="str">
        <f t="shared" si="80"/>
        <v>INSERT INTO MDM."ValuationClassify" ("Code", "Name", "Description") VALUES ('6140','含钛型铬系黑板','含钛型铬系黑板');</v>
      </c>
    </row>
    <row r="925" spans="1:5" x14ac:dyDescent="0.25">
      <c r="A925" s="1" t="s">
        <v>2134</v>
      </c>
      <c r="B925" s="1" t="s">
        <v>2135</v>
      </c>
      <c r="D925" s="4" t="s">
        <v>1801</v>
      </c>
      <c r="E925" s="4" t="str">
        <f t="shared" si="80"/>
        <v>INSERT INTO MDM."ValuationClassify" ("Code", "Name", "Description") VALUES ('6141','JssE01节镍型低镍铬镍锰系','JssE01节镍型低镍铬镍锰系');</v>
      </c>
    </row>
    <row r="926" spans="1:5" x14ac:dyDescent="0.25">
      <c r="A926" s="1" t="s">
        <v>2136</v>
      </c>
      <c r="B926" s="1" t="s">
        <v>2137</v>
      </c>
      <c r="D926" s="4" t="s">
        <v>1801</v>
      </c>
      <c r="E926" s="4" t="str">
        <f t="shared" si="80"/>
        <v>INSERT INTO MDM."ValuationClassify" ("Code", "Name", "Description") VALUES ('6142','JssE02节镍型中镍铬镍锰系','JssE02节镍型中镍铬镍锰系');</v>
      </c>
    </row>
    <row r="927" spans="1:5" x14ac:dyDescent="0.25">
      <c r="A927" s="1" t="s">
        <v>2138</v>
      </c>
      <c r="B927" s="1" t="s">
        <v>2139</v>
      </c>
      <c r="D927" s="4" t="s">
        <v>1801</v>
      </c>
      <c r="E927" s="4" t="str">
        <f t="shared" si="80"/>
        <v>INSERT INTO MDM."ValuationClassify" ("Code", "Name", "Description") VALUES ('6143','321含钛型铬-镍型奥氏体酸','321含钛型铬-镍型奥氏体酸');</v>
      </c>
    </row>
    <row r="928" spans="1:5" x14ac:dyDescent="0.25">
      <c r="A928" s="1" t="s">
        <v>2140</v>
      </c>
      <c r="B928" s="1" t="s">
        <v>2141</v>
      </c>
      <c r="D928" s="4" t="s">
        <v>1801</v>
      </c>
      <c r="E928" s="4" t="str">
        <f t="shared" si="80"/>
        <v>INSERT INTO MDM."ValuationClassify" ("Code", "Name", "Description") VALUES ('6144','低铬型铬系酸洗板','低铬型铬系酸洗板');</v>
      </c>
    </row>
    <row r="929" spans="1:5" x14ac:dyDescent="0.25">
      <c r="A929" s="1" t="s">
        <v>2142</v>
      </c>
      <c r="B929" s="1" t="s">
        <v>2143</v>
      </c>
      <c r="D929" s="4" t="s">
        <v>1801</v>
      </c>
      <c r="E929" s="4" t="str">
        <f t="shared" si="80"/>
        <v>INSERT INTO MDM."ValuationClassify" ("Code", "Name", "Description") VALUES ('6145','中铬型铬系酸洗板','中铬型铬系酸洗板');</v>
      </c>
    </row>
    <row r="930" spans="1:5" x14ac:dyDescent="0.25">
      <c r="A930" s="1" t="s">
        <v>2144</v>
      </c>
      <c r="B930" s="1" t="s">
        <v>2145</v>
      </c>
      <c r="D930" s="4" t="s">
        <v>1801</v>
      </c>
      <c r="E930" s="4" t="str">
        <f t="shared" si="80"/>
        <v>INSERT INTO MDM."ValuationClassify" ("Code", "Name", "Description") VALUES ('6146','含钛型铬系酸洗板','含钛型铬系酸洗板');</v>
      </c>
    </row>
    <row r="931" spans="1:5" x14ac:dyDescent="0.25">
      <c r="A931" s="1" t="s">
        <v>2146</v>
      </c>
      <c r="B931" s="1" t="s">
        <v>2147</v>
      </c>
      <c r="D931" s="4" t="s">
        <v>1801</v>
      </c>
      <c r="E931" s="4" t="str">
        <f t="shared" si="80"/>
        <v>INSERT INTO MDM."ValuationClassify" ("Code", "Name", "Description") VALUES ('6147','2205型热轧开平黑板','2205型热轧开平黑板');</v>
      </c>
    </row>
    <row r="932" spans="1:5" x14ac:dyDescent="0.25">
      <c r="A932" s="1" t="s">
        <v>2148</v>
      </c>
      <c r="B932" s="1" t="s">
        <v>2149</v>
      </c>
      <c r="D932" s="4" t="s">
        <v>1801</v>
      </c>
      <c r="E932" s="4" t="str">
        <f t="shared" si="80"/>
        <v>INSERT INTO MDM."ValuationClassify" ("Code", "Name", "Description") VALUES ('6148','双相不锈钢白板','双相不锈钢白板');</v>
      </c>
    </row>
    <row r="933" spans="1:5" x14ac:dyDescent="0.25">
      <c r="A933" s="1" t="s">
        <v>1463</v>
      </c>
      <c r="B933" s="1" t="s">
        <v>2150</v>
      </c>
      <c r="D933" s="4" t="s">
        <v>1801</v>
      </c>
      <c r="E933" s="4" t="str">
        <f t="shared" si="80"/>
        <v>INSERT INTO MDM."ValuationClassify" ("Code", "Name", "Description") VALUES ('6200','产成品-CSP普碳钢带','产成品-CSP普碳钢带');</v>
      </c>
    </row>
    <row r="934" spans="1:5" x14ac:dyDescent="0.25">
      <c r="A934" s="1" t="s">
        <v>2151</v>
      </c>
      <c r="B934" s="1" t="s">
        <v>2152</v>
      </c>
      <c r="D934" s="4" t="s">
        <v>1801</v>
      </c>
      <c r="E934" s="4" t="str">
        <f t="shared" si="80"/>
        <v>INSERT INTO MDM."ValuationClassify" ("Code", "Name", "Description") VALUES ('6201','产成品-CSP低合金钢带','产成品-CSP低合金钢带');</v>
      </c>
    </row>
    <row r="935" spans="1:5" x14ac:dyDescent="0.25">
      <c r="A935" s="1" t="s">
        <v>2153</v>
      </c>
      <c r="B935" s="1" t="s">
        <v>2154</v>
      </c>
      <c r="D935" s="4" t="s">
        <v>1801</v>
      </c>
      <c r="E935" s="4" t="str">
        <f t="shared" si="80"/>
        <v>INSERT INTO MDM."ValuationClassify" ("Code", "Name", "Description") VALUES ('6202','产成品-CSP优质钢带','产成品-CSP优质钢带');</v>
      </c>
    </row>
    <row r="936" spans="1:5" x14ac:dyDescent="0.25">
      <c r="A936" s="1" t="s">
        <v>2155</v>
      </c>
      <c r="B936" s="1" t="s">
        <v>2156</v>
      </c>
      <c r="D936" s="4" t="s">
        <v>1801</v>
      </c>
      <c r="E936" s="4" t="str">
        <f t="shared" si="80"/>
        <v>INSERT INTO MDM."ValuationClassify" ("Code", "Name", "Description") VALUES ('6203','产成品-CSP低碳钢带','产成品-CSP低碳钢带');</v>
      </c>
    </row>
    <row r="937" spans="1:5" x14ac:dyDescent="0.25">
      <c r="A937" s="1" t="s">
        <v>2157</v>
      </c>
      <c r="B937" s="1" t="s">
        <v>2158</v>
      </c>
      <c r="D937" s="4" t="s">
        <v>1801</v>
      </c>
      <c r="E937" s="4" t="str">
        <f t="shared" si="80"/>
        <v>INSERT INTO MDM."ValuationClassify" ("Code", "Name", "Description") VALUES ('6204','产成品-CSP焊接结构钢带','产成品-CSP焊接结构钢带');</v>
      </c>
    </row>
    <row r="938" spans="1:5" x14ac:dyDescent="0.25">
      <c r="A938" s="1" t="s">
        <v>2159</v>
      </c>
      <c r="B938" s="1" t="s">
        <v>2160</v>
      </c>
      <c r="D938" s="4" t="s">
        <v>1801</v>
      </c>
      <c r="E938" s="4" t="str">
        <f t="shared" si="80"/>
        <v>INSERT INTO MDM."ValuationClassify" ("Code", "Name", "Description") VALUES ('6205','产成品-CSP耐候钢带','产成品-CSP耐候钢带');</v>
      </c>
    </row>
    <row r="939" spans="1:5" x14ac:dyDescent="0.25">
      <c r="A939" s="1" t="s">
        <v>2161</v>
      </c>
      <c r="B939" s="1" t="s">
        <v>2162</v>
      </c>
      <c r="D939" s="4" t="s">
        <v>1801</v>
      </c>
      <c r="E939" s="4" t="str">
        <f t="shared" si="80"/>
        <v>INSERT INTO MDM."ValuationClassify" ("Code", "Name", "Description") VALUES ('6206','产成品-CSP汽车结构钢带','产成品-CSP汽车结构钢带');</v>
      </c>
    </row>
    <row r="940" spans="1:5" x14ac:dyDescent="0.25">
      <c r="A940" s="1" t="s">
        <v>2163</v>
      </c>
      <c r="B940" s="1" t="s">
        <v>2164</v>
      </c>
      <c r="D940" s="4" t="s">
        <v>1801</v>
      </c>
      <c r="E940" s="4" t="str">
        <f t="shared" si="80"/>
        <v>INSERT INTO MDM."ValuationClassify" ("Code", "Name", "Description") VALUES ('6207','产成品- CSP汽车车轮用钢带','产成品- CSP汽车车轮用钢带');</v>
      </c>
    </row>
    <row r="941" spans="1:5" x14ac:dyDescent="0.25">
      <c r="A941" s="1" t="s">
        <v>2165</v>
      </c>
      <c r="B941" s="1" t="s">
        <v>2166</v>
      </c>
      <c r="D941" s="4" t="s">
        <v>1801</v>
      </c>
      <c r="E941" s="4" t="str">
        <f t="shared" si="80"/>
        <v>INSERT INTO MDM."ValuationClassify" ("Code", "Name", "Description") VALUES ('6208','产成品- CSP汽车车厢用钢带','产成品- CSP汽车车厢用钢带');</v>
      </c>
    </row>
    <row r="942" spans="1:5" x14ac:dyDescent="0.25">
      <c r="A942" s="1" t="s">
        <v>2167</v>
      </c>
      <c r="B942" s="1" t="s">
        <v>2168</v>
      </c>
      <c r="D942" s="4" t="s">
        <v>1801</v>
      </c>
      <c r="E942" s="4" t="str">
        <f t="shared" si="80"/>
        <v>INSERT INTO MDM."ValuationClassify" ("Code", "Name", "Description") VALUES ('6209','产成品-CSP管线钢带','产成品-CSP管线钢带');</v>
      </c>
    </row>
    <row r="943" spans="1:5" x14ac:dyDescent="0.25">
      <c r="A943" s="1" t="s">
        <v>2169</v>
      </c>
      <c r="B943" s="1" t="s">
        <v>2170</v>
      </c>
      <c r="D943" s="4" t="s">
        <v>1801</v>
      </c>
      <c r="E943" s="4" t="str">
        <f t="shared" si="80"/>
        <v>INSERT INTO MDM."ValuationClassify" ("Code", "Name", "Description") VALUES ('6210','产成品-CSP其他钢带','产成品-CSP其他钢带');</v>
      </c>
    </row>
    <row r="944" spans="1:5" x14ac:dyDescent="0.25">
      <c r="A944" s="1" t="s">
        <v>2171</v>
      </c>
      <c r="B944" s="1" t="s">
        <v>2172</v>
      </c>
      <c r="D944" s="4" t="s">
        <v>1801</v>
      </c>
      <c r="E944" s="4" t="str">
        <f t="shared" si="80"/>
        <v>INSERT INTO MDM."ValuationClassify" ("Code", "Name", "Description") VALUES ('6211','产成品-CSP容器钢带','产成品-CSP容器钢带');</v>
      </c>
    </row>
    <row r="945" spans="1:5" x14ac:dyDescent="0.25">
      <c r="A945" s="1" t="s">
        <v>1464</v>
      </c>
      <c r="B945" s="1" t="s">
        <v>2173</v>
      </c>
      <c r="D945" s="4" t="s">
        <v>1801</v>
      </c>
      <c r="E945" s="4" t="str">
        <f t="shared" si="80"/>
        <v>INSERT INTO MDM."ValuationClassify" ("Code", "Name", "Description") VALUES ('6300','产成品-带肋钢筋','产成品-带肋钢筋');</v>
      </c>
    </row>
    <row r="946" spans="1:5" x14ac:dyDescent="0.25">
      <c r="A946" s="1" t="s">
        <v>2174</v>
      </c>
      <c r="B946" s="1" t="s">
        <v>2175</v>
      </c>
      <c r="D946" s="4" t="s">
        <v>1801</v>
      </c>
      <c r="E946" s="4" t="str">
        <f t="shared" ref="E946" si="81">D946&amp;A946&amp;"','"&amp;B946&amp;"','"&amp;B946&amp;"');"</f>
        <v>INSERT INTO MDM."ValuationClassify" ("Code", "Name", "Description") VALUES ('6301','产成品-低碳钢线材','产成品-低碳钢线材');</v>
      </c>
    </row>
    <row r="947" spans="1:5" x14ac:dyDescent="0.25">
      <c r="A947" s="1" t="s">
        <v>2176</v>
      </c>
      <c r="B947" s="1" t="s">
        <v>2177</v>
      </c>
      <c r="D947" s="4" t="s">
        <v>1801</v>
      </c>
      <c r="E947" s="4" t="str">
        <f t="shared" ref="E947:E978" si="82">D947&amp;A947&amp;"','"&amp;B947&amp;"','"&amp;B947&amp;"');"</f>
        <v>INSERT INTO MDM."ValuationClassify" ("Code", "Name", "Description") VALUES ('6302','产成品-焊接线材','产成品-焊接线材');</v>
      </c>
    </row>
    <row r="948" spans="1:5" x14ac:dyDescent="0.25">
      <c r="A948" s="1" t="s">
        <v>2178</v>
      </c>
      <c r="B948" s="1" t="s">
        <v>2179</v>
      </c>
      <c r="D948" s="4" t="s">
        <v>1801</v>
      </c>
      <c r="E948" s="4" t="str">
        <f t="shared" si="82"/>
        <v>INSERT INTO MDM."ValuationClassify" ("Code", "Name", "Description") VALUES ('6303','产成品-优碳钢线材','产成品-优碳钢线材');</v>
      </c>
    </row>
    <row r="949" spans="1:5" x14ac:dyDescent="0.25">
      <c r="A949" s="1" t="s">
        <v>2180</v>
      </c>
      <c r="B949" s="1" t="s">
        <v>2181</v>
      </c>
      <c r="D949" s="4" t="s">
        <v>1801</v>
      </c>
      <c r="E949" s="4" t="str">
        <f t="shared" si="82"/>
        <v>INSERT INTO MDM."ValuationClassify" ("Code", "Name", "Description") VALUES ('6304','产成品-冷镦钢线材','产成品-冷镦钢线材');</v>
      </c>
    </row>
    <row r="950" spans="1:5" x14ac:dyDescent="0.25">
      <c r="A950" s="1" t="s">
        <v>2182</v>
      </c>
      <c r="B950" s="1" t="s">
        <v>2183</v>
      </c>
      <c r="D950" s="4" t="s">
        <v>1801</v>
      </c>
      <c r="E950" s="4" t="str">
        <f t="shared" si="82"/>
        <v>INSERT INTO MDM."ValuationClassify" ("Code", "Name", "Description") VALUES ('6305','产成品-棉打线材','产成品-棉打线材');</v>
      </c>
    </row>
    <row r="951" spans="1:5" x14ac:dyDescent="0.25">
      <c r="A951" s="1" t="s">
        <v>2184</v>
      </c>
      <c r="B951" s="1" t="s">
        <v>2185</v>
      </c>
      <c r="D951" s="4" t="s">
        <v>1801</v>
      </c>
      <c r="E951" s="4" t="str">
        <f t="shared" si="82"/>
        <v>INSERT INTO MDM."ValuationClassify" ("Code", "Name", "Description") VALUES ('6306','产成品-钢棉钢线材','产成品-钢棉钢线材');</v>
      </c>
    </row>
    <row r="952" spans="1:5" x14ac:dyDescent="0.25">
      <c r="A952" s="1" t="s">
        <v>2186</v>
      </c>
      <c r="B952" s="1" t="s">
        <v>2187</v>
      </c>
      <c r="D952" s="4" t="s">
        <v>1801</v>
      </c>
      <c r="E952" s="4" t="str">
        <f t="shared" si="82"/>
        <v>INSERT INTO MDM."ValuationClassify" ("Code", "Name", "Description") VALUES ('6307','产成品-轮辋钢线材','产成品-轮辋钢线材');</v>
      </c>
    </row>
    <row r="953" spans="1:5" x14ac:dyDescent="0.25">
      <c r="A953" s="1" t="s">
        <v>2188</v>
      </c>
      <c r="B953" s="1" t="s">
        <v>2189</v>
      </c>
      <c r="D953" s="4" t="s">
        <v>1801</v>
      </c>
      <c r="E953" s="4" t="str">
        <f t="shared" si="82"/>
        <v>INSERT INTO MDM."ValuationClassify" ("Code", "Name", "Description") VALUES ('6308','产成品-弹簧钢线材','产成品-弹簧钢线材');</v>
      </c>
    </row>
    <row r="954" spans="1:5" x14ac:dyDescent="0.25">
      <c r="A954" s="1" t="s">
        <v>2190</v>
      </c>
      <c r="B954" s="1" t="s">
        <v>2191</v>
      </c>
      <c r="D954" s="4" t="s">
        <v>1801</v>
      </c>
      <c r="E954" s="4" t="str">
        <f t="shared" si="82"/>
        <v>INSERT INTO MDM."ValuationClassify" ("Code", "Name", "Description") VALUES ('6309','产成品-链条钢线材','产成品-链条钢线材');</v>
      </c>
    </row>
    <row r="955" spans="1:5" x14ac:dyDescent="0.25">
      <c r="A955" s="1" t="s">
        <v>2192</v>
      </c>
      <c r="B955" s="1" t="s">
        <v>2193</v>
      </c>
      <c r="D955" s="4" t="s">
        <v>1801</v>
      </c>
      <c r="E955" s="4" t="str">
        <f t="shared" si="82"/>
        <v>INSERT INTO MDM."ValuationClassify" ("Code", "Name", "Description") VALUES ('6310','产成品-合金结构圆钢','产成品-合金结构圆钢');</v>
      </c>
    </row>
    <row r="956" spans="1:5" x14ac:dyDescent="0.25">
      <c r="A956" s="1" t="s">
        <v>2194</v>
      </c>
      <c r="B956" s="1" t="s">
        <v>2195</v>
      </c>
      <c r="D956" s="4" t="s">
        <v>1801</v>
      </c>
      <c r="E956" s="4" t="str">
        <f t="shared" si="82"/>
        <v>INSERT INTO MDM."ValuationClassify" ("Code", "Name", "Description") VALUES ('6311','产成品-来料加工带肋钢筋','产成品-来料加工带肋钢筋');</v>
      </c>
    </row>
    <row r="957" spans="1:5" x14ac:dyDescent="0.25">
      <c r="A957" s="1" t="s">
        <v>2196</v>
      </c>
      <c r="B957" s="1" t="s">
        <v>2197</v>
      </c>
      <c r="D957" s="4" t="s">
        <v>1801</v>
      </c>
      <c r="E957" s="4" t="str">
        <f t="shared" si="82"/>
        <v>INSERT INTO MDM."ValuationClassify" ("Code", "Name", "Description") VALUES ('6312','产成品-抽油杆热轧圆钢','产成品-抽油杆热轧圆钢');</v>
      </c>
    </row>
    <row r="958" spans="1:5" x14ac:dyDescent="0.25">
      <c r="A958" s="1" t="s">
        <v>2198</v>
      </c>
      <c r="B958" s="1" t="s">
        <v>2199</v>
      </c>
      <c r="D958" s="4" t="s">
        <v>1801</v>
      </c>
      <c r="E958" s="4" t="str">
        <f t="shared" si="82"/>
        <v>INSERT INTO MDM."ValuationClassify" ("Code", "Name", "Description") VALUES ('6313','产成品-优碳热轧棒材','产成品-优碳热轧棒材');</v>
      </c>
    </row>
    <row r="959" spans="1:5" x14ac:dyDescent="0.25">
      <c r="A959" s="1" t="s">
        <v>2200</v>
      </c>
      <c r="B959" s="1" t="s">
        <v>2201</v>
      </c>
      <c r="D959" s="4" t="s">
        <v>1801</v>
      </c>
      <c r="E959" s="4" t="str">
        <f t="shared" si="82"/>
        <v>INSERT INTO MDM."ValuationClassify" ("Code", "Name", "Description") VALUES ('6314','产成品-光圆钢筋','产成品-光圆钢筋');</v>
      </c>
    </row>
    <row r="960" spans="1:5" x14ac:dyDescent="0.25">
      <c r="A960" s="1" t="s">
        <v>2202</v>
      </c>
      <c r="B960" s="1" t="s">
        <v>2203</v>
      </c>
      <c r="D960" s="4" t="s">
        <v>1801</v>
      </c>
      <c r="E960" s="4" t="str">
        <f t="shared" si="82"/>
        <v>INSERT INTO MDM."ValuationClassify" ("Code", "Name", "Description") VALUES ('6315','产成品-普碳热轧圆钢','产成品-普碳热轧圆钢');</v>
      </c>
    </row>
    <row r="961" spans="1:5" x14ac:dyDescent="0.25">
      <c r="A961" s="1" t="s">
        <v>2204</v>
      </c>
      <c r="B961" s="1" t="s">
        <v>2205</v>
      </c>
      <c r="D961" s="4" t="s">
        <v>1801</v>
      </c>
      <c r="E961" s="4" t="str">
        <f t="shared" si="82"/>
        <v>INSERT INTO MDM."ValuationClassify" ("Code", "Name", "Description") VALUES ('6316','产成品-帘线钢线材','产成品-帘线钢线材');</v>
      </c>
    </row>
    <row r="962" spans="1:5" x14ac:dyDescent="0.25">
      <c r="A962" s="1" t="s">
        <v>2206</v>
      </c>
      <c r="B962" s="1" t="s">
        <v>2207</v>
      </c>
      <c r="D962" s="4" t="s">
        <v>1801</v>
      </c>
      <c r="E962" s="4" t="str">
        <f t="shared" si="82"/>
        <v>INSERT INTO MDM."ValuationClassify" ("Code", "Name", "Description") VALUES ('6320','产成品-预应力盘条','产成品-预应力盘条');</v>
      </c>
    </row>
    <row r="963" spans="1:5" x14ac:dyDescent="0.25">
      <c r="A963" s="1" t="s">
        <v>1466</v>
      </c>
      <c r="B963" s="1" t="s">
        <v>2208</v>
      </c>
      <c r="D963" s="4" t="s">
        <v>1801</v>
      </c>
      <c r="E963" s="4" t="str">
        <f t="shared" si="82"/>
        <v>INSERT INTO MDM."ValuationClassify" ("Code", "Name", "Description") VALUES ('6500','产成品-普碳钢带','产成品-普碳钢带');</v>
      </c>
    </row>
    <row r="964" spans="1:5" x14ac:dyDescent="0.25">
      <c r="A964" s="1" t="s">
        <v>2209</v>
      </c>
      <c r="B964" s="1" t="s">
        <v>2210</v>
      </c>
      <c r="D964" s="4" t="s">
        <v>1801</v>
      </c>
      <c r="E964" s="4" t="str">
        <f t="shared" si="82"/>
        <v>INSERT INTO MDM."ValuationClassify" ("Code", "Name", "Description") VALUES ('6510','产成品-低合金钢带','产成品-低合金钢带');</v>
      </c>
    </row>
    <row r="965" spans="1:5" x14ac:dyDescent="0.25">
      <c r="A965" s="1" t="s">
        <v>2211</v>
      </c>
      <c r="B965" s="1" t="s">
        <v>2212</v>
      </c>
      <c r="D965" s="4" t="s">
        <v>1801</v>
      </c>
      <c r="E965" s="4" t="str">
        <f t="shared" si="82"/>
        <v>INSERT INTO MDM."ValuationClassify" ("Code", "Name", "Description") VALUES ('6520','产成品-优碳钢带','产成品-优碳钢带');</v>
      </c>
    </row>
    <row r="966" spans="1:5" x14ac:dyDescent="0.25">
      <c r="A966" s="1" t="s">
        <v>2213</v>
      </c>
      <c r="B966" s="1" t="s">
        <v>2214</v>
      </c>
      <c r="D966" s="4" t="s">
        <v>1801</v>
      </c>
      <c r="E966" s="4" t="str">
        <f t="shared" si="82"/>
        <v>INSERT INTO MDM."ValuationClassify" ("Code", "Name", "Description") VALUES ('6530','产成品-低碳钢带','产成品-低碳钢带');</v>
      </c>
    </row>
    <row r="967" spans="1:5" x14ac:dyDescent="0.25">
      <c r="A967" s="1" t="s">
        <v>2215</v>
      </c>
      <c r="B967" s="1" t="s">
        <v>2216</v>
      </c>
      <c r="D967" s="4" t="s">
        <v>1801</v>
      </c>
      <c r="E967" s="4" t="str">
        <f t="shared" si="82"/>
        <v>INSERT INTO MDM."ValuationClassify" ("Code", "Name", "Description") VALUES ('6540','产成品-管线钢带','产成品-管线钢带');</v>
      </c>
    </row>
    <row r="968" spans="1:5" x14ac:dyDescent="0.25">
      <c r="A968" s="1" t="s">
        <v>2217</v>
      </c>
      <c r="B968" s="1" t="s">
        <v>2218</v>
      </c>
      <c r="D968" s="4" t="s">
        <v>1801</v>
      </c>
      <c r="E968" s="4" t="str">
        <f t="shared" si="82"/>
        <v>INSERT INTO MDM."ValuationClassify" ("Code", "Name", "Description") VALUES ('6550','产成品-汽车大梁钢带','产成品-汽车大梁钢带');</v>
      </c>
    </row>
    <row r="969" spans="1:5" x14ac:dyDescent="0.25">
      <c r="A969" s="1" t="s">
        <v>2219</v>
      </c>
      <c r="B969" s="1" t="s">
        <v>2220</v>
      </c>
      <c r="D969" s="4" t="s">
        <v>1801</v>
      </c>
      <c r="E969" s="4" t="str">
        <f t="shared" si="82"/>
        <v>INSERT INTO MDM."ValuationClassify" ("Code", "Name", "Description") VALUES ('6590','产成品-其他钢带','产成品-其他钢带');</v>
      </c>
    </row>
    <row r="970" spans="1:5" x14ac:dyDescent="0.25">
      <c r="A970" s="1" t="s">
        <v>1467</v>
      </c>
      <c r="B970" s="1" t="s">
        <v>2221</v>
      </c>
      <c r="D970" s="4" t="s">
        <v>1801</v>
      </c>
      <c r="E970" s="4" t="str">
        <f t="shared" si="82"/>
        <v>INSERT INTO MDM."ValuationClassify" ("Code", "Name", "Description") VALUES ('6600','产成品-碳钢开平板','产成品-碳钢开平板');</v>
      </c>
    </row>
    <row r="971" spans="1:5" x14ac:dyDescent="0.25">
      <c r="A971" s="1" t="s">
        <v>2222</v>
      </c>
      <c r="B971" s="1" t="s">
        <v>2223</v>
      </c>
      <c r="D971" s="4" t="s">
        <v>1801</v>
      </c>
      <c r="E971" s="4" t="str">
        <f t="shared" si="82"/>
        <v>INSERT INTO MDM."ValuationClassify" ("Code", "Name", "Description") VALUES ('6601','产成品-不锈钢开平板','产成品-不锈钢开平板');</v>
      </c>
    </row>
    <row r="972" spans="1:5" x14ac:dyDescent="0.25">
      <c r="A972" s="1" t="s">
        <v>2224</v>
      </c>
      <c r="B972" s="1" t="s">
        <v>2225</v>
      </c>
      <c r="D972" s="4" t="s">
        <v>1801</v>
      </c>
      <c r="E972" s="4" t="str">
        <f t="shared" si="82"/>
        <v>INSERT INTO MDM."ValuationClassify" ("Code", "Name", "Description") VALUES ('6602','304型冷轧开平板','304型冷轧开平板');</v>
      </c>
    </row>
    <row r="973" spans="1:5" x14ac:dyDescent="0.25">
      <c r="A973" s="1" t="s">
        <v>2226</v>
      </c>
      <c r="B973" s="1" t="s">
        <v>2227</v>
      </c>
      <c r="D973" s="4" t="s">
        <v>1801</v>
      </c>
      <c r="E973" s="4" t="str">
        <f t="shared" si="82"/>
        <v>INSERT INTO MDM."ValuationClassify" ("Code", "Name", "Description") VALUES ('6603','316L型冷轧开平板','316L型冷轧开平板');</v>
      </c>
    </row>
    <row r="974" spans="1:5" x14ac:dyDescent="0.25">
      <c r="A974" s="1" t="s">
        <v>2228</v>
      </c>
      <c r="B974" s="1" t="s">
        <v>2229</v>
      </c>
      <c r="D974" s="4" t="s">
        <v>1801</v>
      </c>
      <c r="E974" s="4" t="str">
        <f t="shared" si="82"/>
        <v>INSERT INTO MDM."ValuationClassify" ("Code", "Name", "Description") VALUES ('6604','2205型冷轧开平板','2205型冷轧开平板');</v>
      </c>
    </row>
    <row r="975" spans="1:5" x14ac:dyDescent="0.25">
      <c r="A975" s="1" t="s">
        <v>2230</v>
      </c>
      <c r="B975" s="1" t="s">
        <v>2231</v>
      </c>
      <c r="D975" s="4" t="s">
        <v>1801</v>
      </c>
      <c r="E975" s="4" t="str">
        <f t="shared" si="82"/>
        <v>INSERT INTO MDM."ValuationClassify" ("Code", "Name", "Description") VALUES ('6605','309S型冷轧开平板','309S型冷轧开平板');</v>
      </c>
    </row>
    <row r="976" spans="1:5" x14ac:dyDescent="0.25">
      <c r="A976" s="1" t="s">
        <v>2232</v>
      </c>
      <c r="B976" s="1" t="s">
        <v>2233</v>
      </c>
      <c r="D976" s="4" t="s">
        <v>1801</v>
      </c>
      <c r="E976" s="4" t="str">
        <f t="shared" si="82"/>
        <v>INSERT INTO MDM."ValuationClassify" ("Code", "Name", "Description") VALUES ('6606','310S型冷轧开平板','310S型冷轧开平板');</v>
      </c>
    </row>
    <row r="977" spans="1:5" x14ac:dyDescent="0.25">
      <c r="A977" s="1" t="s">
        <v>2234</v>
      </c>
      <c r="B977" s="1" t="s">
        <v>2235</v>
      </c>
      <c r="D977" s="4" t="s">
        <v>1801</v>
      </c>
      <c r="E977" s="4" t="str">
        <f t="shared" si="82"/>
        <v>INSERT INTO MDM."ValuationClassify" ("Code", "Name", "Description") VALUES ('6607','304J1型冷轧开平板','304J1型冷轧开平板');</v>
      </c>
    </row>
    <row r="978" spans="1:5" x14ac:dyDescent="0.25">
      <c r="A978" s="1" t="s">
        <v>2236</v>
      </c>
      <c r="B978" s="1" t="s">
        <v>2237</v>
      </c>
      <c r="D978" s="4" t="s">
        <v>1801</v>
      </c>
      <c r="E978" s="4" t="str">
        <f t="shared" si="82"/>
        <v>INSERT INTO MDM."ValuationClassify" ("Code", "Name", "Description") VALUES ('6608','321型冷轧开平板','321型冷轧开平板');</v>
      </c>
    </row>
    <row r="979" spans="1:5" x14ac:dyDescent="0.25">
      <c r="A979" s="1" t="s">
        <v>2238</v>
      </c>
      <c r="B979" s="1" t="s">
        <v>2239</v>
      </c>
      <c r="D979" s="4" t="s">
        <v>1801</v>
      </c>
      <c r="E979" s="4" t="str">
        <f t="shared" ref="E979:E1010" si="83">D979&amp;A979&amp;"','"&amp;B979&amp;"','"&amp;B979&amp;"');"</f>
        <v>INSERT INTO MDM."ValuationClassify" ("Code", "Name", "Description") VALUES ('6609','410型冷轧开平板','410型冷轧开平板');</v>
      </c>
    </row>
    <row r="980" spans="1:5" x14ac:dyDescent="0.25">
      <c r="A980" s="1" t="s">
        <v>2240</v>
      </c>
      <c r="B980" s="1" t="s">
        <v>2241</v>
      </c>
      <c r="D980" s="4" t="s">
        <v>1801</v>
      </c>
      <c r="E980" s="4" t="str">
        <f t="shared" si="83"/>
        <v>INSERT INTO MDM."ValuationClassify" ("Code", "Name", "Description") VALUES ('6610','430型冷轧开平板','430型冷轧开平板');</v>
      </c>
    </row>
    <row r="981" spans="1:5" x14ac:dyDescent="0.25">
      <c r="A981" s="1" t="s">
        <v>2242</v>
      </c>
      <c r="B981" s="1" t="s">
        <v>2243</v>
      </c>
      <c r="D981" s="4" t="s">
        <v>1801</v>
      </c>
      <c r="E981" s="4" t="str">
        <f t="shared" si="83"/>
        <v>INSERT INTO MDM."ValuationClassify" ("Code", "Name", "Description") VALUES ('6611','420型冷轧开平板','420型冷轧开平板');</v>
      </c>
    </row>
    <row r="982" spans="1:5" x14ac:dyDescent="0.25">
      <c r="A982" s="1" t="s">
        <v>2244</v>
      </c>
      <c r="B982" s="1" t="s">
        <v>2245</v>
      </c>
      <c r="D982" s="4" t="s">
        <v>1801</v>
      </c>
      <c r="E982" s="4" t="str">
        <f t="shared" si="83"/>
        <v>INSERT INTO MDM."ValuationClassify" ("Code", "Name", "Description") VALUES ('6612','TCS345型冷轧开平板','TCS345型冷轧开平板');</v>
      </c>
    </row>
    <row r="983" spans="1:5" x14ac:dyDescent="0.25">
      <c r="A983" s="1" t="s">
        <v>2246</v>
      </c>
      <c r="B983" s="1" t="s">
        <v>2247</v>
      </c>
      <c r="D983" s="4" t="s">
        <v>1801</v>
      </c>
      <c r="E983" s="4" t="str">
        <f t="shared" si="83"/>
        <v>INSERT INTO MDM."ValuationClassify" ("Code", "Name", "Description") VALUES ('6613','409L型冷轧开平板','409L型冷轧开平板');</v>
      </c>
    </row>
    <row r="984" spans="1:5" x14ac:dyDescent="0.25">
      <c r="A984" s="1" t="s">
        <v>2248</v>
      </c>
      <c r="B984" s="1" t="s">
        <v>2249</v>
      </c>
      <c r="D984" s="4" t="s">
        <v>1801</v>
      </c>
      <c r="E984" s="4" t="str">
        <f t="shared" si="83"/>
        <v>INSERT INTO MDM."ValuationClassify" ("Code", "Name", "Description") VALUES ('6614','439型冷轧开平板','439型冷轧开平板');</v>
      </c>
    </row>
    <row r="985" spans="1:5" x14ac:dyDescent="0.25">
      <c r="A985" s="1" t="s">
        <v>2250</v>
      </c>
      <c r="B985" s="1" t="s">
        <v>2251</v>
      </c>
      <c r="D985" s="4" t="s">
        <v>1801</v>
      </c>
      <c r="E985" s="4" t="str">
        <f t="shared" si="83"/>
        <v>INSERT INTO MDM."ValuationClassify" ("Code", "Name", "Description") VALUES ('6615','443型冷轧开平板','443型冷轧开平板');</v>
      </c>
    </row>
    <row r="986" spans="1:5" x14ac:dyDescent="0.25">
      <c r="A986" s="1" t="s">
        <v>2252</v>
      </c>
      <c r="B986" s="1" t="s">
        <v>2253</v>
      </c>
      <c r="D986" s="4" t="s">
        <v>1801</v>
      </c>
      <c r="E986" s="4" t="str">
        <f t="shared" si="83"/>
        <v>INSERT INTO MDM."ValuationClassify" ("Code", "Name", "Description") VALUES ('6616','436型冷轧开平板','436型冷轧开平板');</v>
      </c>
    </row>
    <row r="987" spans="1:5" x14ac:dyDescent="0.25">
      <c r="A987" s="1" t="s">
        <v>2254</v>
      </c>
      <c r="B987" s="1" t="s">
        <v>2255</v>
      </c>
      <c r="D987" s="4" t="s">
        <v>1801</v>
      </c>
      <c r="E987" s="4" t="str">
        <f t="shared" si="83"/>
        <v>INSERT INTO MDM."ValuationClassify" ("Code", "Name", "Description") VALUES ('6617','445型冷轧开平板','445型冷轧开平板');</v>
      </c>
    </row>
    <row r="988" spans="1:5" x14ac:dyDescent="0.25">
      <c r="A988" s="1" t="s">
        <v>2256</v>
      </c>
      <c r="B988" s="1" t="s">
        <v>2257</v>
      </c>
      <c r="D988" s="4" t="s">
        <v>1801</v>
      </c>
      <c r="E988" s="4" t="str">
        <f t="shared" si="83"/>
        <v>INSERT INTO MDM."ValuationClassify" ("Code", "Name", "Description") VALUES ('6618','E01型冷轧开平板','E01型冷轧开平板');</v>
      </c>
    </row>
    <row r="989" spans="1:5" x14ac:dyDescent="0.25">
      <c r="A989" s="1" t="s">
        <v>2258</v>
      </c>
      <c r="B989" s="1" t="s">
        <v>2259</v>
      </c>
      <c r="D989" s="4" t="s">
        <v>1801</v>
      </c>
      <c r="E989" s="4" t="str">
        <f t="shared" si="83"/>
        <v>INSERT INTO MDM."ValuationClassify" ("Code", "Name", "Description") VALUES ('6619','E02型冷轧开平板','E02型冷轧开平板');</v>
      </c>
    </row>
    <row r="990" spans="1:5" x14ac:dyDescent="0.25">
      <c r="A990" s="1" t="s">
        <v>2260</v>
      </c>
      <c r="B990" s="1" t="s">
        <v>2261</v>
      </c>
      <c r="D990" s="4" t="s">
        <v>1801</v>
      </c>
      <c r="E990" s="4" t="str">
        <f t="shared" si="83"/>
        <v>INSERT INTO MDM."ValuationClassify" ("Code", "Name", "Description") VALUES ('6620','E03型冷轧开平板','E03型冷轧开平板');</v>
      </c>
    </row>
    <row r="991" spans="1:5" x14ac:dyDescent="0.25">
      <c r="A991" s="1" t="s">
        <v>2262</v>
      </c>
      <c r="B991" s="1" t="s">
        <v>2263</v>
      </c>
      <c r="D991" s="4" t="s">
        <v>1801</v>
      </c>
      <c r="E991" s="4" t="str">
        <f t="shared" si="83"/>
        <v>INSERT INTO MDM."ValuationClassify" ("Code", "Name", "Description") VALUES ('6621','309S型热轧开平黑板','309S型热轧开平黑板');</v>
      </c>
    </row>
    <row r="992" spans="1:5" x14ac:dyDescent="0.25">
      <c r="A992" s="1" t="s">
        <v>2264</v>
      </c>
      <c r="B992" s="1" t="s">
        <v>2265</v>
      </c>
      <c r="D992" s="4" t="s">
        <v>1801</v>
      </c>
      <c r="E992" s="4" t="str">
        <f t="shared" si="83"/>
        <v>INSERT INTO MDM."ValuationClassify" ("Code", "Name", "Description") VALUES ('6622','310S型热轧开平黑板','310S型热轧开平黑板');</v>
      </c>
    </row>
    <row r="993" spans="1:5" x14ac:dyDescent="0.25">
      <c r="A993" s="1" t="s">
        <v>2266</v>
      </c>
      <c r="B993" s="1" t="s">
        <v>2267</v>
      </c>
      <c r="D993" s="4" t="s">
        <v>1801</v>
      </c>
      <c r="E993" s="4" t="str">
        <f t="shared" si="83"/>
        <v>INSERT INTO MDM."ValuationClassify" ("Code", "Name", "Description") VALUES ('6623','304J1型热轧开平黑板','304J1型热轧开平黑板');</v>
      </c>
    </row>
    <row r="994" spans="1:5" x14ac:dyDescent="0.25">
      <c r="A994" s="1" t="s">
        <v>2268</v>
      </c>
      <c r="B994" s="1" t="s">
        <v>2269</v>
      </c>
      <c r="D994" s="4" t="s">
        <v>1801</v>
      </c>
      <c r="E994" s="4" t="str">
        <f t="shared" si="83"/>
        <v>INSERT INTO MDM."ValuationClassify" ("Code", "Name", "Description") VALUES ('6624','420型热轧开平黑板','420型热轧开平黑板');</v>
      </c>
    </row>
    <row r="995" spans="1:5" x14ac:dyDescent="0.25">
      <c r="A995" s="1" t="s">
        <v>2270</v>
      </c>
      <c r="B995" s="1" t="s">
        <v>2271</v>
      </c>
      <c r="D995" s="4" t="s">
        <v>1801</v>
      </c>
      <c r="E995" s="4" t="str">
        <f t="shared" si="83"/>
        <v>INSERT INTO MDM."ValuationClassify" ("Code", "Name", "Description") VALUES ('6625','TCS345型热轧开平黑板','TCS345型热轧开平黑板');</v>
      </c>
    </row>
    <row r="996" spans="1:5" x14ac:dyDescent="0.25">
      <c r="A996" s="1" t="s">
        <v>2272</v>
      </c>
      <c r="B996" s="1" t="s">
        <v>2273</v>
      </c>
      <c r="D996" s="4" t="s">
        <v>1801</v>
      </c>
      <c r="E996" s="4" t="str">
        <f t="shared" si="83"/>
        <v>INSERT INTO MDM."ValuationClassify" ("Code", "Name", "Description") VALUES ('6626','409L型热轧开平黑板','409L型热轧开平黑板');</v>
      </c>
    </row>
    <row r="997" spans="1:5" x14ac:dyDescent="0.25">
      <c r="A997" s="1" t="s">
        <v>2274</v>
      </c>
      <c r="B997" s="1" t="s">
        <v>2275</v>
      </c>
      <c r="D997" s="4" t="s">
        <v>1801</v>
      </c>
      <c r="E997" s="4" t="str">
        <f t="shared" si="83"/>
        <v>INSERT INTO MDM."ValuationClassify" ("Code", "Name", "Description") VALUES ('6627','439型热轧开平黑板','439型热轧开平黑板');</v>
      </c>
    </row>
    <row r="998" spans="1:5" x14ac:dyDescent="0.25">
      <c r="A998" s="1" t="s">
        <v>2276</v>
      </c>
      <c r="B998" s="1" t="s">
        <v>2277</v>
      </c>
      <c r="D998" s="4" t="s">
        <v>1801</v>
      </c>
      <c r="E998" s="4" t="str">
        <f t="shared" si="83"/>
        <v>INSERT INTO MDM."ValuationClassify" ("Code", "Name", "Description") VALUES ('6628','443型热轧开平黑板','443型热轧开平黑板');</v>
      </c>
    </row>
    <row r="999" spans="1:5" x14ac:dyDescent="0.25">
      <c r="A999" s="1" t="s">
        <v>2278</v>
      </c>
      <c r="B999" s="1" t="s">
        <v>2279</v>
      </c>
      <c r="D999" s="4" t="s">
        <v>1801</v>
      </c>
      <c r="E999" s="4" t="str">
        <f t="shared" si="83"/>
        <v>INSERT INTO MDM."ValuationClassify" ("Code", "Name", "Description") VALUES ('6629','436型热轧开平黑板','436型热轧开平黑板');</v>
      </c>
    </row>
    <row r="1000" spans="1:5" x14ac:dyDescent="0.25">
      <c r="A1000" s="1" t="s">
        <v>2280</v>
      </c>
      <c r="B1000" s="1" t="s">
        <v>2281</v>
      </c>
      <c r="D1000" s="4" t="s">
        <v>1801</v>
      </c>
      <c r="E1000" s="4" t="str">
        <f t="shared" si="83"/>
        <v>INSERT INTO MDM."ValuationClassify" ("Code", "Name", "Description") VALUES ('6630','445型热轧开平黑板','445型热轧开平黑板');</v>
      </c>
    </row>
    <row r="1001" spans="1:5" x14ac:dyDescent="0.25">
      <c r="A1001" s="1" t="s">
        <v>2282</v>
      </c>
      <c r="B1001" s="1" t="s">
        <v>2283</v>
      </c>
      <c r="D1001" s="4" t="s">
        <v>1801</v>
      </c>
      <c r="E1001" s="4" t="str">
        <f t="shared" si="83"/>
        <v>INSERT INTO MDM."ValuationClassify" ("Code", "Name", "Description") VALUES ('6631','E01型热轧开平黑板','E01型热轧开平黑板');</v>
      </c>
    </row>
    <row r="1002" spans="1:5" x14ac:dyDescent="0.25">
      <c r="A1002" s="1" t="s">
        <v>2284</v>
      </c>
      <c r="B1002" s="1" t="s">
        <v>2285</v>
      </c>
      <c r="D1002" s="4" t="s">
        <v>1801</v>
      </c>
      <c r="E1002" s="4" t="str">
        <f t="shared" si="83"/>
        <v>INSERT INTO MDM."ValuationClassify" ("Code", "Name", "Description") VALUES ('6632','E02型热轧开平黑板','E02型热轧开平黑板');</v>
      </c>
    </row>
    <row r="1003" spans="1:5" x14ac:dyDescent="0.25">
      <c r="A1003" s="1" t="s">
        <v>2286</v>
      </c>
      <c r="B1003" s="1" t="s">
        <v>2287</v>
      </c>
      <c r="D1003" s="4" t="s">
        <v>1801</v>
      </c>
      <c r="E1003" s="4" t="str">
        <f t="shared" si="83"/>
        <v>INSERT INTO MDM."ValuationClassify" ("Code", "Name", "Description") VALUES ('6633','E03型热轧开平黑板','E03型热轧开平黑板');</v>
      </c>
    </row>
    <row r="1004" spans="1:5" x14ac:dyDescent="0.25">
      <c r="A1004" s="1" t="s">
        <v>2288</v>
      </c>
      <c r="B1004" s="1" t="s">
        <v>2289</v>
      </c>
      <c r="D1004" s="4" t="s">
        <v>1801</v>
      </c>
      <c r="E1004" s="4" t="str">
        <f t="shared" si="83"/>
        <v>INSERT INTO MDM."ValuationClassify" ("Code", "Name", "Description") VALUES ('6701','310S型冷轧钢带','310S型冷轧钢带');</v>
      </c>
    </row>
    <row r="1005" spans="1:5" x14ac:dyDescent="0.25">
      <c r="A1005" s="1" t="s">
        <v>2290</v>
      </c>
      <c r="B1005" s="1" t="s">
        <v>2291</v>
      </c>
      <c r="D1005" s="4" t="s">
        <v>1801</v>
      </c>
      <c r="E1005" s="4" t="str">
        <f t="shared" si="83"/>
        <v>INSERT INTO MDM."ValuationClassify" ("Code", "Name", "Description") VALUES ('6702','304J1型热轧酸退钢带','304J1型热轧酸退钢带');</v>
      </c>
    </row>
    <row r="1006" spans="1:5" x14ac:dyDescent="0.25">
      <c r="A1006" s="1" t="s">
        <v>2292</v>
      </c>
      <c r="B1006" s="1" t="s">
        <v>2293</v>
      </c>
      <c r="D1006" s="4" t="s">
        <v>1801</v>
      </c>
      <c r="E1006" s="4" t="str">
        <f t="shared" si="83"/>
        <v>INSERT INTO MDM."ValuationClassify" ("Code", "Name", "Description") VALUES ('6703','304J1型冷轧钢带','304J1型冷轧钢带');</v>
      </c>
    </row>
    <row r="1007" spans="1:5" x14ac:dyDescent="0.25">
      <c r="A1007" s="1" t="s">
        <v>2294</v>
      </c>
      <c r="B1007" s="1" t="s">
        <v>2295</v>
      </c>
      <c r="D1007" s="4" t="s">
        <v>1801</v>
      </c>
      <c r="E1007" s="4" t="str">
        <f t="shared" si="83"/>
        <v>INSERT INTO MDM."ValuationClassify" ("Code", "Name", "Description") VALUES ('6704','321型冷轧钢带','321型冷轧钢带');</v>
      </c>
    </row>
    <row r="1008" spans="1:5" x14ac:dyDescent="0.25">
      <c r="A1008" s="1" t="s">
        <v>2296</v>
      </c>
      <c r="B1008" s="1" t="s">
        <v>2297</v>
      </c>
      <c r="D1008" s="4" t="s">
        <v>1801</v>
      </c>
      <c r="E1008" s="4" t="str">
        <f t="shared" si="83"/>
        <v>INSERT INTO MDM."ValuationClassify" ("Code", "Name", "Description") VALUES ('6705','420型热轧酸退钢带','420型热轧酸退钢带');</v>
      </c>
    </row>
    <row r="1009" spans="1:5" x14ac:dyDescent="0.25">
      <c r="A1009" s="1" t="s">
        <v>2298</v>
      </c>
      <c r="B1009" s="1" t="s">
        <v>2299</v>
      </c>
      <c r="D1009" s="4" t="s">
        <v>1801</v>
      </c>
      <c r="E1009" s="4" t="str">
        <f t="shared" si="83"/>
        <v>INSERT INTO MDM."ValuationClassify" ("Code", "Name", "Description") VALUES ('6706','420型冷轧钢带','420型冷轧钢带');</v>
      </c>
    </row>
    <row r="1010" spans="1:5" x14ac:dyDescent="0.25">
      <c r="A1010" s="1" t="s">
        <v>2300</v>
      </c>
      <c r="B1010" s="1" t="s">
        <v>2301</v>
      </c>
      <c r="D1010" s="4" t="s">
        <v>1801</v>
      </c>
      <c r="E1010" s="4" t="str">
        <f t="shared" ref="E1010" si="84">D1010&amp;A1010&amp;"','"&amp;B1010&amp;"','"&amp;B1010&amp;"');"</f>
        <v>INSERT INTO MDM."ValuationClassify" ("Code", "Name", "Description") VALUES ('6707','TCS345型热轧酸退钢带','TCS345型热轧酸退钢带');</v>
      </c>
    </row>
    <row r="1011" spans="1:5" x14ac:dyDescent="0.25">
      <c r="A1011" s="1" t="s">
        <v>2302</v>
      </c>
      <c r="B1011" s="1" t="s">
        <v>2303</v>
      </c>
      <c r="D1011" s="4" t="s">
        <v>1801</v>
      </c>
      <c r="E1011" s="4" t="str">
        <f t="shared" ref="E1011:E1042" si="85">D1011&amp;A1011&amp;"','"&amp;B1011&amp;"','"&amp;B1011&amp;"');"</f>
        <v>INSERT INTO MDM."ValuationClassify" ("Code", "Name", "Description") VALUES ('6708','TCS345型冷轧钢带','TCS345型冷轧钢带');</v>
      </c>
    </row>
    <row r="1012" spans="1:5" x14ac:dyDescent="0.25">
      <c r="A1012" s="1" t="s">
        <v>2304</v>
      </c>
      <c r="B1012" s="1" t="s">
        <v>2305</v>
      </c>
      <c r="D1012" s="4" t="s">
        <v>1801</v>
      </c>
      <c r="E1012" s="4" t="str">
        <f t="shared" si="85"/>
        <v>INSERT INTO MDM."ValuationClassify" ("Code", "Name", "Description") VALUES ('6709','439型热轧酸退钢带','439型热轧酸退钢带');</v>
      </c>
    </row>
    <row r="1013" spans="1:5" x14ac:dyDescent="0.25">
      <c r="A1013" s="1" t="s">
        <v>2306</v>
      </c>
      <c r="B1013" s="1" t="s">
        <v>2307</v>
      </c>
      <c r="D1013" s="4" t="s">
        <v>1801</v>
      </c>
      <c r="E1013" s="4" t="str">
        <f t="shared" si="85"/>
        <v>INSERT INTO MDM."ValuationClassify" ("Code", "Name", "Description") VALUES ('6710','439型冷轧钢带','439型冷轧钢带');</v>
      </c>
    </row>
    <row r="1014" spans="1:5" x14ac:dyDescent="0.25">
      <c r="A1014" s="1" t="s">
        <v>2308</v>
      </c>
      <c r="B1014" s="1" t="s">
        <v>2309</v>
      </c>
      <c r="D1014" s="4" t="s">
        <v>1801</v>
      </c>
      <c r="E1014" s="4" t="str">
        <f t="shared" si="85"/>
        <v>INSERT INTO MDM."ValuationClassify" ("Code", "Name", "Description") VALUES ('6711','443型热轧酸退钢带','443型热轧酸退钢带');</v>
      </c>
    </row>
    <row r="1015" spans="1:5" x14ac:dyDescent="0.25">
      <c r="A1015" s="1" t="s">
        <v>2310</v>
      </c>
      <c r="B1015" s="1" t="s">
        <v>2311</v>
      </c>
      <c r="D1015" s="4" t="s">
        <v>1801</v>
      </c>
      <c r="E1015" s="4" t="str">
        <f t="shared" si="85"/>
        <v>INSERT INTO MDM."ValuationClassify" ("Code", "Name", "Description") VALUES ('6712','443型冷轧钢带','443型冷轧钢带');</v>
      </c>
    </row>
    <row r="1016" spans="1:5" x14ac:dyDescent="0.25">
      <c r="A1016" s="1" t="s">
        <v>2312</v>
      </c>
      <c r="B1016" s="1" t="s">
        <v>2313</v>
      </c>
      <c r="D1016" s="4" t="s">
        <v>1801</v>
      </c>
      <c r="E1016" s="4" t="str">
        <f t="shared" si="85"/>
        <v>INSERT INTO MDM."ValuationClassify" ("Code", "Name", "Description") VALUES ('6713','436型热轧酸退钢带','436型热轧酸退钢带');</v>
      </c>
    </row>
    <row r="1017" spans="1:5" x14ac:dyDescent="0.25">
      <c r="A1017" s="1" t="s">
        <v>2314</v>
      </c>
      <c r="B1017" s="1" t="s">
        <v>2315</v>
      </c>
      <c r="D1017" s="4" t="s">
        <v>1801</v>
      </c>
      <c r="E1017" s="4" t="str">
        <f t="shared" si="85"/>
        <v>INSERT INTO MDM."ValuationClassify" ("Code", "Name", "Description") VALUES ('6714','436型冷轧钢带','436型冷轧钢带');</v>
      </c>
    </row>
    <row r="1018" spans="1:5" x14ac:dyDescent="0.25">
      <c r="A1018" s="1" t="s">
        <v>2316</v>
      </c>
      <c r="B1018" s="1" t="s">
        <v>2317</v>
      </c>
      <c r="D1018" s="4" t="s">
        <v>1801</v>
      </c>
      <c r="E1018" s="4" t="str">
        <f t="shared" si="85"/>
        <v>INSERT INTO MDM."ValuationClassify" ("Code", "Name", "Description") VALUES ('6715','445型热轧酸退钢带','445型热轧酸退钢带');</v>
      </c>
    </row>
    <row r="1019" spans="1:5" x14ac:dyDescent="0.25">
      <c r="A1019" s="1" t="s">
        <v>2318</v>
      </c>
      <c r="B1019" s="1" t="s">
        <v>2319</v>
      </c>
      <c r="D1019" s="4" t="s">
        <v>1801</v>
      </c>
      <c r="E1019" s="4" t="str">
        <f t="shared" si="85"/>
        <v>INSERT INTO MDM."ValuationClassify" ("Code", "Name", "Description") VALUES ('6716','445型冷轧钢带','445型冷轧钢带');</v>
      </c>
    </row>
    <row r="1020" spans="1:5" x14ac:dyDescent="0.25">
      <c r="A1020" s="1" t="s">
        <v>2320</v>
      </c>
      <c r="B1020" s="1" t="s">
        <v>2321</v>
      </c>
      <c r="D1020" s="4" t="s">
        <v>1801</v>
      </c>
      <c r="E1020" s="4" t="str">
        <f t="shared" si="85"/>
        <v>INSERT INTO MDM."ValuationClassify" ("Code", "Name", "Description") VALUES ('6717','E03型热轧酸退钢带','E03型热轧酸退钢带');</v>
      </c>
    </row>
    <row r="1021" spans="1:5" x14ac:dyDescent="0.25">
      <c r="A1021" s="1" t="s">
        <v>2322</v>
      </c>
      <c r="B1021" s="1" t="s">
        <v>2323</v>
      </c>
      <c r="D1021" s="4" t="s">
        <v>1801</v>
      </c>
      <c r="E1021" s="4" t="str">
        <f t="shared" si="85"/>
        <v>INSERT INTO MDM."ValuationClassify" ("Code", "Name", "Description") VALUES ('6718','E03型冷轧钢带','E03型冷轧钢带');</v>
      </c>
    </row>
    <row r="1022" spans="1:5" x14ac:dyDescent="0.25">
      <c r="A1022" s="1" t="s">
        <v>1469</v>
      </c>
      <c r="B1022" s="1" t="s">
        <v>2324</v>
      </c>
      <c r="D1022" s="4" t="s">
        <v>1801</v>
      </c>
      <c r="E1022" s="4" t="str">
        <f t="shared" si="85"/>
        <v>INSERT INTO MDM."ValuationClassify" ("Code", "Name", "Description") VALUES ('6800','产成品-奥氏体黑带','产成品-奥氏体黑带');</v>
      </c>
    </row>
    <row r="1023" spans="1:5" x14ac:dyDescent="0.25">
      <c r="A1023" s="1" t="s">
        <v>2325</v>
      </c>
      <c r="B1023" s="1" t="s">
        <v>2326</v>
      </c>
      <c r="D1023" s="4" t="s">
        <v>1801</v>
      </c>
      <c r="E1023" s="4" t="str">
        <f t="shared" si="85"/>
        <v>INSERT INTO MDM."ValuationClassify" ("Code", "Name", "Description") VALUES ('6801','301型铬镍奥氏体黑卷','301型铬镍奥氏体黑卷');</v>
      </c>
    </row>
    <row r="1024" spans="1:5" x14ac:dyDescent="0.25">
      <c r="A1024" s="1" t="s">
        <v>2327</v>
      </c>
      <c r="B1024" s="1" t="s">
        <v>2328</v>
      </c>
      <c r="D1024" s="4" t="s">
        <v>1801</v>
      </c>
      <c r="E1024" s="4" t="str">
        <f t="shared" si="85"/>
        <v>INSERT INTO MDM."ValuationClassify" ("Code", "Name", "Description") VALUES ('6802','304型热轧黑带','304型热轧黑带');</v>
      </c>
    </row>
    <row r="1025" spans="1:5" x14ac:dyDescent="0.25">
      <c r="A1025" s="1" t="s">
        <v>2329</v>
      </c>
      <c r="B1025" s="1" t="s">
        <v>2330</v>
      </c>
      <c r="D1025" s="4" t="s">
        <v>1801</v>
      </c>
      <c r="E1025" s="4" t="str">
        <f t="shared" si="85"/>
        <v>INSERT INTO MDM."ValuationClassify" ("Code", "Name", "Description") VALUES ('6803','316L型热轧黑带','316L型热轧黑带');</v>
      </c>
    </row>
    <row r="1026" spans="1:5" x14ac:dyDescent="0.25">
      <c r="A1026" s="1" t="s">
        <v>2331</v>
      </c>
      <c r="B1026" s="1" t="s">
        <v>2332</v>
      </c>
      <c r="D1026" s="4" t="s">
        <v>1801</v>
      </c>
      <c r="E1026" s="4" t="str">
        <f t="shared" si="85"/>
        <v>INSERT INTO MDM."ValuationClassify" ("Code", "Name", "Description") VALUES ('6804','E01型热轧黑带','E01型热轧黑带');</v>
      </c>
    </row>
    <row r="1027" spans="1:5" x14ac:dyDescent="0.25">
      <c r="A1027" s="1" t="s">
        <v>2333</v>
      </c>
      <c r="B1027" s="1" t="s">
        <v>2334</v>
      </c>
      <c r="D1027" s="4" t="s">
        <v>1801</v>
      </c>
      <c r="E1027" s="4" t="str">
        <f t="shared" si="85"/>
        <v>INSERT INTO MDM."ValuationClassify" ("Code", "Name", "Description") VALUES ('6805','E02型热轧黑带','E02型热轧黑带');</v>
      </c>
    </row>
    <row r="1028" spans="1:5" x14ac:dyDescent="0.25">
      <c r="A1028" s="1" t="s">
        <v>2335</v>
      </c>
      <c r="B1028" s="1" t="s">
        <v>2336</v>
      </c>
      <c r="D1028" s="4" t="s">
        <v>1801</v>
      </c>
      <c r="E1028" s="4" t="str">
        <f t="shared" si="85"/>
        <v>INSERT INTO MDM."ValuationClassify" ("Code", "Name", "Description") VALUES ('6806','321型热轧黑带','321型热轧黑带');</v>
      </c>
    </row>
    <row r="1029" spans="1:5" x14ac:dyDescent="0.25">
      <c r="A1029" s="1" t="s">
        <v>2337</v>
      </c>
      <c r="B1029" s="1" t="s">
        <v>2338</v>
      </c>
      <c r="D1029" s="4" t="s">
        <v>1801</v>
      </c>
      <c r="E1029" s="4" t="str">
        <f t="shared" si="85"/>
        <v>INSERT INTO MDM."ValuationClassify" ("Code", "Name", "Description") VALUES ('6807','高碳氮铬-镍型奥氏体黑卷','高碳氮铬-镍型奥氏体黑卷');</v>
      </c>
    </row>
    <row r="1030" spans="1:5" x14ac:dyDescent="0.25">
      <c r="A1030" s="1" t="s">
        <v>2339</v>
      </c>
      <c r="B1030" s="1" t="s">
        <v>2340</v>
      </c>
      <c r="D1030" s="4" t="s">
        <v>1801</v>
      </c>
      <c r="E1030" s="4" t="str">
        <f t="shared" si="85"/>
        <v>INSERT INTO MDM."ValuationClassify" ("Code", "Name", "Description") VALUES ('6808','309S型热轧黑带','309S型热轧黑带');</v>
      </c>
    </row>
    <row r="1031" spans="1:5" x14ac:dyDescent="0.25">
      <c r="A1031" s="1" t="s">
        <v>2341</v>
      </c>
      <c r="B1031" s="1" t="s">
        <v>2342</v>
      </c>
      <c r="D1031" s="4" t="s">
        <v>1801</v>
      </c>
      <c r="E1031" s="4" t="str">
        <f t="shared" si="85"/>
        <v>INSERT INTO MDM."ValuationClassify" ("Code", "Name", "Description") VALUES ('6809','310S型热轧黑带','310S型热轧黑带');</v>
      </c>
    </row>
    <row r="1032" spans="1:5" x14ac:dyDescent="0.25">
      <c r="A1032" s="1" t="s">
        <v>2343</v>
      </c>
      <c r="B1032" s="1" t="s">
        <v>2344</v>
      </c>
      <c r="D1032" s="4" t="s">
        <v>1801</v>
      </c>
      <c r="E1032" s="4" t="str">
        <f t="shared" si="85"/>
        <v>INSERT INTO MDM."ValuationClassify" ("Code", "Name", "Description") VALUES ('6810','产成品-马氏体黑带','产成品-马氏体黑带');</v>
      </c>
    </row>
    <row r="1033" spans="1:5" x14ac:dyDescent="0.25">
      <c r="A1033" s="1" t="s">
        <v>2345</v>
      </c>
      <c r="B1033" s="1" t="s">
        <v>2346</v>
      </c>
      <c r="D1033" s="4" t="s">
        <v>1801</v>
      </c>
      <c r="E1033" s="4" t="str">
        <f t="shared" si="85"/>
        <v>INSERT INTO MDM."ValuationClassify" ("Code", "Name", "Description") VALUES ('6811','410型热轧黑带','410型热轧黑带');</v>
      </c>
    </row>
    <row r="1034" spans="1:5" x14ac:dyDescent="0.25">
      <c r="A1034" s="1" t="s">
        <v>2347</v>
      </c>
      <c r="B1034" s="1" t="s">
        <v>2348</v>
      </c>
      <c r="D1034" s="4" t="s">
        <v>1801</v>
      </c>
      <c r="E1034" s="4" t="str">
        <f t="shared" si="85"/>
        <v>INSERT INTO MDM."ValuationClassify" ("Code", "Name", "Description") VALUES ('6812','310S型热轧黑卷','310S型热轧黑卷');</v>
      </c>
    </row>
    <row r="1035" spans="1:5" x14ac:dyDescent="0.25">
      <c r="A1035" s="1" t="s">
        <v>2349</v>
      </c>
      <c r="B1035" s="1" t="s">
        <v>2350</v>
      </c>
      <c r="D1035" s="4" t="s">
        <v>1801</v>
      </c>
      <c r="E1035" s="4" t="str">
        <f t="shared" si="85"/>
        <v>INSERT INTO MDM."ValuationClassify" ("Code", "Name", "Description") VALUES ('6813','304J1型热轧黑带','304J1型热轧黑带');</v>
      </c>
    </row>
    <row r="1036" spans="1:5" x14ac:dyDescent="0.25">
      <c r="A1036" s="1" t="s">
        <v>2351</v>
      </c>
      <c r="B1036" s="1" t="s">
        <v>2352</v>
      </c>
      <c r="D1036" s="4" t="s">
        <v>1801</v>
      </c>
      <c r="E1036" s="4" t="str">
        <f t="shared" si="85"/>
        <v>INSERT INTO MDM."ValuationClassify" ("Code", "Name", "Description") VALUES ('6814','TCS345型热轧黑带','TCS345型热轧黑带');</v>
      </c>
    </row>
    <row r="1037" spans="1:5" x14ac:dyDescent="0.25">
      <c r="A1037" s="1" t="s">
        <v>2353</v>
      </c>
      <c r="B1037" s="1" t="s">
        <v>2354</v>
      </c>
      <c r="D1037" s="4" t="s">
        <v>1801</v>
      </c>
      <c r="E1037" s="4" t="str">
        <f t="shared" si="85"/>
        <v>INSERT INTO MDM."ValuationClassify" ("Code", "Name", "Description") VALUES ('6815','439型热轧黑带','439型热轧黑带');</v>
      </c>
    </row>
    <row r="1038" spans="1:5" x14ac:dyDescent="0.25">
      <c r="A1038" s="1" t="s">
        <v>2355</v>
      </c>
      <c r="B1038" s="1" t="s">
        <v>2356</v>
      </c>
      <c r="D1038" s="4" t="s">
        <v>1801</v>
      </c>
      <c r="E1038" s="4" t="str">
        <f t="shared" si="85"/>
        <v>INSERT INTO MDM."ValuationClassify" ("Code", "Name", "Description") VALUES ('6816','443型热轧黑带','443型热轧黑带');</v>
      </c>
    </row>
    <row r="1039" spans="1:5" x14ac:dyDescent="0.25">
      <c r="A1039" s="1" t="s">
        <v>2357</v>
      </c>
      <c r="B1039" s="1" t="s">
        <v>2358</v>
      </c>
      <c r="D1039" s="4" t="s">
        <v>1801</v>
      </c>
      <c r="E1039" s="4" t="str">
        <f t="shared" si="85"/>
        <v>INSERT INTO MDM."ValuationClassify" ("Code", "Name", "Description") VALUES ('6817','436型热轧黑带','436型热轧黑带');</v>
      </c>
    </row>
    <row r="1040" spans="1:5" x14ac:dyDescent="0.25">
      <c r="A1040" s="1" t="s">
        <v>2359</v>
      </c>
      <c r="B1040" s="1" t="s">
        <v>2360</v>
      </c>
      <c r="D1040" s="4" t="s">
        <v>1801</v>
      </c>
      <c r="E1040" s="4" t="str">
        <f t="shared" si="85"/>
        <v>INSERT INTO MDM."ValuationClassify" ("Code", "Name", "Description") VALUES ('6818','445型热轧黑带','445型热轧黑带');</v>
      </c>
    </row>
    <row r="1041" spans="1:5" x14ac:dyDescent="0.25">
      <c r="A1041" s="1" t="s">
        <v>2361</v>
      </c>
      <c r="B1041" s="1" t="s">
        <v>2362</v>
      </c>
      <c r="D1041" s="4" t="s">
        <v>1801</v>
      </c>
      <c r="E1041" s="4" t="str">
        <f t="shared" si="85"/>
        <v>INSERT INTO MDM."ValuationClassify" ("Code", "Name", "Description") VALUES ('6819','E03型热轧黑带','E03型热轧黑带');</v>
      </c>
    </row>
    <row r="1042" spans="1:5" x14ac:dyDescent="0.25">
      <c r="A1042" s="1" t="s">
        <v>2363</v>
      </c>
      <c r="B1042" s="1" t="s">
        <v>2364</v>
      </c>
      <c r="D1042" s="4" t="s">
        <v>1801</v>
      </c>
      <c r="E1042" s="4" t="str">
        <f t="shared" si="85"/>
        <v>INSERT INTO MDM."ValuationClassify" ("Code", "Name", "Description") VALUES ('6820','产成品-铁素体黑带','产成品-铁素体黑带');</v>
      </c>
    </row>
    <row r="1043" spans="1:5" x14ac:dyDescent="0.25">
      <c r="A1043" s="1" t="s">
        <v>2365</v>
      </c>
      <c r="B1043" s="1" t="s">
        <v>2366</v>
      </c>
      <c r="D1043" s="4" t="s">
        <v>1801</v>
      </c>
      <c r="E1043" s="4" t="str">
        <f t="shared" ref="E1043:E1074" si="86">D1043&amp;A1043&amp;"','"&amp;B1043&amp;"','"&amp;B1043&amp;"');"</f>
        <v>INSERT INTO MDM."ValuationClassify" ("Code", "Name", "Description") VALUES ('6821','430型热轧黑带','430型热轧黑带');</v>
      </c>
    </row>
    <row r="1044" spans="1:5" x14ac:dyDescent="0.25">
      <c r="A1044" s="1" t="s">
        <v>2367</v>
      </c>
      <c r="B1044" s="1" t="s">
        <v>2368</v>
      </c>
      <c r="D1044" s="4" t="s">
        <v>1801</v>
      </c>
      <c r="E1044" s="4" t="str">
        <f t="shared" si="86"/>
        <v>INSERT INTO MDM."ValuationClassify" ("Code", "Name", "Description") VALUES ('6822','中铬型加钼铬系黑卷','中铬型加钼铬系黑卷');</v>
      </c>
    </row>
    <row r="1045" spans="1:5" x14ac:dyDescent="0.25">
      <c r="A1045" s="1" t="s">
        <v>2369</v>
      </c>
      <c r="B1045" s="1" t="s">
        <v>2370</v>
      </c>
      <c r="D1045" s="4" t="s">
        <v>1801</v>
      </c>
      <c r="E1045" s="4" t="str">
        <f t="shared" si="86"/>
        <v>INSERT INTO MDM."ValuationClassify" ("Code", "Name", "Description") VALUES ('6823','高铬型铬系黑卷','高铬型铬系黑卷');</v>
      </c>
    </row>
    <row r="1046" spans="1:5" x14ac:dyDescent="0.25">
      <c r="A1046" s="1" t="s">
        <v>2371</v>
      </c>
      <c r="B1046" s="1" t="s">
        <v>2372</v>
      </c>
      <c r="D1046" s="4" t="s">
        <v>1801</v>
      </c>
      <c r="E1046" s="4" t="str">
        <f t="shared" si="86"/>
        <v>INSERT INTO MDM."ValuationClassify" ("Code", "Name", "Description") VALUES ('6824','409L型热轧黑带','409L型热轧黑带');</v>
      </c>
    </row>
    <row r="1047" spans="1:5" x14ac:dyDescent="0.25">
      <c r="A1047" s="1" t="s">
        <v>2373</v>
      </c>
      <c r="B1047" s="1" t="s">
        <v>2374</v>
      </c>
      <c r="D1047" s="4" t="s">
        <v>1801</v>
      </c>
      <c r="E1047" s="4" t="str">
        <f t="shared" si="86"/>
        <v>INSERT INTO MDM."ValuationClassify" ("Code", "Name", "Description") VALUES ('6825','J409M型含钛铬系铁素体黑卷','J409M型含钛铬系铁素体黑卷');</v>
      </c>
    </row>
    <row r="1048" spans="1:5" x14ac:dyDescent="0.25">
      <c r="A1048" s="1" t="s">
        <v>2375</v>
      </c>
      <c r="B1048" s="1" t="s">
        <v>2376</v>
      </c>
      <c r="D1048" s="4" t="s">
        <v>1801</v>
      </c>
      <c r="E1048" s="4" t="str">
        <f t="shared" si="86"/>
        <v>INSERT INTO MDM."ValuationClassify" ("Code", "Name", "Description") VALUES ('6826','EF08型热轧黑卷','EF08型热轧黑卷');</v>
      </c>
    </row>
    <row r="1049" spans="1:5" x14ac:dyDescent="0.25">
      <c r="A1049" s="1" t="s">
        <v>2377</v>
      </c>
      <c r="B1049" s="1" t="s">
        <v>2378</v>
      </c>
      <c r="D1049" s="4" t="s">
        <v>1801</v>
      </c>
      <c r="E1049" s="4" t="str">
        <f t="shared" si="86"/>
        <v>INSERT INTO MDM."ValuationClassify" ("Code", "Name", "Description") VALUES ('6827','420型热轧黑带','420型热轧黑带');</v>
      </c>
    </row>
    <row r="1050" spans="1:5" x14ac:dyDescent="0.25">
      <c r="A1050" s="1" t="s">
        <v>2379</v>
      </c>
      <c r="B1050" s="1" t="s">
        <v>2380</v>
      </c>
      <c r="D1050" s="4" t="s">
        <v>1801</v>
      </c>
      <c r="E1050" s="4" t="str">
        <f t="shared" si="86"/>
        <v>INSERT INTO MDM."ValuationClassify" ("Code", "Name", "Description") VALUES ('6830','2205型热轧黑带','2205型热轧黑带');</v>
      </c>
    </row>
    <row r="1051" spans="1:5" x14ac:dyDescent="0.25">
      <c r="A1051" s="1" t="s">
        <v>2381</v>
      </c>
      <c r="B1051" s="1" t="s">
        <v>2382</v>
      </c>
      <c r="D1051" s="4" t="s">
        <v>1801</v>
      </c>
      <c r="E1051" s="4" t="str">
        <f t="shared" si="86"/>
        <v>INSERT INTO MDM."ValuationClassify" ("Code", "Name", "Description") VALUES ('6840','钛黑带','钛黑带');</v>
      </c>
    </row>
    <row r="1052" spans="1:5" x14ac:dyDescent="0.25">
      <c r="A1052" s="1" t="s">
        <v>2383</v>
      </c>
      <c r="B1052" s="1" t="s">
        <v>2384</v>
      </c>
      <c r="D1052" s="4" t="s">
        <v>1801</v>
      </c>
      <c r="E1052" s="4" t="str">
        <f t="shared" si="86"/>
        <v>INSERT INTO MDM."ValuationClassify" ("Code", "Name", "Description") VALUES ('6850','产成品-奥氏体黑带(重卷)','产成品-奥氏体黑带(重卷)');</v>
      </c>
    </row>
    <row r="1053" spans="1:5" x14ac:dyDescent="0.25">
      <c r="A1053" s="1" t="s">
        <v>2385</v>
      </c>
      <c r="B1053" s="1" t="s">
        <v>2386</v>
      </c>
      <c r="D1053" s="4" t="s">
        <v>1801</v>
      </c>
      <c r="E1053" s="4" t="str">
        <f t="shared" si="86"/>
        <v>INSERT INTO MDM."ValuationClassify" ("Code", "Name", "Description") VALUES ('6851','301型铬镍奥氏体黑卷(重卷)','301型铬镍奥氏体黑卷(重卷)');</v>
      </c>
    </row>
    <row r="1054" spans="1:5" x14ac:dyDescent="0.25">
      <c r="A1054" s="1" t="s">
        <v>2387</v>
      </c>
      <c r="B1054" s="1" t="s">
        <v>2388</v>
      </c>
      <c r="D1054" s="4" t="s">
        <v>1801</v>
      </c>
      <c r="E1054" s="4" t="str">
        <f t="shared" si="86"/>
        <v>INSERT INTO MDM."ValuationClassify" ("Code", "Name", "Description") VALUES ('6852','304型铬镍奥氏体黑卷(重卷)(废)','304型铬镍奥氏体黑卷(重卷)(废)');</v>
      </c>
    </row>
    <row r="1055" spans="1:5" x14ac:dyDescent="0.25">
      <c r="A1055" s="1" t="s">
        <v>2389</v>
      </c>
      <c r="B1055" s="1" t="s">
        <v>2390</v>
      </c>
      <c r="D1055" s="4" t="s">
        <v>1801</v>
      </c>
      <c r="E1055" s="4" t="str">
        <f t="shared" si="86"/>
        <v>INSERT INTO MDM."ValuationClassify" ("Code", "Name", "Description") VALUES ('6853','316型铬镍奥氏体黑卷(重卷)(废)','316型铬镍奥氏体黑卷(重卷)(废)');</v>
      </c>
    </row>
    <row r="1056" spans="1:5" x14ac:dyDescent="0.25">
      <c r="A1056" s="1" t="s">
        <v>2391</v>
      </c>
      <c r="B1056" s="1" t="s">
        <v>2392</v>
      </c>
      <c r="D1056" s="4" t="s">
        <v>1801</v>
      </c>
      <c r="E1056" s="4" t="str">
        <f t="shared" si="86"/>
        <v>INSERT INTO MDM."ValuationClassify" ("Code", "Name", "Description") VALUES ('6854','节镍型低镍铬镍锰系黑卷(重卷)(废)','节镍型低镍铬镍锰系黑卷(重卷)(废)');</v>
      </c>
    </row>
    <row r="1057" spans="1:5" x14ac:dyDescent="0.25">
      <c r="A1057" s="1" t="s">
        <v>2393</v>
      </c>
      <c r="B1057" s="1" t="s">
        <v>2394</v>
      </c>
      <c r="D1057" s="4" t="s">
        <v>1801</v>
      </c>
      <c r="E1057" s="4" t="str">
        <f t="shared" si="86"/>
        <v>INSERT INTO MDM."ValuationClassify" ("Code", "Name", "Description") VALUES ('6855','节镍型中镍铬镍锰系黑卷(重卷)(废)','节镍型中镍铬镍锰系黑卷(重卷)(废)');</v>
      </c>
    </row>
    <row r="1058" spans="1:5" x14ac:dyDescent="0.25">
      <c r="A1058" s="1" t="s">
        <v>2395</v>
      </c>
      <c r="B1058" s="1" t="s">
        <v>2396</v>
      </c>
      <c r="D1058" s="4" t="s">
        <v>1801</v>
      </c>
      <c r="E1058" s="4" t="str">
        <f t="shared" si="86"/>
        <v>INSERT INTO MDM."ValuationClassify" ("Code", "Name", "Description") VALUES ('6856','含钛型铬-镍型奥氏体黑(重)(废)','含钛型铬-镍型奥氏体黑(重)(废)');</v>
      </c>
    </row>
    <row r="1059" spans="1:5" x14ac:dyDescent="0.25">
      <c r="A1059" s="1" t="s">
        <v>2397</v>
      </c>
      <c r="B1059" s="1" t="s">
        <v>2398</v>
      </c>
      <c r="D1059" s="4" t="s">
        <v>1801</v>
      </c>
      <c r="E1059" s="4" t="str">
        <f t="shared" si="86"/>
        <v>INSERT INTO MDM."ValuationClassify" ("Code", "Name", "Description") VALUES ('6857','高碳氮铬-镍型奥氏体黑(重)','高碳氮铬-镍型奥氏体黑(重)');</v>
      </c>
    </row>
    <row r="1060" spans="1:5" x14ac:dyDescent="0.25">
      <c r="A1060" s="1" t="s">
        <v>2399</v>
      </c>
      <c r="B1060" s="1" t="s">
        <v>2400</v>
      </c>
      <c r="D1060" s="4" t="s">
        <v>1801</v>
      </c>
      <c r="E1060" s="4" t="str">
        <f t="shared" si="86"/>
        <v>INSERT INTO MDM."ValuationClassify" ("Code", "Name", "Description") VALUES ('6858','309S型铬镍奥氏体黑卷(重卷)(废)','309S型铬镍奥氏体黑卷(重卷)(废)');</v>
      </c>
    </row>
    <row r="1061" spans="1:5" x14ac:dyDescent="0.25">
      <c r="A1061" s="1" t="s">
        <v>2401</v>
      </c>
      <c r="B1061" s="1" t="s">
        <v>2402</v>
      </c>
      <c r="D1061" s="4" t="s">
        <v>1801</v>
      </c>
      <c r="E1061" s="4" t="str">
        <f t="shared" si="86"/>
        <v>INSERT INTO MDM."ValuationClassify" ("Code", "Name", "Description") VALUES ('6860','产成品-马氏体黑带(重卷)','产成品-马氏体黑带(重卷)');</v>
      </c>
    </row>
    <row r="1062" spans="1:5" x14ac:dyDescent="0.25">
      <c r="A1062" s="1" t="s">
        <v>2403</v>
      </c>
      <c r="B1062" s="1" t="s">
        <v>2404</v>
      </c>
      <c r="D1062" s="4" t="s">
        <v>1801</v>
      </c>
      <c r="E1062" s="4" t="str">
        <f t="shared" si="86"/>
        <v>INSERT INTO MDM."ValuationClassify" ("Code", "Name", "Description") VALUES ('6861','低铬型铬系黑卷(重卷)(废)','低铬型铬系黑卷(重卷)(废)');</v>
      </c>
    </row>
    <row r="1063" spans="1:5" x14ac:dyDescent="0.25">
      <c r="A1063" s="1" t="s">
        <v>2405</v>
      </c>
      <c r="B1063" s="1" t="s">
        <v>2406</v>
      </c>
      <c r="D1063" s="4" t="s">
        <v>1801</v>
      </c>
      <c r="E1063" s="4" t="str">
        <f t="shared" si="86"/>
        <v>INSERT INTO MDM."ValuationClassify" ("Code", "Name", "Description") VALUES ('6870','产成品-铁素体黑带(重卷)','产成品-铁素体黑带(重卷)');</v>
      </c>
    </row>
    <row r="1064" spans="1:5" x14ac:dyDescent="0.25">
      <c r="A1064" s="1" t="s">
        <v>2407</v>
      </c>
      <c r="B1064" s="1" t="s">
        <v>2408</v>
      </c>
      <c r="D1064" s="4" t="s">
        <v>1801</v>
      </c>
      <c r="E1064" s="4" t="str">
        <f t="shared" si="86"/>
        <v>INSERT INTO MDM."ValuationClassify" ("Code", "Name", "Description") VALUES ('6871','中铬型铬系黑卷(重卷)(废)','中铬型铬系黑卷(重卷)(废)');</v>
      </c>
    </row>
    <row r="1065" spans="1:5" x14ac:dyDescent="0.25">
      <c r="A1065" s="1" t="s">
        <v>2409</v>
      </c>
      <c r="B1065" s="1" t="s">
        <v>2410</v>
      </c>
      <c r="D1065" s="4" t="s">
        <v>1801</v>
      </c>
      <c r="E1065" s="4" t="str">
        <f t="shared" si="86"/>
        <v>INSERT INTO MDM."ValuationClassify" ("Code", "Name", "Description") VALUES ('6872','中铬型加钼铬系黑卷(重卷)','中铬型加钼铬系黑卷(重卷)');</v>
      </c>
    </row>
    <row r="1066" spans="1:5" x14ac:dyDescent="0.25">
      <c r="A1066" s="1" t="s">
        <v>2411</v>
      </c>
      <c r="B1066" s="1" t="s">
        <v>2412</v>
      </c>
      <c r="D1066" s="4" t="s">
        <v>1801</v>
      </c>
      <c r="E1066" s="4" t="str">
        <f t="shared" si="86"/>
        <v>INSERT INTO MDM."ValuationClassify" ("Code", "Name", "Description") VALUES ('6873','高铬型铬系黑卷(重卷)','高铬型铬系黑卷(重卷)');</v>
      </c>
    </row>
    <row r="1067" spans="1:5" x14ac:dyDescent="0.25">
      <c r="A1067" s="1" t="s">
        <v>2413</v>
      </c>
      <c r="B1067" s="1" t="s">
        <v>2414</v>
      </c>
      <c r="D1067" s="4" t="s">
        <v>1801</v>
      </c>
      <c r="E1067" s="4" t="str">
        <f t="shared" si="86"/>
        <v>INSERT INTO MDM."ValuationClassify" ("Code", "Name", "Description") VALUES ('6874','含钛型铬系黑卷(重卷)(废)','含钛型铬系黑卷(重卷)(废)');</v>
      </c>
    </row>
    <row r="1068" spans="1:5" x14ac:dyDescent="0.25">
      <c r="A1068" s="1" t="s">
        <v>2415</v>
      </c>
      <c r="B1068" s="1" t="s">
        <v>2416</v>
      </c>
      <c r="D1068" s="4" t="s">
        <v>1801</v>
      </c>
      <c r="E1068" s="4" t="str">
        <f t="shared" si="86"/>
        <v>INSERT INTO MDM."ValuationClassify" ("Code", "Name", "Description") VALUES ('6875','J409M型含钛铬系铁素体黑卷(重卷)','J409M型含钛铬系铁素体黑卷(重卷)');</v>
      </c>
    </row>
    <row r="1069" spans="1:5" x14ac:dyDescent="0.25">
      <c r="A1069" s="1" t="s">
        <v>2417</v>
      </c>
      <c r="B1069" s="1" t="s">
        <v>2418</v>
      </c>
      <c r="D1069" s="4" t="s">
        <v>1801</v>
      </c>
      <c r="E1069" s="4" t="str">
        <f t="shared" si="86"/>
        <v>INSERT INTO MDM."ValuationClassify" ("Code", "Name", "Description") VALUES ('6876','310S型热轧黑卷（重卷）','310S型热轧黑卷（重卷）');</v>
      </c>
    </row>
    <row r="1070" spans="1:5" x14ac:dyDescent="0.25">
      <c r="A1070" s="1" t="s">
        <v>2419</v>
      </c>
      <c r="B1070" s="1" t="s">
        <v>2420</v>
      </c>
      <c r="D1070" s="4" t="s">
        <v>1801</v>
      </c>
      <c r="E1070" s="4" t="str">
        <f t="shared" si="86"/>
        <v>INSERT INTO MDM."ValuationClassify" ("Code", "Name", "Description") VALUES ('6877','EF08型热轧黑卷(重卷)','EF08型热轧黑卷(重卷)');</v>
      </c>
    </row>
    <row r="1071" spans="1:5" x14ac:dyDescent="0.25">
      <c r="A1071" s="1" t="s">
        <v>2421</v>
      </c>
      <c r="B1071" s="1" t="s">
        <v>2422</v>
      </c>
      <c r="D1071" s="4" t="s">
        <v>1801</v>
      </c>
      <c r="E1071" s="4" t="str">
        <f t="shared" si="86"/>
        <v>INSERT INTO MDM."ValuationClassify" ("Code", "Name", "Description") VALUES ('6880','双相型黑卷(重卷)(废)','双相型黑卷(重卷)(废)');</v>
      </c>
    </row>
    <row r="1072" spans="1:5" x14ac:dyDescent="0.25">
      <c r="A1072" s="1" t="s">
        <v>2423</v>
      </c>
      <c r="B1072" s="1" t="s">
        <v>2424</v>
      </c>
      <c r="D1072" s="4" t="s">
        <v>1801</v>
      </c>
      <c r="E1072" s="4" t="str">
        <f t="shared" si="86"/>
        <v>INSERT INTO MDM."ValuationClassify" ("Code", "Name", "Description") VALUES ('6890','钛黑带(重卷)(废)','钛黑带(重卷)(废)');</v>
      </c>
    </row>
    <row r="1073" spans="1:5" x14ac:dyDescent="0.25">
      <c r="A1073" s="1" t="s">
        <v>1471</v>
      </c>
      <c r="B1073" s="1" t="s">
        <v>2425</v>
      </c>
      <c r="D1073" s="4" t="s">
        <v>1801</v>
      </c>
      <c r="E1073" s="4" t="str">
        <f t="shared" si="86"/>
        <v>INSERT INTO MDM."ValuationClassify" ("Code", "Name", "Description") VALUES ('6901','301型热轧白卷','301型热轧白卷');</v>
      </c>
    </row>
    <row r="1074" spans="1:5" x14ac:dyDescent="0.25">
      <c r="A1074" s="1" t="s">
        <v>2426</v>
      </c>
      <c r="B1074" s="1" t="s">
        <v>2427</v>
      </c>
      <c r="D1074" s="4" t="s">
        <v>1801</v>
      </c>
      <c r="E1074" s="4" t="str">
        <f t="shared" ref="E1074" si="87">D1074&amp;A1074&amp;"','"&amp;B1074&amp;"','"&amp;B1074&amp;"');"</f>
        <v>INSERT INTO MDM."ValuationClassify" ("Code", "Name", "Description") VALUES ('6902','301型冷轧卷＞0.6mm','301型冷轧卷＞0.6mm');</v>
      </c>
    </row>
    <row r="1075" spans="1:5" x14ac:dyDescent="0.25">
      <c r="A1075" s="1" t="s">
        <v>2428</v>
      </c>
      <c r="B1075" s="1" t="s">
        <v>2429</v>
      </c>
      <c r="D1075" s="4" t="s">
        <v>1801</v>
      </c>
      <c r="E1075" s="4" t="str">
        <f t="shared" ref="E1075:E1106" si="88">D1075&amp;A1075&amp;"','"&amp;B1075&amp;"','"&amp;B1075&amp;"');"</f>
        <v>INSERT INTO MDM."ValuationClassify" ("Code", "Name", "Description") VALUES ('6903','301型冷轧卷≤0.6mm','301型冷轧卷≤0.6mm');</v>
      </c>
    </row>
    <row r="1076" spans="1:5" x14ac:dyDescent="0.25">
      <c r="A1076" s="1" t="s">
        <v>2430</v>
      </c>
      <c r="B1076" s="1" t="s">
        <v>2431</v>
      </c>
      <c r="D1076" s="4" t="s">
        <v>1801</v>
      </c>
      <c r="E1076" s="4" t="str">
        <f t="shared" si="88"/>
        <v>INSERT INTO MDM."ValuationClassify" ("Code", "Name", "Description") VALUES ('6904','304型热轧酸退钢带','304型热轧酸退钢带');</v>
      </c>
    </row>
    <row r="1077" spans="1:5" x14ac:dyDescent="0.25">
      <c r="A1077" s="1" t="s">
        <v>2432</v>
      </c>
      <c r="B1077" s="1" t="s">
        <v>2433</v>
      </c>
      <c r="D1077" s="4" t="s">
        <v>1801</v>
      </c>
      <c r="E1077" s="4" t="str">
        <f t="shared" si="88"/>
        <v>INSERT INTO MDM."ValuationClassify" ("Code", "Name", "Description") VALUES ('6905','304型冷轧钢带','304型冷轧钢带');</v>
      </c>
    </row>
    <row r="1078" spans="1:5" x14ac:dyDescent="0.25">
      <c r="A1078" s="1" t="s">
        <v>2434</v>
      </c>
      <c r="B1078" s="1" t="s">
        <v>2435</v>
      </c>
      <c r="D1078" s="4" t="s">
        <v>1801</v>
      </c>
      <c r="E1078" s="4" t="str">
        <f t="shared" si="88"/>
        <v>INSERT INTO MDM."ValuationClassify" ("Code", "Name", "Description") VALUES ('6906','304型冷轧卷≤0.6mm（作废）','304型冷轧卷≤0.6mm（作废）');</v>
      </c>
    </row>
    <row r="1079" spans="1:5" x14ac:dyDescent="0.25">
      <c r="A1079" s="1" t="s">
        <v>2436</v>
      </c>
      <c r="B1079" s="1" t="s">
        <v>2437</v>
      </c>
      <c r="D1079" s="4" t="s">
        <v>1801</v>
      </c>
      <c r="E1079" s="4" t="str">
        <f t="shared" si="88"/>
        <v>INSERT INTO MDM."ValuationClassify" ("Code", "Name", "Description") VALUES ('6907','316L型热轧酸退钢带','316L型热轧酸退钢带');</v>
      </c>
    </row>
    <row r="1080" spans="1:5" x14ac:dyDescent="0.25">
      <c r="A1080" s="1" t="s">
        <v>2438</v>
      </c>
      <c r="B1080" s="1" t="s">
        <v>2439</v>
      </c>
      <c r="D1080" s="4" t="s">
        <v>1801</v>
      </c>
      <c r="E1080" s="4" t="str">
        <f t="shared" si="88"/>
        <v>INSERT INTO MDM."ValuationClassify" ("Code", "Name", "Description") VALUES ('6908','316L型冷轧钢带','316L型冷轧钢带');</v>
      </c>
    </row>
    <row r="1081" spans="1:5" x14ac:dyDescent="0.25">
      <c r="A1081" s="1" t="s">
        <v>2440</v>
      </c>
      <c r="B1081" s="1" t="s">
        <v>2441</v>
      </c>
      <c r="D1081" s="4" t="s">
        <v>1801</v>
      </c>
      <c r="E1081" s="4" t="str">
        <f t="shared" si="88"/>
        <v>INSERT INTO MDM."ValuationClassify" ("Code", "Name", "Description") VALUES ('6909','316型冷轧卷≤0.6mm（作废）','316型冷轧卷≤0.6mm（作废）');</v>
      </c>
    </row>
    <row r="1082" spans="1:5" x14ac:dyDescent="0.25">
      <c r="A1082" s="1" t="s">
        <v>2442</v>
      </c>
      <c r="B1082" s="1" t="s">
        <v>2443</v>
      </c>
      <c r="D1082" s="4" t="s">
        <v>1801</v>
      </c>
      <c r="E1082" s="4" t="str">
        <f t="shared" si="88"/>
        <v>INSERT INTO MDM."ValuationClassify" ("Code", "Name", "Description") VALUES ('6910','E01型热轧酸退钢带','E01型热轧酸退钢带');</v>
      </c>
    </row>
    <row r="1083" spans="1:5" x14ac:dyDescent="0.25">
      <c r="A1083" s="1" t="s">
        <v>2444</v>
      </c>
      <c r="B1083" s="1" t="s">
        <v>2445</v>
      </c>
      <c r="D1083" s="4" t="s">
        <v>1801</v>
      </c>
      <c r="E1083" s="4" t="str">
        <f t="shared" si="88"/>
        <v>INSERT INTO MDM."ValuationClassify" ("Code", "Name", "Description") VALUES ('6911','E01型冷轧钢带','E01型冷轧钢带');</v>
      </c>
    </row>
    <row r="1084" spans="1:5" x14ac:dyDescent="0.25">
      <c r="A1084" s="1" t="s">
        <v>2446</v>
      </c>
      <c r="B1084" s="1" t="s">
        <v>2447</v>
      </c>
      <c r="D1084" s="4" t="s">
        <v>1801</v>
      </c>
      <c r="E1084" s="4" t="str">
        <f t="shared" si="88"/>
        <v>INSERT INTO MDM."ValuationClassify" ("Code", "Name", "Description") VALUES ('6912','节镍型E01冷轧卷≤0.6mm（作废）','节镍型E01冷轧卷≤0.6mm（作废）');</v>
      </c>
    </row>
    <row r="1085" spans="1:5" x14ac:dyDescent="0.25">
      <c r="A1085" s="1" t="s">
        <v>2448</v>
      </c>
      <c r="B1085" s="1" t="s">
        <v>2449</v>
      </c>
      <c r="D1085" s="4" t="s">
        <v>1801</v>
      </c>
      <c r="E1085" s="4" t="str">
        <f t="shared" si="88"/>
        <v>INSERT INTO MDM."ValuationClassify" ("Code", "Name", "Description") VALUES ('6913','E02型热轧酸退钢带','E02型热轧酸退钢带');</v>
      </c>
    </row>
    <row r="1086" spans="1:5" x14ac:dyDescent="0.25">
      <c r="A1086" s="1" t="s">
        <v>2450</v>
      </c>
      <c r="B1086" s="1" t="s">
        <v>2451</v>
      </c>
      <c r="D1086" s="4" t="s">
        <v>1801</v>
      </c>
      <c r="E1086" s="4" t="str">
        <f t="shared" si="88"/>
        <v>INSERT INTO MDM."ValuationClassify" ("Code", "Name", "Description") VALUES ('6914','E02型冷轧钢带','E02型冷轧钢带');</v>
      </c>
    </row>
    <row r="1087" spans="1:5" x14ac:dyDescent="0.25">
      <c r="A1087" s="1" t="s">
        <v>2452</v>
      </c>
      <c r="B1087" s="1" t="s">
        <v>2453</v>
      </c>
      <c r="D1087" s="4" t="s">
        <v>1801</v>
      </c>
      <c r="E1087" s="4" t="str">
        <f t="shared" si="88"/>
        <v>INSERT INTO MDM."ValuationClassify" ("Code", "Name", "Description") VALUES ('6915','节镍型E02冷轧卷≤0.6mm（作废）','节镍型E02冷轧卷≤0.6mm（作废）');</v>
      </c>
    </row>
    <row r="1088" spans="1:5" x14ac:dyDescent="0.25">
      <c r="A1088" s="1" t="s">
        <v>2454</v>
      </c>
      <c r="B1088" s="1" t="s">
        <v>2455</v>
      </c>
      <c r="D1088" s="4" t="s">
        <v>1801</v>
      </c>
      <c r="E1088" s="4" t="str">
        <f t="shared" si="88"/>
        <v>INSERT INTO MDM."ValuationClassify" ("Code", "Name", "Description") VALUES ('6916','321型热轧酸退钢带','321型热轧酸退钢带');</v>
      </c>
    </row>
    <row r="1089" spans="1:5" x14ac:dyDescent="0.25">
      <c r="A1089" s="1" t="s">
        <v>2456</v>
      </c>
      <c r="B1089" s="1" t="s">
        <v>2457</v>
      </c>
      <c r="D1089" s="4" t="s">
        <v>1801</v>
      </c>
      <c r="E1089" s="4" t="str">
        <f t="shared" si="88"/>
        <v>INSERT INTO MDM."ValuationClassify" ("Code", "Name", "Description") VALUES ('6917','含钛型镍铬冷轧卷＞0.6mm','含钛型镍铬冷轧卷＞0.6mm');</v>
      </c>
    </row>
    <row r="1090" spans="1:5" x14ac:dyDescent="0.25">
      <c r="A1090" s="1" t="s">
        <v>2458</v>
      </c>
      <c r="B1090" s="1" t="s">
        <v>2459</v>
      </c>
      <c r="D1090" s="4" t="s">
        <v>1801</v>
      </c>
      <c r="E1090" s="4" t="str">
        <f t="shared" si="88"/>
        <v>INSERT INTO MDM."ValuationClassify" ("Code", "Name", "Description") VALUES ('6918','含钛铬镍冷轧卷≤0.6mm','含钛铬镍冷轧卷≤0.6mm');</v>
      </c>
    </row>
    <row r="1091" spans="1:5" x14ac:dyDescent="0.25">
      <c r="A1091" s="1" t="s">
        <v>2460</v>
      </c>
      <c r="B1091" s="1" t="s">
        <v>2461</v>
      </c>
      <c r="D1091" s="4" t="s">
        <v>1801</v>
      </c>
      <c r="E1091" s="4" t="str">
        <f t="shared" si="88"/>
        <v>INSERT INTO MDM."ValuationClassify" ("Code", "Name", "Description") VALUES ('6919','高铬镍型热轧白卷','高铬镍型热轧白卷');</v>
      </c>
    </row>
    <row r="1092" spans="1:5" x14ac:dyDescent="0.25">
      <c r="A1092" s="1" t="s">
        <v>2462</v>
      </c>
      <c r="B1092" s="1" t="s">
        <v>2463</v>
      </c>
      <c r="D1092" s="4" t="s">
        <v>1801</v>
      </c>
      <c r="E1092" s="4" t="str">
        <f t="shared" si="88"/>
        <v>INSERT INTO MDM."ValuationClassify" ("Code", "Name", "Description") VALUES ('6920','高铬镍型冷轧卷＞0.6mm','高铬镍型冷轧卷＞0.6mm');</v>
      </c>
    </row>
    <row r="1093" spans="1:5" x14ac:dyDescent="0.25">
      <c r="A1093" s="1" t="s">
        <v>2464</v>
      </c>
      <c r="B1093" s="1" t="s">
        <v>2465</v>
      </c>
      <c r="D1093" s="4" t="s">
        <v>1801</v>
      </c>
      <c r="E1093" s="4" t="str">
        <f t="shared" si="88"/>
        <v>INSERT INTO MDM."ValuationClassify" ("Code", "Name", "Description") VALUES ('6921','高铬镍型冷轧卷≤0.6mm','高铬镍型冷轧卷≤0.6mm');</v>
      </c>
    </row>
    <row r="1094" spans="1:5" x14ac:dyDescent="0.25">
      <c r="A1094" s="1" t="s">
        <v>2466</v>
      </c>
      <c r="B1094" s="1" t="s">
        <v>2467</v>
      </c>
      <c r="D1094" s="4" t="s">
        <v>1801</v>
      </c>
      <c r="E1094" s="4" t="str">
        <f t="shared" si="88"/>
        <v>INSERT INTO MDM."ValuationClassify" ("Code", "Name", "Description") VALUES ('6922','309S型热轧酸退钢带','309S型热轧酸退钢带');</v>
      </c>
    </row>
    <row r="1095" spans="1:5" x14ac:dyDescent="0.25">
      <c r="A1095" s="1" t="s">
        <v>2468</v>
      </c>
      <c r="B1095" s="1" t="s">
        <v>2469</v>
      </c>
      <c r="D1095" s="4" t="s">
        <v>1801</v>
      </c>
      <c r="E1095" s="4" t="str">
        <f t="shared" si="88"/>
        <v>INSERT INTO MDM."ValuationClassify" ("Code", "Name", "Description") VALUES ('6923','309S型冷轧钢带','309S型冷轧钢带');</v>
      </c>
    </row>
    <row r="1096" spans="1:5" x14ac:dyDescent="0.25">
      <c r="A1096" s="1" t="s">
        <v>2470</v>
      </c>
      <c r="B1096" s="1" t="s">
        <v>2471</v>
      </c>
      <c r="D1096" s="4" t="s">
        <v>1801</v>
      </c>
      <c r="E1096" s="4" t="str">
        <f t="shared" si="88"/>
        <v>INSERT INTO MDM."ValuationClassify" ("Code", "Name", "Description") VALUES ('6924','310S型热轧酸退钢带','310S型热轧酸退钢带');</v>
      </c>
    </row>
    <row r="1097" spans="1:5" x14ac:dyDescent="0.25">
      <c r="A1097" s="1" t="s">
        <v>2472</v>
      </c>
      <c r="B1097" s="1" t="s">
        <v>2473</v>
      </c>
      <c r="D1097" s="4" t="s">
        <v>1801</v>
      </c>
      <c r="E1097" s="4" t="str">
        <f t="shared" si="88"/>
        <v>INSERT INTO MDM."ValuationClassify" ("Code", "Name", "Description") VALUES ('6925','EF08型热轧酸退钢带','EF08型热轧酸退钢带');</v>
      </c>
    </row>
    <row r="1098" spans="1:5" x14ac:dyDescent="0.25">
      <c r="A1098" s="1" t="s">
        <v>2474</v>
      </c>
      <c r="B1098" s="1" t="s">
        <v>2475</v>
      </c>
      <c r="D1098" s="4" t="s">
        <v>1801</v>
      </c>
      <c r="E1098" s="4" t="str">
        <f t="shared" si="88"/>
        <v>INSERT INTO MDM."ValuationClassify" ("Code", "Name", "Description") VALUES ('6926','EF08型冷轧钢带','EF08型冷轧钢带');</v>
      </c>
    </row>
    <row r="1099" spans="1:5" x14ac:dyDescent="0.25">
      <c r="A1099" s="1" t="s">
        <v>2476</v>
      </c>
      <c r="B1099" s="1" t="s">
        <v>2477</v>
      </c>
      <c r="D1099" s="4" t="s">
        <v>1801</v>
      </c>
      <c r="E1099" s="4" t="str">
        <f t="shared" si="88"/>
        <v>INSERT INTO MDM."ValuationClassify" ("Code", "Name", "Description") VALUES ('6940','410型热轧酸退钢带','410型热轧酸退钢带');</v>
      </c>
    </row>
    <row r="1100" spans="1:5" x14ac:dyDescent="0.25">
      <c r="A1100" s="1" t="s">
        <v>2478</v>
      </c>
      <c r="B1100" s="1" t="s">
        <v>2479</v>
      </c>
      <c r="D1100" s="4" t="s">
        <v>1801</v>
      </c>
      <c r="E1100" s="4" t="str">
        <f t="shared" si="88"/>
        <v>INSERT INTO MDM."ValuationClassify" ("Code", "Name", "Description") VALUES ('6941','410型冷轧钢带','410型冷轧钢带');</v>
      </c>
    </row>
    <row r="1101" spans="1:5" x14ac:dyDescent="0.25">
      <c r="A1101" s="1" t="s">
        <v>2480</v>
      </c>
      <c r="B1101" s="1" t="s">
        <v>2481</v>
      </c>
      <c r="D1101" s="4" t="s">
        <v>1801</v>
      </c>
      <c r="E1101" s="4" t="str">
        <f t="shared" si="88"/>
        <v>INSERT INTO MDM."ValuationClassify" ("Code", "Name", "Description") VALUES ('6942','低铬铬系冷轧卷≤0.6mm（作废）','低铬铬系冷轧卷≤0.6mm（作废）');</v>
      </c>
    </row>
    <row r="1102" spans="1:5" x14ac:dyDescent="0.25">
      <c r="A1102" s="1" t="s">
        <v>2482</v>
      </c>
      <c r="B1102" s="1" t="s">
        <v>2483</v>
      </c>
      <c r="D1102" s="4" t="s">
        <v>1801</v>
      </c>
      <c r="E1102" s="4" t="str">
        <f t="shared" si="88"/>
        <v>INSERT INTO MDM."ValuationClassify" ("Code", "Name", "Description") VALUES ('6960','430型热轧酸退钢带','430型热轧酸退钢带');</v>
      </c>
    </row>
    <row r="1103" spans="1:5" x14ac:dyDescent="0.25">
      <c r="A1103" s="1" t="s">
        <v>2484</v>
      </c>
      <c r="B1103" s="1" t="s">
        <v>2485</v>
      </c>
      <c r="D1103" s="4" t="s">
        <v>1801</v>
      </c>
      <c r="E1103" s="4" t="str">
        <f t="shared" si="88"/>
        <v>INSERT INTO MDM."ValuationClassify" ("Code", "Name", "Description") VALUES ('6961','430型冷轧钢带','430型冷轧钢带');</v>
      </c>
    </row>
    <row r="1104" spans="1:5" x14ac:dyDescent="0.25">
      <c r="A1104" s="1" t="s">
        <v>2486</v>
      </c>
      <c r="B1104" s="1" t="s">
        <v>2487</v>
      </c>
      <c r="D1104" s="4" t="s">
        <v>1801</v>
      </c>
      <c r="E1104" s="4" t="str">
        <f t="shared" si="88"/>
        <v>INSERT INTO MDM."ValuationClassify" ("Code", "Name", "Description") VALUES ('6962','中铬铬系冷轧卷≤0.6mm（作废）','中铬铬系冷轧卷≤0.6mm（作废）');</v>
      </c>
    </row>
    <row r="1105" spans="1:5" x14ac:dyDescent="0.25">
      <c r="A1105" s="1" t="s">
        <v>2488</v>
      </c>
      <c r="B1105" s="1" t="s">
        <v>2489</v>
      </c>
      <c r="D1105" s="4" t="s">
        <v>1801</v>
      </c>
      <c r="E1105" s="4" t="str">
        <f t="shared" si="88"/>
        <v>INSERT INTO MDM."ValuationClassify" ("Code", "Name", "Description") VALUES ('6963','中铬钼型热轧白卷','中铬钼型热轧白卷');</v>
      </c>
    </row>
    <row r="1106" spans="1:5" x14ac:dyDescent="0.25">
      <c r="A1106" s="1" t="s">
        <v>2490</v>
      </c>
      <c r="B1106" s="1" t="s">
        <v>2491</v>
      </c>
      <c r="D1106" s="4" t="s">
        <v>1801</v>
      </c>
      <c r="E1106" s="4" t="str">
        <f t="shared" si="88"/>
        <v>INSERT INTO MDM."ValuationClassify" ("Code", "Name", "Description") VALUES ('6964','中铬钼型冷轧卷＞0.6mm','中铬钼型冷轧卷＞0.6mm');</v>
      </c>
    </row>
    <row r="1107" spans="1:5" x14ac:dyDescent="0.25">
      <c r="A1107" s="1" t="s">
        <v>2492</v>
      </c>
      <c r="B1107" s="1" t="s">
        <v>2493</v>
      </c>
      <c r="D1107" s="4" t="s">
        <v>1801</v>
      </c>
      <c r="E1107" s="4" t="str">
        <f t="shared" ref="E1107:E1138" si="89">D1107&amp;A1107&amp;"','"&amp;B1107&amp;"','"&amp;B1107&amp;"');"</f>
        <v>INSERT INTO MDM."ValuationClassify" ("Code", "Name", "Description") VALUES ('6965','中铬钼冷轧卷≤0.6mm','中铬钼冷轧卷≤0.6mm');</v>
      </c>
    </row>
    <row r="1108" spans="1:5" x14ac:dyDescent="0.25">
      <c r="A1108" s="1" t="s">
        <v>2494</v>
      </c>
      <c r="B1108" s="1" t="s">
        <v>2495</v>
      </c>
      <c r="D1108" s="4" t="s">
        <v>1801</v>
      </c>
      <c r="E1108" s="4" t="str">
        <f t="shared" si="89"/>
        <v>INSERT INTO MDM."ValuationClassify" ("Code", "Name", "Description") VALUES ('6966','高铬铬系热轧白卷','高铬铬系热轧白卷');</v>
      </c>
    </row>
    <row r="1109" spans="1:5" x14ac:dyDescent="0.25">
      <c r="A1109" s="1" t="s">
        <v>2496</v>
      </c>
      <c r="B1109" s="1" t="s">
        <v>2497</v>
      </c>
      <c r="D1109" s="4" t="s">
        <v>1801</v>
      </c>
      <c r="E1109" s="4" t="str">
        <f t="shared" si="89"/>
        <v>INSERT INTO MDM."ValuationClassify" ("Code", "Name", "Description") VALUES ('6967','高铬铬系冷轧卷＞0.6mm','高铬铬系冷轧卷＞0.6mm');</v>
      </c>
    </row>
    <row r="1110" spans="1:5" x14ac:dyDescent="0.25">
      <c r="A1110" s="1" t="s">
        <v>2498</v>
      </c>
      <c r="B1110" s="1" t="s">
        <v>2499</v>
      </c>
      <c r="D1110" s="4" t="s">
        <v>1801</v>
      </c>
      <c r="E1110" s="4" t="str">
        <f t="shared" si="89"/>
        <v>INSERT INTO MDM."ValuationClassify" ("Code", "Name", "Description") VALUES ('6968','高铬铬系冷轧卷≤0.6mm','高铬铬系冷轧卷≤0.6mm');</v>
      </c>
    </row>
    <row r="1111" spans="1:5" x14ac:dyDescent="0.25">
      <c r="A1111" s="1" t="s">
        <v>2500</v>
      </c>
      <c r="B1111" s="1" t="s">
        <v>2501</v>
      </c>
      <c r="D1111" s="4" t="s">
        <v>1801</v>
      </c>
      <c r="E1111" s="4" t="str">
        <f t="shared" si="89"/>
        <v>INSERT INTO MDM."ValuationClassify" ("Code", "Name", "Description") VALUES ('6969','409L型热轧酸退钢带','409L型热轧酸退钢带');</v>
      </c>
    </row>
    <row r="1112" spans="1:5" x14ac:dyDescent="0.25">
      <c r="A1112" s="1" t="s">
        <v>2502</v>
      </c>
      <c r="B1112" s="1" t="s">
        <v>2503</v>
      </c>
      <c r="D1112" s="4" t="s">
        <v>1801</v>
      </c>
      <c r="E1112" s="4" t="str">
        <f t="shared" si="89"/>
        <v>INSERT INTO MDM."ValuationClassify" ("Code", "Name", "Description") VALUES ('6970','409L型冷轧钢带','409L型冷轧钢带');</v>
      </c>
    </row>
    <row r="1113" spans="1:5" x14ac:dyDescent="0.25">
      <c r="A1113" s="1" t="s">
        <v>2504</v>
      </c>
      <c r="B1113" s="1" t="s">
        <v>2505</v>
      </c>
      <c r="D1113" s="4" t="s">
        <v>1801</v>
      </c>
      <c r="E1113" s="4" t="str">
        <f t="shared" si="89"/>
        <v>INSERT INTO MDM."ValuationClassify" ("Code", "Name", "Description") VALUES ('6971','含钛铬系冷轧卷≤0.6mm（作废）','含钛铬系冷轧卷≤0.6mm（作废）');</v>
      </c>
    </row>
    <row r="1114" spans="1:5" x14ac:dyDescent="0.25">
      <c r="A1114" s="1" t="s">
        <v>2506</v>
      </c>
      <c r="B1114" s="1" t="s">
        <v>2507</v>
      </c>
      <c r="D1114" s="4" t="s">
        <v>1801</v>
      </c>
      <c r="E1114" s="4" t="str">
        <f t="shared" si="89"/>
        <v>INSERT INTO MDM."ValuationClassify" ("Code", "Name", "Description") VALUES ('6972','J409M型热轧白卷','J409M型热轧白卷');</v>
      </c>
    </row>
    <row r="1115" spans="1:5" x14ac:dyDescent="0.25">
      <c r="A1115" s="1" t="s">
        <v>2508</v>
      </c>
      <c r="B1115" s="1" t="s">
        <v>2509</v>
      </c>
      <c r="D1115" s="4" t="s">
        <v>1801</v>
      </c>
      <c r="E1115" s="4" t="str">
        <f t="shared" si="89"/>
        <v>INSERT INTO MDM."ValuationClassify" ("Code", "Name", "Description") VALUES ('6973','J409M型冷轧卷','J409M型冷轧卷');</v>
      </c>
    </row>
    <row r="1116" spans="1:5" x14ac:dyDescent="0.25">
      <c r="A1116" s="1" t="s">
        <v>2510</v>
      </c>
      <c r="B1116" s="1" t="s">
        <v>2511</v>
      </c>
      <c r="D1116" s="4" t="s">
        <v>1801</v>
      </c>
      <c r="E1116" s="4" t="str">
        <f t="shared" si="89"/>
        <v>INSERT INTO MDM."ValuationClassify" ("Code", "Name", "Description") VALUES ('6980','钛板带','钛板带');</v>
      </c>
    </row>
    <row r="1117" spans="1:5" x14ac:dyDescent="0.25">
      <c r="A1117" s="1" t="s">
        <v>2512</v>
      </c>
      <c r="B1117" s="1" t="s">
        <v>2513</v>
      </c>
      <c r="D1117" s="4" t="s">
        <v>1801</v>
      </c>
      <c r="E1117" s="4" t="str">
        <f t="shared" si="89"/>
        <v>INSERT INTO MDM."ValuationClassify" ("Code", "Name", "Description") VALUES ('6990','2205型热轧酸退钢带','2205型热轧酸退钢带');</v>
      </c>
    </row>
    <row r="1118" spans="1:5" x14ac:dyDescent="0.25">
      <c r="A1118" s="1" t="s">
        <v>2514</v>
      </c>
      <c r="B1118" s="1" t="s">
        <v>2515</v>
      </c>
      <c r="D1118" s="4" t="s">
        <v>1801</v>
      </c>
      <c r="E1118" s="4" t="str">
        <f t="shared" si="89"/>
        <v>INSERT INTO MDM."ValuationClassify" ("Code", "Name", "Description") VALUES ('6991','2205型冷轧钢带','2205型冷轧钢带');</v>
      </c>
    </row>
    <row r="1119" spans="1:5" x14ac:dyDescent="0.25">
      <c r="A1119" s="1" t="s">
        <v>2516</v>
      </c>
      <c r="B1119" s="1" t="s">
        <v>2517</v>
      </c>
      <c r="D1119" s="4" t="s">
        <v>1801</v>
      </c>
      <c r="E1119" s="4" t="str">
        <f t="shared" si="89"/>
        <v>INSERT INTO MDM."ValuationClassify" ("Code", "Name", "Description") VALUES ('6992','双相型冷轧卷≤0.6mm（作废）','双相型冷轧卷≤0.6mm（作废）');</v>
      </c>
    </row>
    <row r="1120" spans="1:5" x14ac:dyDescent="0.25">
      <c r="A1120" s="1" t="s">
        <v>2518</v>
      </c>
      <c r="B1120" s="1" t="s">
        <v>2519</v>
      </c>
      <c r="D1120" s="4" t="s">
        <v>1801</v>
      </c>
      <c r="E1120" s="4" t="str">
        <f t="shared" si="89"/>
        <v>INSERT INTO MDM."ValuationClassify" ("Code", "Name", "Description") VALUES ('7000','成品-冷硬卷CQ','成品-冷硬卷CQ');</v>
      </c>
    </row>
    <row r="1121" spans="1:5" x14ac:dyDescent="0.25">
      <c r="A1121" s="1" t="s">
        <v>2520</v>
      </c>
      <c r="B1121" s="1" t="s">
        <v>2521</v>
      </c>
      <c r="D1121" s="4" t="s">
        <v>1801</v>
      </c>
      <c r="E1121" s="4" t="str">
        <f t="shared" si="89"/>
        <v>INSERT INTO MDM."ValuationClassify" ("Code", "Name", "Description") VALUES ('7001','成品-冷硬卷DQ','成品-冷硬卷DQ');</v>
      </c>
    </row>
    <row r="1122" spans="1:5" x14ac:dyDescent="0.25">
      <c r="A1122" s="1" t="s">
        <v>2522</v>
      </c>
      <c r="B1122" s="1" t="s">
        <v>2523</v>
      </c>
      <c r="D1122" s="4" t="s">
        <v>1801</v>
      </c>
      <c r="E1122" s="4" t="str">
        <f t="shared" si="89"/>
        <v>INSERT INTO MDM."ValuationClassify" ("Code", "Name", "Description") VALUES ('7002','成品-冷硬卷DDQ','成品-冷硬卷DDQ');</v>
      </c>
    </row>
    <row r="1123" spans="1:5" x14ac:dyDescent="0.25">
      <c r="A1123" s="1" t="s">
        <v>2524</v>
      </c>
      <c r="B1123" s="1" t="s">
        <v>2525</v>
      </c>
      <c r="D1123" s="4" t="s">
        <v>1801</v>
      </c>
      <c r="E1123" s="4" t="str">
        <f t="shared" si="89"/>
        <v>INSERT INTO MDM."ValuationClassify" ("Code", "Name", "Description") VALUES ('7003','成品-冷硬卷EDDQ','成品-冷硬卷EDDQ');</v>
      </c>
    </row>
    <row r="1124" spans="1:5" x14ac:dyDescent="0.25">
      <c r="A1124" s="1" t="s">
        <v>2526</v>
      </c>
      <c r="B1124" s="1" t="s">
        <v>2527</v>
      </c>
      <c r="D1124" s="4" t="s">
        <v>1801</v>
      </c>
      <c r="E1124" s="4" t="str">
        <f t="shared" si="89"/>
        <v>INSERT INTO MDM."ValuationClassify" ("Code", "Name", "Description") VALUES ('7004','成品-冷硬卷HSS','成品-冷硬卷HSS');</v>
      </c>
    </row>
    <row r="1125" spans="1:5" x14ac:dyDescent="0.25">
      <c r="A1125" s="1" t="s">
        <v>2528</v>
      </c>
      <c r="B1125" s="1" t="s">
        <v>2529</v>
      </c>
      <c r="D1125" s="4" t="s">
        <v>1801</v>
      </c>
      <c r="E1125" s="4" t="str">
        <f t="shared" si="89"/>
        <v>INSERT INTO MDM."ValuationClassify" ("Code", "Name", "Description") VALUES ('7005','成品-冷硬卷HSLA','成品-冷硬卷HSLA');</v>
      </c>
    </row>
    <row r="1126" spans="1:5" x14ac:dyDescent="0.25">
      <c r="A1126" s="1" t="s">
        <v>2530</v>
      </c>
      <c r="B1126" s="1" t="s">
        <v>2531</v>
      </c>
      <c r="D1126" s="4" t="s">
        <v>1801</v>
      </c>
      <c r="E1126" s="4" t="str">
        <f t="shared" si="89"/>
        <v>INSERT INTO MDM."ValuationClassify" ("Code", "Name", "Description") VALUES ('7030','成品-镀锌卷CQ','成品-镀锌卷CQ');</v>
      </c>
    </row>
    <row r="1127" spans="1:5" x14ac:dyDescent="0.25">
      <c r="A1127" s="1" t="s">
        <v>2532</v>
      </c>
      <c r="B1127" s="1" t="s">
        <v>2533</v>
      </c>
      <c r="D1127" s="4" t="s">
        <v>1801</v>
      </c>
      <c r="E1127" s="4" t="str">
        <f t="shared" si="89"/>
        <v>INSERT INTO MDM."ValuationClassify" ("Code", "Name", "Description") VALUES ('7031','成品-镀锌卷DQ','成品-镀锌卷DQ');</v>
      </c>
    </row>
    <row r="1128" spans="1:5" x14ac:dyDescent="0.25">
      <c r="A1128" s="1" t="s">
        <v>2534</v>
      </c>
      <c r="B1128" s="1" t="s">
        <v>2535</v>
      </c>
      <c r="D1128" s="4" t="s">
        <v>1801</v>
      </c>
      <c r="E1128" s="4" t="str">
        <f t="shared" si="89"/>
        <v>INSERT INTO MDM."ValuationClassify" ("Code", "Name", "Description") VALUES ('7032','成品-镀锌卷FH','成品-镀锌卷FH');</v>
      </c>
    </row>
    <row r="1129" spans="1:5" x14ac:dyDescent="0.25">
      <c r="A1129" s="1" t="s">
        <v>2536</v>
      </c>
      <c r="B1129" s="1" t="s">
        <v>2537</v>
      </c>
      <c r="D1129" s="4" t="s">
        <v>1801</v>
      </c>
      <c r="E1129" s="4" t="str">
        <f t="shared" si="89"/>
        <v>INSERT INTO MDM."ValuationClassify" ("Code", "Name", "Description") VALUES ('7033','成品-镀锌卷HSS','成品-镀锌卷HSS');</v>
      </c>
    </row>
    <row r="1130" spans="1:5" x14ac:dyDescent="0.25">
      <c r="A1130" s="1" t="s">
        <v>2538</v>
      </c>
      <c r="B1130" s="1" t="s">
        <v>2539</v>
      </c>
      <c r="D1130" s="4" t="s">
        <v>1801</v>
      </c>
      <c r="E1130" s="4" t="str">
        <f t="shared" si="89"/>
        <v>INSERT INTO MDM."ValuationClassify" ("Code", "Name", "Description") VALUES ('7034','成品-镀锌卷DDQ','成品-镀锌卷DDQ');</v>
      </c>
    </row>
    <row r="1131" spans="1:5" x14ac:dyDescent="0.25">
      <c r="A1131" s="1" t="s">
        <v>2540</v>
      </c>
      <c r="B1131" s="1" t="s">
        <v>2541</v>
      </c>
      <c r="D1131" s="4" t="s">
        <v>1801</v>
      </c>
      <c r="E1131" s="4" t="str">
        <f t="shared" si="89"/>
        <v>INSERT INTO MDM."ValuationClassify" ("Code", "Name", "Description") VALUES ('7060','成品-冷轧卷CQ','成品-冷轧卷CQ');</v>
      </c>
    </row>
    <row r="1132" spans="1:5" x14ac:dyDescent="0.25">
      <c r="A1132" s="1" t="s">
        <v>2542</v>
      </c>
      <c r="B1132" s="1" t="s">
        <v>2543</v>
      </c>
      <c r="D1132" s="4" t="s">
        <v>1801</v>
      </c>
      <c r="E1132" s="4" t="str">
        <f t="shared" si="89"/>
        <v>INSERT INTO MDM."ValuationClassify" ("Code", "Name", "Description") VALUES ('7061','成品-冷轧卷DQ','成品-冷轧卷DQ');</v>
      </c>
    </row>
    <row r="1133" spans="1:5" x14ac:dyDescent="0.25">
      <c r="A1133" s="1" t="s">
        <v>2544</v>
      </c>
      <c r="B1133" s="1" t="s">
        <v>2545</v>
      </c>
      <c r="D1133" s="4" t="s">
        <v>1801</v>
      </c>
      <c r="E1133" s="4" t="str">
        <f t="shared" si="89"/>
        <v>INSERT INTO MDM."ValuationClassify" ("Code", "Name", "Description") VALUES ('7062','成品-冷轧卷DDQ','成品-冷轧卷DDQ');</v>
      </c>
    </row>
    <row r="1134" spans="1:5" x14ac:dyDescent="0.25">
      <c r="A1134" s="1" t="s">
        <v>2546</v>
      </c>
      <c r="B1134" s="1" t="s">
        <v>2547</v>
      </c>
      <c r="D1134" s="4" t="s">
        <v>1801</v>
      </c>
      <c r="E1134" s="4" t="str">
        <f t="shared" si="89"/>
        <v>INSERT INTO MDM."ValuationClassify" ("Code", "Name", "Description") VALUES ('7063','成品-冷轧卷EDDQ','成品-冷轧卷EDDQ');</v>
      </c>
    </row>
    <row r="1135" spans="1:5" x14ac:dyDescent="0.25">
      <c r="A1135" s="1" t="s">
        <v>2548</v>
      </c>
      <c r="B1135" s="1" t="s">
        <v>2549</v>
      </c>
      <c r="D1135" s="4" t="s">
        <v>1801</v>
      </c>
      <c r="E1135" s="4" t="str">
        <f t="shared" si="89"/>
        <v>INSERT INTO MDM."ValuationClassify" ("Code", "Name", "Description") VALUES ('7064','成品-冷轧卷HSS','成品-冷轧卷HSS');</v>
      </c>
    </row>
    <row r="1136" spans="1:5" x14ac:dyDescent="0.25">
      <c r="A1136" s="1" t="s">
        <v>2550</v>
      </c>
      <c r="B1136" s="1" t="s">
        <v>2551</v>
      </c>
      <c r="D1136" s="4" t="s">
        <v>1801</v>
      </c>
      <c r="E1136" s="4" t="str">
        <f t="shared" si="89"/>
        <v>INSERT INTO MDM."ValuationClassify" ("Code", "Name", "Description") VALUES ('7065','成品-冷轧卷HSLA','成品-冷轧卷HSLA');</v>
      </c>
    </row>
    <row r="1137" spans="1:5" x14ac:dyDescent="0.25">
      <c r="A1137" s="1" t="s">
        <v>2552</v>
      </c>
      <c r="B1137" s="1" t="s">
        <v>2553</v>
      </c>
      <c r="D1137" s="4" t="s">
        <v>1801</v>
      </c>
      <c r="E1137" s="4" t="str">
        <f t="shared" si="89"/>
        <v>INSERT INTO MDM."ValuationClassify" ("Code", "Name", "Description") VALUES ('7066','产成品-冷轧重卷CQ','产成品-冷轧重卷CQ');</v>
      </c>
    </row>
    <row r="1138" spans="1:5" x14ac:dyDescent="0.25">
      <c r="A1138" s="1" t="s">
        <v>2554</v>
      </c>
      <c r="B1138" s="1" t="s">
        <v>2555</v>
      </c>
      <c r="D1138" s="4" t="s">
        <v>1801</v>
      </c>
      <c r="E1138" s="4" t="str">
        <f t="shared" ref="E1138" si="90">D1138&amp;A1138&amp;"','"&amp;B1138&amp;"','"&amp;B1138&amp;"');"</f>
        <v>INSERT INTO MDM."ValuationClassify" ("Code", "Name", "Description") VALUES ('7067','产成品-冷轧重卷DQ','产成品-冷轧重卷DQ');</v>
      </c>
    </row>
    <row r="1139" spans="1:5" x14ac:dyDescent="0.25">
      <c r="A1139" s="1" t="s">
        <v>2556</v>
      </c>
      <c r="B1139" s="1" t="s">
        <v>2557</v>
      </c>
      <c r="D1139" s="4" t="s">
        <v>1801</v>
      </c>
      <c r="E1139" s="4" t="str">
        <f t="shared" ref="E1139:E1176" si="91">D1139&amp;A1139&amp;"','"&amp;B1139&amp;"','"&amp;B1139&amp;"');"</f>
        <v>INSERT INTO MDM."ValuationClassify" ("Code", "Name", "Description") VALUES ('7068','产成品-冷轧重卷DDQ','产成品-冷轧重卷DDQ');</v>
      </c>
    </row>
    <row r="1140" spans="1:5" x14ac:dyDescent="0.25">
      <c r="A1140" s="1" t="s">
        <v>2558</v>
      </c>
      <c r="B1140" s="1" t="s">
        <v>2559</v>
      </c>
      <c r="D1140" s="4" t="s">
        <v>1801</v>
      </c>
      <c r="E1140" s="4" t="str">
        <f t="shared" si="91"/>
        <v>INSERT INTO MDM."ValuationClassify" ("Code", "Name", "Description") VALUES ('7069','产成品-冷轧重卷EDDQ','产成品-冷轧重卷EDDQ');</v>
      </c>
    </row>
    <row r="1141" spans="1:5" x14ac:dyDescent="0.25">
      <c r="A1141" s="1" t="s">
        <v>2560</v>
      </c>
      <c r="B1141" s="1" t="s">
        <v>2561</v>
      </c>
      <c r="D1141" s="4" t="s">
        <v>1801</v>
      </c>
      <c r="E1141" s="4" t="str">
        <f t="shared" si="91"/>
        <v>INSERT INTO MDM."ValuationClassify" ("Code", "Name", "Description") VALUES ('7070','产成品-冷轧重卷HSS','产成品-冷轧重卷HSS');</v>
      </c>
    </row>
    <row r="1142" spans="1:5" x14ac:dyDescent="0.25">
      <c r="A1142" s="1" t="s">
        <v>2562</v>
      </c>
      <c r="B1142" s="1" t="s">
        <v>2563</v>
      </c>
      <c r="D1142" s="4" t="s">
        <v>1801</v>
      </c>
      <c r="E1142" s="4" t="str">
        <f t="shared" si="91"/>
        <v>INSERT INTO MDM."ValuationClassify" ("Code", "Name", "Description") VALUES ('7071','产成品-冷轧重卷HSLA','产成品-冷轧重卷HSLA');</v>
      </c>
    </row>
    <row r="1143" spans="1:5" x14ac:dyDescent="0.25">
      <c r="A1143" s="1" t="s">
        <v>2564</v>
      </c>
      <c r="B1143" s="1" t="s">
        <v>2565</v>
      </c>
      <c r="D1143" s="4" t="s">
        <v>1801</v>
      </c>
      <c r="E1143" s="4" t="str">
        <f t="shared" si="91"/>
        <v>INSERT INTO MDM."ValuationClassify" ("Code", "Name", "Description") VALUES ('7100','动力产品-风','动力产品-风');</v>
      </c>
    </row>
    <row r="1144" spans="1:5" x14ac:dyDescent="0.25">
      <c r="A1144" s="1" t="s">
        <v>2566</v>
      </c>
      <c r="B1144" s="1" t="s">
        <v>2567</v>
      </c>
      <c r="D1144" s="4" t="s">
        <v>1801</v>
      </c>
      <c r="E1144" s="4" t="str">
        <f t="shared" si="91"/>
        <v>INSERT INTO MDM."ValuationClassify" ("Code", "Name", "Description") VALUES ('7110','动力产品-水','动力产品-水');</v>
      </c>
    </row>
    <row r="1145" spans="1:5" x14ac:dyDescent="0.25">
      <c r="A1145" s="1" t="s">
        <v>2568</v>
      </c>
      <c r="B1145" s="1" t="s">
        <v>2569</v>
      </c>
      <c r="D1145" s="4" t="s">
        <v>1801</v>
      </c>
      <c r="E1145" s="4" t="str">
        <f t="shared" si="91"/>
        <v>INSERT INTO MDM."ValuationClassify" ("Code", "Name", "Description") VALUES ('7120','动力产品-电','动力产品-电');</v>
      </c>
    </row>
    <row r="1146" spans="1:5" x14ac:dyDescent="0.25">
      <c r="A1146" s="1" t="s">
        <v>2570</v>
      </c>
      <c r="B1146" s="1" t="s">
        <v>2571</v>
      </c>
      <c r="D1146" s="4" t="s">
        <v>1801</v>
      </c>
      <c r="E1146" s="4" t="str">
        <f t="shared" si="91"/>
        <v>INSERT INTO MDM."ValuationClassify" ("Code", "Name", "Description") VALUES ('7130','动力产品-蒸汽','动力产品-蒸汽');</v>
      </c>
    </row>
    <row r="1147" spans="1:5" x14ac:dyDescent="0.25">
      <c r="A1147" s="1" t="s">
        <v>2572</v>
      </c>
      <c r="B1147" s="1" t="s">
        <v>2573</v>
      </c>
      <c r="D1147" s="4" t="s">
        <v>1801</v>
      </c>
      <c r="E1147" s="4" t="str">
        <f t="shared" si="91"/>
        <v>INSERT INTO MDM."ValuationClassify" ("Code", "Name", "Description") VALUES ('7140','动力产品-燃气','动力产品-燃气');</v>
      </c>
    </row>
    <row r="1148" spans="1:5" x14ac:dyDescent="0.25">
      <c r="A1148" s="1" t="s">
        <v>2574</v>
      </c>
      <c r="B1148" s="1" t="s">
        <v>2575</v>
      </c>
      <c r="D1148" s="4" t="s">
        <v>1801</v>
      </c>
      <c r="E1148" s="4" t="str">
        <f t="shared" si="91"/>
        <v>INSERT INTO MDM."ValuationClassify" ("Code", "Name", "Description") VALUES ('7150','动力产品-空气','动力产品-空气');</v>
      </c>
    </row>
    <row r="1149" spans="1:5" x14ac:dyDescent="0.25">
      <c r="A1149" s="1" t="s">
        <v>2576</v>
      </c>
      <c r="B1149" s="1" t="s">
        <v>2577</v>
      </c>
      <c r="D1149" s="4" t="s">
        <v>1801</v>
      </c>
      <c r="E1149" s="4" t="str">
        <f t="shared" si="91"/>
        <v>INSERT INTO MDM."ValuationClassify" ("Code", "Name", "Description") VALUES ('7200','产成品-精细化工产品','产成品-精细化工产品');</v>
      </c>
    </row>
    <row r="1150" spans="1:5" x14ac:dyDescent="0.25">
      <c r="A1150" s="1" t="s">
        <v>2578</v>
      </c>
      <c r="B1150" s="1" t="s">
        <v>2579</v>
      </c>
      <c r="D1150" s="4" t="s">
        <v>1801</v>
      </c>
      <c r="E1150" s="4" t="str">
        <f t="shared" si="91"/>
        <v>INSERT INTO MDM."ValuationClassify" ("Code", "Name", "Description") VALUES ('7300','产成品-铝锭','产成品-铝锭');</v>
      </c>
    </row>
    <row r="1151" spans="1:5" x14ac:dyDescent="0.25">
      <c r="A1151" s="1" t="s">
        <v>2580</v>
      </c>
      <c r="B1151" s="1" t="s">
        <v>2581</v>
      </c>
      <c r="D1151" s="4" t="s">
        <v>1801</v>
      </c>
      <c r="E1151" s="4" t="str">
        <f t="shared" si="91"/>
        <v>INSERT INTO MDM."ValuationClassify" ("Code", "Name", "Description") VALUES ('7301','产成品-其他铝产品','产成品-其他铝产品');</v>
      </c>
    </row>
    <row r="1152" spans="1:5" x14ac:dyDescent="0.25">
      <c r="A1152" s="1" t="s">
        <v>2582</v>
      </c>
      <c r="B1152" s="1" t="s">
        <v>2583</v>
      </c>
      <c r="D1152" s="4" t="s">
        <v>1801</v>
      </c>
      <c r="E1152" s="4" t="str">
        <f t="shared" si="91"/>
        <v>INSERT INTO MDM."ValuationClassify" ("Code", "Name", "Description") VALUES ('8510','受托代销商品-焦炭','受托代销商品-焦炭');</v>
      </c>
    </row>
    <row r="1153" spans="1:5" x14ac:dyDescent="0.25">
      <c r="A1153" s="1" t="s">
        <v>2584</v>
      </c>
      <c r="B1153" s="1" t="s">
        <v>2585</v>
      </c>
      <c r="D1153" s="4" t="s">
        <v>1801</v>
      </c>
      <c r="E1153" s="4" t="str">
        <f t="shared" si="91"/>
        <v>INSERT INTO MDM."ValuationClassify" ("Code", "Name", "Description") VALUES ('8600','受托代销商品-化产品','受托代销商品-化产品');</v>
      </c>
    </row>
    <row r="1154" spans="1:5" x14ac:dyDescent="0.25">
      <c r="A1154" s="1" t="s">
        <v>2586</v>
      </c>
      <c r="B1154" s="1" t="s">
        <v>2587</v>
      </c>
      <c r="D1154" s="4" t="s">
        <v>1801</v>
      </c>
      <c r="E1154" s="4" t="str">
        <f t="shared" si="91"/>
        <v>INSERT INTO MDM."ValuationClassify" ("Code", "Name", "Description") VALUES ('8610','受托代销商品-产成品','受托代销商品-产成品');</v>
      </c>
    </row>
    <row r="1155" spans="1:5" x14ac:dyDescent="0.25">
      <c r="A1155" s="1" t="s">
        <v>2588</v>
      </c>
      <c r="B1155" s="1" t="s">
        <v>2589</v>
      </c>
      <c r="D1155" s="4" t="s">
        <v>1801</v>
      </c>
      <c r="E1155" s="4" t="str">
        <f t="shared" si="91"/>
        <v>INSERT INTO MDM."ValuationClassify" ("Code", "Name", "Description") VALUES ('8620','受托代销商品-榆中产成品','受托代销商品-榆中产成品');</v>
      </c>
    </row>
    <row r="1156" spans="1:5" x14ac:dyDescent="0.25">
      <c r="A1156" s="1" t="s">
        <v>2590</v>
      </c>
      <c r="B1156" s="1" t="s">
        <v>2591</v>
      </c>
      <c r="D1156" s="4" t="s">
        <v>1801</v>
      </c>
      <c r="E1156" s="4" t="str">
        <f t="shared" si="91"/>
        <v>INSERT INTO MDM."ValuationClassify" ("Code", "Name", "Description") VALUES ('8630','受托代销商品-翼城产成品','受托代销商品-翼城产成品');</v>
      </c>
    </row>
    <row r="1157" spans="1:5" x14ac:dyDescent="0.25">
      <c r="A1157" s="1" t="s">
        <v>2592</v>
      </c>
      <c r="B1157" s="1" t="s">
        <v>2593</v>
      </c>
      <c r="D1157" s="4" t="s">
        <v>1801</v>
      </c>
      <c r="E1157" s="4" t="str">
        <f t="shared" si="91"/>
        <v>INSERT INTO MDM."ValuationClassify" ("Code", "Name", "Description") VALUES ('8640','受托代销商品-宏晟电热','受托代销商品-宏晟电热');</v>
      </c>
    </row>
    <row r="1158" spans="1:5" x14ac:dyDescent="0.25">
      <c r="A1158" s="1" t="s">
        <v>2594</v>
      </c>
      <c r="B1158" s="1" t="s">
        <v>2595</v>
      </c>
      <c r="D1158" s="4" t="s">
        <v>1801</v>
      </c>
      <c r="E1158" s="4" t="str">
        <f t="shared" si="91"/>
        <v>INSERT INTO MDM."ValuationClassify" ("Code", "Name", "Description") VALUES ('8650','受托代销商品-榆中化产品','受托代销商品-榆中化产品');</v>
      </c>
    </row>
    <row r="1159" spans="1:5" x14ac:dyDescent="0.25">
      <c r="A1159" s="1" t="s">
        <v>2596</v>
      </c>
      <c r="B1159" s="1" t="s">
        <v>2597</v>
      </c>
      <c r="D1159" s="4" t="s">
        <v>1801</v>
      </c>
      <c r="E1159" s="4" t="str">
        <f t="shared" si="91"/>
        <v>INSERT INTO MDM."ValuationClassify" ("Code", "Name", "Description") VALUES ('8670','受托代销商品-半成品化产品','受托代销商品-半成品化产品');</v>
      </c>
    </row>
    <row r="1160" spans="1:5" x14ac:dyDescent="0.25">
      <c r="A1160" s="1" t="s">
        <v>2598</v>
      </c>
      <c r="B1160" s="1" t="s">
        <v>2599</v>
      </c>
      <c r="D1160" s="4" t="s">
        <v>1801</v>
      </c>
      <c r="E1160" s="4" t="str">
        <f t="shared" si="91"/>
        <v>INSERT INTO MDM."ValuationClassify" ("Code", "Name", "Description") VALUES ('9100','驻外外购产品-板材','驻外外购产品-板材');</v>
      </c>
    </row>
    <row r="1161" spans="1:5" x14ac:dyDescent="0.25">
      <c r="A1161" s="1" t="s">
        <v>2600</v>
      </c>
      <c r="B1161" s="1" t="s">
        <v>2601</v>
      </c>
      <c r="D1161" s="4" t="s">
        <v>1801</v>
      </c>
      <c r="E1161" s="4" t="str">
        <f t="shared" si="91"/>
        <v>INSERT INTO MDM."ValuationClassify" ("Code", "Name", "Description") VALUES ('9101','驻外外购产品-钢带','驻外外购产品-钢带');</v>
      </c>
    </row>
    <row r="1162" spans="1:5" x14ac:dyDescent="0.25">
      <c r="A1162" s="1" t="s">
        <v>2602</v>
      </c>
      <c r="B1162" s="1" t="s">
        <v>2603</v>
      </c>
      <c r="D1162" s="4" t="s">
        <v>1801</v>
      </c>
      <c r="E1162" s="4" t="str">
        <f t="shared" si="91"/>
        <v>INSERT INTO MDM."ValuationClassify" ("Code", "Name", "Description") VALUES ('9102','榆钢产成品-线材','榆钢产成品-线材');</v>
      </c>
    </row>
    <row r="1163" spans="1:5" x14ac:dyDescent="0.25">
      <c r="A1163" s="1" t="s">
        <v>2604</v>
      </c>
      <c r="B1163" s="1" t="s">
        <v>2605</v>
      </c>
      <c r="D1163" s="4" t="s">
        <v>1801</v>
      </c>
      <c r="E1163" s="4" t="str">
        <f t="shared" si="91"/>
        <v>INSERT INTO MDM."ValuationClassify" ("Code", "Name", "Description") VALUES ('9103','榆钢产成品-棒材','榆钢产成品-棒材');</v>
      </c>
    </row>
    <row r="1164" spans="1:5" x14ac:dyDescent="0.25">
      <c r="A1164" s="1" t="s">
        <v>2606</v>
      </c>
      <c r="B1164" s="1" t="s">
        <v>2607</v>
      </c>
      <c r="D1164" s="4" t="s">
        <v>1801</v>
      </c>
      <c r="E1164" s="4" t="str">
        <f t="shared" si="91"/>
        <v>INSERT INTO MDM."ValuationClassify" ("Code", "Name", "Description") VALUES ('9104','榆钢产成品-钢筋','榆钢产成品-钢筋');</v>
      </c>
    </row>
    <row r="1165" spans="1:5" x14ac:dyDescent="0.25">
      <c r="A1165" s="1" t="s">
        <v>2608</v>
      </c>
      <c r="B1165" s="1" t="s">
        <v>2609</v>
      </c>
      <c r="D1165" s="4" t="s">
        <v>1801</v>
      </c>
      <c r="E1165" s="4" t="str">
        <f t="shared" si="91"/>
        <v>INSERT INTO MDM."ValuationClassify" ("Code", "Name", "Description") VALUES ('9105','驻外公司产成品-开平废钢','驻外公司产成品-开平废钢');</v>
      </c>
    </row>
    <row r="1166" spans="1:5" x14ac:dyDescent="0.25">
      <c r="A1166" s="1" t="s">
        <v>2610</v>
      </c>
      <c r="B1166" s="1" t="s">
        <v>2611</v>
      </c>
      <c r="D1166" s="4" t="s">
        <v>1801</v>
      </c>
      <c r="E1166" s="4" t="str">
        <f t="shared" si="91"/>
        <v>INSERT INTO MDM."ValuationClassify" ("Code", "Name", "Description") VALUES ('9106','驻外外购产品-不锈钢板材','驻外外购产品-不锈钢板材');</v>
      </c>
    </row>
    <row r="1167" spans="1:5" x14ac:dyDescent="0.25">
      <c r="A1167" s="1" t="s">
        <v>2612</v>
      </c>
      <c r="B1167" s="1" t="s">
        <v>2613</v>
      </c>
      <c r="D1167" s="4" t="s">
        <v>1801</v>
      </c>
      <c r="E1167" s="4" t="str">
        <f t="shared" si="91"/>
        <v>INSERT INTO MDM."ValuationClassify" ("Code", "Name", "Description") VALUES ('9107','驻外外购产品-不锈钢钢带','驻外外购产品-不锈钢钢带');</v>
      </c>
    </row>
    <row r="1168" spans="1:5" x14ac:dyDescent="0.25">
      <c r="A1168" s="1" t="s">
        <v>2614</v>
      </c>
      <c r="B1168" s="1" t="s">
        <v>2615</v>
      </c>
      <c r="D1168" s="4" t="s">
        <v>1801</v>
      </c>
      <c r="E1168" s="4" t="str">
        <f t="shared" si="91"/>
        <v>INSERT INTO MDM."ValuationClassify" ("Code", "Name", "Description") VALUES ('9108','驻外公司产成品-不锈钢废钢','驻外公司产成品-不锈钢废钢');</v>
      </c>
    </row>
    <row r="1169" spans="1:5" x14ac:dyDescent="0.25">
      <c r="A1169" s="1" t="s">
        <v>2616</v>
      </c>
      <c r="B1169" s="1" t="s">
        <v>2617</v>
      </c>
      <c r="D1169" s="4" t="s">
        <v>1801</v>
      </c>
      <c r="E1169" s="4" t="str">
        <f t="shared" si="91"/>
        <v>INSERT INTO MDM."ValuationClassify" ("Code", "Name", "Description") VALUES ('9109','翼钢产成品-线材','翼钢产成品-线材');</v>
      </c>
    </row>
    <row r="1170" spans="1:5" x14ac:dyDescent="0.25">
      <c r="A1170" s="1" t="s">
        <v>2618</v>
      </c>
      <c r="B1170" s="1" t="s">
        <v>2619</v>
      </c>
      <c r="D1170" s="4" t="s">
        <v>1801</v>
      </c>
      <c r="E1170" s="4" t="str">
        <f t="shared" si="91"/>
        <v>INSERT INTO MDM."ValuationClassify" ("Code", "Name", "Description") VALUES ('9110','翼钢产成品-棒材','翼钢产成品-棒材');</v>
      </c>
    </row>
    <row r="1171" spans="1:5" x14ac:dyDescent="0.25">
      <c r="A1171" s="1" t="s">
        <v>2620</v>
      </c>
      <c r="B1171" s="1" t="s">
        <v>2621</v>
      </c>
      <c r="D1171" s="4" t="s">
        <v>1801</v>
      </c>
      <c r="E1171" s="4" t="str">
        <f t="shared" si="91"/>
        <v>INSERT INTO MDM."ValuationClassify" ("Code", "Name", "Description") VALUES ('9111','翼钢产成品-钢筋','翼钢产成品-钢筋');</v>
      </c>
    </row>
    <row r="1172" spans="1:5" x14ac:dyDescent="0.25">
      <c r="A1172" s="1" t="s">
        <v>2622</v>
      </c>
      <c r="B1172" s="1" t="s">
        <v>2623</v>
      </c>
      <c r="D1172" s="4" t="s">
        <v>1801</v>
      </c>
      <c r="E1172" s="4" t="str">
        <f t="shared" si="91"/>
        <v>INSERT INTO MDM."ValuationClassify" ("Code", "Name", "Description") VALUES ('9112','驻外外购产品-线材','驻外外购产品-线材');</v>
      </c>
    </row>
    <row r="1173" spans="1:5" x14ac:dyDescent="0.25">
      <c r="A1173" s="1" t="s">
        <v>2624</v>
      </c>
      <c r="B1173" s="1" t="s">
        <v>2625</v>
      </c>
      <c r="D1173" s="4" t="s">
        <v>1801</v>
      </c>
      <c r="E1173" s="4" t="str">
        <f t="shared" si="91"/>
        <v>INSERT INTO MDM."ValuationClassify" ("Code", "Name", "Description") VALUES ('9113','驻外外购产品-钢筋','驻外外购产品-钢筋');</v>
      </c>
    </row>
    <row r="1174" spans="1:5" x14ac:dyDescent="0.25">
      <c r="A1174" s="1" t="s">
        <v>2626</v>
      </c>
      <c r="B1174" s="1" t="s">
        <v>2627</v>
      </c>
      <c r="D1174" s="4" t="s">
        <v>1801</v>
      </c>
      <c r="E1174" s="4" t="str">
        <f t="shared" si="91"/>
        <v>INSERT INTO MDM."ValuationClassify" ("Code", "Name", "Description") VALUES ('9114','驻外外购产品-棒材','驻外外购产品-棒材');</v>
      </c>
    </row>
    <row r="1175" spans="1:5" x14ac:dyDescent="0.25">
      <c r="A1175" s="1" t="s">
        <v>2628</v>
      </c>
      <c r="B1175" s="1" t="s">
        <v>2629</v>
      </c>
      <c r="D1175" s="4" t="s">
        <v>1801</v>
      </c>
      <c r="E1175" s="4" t="str">
        <f t="shared" si="91"/>
        <v>INSERT INTO MDM."ValuationClassify" ("Code", "Name", "Description") VALUES ('9115','驻外公司产成品-冷轧盒板','驻外公司产成品-冷轧盒板');</v>
      </c>
    </row>
    <row r="1176" spans="1:5" x14ac:dyDescent="0.25">
      <c r="A1176" s="1" t="s">
        <v>2630</v>
      </c>
      <c r="B1176" s="1" t="s">
        <v>2631</v>
      </c>
      <c r="D1176" s="4" t="s">
        <v>1801</v>
      </c>
      <c r="E1176" s="4" t="str">
        <f t="shared" si="91"/>
        <v>INSERT INTO MDM."ValuationClassify" ("Code", "Name", "Description") VALUES ('9116','驻外公司产成品-镀锌盒板','驻外公司产成品-镀锌盒板');</v>
      </c>
    </row>
    <row r="1178" spans="1:5" x14ac:dyDescent="0.25">
      <c r="A1178" t="s">
        <v>2632</v>
      </c>
      <c r="B1178" t="s">
        <v>938</v>
      </c>
      <c r="D1178" s="4" t="s">
        <v>2633</v>
      </c>
      <c r="E1178" s="4" t="str">
        <f t="shared" ref="E1178" si="92">D1178&amp;A1178&amp;"','"&amp;B1178&amp;"','"&amp;B1178&amp;"');"</f>
        <v>INSERT INTO MDM."ValuationControl" ("Code", "Name", "Description") VALUES ('S','标准价格','标准价格');</v>
      </c>
    </row>
    <row r="1179" spans="1:5" x14ac:dyDescent="0.25">
      <c r="A1179" t="s">
        <v>2634</v>
      </c>
      <c r="B1179" t="s">
        <v>2635</v>
      </c>
      <c r="D1179" s="4" t="s">
        <v>2633</v>
      </c>
      <c r="E1179" s="4" t="str">
        <f t="shared" ref="E1179" si="93">D1179&amp;A1179&amp;"','"&amp;B1179&amp;"','"&amp;B1179&amp;"');"</f>
        <v>INSERT INTO MDM."ValuationControl" ("Code", "Name", "Description") VALUES ('V','移动平均价格','移动平均价格');</v>
      </c>
    </row>
    <row r="1181" spans="1:5" x14ac:dyDescent="0.25">
      <c r="A1181">
        <v>0</v>
      </c>
      <c r="B1181" t="s">
        <v>2636</v>
      </c>
      <c r="D1181" s="4" t="s">
        <v>2637</v>
      </c>
      <c r="E1181" s="4" t="str">
        <f t="shared" ref="E1181" si="94">D1181&amp;A1181&amp;"','"&amp;B1181&amp;"','"&amp;B1181&amp;"');"</f>
        <v>INSERT INTO MDM."DiscountInKind" ("Code", "Name", "Description") VALUES ('0','对于各种折扣不可选','对于各种折扣不可选');</v>
      </c>
    </row>
    <row r="1182" spans="1:5" x14ac:dyDescent="0.25">
      <c r="A1182">
        <v>1</v>
      </c>
      <c r="B1182" t="s">
        <v>2638</v>
      </c>
      <c r="D1182" s="4" t="s">
        <v>2637</v>
      </c>
      <c r="E1182" s="4" t="str">
        <f t="shared" ref="E1182" si="95">D1182&amp;A1182&amp;"','"&amp;B1182&amp;"','"&amp;B1182&amp;"');"</f>
        <v>INSERT INTO MDM."DiscountInKind" ("Code", "Name", "Description") VALUES ('1','采购和销售的各种折扣可选','采购和销售的各种折扣可选');</v>
      </c>
    </row>
    <row r="1183" spans="1:5" x14ac:dyDescent="0.25">
      <c r="A1183">
        <v>2</v>
      </c>
      <c r="B1183" t="s">
        <v>2639</v>
      </c>
      <c r="D1183" s="4" t="s">
        <v>2637</v>
      </c>
      <c r="E1183" s="4" t="str">
        <f>D1183&amp;A1183&amp;"','"&amp;B1183&amp;"','"&amp;B1183&amp;"');"</f>
        <v>INSERT INTO MDM."DiscountInKind" ("Code", "Name", "Description") VALUES ('2','只对采购的各种折扣可选','只对采购的各种折扣可选');</v>
      </c>
    </row>
    <row r="1184" spans="1:5" x14ac:dyDescent="0.25">
      <c r="A1184">
        <v>3</v>
      </c>
      <c r="B1184" t="s">
        <v>2640</v>
      </c>
      <c r="D1184" s="4" t="s">
        <v>2637</v>
      </c>
      <c r="E1184" s="4" t="str">
        <f>D1184&amp;A1184&amp;"','"&amp;B1184&amp;"','"&amp;B1184&amp;"');"</f>
        <v>INSERT INTO MDM."DiscountInKind" ("Code", "Name", "Description") VALUES ('3','只对销售的各种折扣可选','只对销售的各种折扣可选');</v>
      </c>
    </row>
    <row r="1186" spans="1:5" x14ac:dyDescent="0.25">
      <c r="A1186">
        <v>0</v>
      </c>
      <c r="B1186" t="s">
        <v>2641</v>
      </c>
      <c r="D1186" s="4" t="s">
        <v>2642</v>
      </c>
      <c r="E1186" s="4" t="str">
        <f t="shared" ref="E1186" si="96">D1186&amp;A1186&amp;"','"&amp;B1186&amp;"','"&amp;B1186&amp;"');"</f>
        <v>INSERT INTO MDM."VariablePurchaseOrderUnit" ("Code", "Name", "Description") VALUES ('0','不活动','不活动');</v>
      </c>
    </row>
    <row r="1187" spans="1:5" x14ac:dyDescent="0.25">
      <c r="A1187">
        <v>1</v>
      </c>
      <c r="B1187" t="s">
        <v>2643</v>
      </c>
      <c r="D1187" s="4" t="s">
        <v>2642</v>
      </c>
      <c r="E1187" s="4" t="str">
        <f t="shared" ref="E1187" si="97">D1187&amp;A1187&amp;"','"&amp;B1187&amp;"','"&amp;B1187&amp;"');"</f>
        <v>INSERT INTO MDM."VariablePurchaseOrderUnit" ("Code", "Name", "Description") VALUES ('1','激活的','激活的');</v>
      </c>
    </row>
    <row r="1188" spans="1:5" x14ac:dyDescent="0.25">
      <c r="A1188">
        <v>2</v>
      </c>
      <c r="B1188" t="s">
        <v>2644</v>
      </c>
      <c r="D1188" s="4" t="s">
        <v>2642</v>
      </c>
      <c r="E1188" s="4" t="str">
        <f>D1188&amp;A1188&amp;"','"&amp;B1188&amp;"','"&amp;B1188&amp;"');"</f>
        <v>INSERT INTO MDM."VariablePurchaseOrderUnit" ("Code", "Name", "Description") VALUES ('2','含自身价格时有效','含自身价格时有效');</v>
      </c>
    </row>
    <row r="1190" spans="1:5" x14ac:dyDescent="0.25">
      <c r="A1190" t="s">
        <v>2645</v>
      </c>
      <c r="B1190" t="s">
        <v>2646</v>
      </c>
      <c r="D1190" s="4" t="s">
        <v>2647</v>
      </c>
      <c r="E1190" s="4" t="str">
        <f t="shared" ref="E1190" si="98">D1190&amp;A1190&amp;"','"&amp;B1190&amp;"','"&amp;B1190&amp;"');"</f>
        <v>INSERT INTO MDM."MaterialLabelForm" ("Code", "Name", "Description") VALUES ('E1','GR标签，按记录数量编号','GR标签，按记录数量编号');</v>
      </c>
    </row>
    <row r="1191" spans="1:5" x14ac:dyDescent="0.25">
      <c r="A1191" t="s">
        <v>1742</v>
      </c>
      <c r="B1191" t="s">
        <v>2648</v>
      </c>
      <c r="D1191" s="4" t="s">
        <v>2647</v>
      </c>
      <c r="E1191" s="4" t="str">
        <f t="shared" ref="E1191" si="99">D1191&amp;A1191&amp;"','"&amp;B1191&amp;"','"&amp;B1191&amp;"');"</f>
        <v>INSERT INTO MDM."MaterialLabelForm" ("Code", "Name", "Description") VALUES ('E2','GR标签，按存储数量编号','GR标签，按存储数量编号');</v>
      </c>
    </row>
    <row r="1192" spans="1:5" x14ac:dyDescent="0.25">
      <c r="A1192" t="s">
        <v>2649</v>
      </c>
      <c r="B1192" t="s">
        <v>2650</v>
      </c>
      <c r="D1192" s="4" t="s">
        <v>2647</v>
      </c>
      <c r="E1192" s="4" t="str">
        <f>D1192&amp;A1192&amp;"','"&amp;B1192&amp;"','"&amp;B1192&amp;"');"</f>
        <v>INSERT INTO MDM."MaterialLabelForm" ("Code", "Name", "Description") VALUES ('E3','GR标签，按订单价格数量编号','GR标签，按订单价格数量编号');</v>
      </c>
    </row>
    <row r="1194" spans="1:5" x14ac:dyDescent="0.25">
      <c r="A1194">
        <v>0</v>
      </c>
      <c r="B1194" t="s">
        <v>2651</v>
      </c>
      <c r="D1194" s="4" t="s">
        <v>2652</v>
      </c>
      <c r="E1194" s="4" t="str">
        <f t="shared" ref="E1194" si="100">D1194&amp;A1194&amp;"','"&amp;B1194&amp;"','"&amp;B1194&amp;"');"</f>
        <v>INSERT INTO MDM."ShelfLifeExpirationDateRound" ("Code", "Name", "Description") VALUES ('0','不舍进','不舍进');</v>
      </c>
    </row>
    <row r="1195" spans="1:5" x14ac:dyDescent="0.25">
      <c r="A1195" t="s">
        <v>2653</v>
      </c>
      <c r="B1195" t="s">
        <v>2654</v>
      </c>
      <c r="D1195" s="4" t="s">
        <v>2652</v>
      </c>
      <c r="E1195" s="4" t="str">
        <f t="shared" ref="E1195" si="101">D1195&amp;A1195&amp;"','"&amp;B1195&amp;"','"&amp;B1195&amp;"');"</f>
        <v>INSERT INTO MDM."ShelfLifeExpirationDateRound" ("Code", "Name", "Description") VALUES ('-','开始选择期间（周，月或年）','开始选择期间（周，月或年）');</v>
      </c>
    </row>
    <row r="1196" spans="1:5" x14ac:dyDescent="0.25">
      <c r="A1196" t="s">
        <v>2655</v>
      </c>
      <c r="B1196" t="s">
        <v>2656</v>
      </c>
      <c r="D1196" s="4" t="s">
        <v>2652</v>
      </c>
      <c r="E1196" s="4" t="str">
        <f>D1196&amp;A1196&amp;"','"&amp;B1196&amp;"','"&amp;B1196&amp;"');"</f>
        <v>INSERT INTO MDM."ShelfLifeExpirationDateRound" ("Code", "Name", "Description") VALUES ('+','结束选择期间（周，月或年）','结束选择期间（周，月或年）');</v>
      </c>
    </row>
    <row r="1197" spans="1:5" x14ac:dyDescent="0.25">
      <c r="A1197" t="s">
        <v>1279</v>
      </c>
      <c r="B1197" t="s">
        <v>2657</v>
      </c>
      <c r="D1197" s="4" t="s">
        <v>2652</v>
      </c>
      <c r="E1197" s="4" t="str">
        <f>D1197&amp;A1197&amp;"','"&amp;B1197&amp;"','"&amp;B1197&amp;"');"</f>
        <v>INSERT INTO MDM."ShelfLifeExpirationDateRound" ("Code", "Name", "Description") VALUES ('F','开始后续期间（星期，月，年）','开始后续期间（星期，月，年）');</v>
      </c>
    </row>
    <row r="1199" spans="1:5" x14ac:dyDescent="0.25">
      <c r="A1199" t="s">
        <v>2658</v>
      </c>
      <c r="B1199" t="s">
        <v>2659</v>
      </c>
      <c r="D1199" s="4" t="s">
        <v>2660</v>
      </c>
      <c r="E1199" s="4" t="str">
        <f t="shared" ref="E1199" si="102">D1199&amp;A1199&amp;"','"&amp;B1199&amp;"','"&amp;B1199&amp;"');"</f>
        <v>INSERT INTO MDM."CatalogProfile" ("Code", "Name", "Description") VALUES ('$$-OSS-SM','R/3通知单','R/3通知单');</v>
      </c>
    </row>
    <row r="1200" spans="1:5" x14ac:dyDescent="0.25">
      <c r="A1200" s="20" t="s">
        <v>2661</v>
      </c>
      <c r="B1200" t="s">
        <v>2662</v>
      </c>
      <c r="D1200" s="4" t="s">
        <v>2660</v>
      </c>
      <c r="E1200" s="4" t="str">
        <f t="shared" ref="E1200" si="103">D1200&amp;A1200&amp;"','"&amp;B1200&amp;"','"&amp;B1200&amp;"');"</f>
        <v>INSERT INTO MDM."CatalogProfile" ("Code", "Name", "Description") VALUES ('000000001','一般的类别参数文件','一般的类别参数文件');</v>
      </c>
    </row>
    <row r="1201" spans="1:5" x14ac:dyDescent="0.25">
      <c r="A1201" t="s">
        <v>2663</v>
      </c>
      <c r="B1201" t="s">
        <v>2664</v>
      </c>
      <c r="D1201" s="4" t="s">
        <v>2660</v>
      </c>
      <c r="E1201" s="4" t="str">
        <f t="shared" ref="E1201:E1206" si="104">D1201&amp;A1201&amp;"','"&amp;B1201&amp;"','"&amp;B1201&amp;"');"</f>
        <v>INSERT INTO MDM."CatalogProfile" ("Code", "Name", "Description") VALUES ('CA-N','通用通知单','通用通知单');</v>
      </c>
    </row>
    <row r="1202" spans="1:5" x14ac:dyDescent="0.25">
      <c r="A1202" t="s">
        <v>2665</v>
      </c>
      <c r="B1202" t="s">
        <v>2666</v>
      </c>
      <c r="D1202" s="4" t="s">
        <v>2660</v>
      </c>
      <c r="E1202" s="4" t="str">
        <f t="shared" si="104"/>
        <v>INSERT INTO MDM."CatalogProfile" ("Code", "Name", "Description") VALUES ('CLM000001','要求类别参数文件','要求类别参数文件');</v>
      </c>
    </row>
    <row r="1203" spans="1:5" x14ac:dyDescent="0.25">
      <c r="A1203" t="s">
        <v>2667</v>
      </c>
      <c r="B1203" t="s">
        <v>2668</v>
      </c>
      <c r="D1203" s="4" t="s">
        <v>2660</v>
      </c>
      <c r="E1203" s="4" t="str">
        <f t="shared" si="104"/>
        <v>INSERT INTO MDM."CatalogProfile" ("Code", "Name", "Description") VALUES ('ISRE','RE不动产','RE不动产');</v>
      </c>
    </row>
    <row r="1204" spans="1:5" x14ac:dyDescent="0.25">
      <c r="A1204" t="s">
        <v>2669</v>
      </c>
      <c r="B1204" t="s">
        <v>2670</v>
      </c>
      <c r="D1204" s="4" t="s">
        <v>2660</v>
      </c>
      <c r="E1204" s="4" t="str">
        <f t="shared" si="104"/>
        <v>INSERT INTO MDM."CatalogProfile" ("Code", "Name", "Description") VALUES ('QM0000001','作为质量通告的类别参数文件','作为质量通告的类别参数文件');</v>
      </c>
    </row>
    <row r="1205" spans="1:5" x14ac:dyDescent="0.25">
      <c r="A1205" t="s">
        <v>2671</v>
      </c>
      <c r="B1205" t="s">
        <v>2672</v>
      </c>
      <c r="D1205" s="4" t="s">
        <v>2660</v>
      </c>
      <c r="E1205" s="4" t="str">
        <f t="shared" si="104"/>
        <v>INSERT INTO MDM."CatalogProfile" ("Code", "Name", "Description") VALUES ('SAPISR','ISR的类别参数文件','ISR的类别参数文件');</v>
      </c>
    </row>
    <row r="1206" spans="1:5" x14ac:dyDescent="0.25">
      <c r="A1206" t="s">
        <v>2673</v>
      </c>
      <c r="B1206" t="s">
        <v>2674</v>
      </c>
      <c r="D1206" s="4" t="s">
        <v>2660</v>
      </c>
      <c r="E1206" s="4" t="str">
        <f t="shared" si="104"/>
        <v>INSERT INTO MDM."CatalogProfile" ("Code", "Name", "Description") VALUES ('VW1','建议系统','建议系统');</v>
      </c>
    </row>
    <row r="1208" spans="1:5" x14ac:dyDescent="0.25">
      <c r="A1208">
        <v>0</v>
      </c>
      <c r="B1208" t="s">
        <v>2675</v>
      </c>
      <c r="D1208" s="4" t="s">
        <v>2676</v>
      </c>
      <c r="E1208" s="4" t="str">
        <f t="shared" ref="E1208" si="105">D1208&amp;A1208&amp;"','"&amp;B1208&amp;"','"&amp;B1208&amp;"');"</f>
        <v>INSERT INTO MDM."ReplacementPart" ("Code", "Name", "Description") VALUES ('0','否','否');</v>
      </c>
    </row>
    <row r="1209" spans="1:5" x14ac:dyDescent="0.25">
      <c r="A1209" t="s">
        <v>1273</v>
      </c>
      <c r="B1209" t="s">
        <v>2677</v>
      </c>
      <c r="D1209" s="4" t="s">
        <v>2676</v>
      </c>
      <c r="E1209" s="4" t="str">
        <f t="shared" ref="E1209" si="106">D1209&amp;A1209&amp;"','"&amp;B1209&amp;"','"&amp;B1209&amp;"');"</f>
        <v>INSERT INTO MDM."ReplacementPart" ("Code", "Name", "Description") VALUES ('A','可选的替代部分','可选的替代部分');</v>
      </c>
    </row>
    <row r="1210" spans="1:5" x14ac:dyDescent="0.25">
      <c r="A1210" t="s">
        <v>14</v>
      </c>
      <c r="B1210" t="s">
        <v>2678</v>
      </c>
      <c r="D1210" s="4" t="s">
        <v>2676</v>
      </c>
      <c r="E1210" s="4" t="str">
        <f>D1210&amp;A1210&amp;"','"&amp;B1210&amp;"','"&amp;B1210&amp;"');"</f>
        <v>INSERT INTO MDM."ReplacementPart" ("Code", "Name", "Description") VALUES ('B','必要的替代部分','必要的替代部分');</v>
      </c>
    </row>
    <row r="1212" spans="1:5" x14ac:dyDescent="0.25">
      <c r="A1212">
        <v>0</v>
      </c>
      <c r="B1212" t="s">
        <v>2679</v>
      </c>
      <c r="D1212" s="4" t="s">
        <v>2680</v>
      </c>
      <c r="E1212" s="4" t="str">
        <f t="shared" ref="E1212" si="107">D1212&amp;A1212&amp;"','"&amp;B1212&amp;"','"&amp;B1212&amp;"');"</f>
        <v>INSERT INTO MDM."JITDeliverySchedules" ("Code", "Name", "Description") VALUES ('0','无JIT','无JIT');</v>
      </c>
    </row>
    <row r="1213" spans="1:5" x14ac:dyDescent="0.25">
      <c r="A1213">
        <v>1</v>
      </c>
      <c r="B1213" t="s">
        <v>2681</v>
      </c>
      <c r="D1213" s="4" t="s">
        <v>2680</v>
      </c>
      <c r="E1213" s="4" t="str">
        <f t="shared" ref="E1213" si="108">D1213&amp;A1213&amp;"','"&amp;B1213&amp;"','"&amp;B1213&amp;"');"</f>
        <v>INSERT INTO MDM."JITDeliverySchedules" ("Code", "Name", "Description") VALUES ('1','自动地','自动地');</v>
      </c>
    </row>
    <row r="1215" spans="1:5" x14ac:dyDescent="0.25">
      <c r="A1215">
        <v>0</v>
      </c>
      <c r="B1215" t="s">
        <v>2682</v>
      </c>
      <c r="D1215" s="4" t="s">
        <v>2683</v>
      </c>
      <c r="E1215" s="4" t="str">
        <f t="shared" ref="E1215" si="109">D1215&amp;A1215&amp;"','"&amp;B1215&amp;"','"&amp;B1215&amp;"');"</f>
        <v>INSERT INTO MDM."SafetyTimeIndicator" ("Code", "Name", "Description") VALUES ('0','不考虑安全时间','不考虑安全时间');</v>
      </c>
    </row>
    <row r="1216" spans="1:5" x14ac:dyDescent="0.25">
      <c r="A1216">
        <v>1</v>
      </c>
      <c r="B1216" t="s">
        <v>2684</v>
      </c>
      <c r="D1216" s="4" t="s">
        <v>2683</v>
      </c>
      <c r="E1216" s="4" t="str">
        <f t="shared" ref="E1216" si="110">D1216&amp;A1216&amp;"','"&amp;B1216&amp;"','"&amp;B1216&amp;"');"</f>
        <v>INSERT INTO MDM."SafetyTimeIndicator" ("Code", "Name", "Description") VALUES ('1','独立需求的安全时间','独立需求的安全时间');</v>
      </c>
    </row>
    <row r="1217" spans="1:5" x14ac:dyDescent="0.25">
      <c r="A1217">
        <v>2</v>
      </c>
      <c r="B1217" t="s">
        <v>2685</v>
      </c>
      <c r="D1217" s="4" t="s">
        <v>2683</v>
      </c>
      <c r="E1217" s="4" t="str">
        <f>D1217&amp;A1217&amp;"','"&amp;B1217&amp;"','"&amp;B1217&amp;"');"</f>
        <v>INSERT INTO MDM."SafetyTimeIndicator" ("Code", "Name", "Description") VALUES ('2','所有需求的安全时间','所有需求的安全时间');</v>
      </c>
    </row>
    <row r="1218" spans="1:5" x14ac:dyDescent="0.25">
      <c r="D1218" s="4"/>
      <c r="E1218" s="4"/>
    </row>
    <row r="1219" spans="1:5" x14ac:dyDescent="0.25">
      <c r="A1219">
        <v>0</v>
      </c>
      <c r="B1219" t="s">
        <v>2686</v>
      </c>
      <c r="D1219" s="4" t="s">
        <v>2687</v>
      </c>
      <c r="E1219" s="4" t="str">
        <f t="shared" ref="E1219" si="111">D1219&amp;A1219&amp;"','"&amp;B1219&amp;"','"&amp;B1219&amp;"');"</f>
        <v>INSERT INTO MDM."CrossProjectMaterialIndicator" ("Code", "Name", "Description") VALUES ('0','只检查计划单独段','只检查计划单独段');</v>
      </c>
    </row>
    <row r="1220" spans="1:5" x14ac:dyDescent="0.25">
      <c r="A1220">
        <v>1</v>
      </c>
      <c r="B1220" t="s">
        <v>2688</v>
      </c>
      <c r="D1220" s="4" t="s">
        <v>2687</v>
      </c>
      <c r="E1220" s="4" t="str">
        <f t="shared" ref="E1220" si="112">D1220&amp;A1220&amp;"','"&amp;B1220&amp;"','"&amp;B1220&amp;"');"</f>
        <v>INSERT INTO MDM."CrossProjectMaterialIndicator" ("Code", "Name", "Description") VALUES ('1','检查计划工厂段和所有段','检查计划工厂段和所有段');</v>
      </c>
    </row>
    <row r="1222" spans="1:5" x14ac:dyDescent="0.25">
      <c r="A1222" t="s">
        <v>1297</v>
      </c>
      <c r="B1222" t="s">
        <v>2689</v>
      </c>
      <c r="D1222" s="4" t="s">
        <v>2690</v>
      </c>
      <c r="E1222" s="4" t="str">
        <f t="shared" ref="E1222" si="113">D1222&amp;A1222&amp;"','"&amp;B1222&amp;"','"&amp;B1222&amp;"');"</f>
        <v>INSERT INTO MDM."RequirementsGrouping" ("Code", "Name", "Description") VALUES ('T','显示相关的每日需求的汇总','显示相关的每日需求的汇总');</v>
      </c>
    </row>
    <row r="1223" spans="1:5" x14ac:dyDescent="0.25">
      <c r="A1223">
        <v>0</v>
      </c>
      <c r="B1223" t="s">
        <v>2691</v>
      </c>
      <c r="D1223" s="4" t="s">
        <v>2690</v>
      </c>
      <c r="E1223" s="4" t="str">
        <f>D1223&amp;A1223&amp;"','"&amp;B1223&amp;"','"&amp;B1223&amp;"');"</f>
        <v>INSERT INTO MDM."RequirementsGrouping" ("Code", "Name", "Description") VALUES ('0','在rep.mfg中，除总需求之外的个别记录','在rep.mfg中，除总需求之外的个别记录');</v>
      </c>
    </row>
    <row r="1225" spans="1:5" x14ac:dyDescent="0.25">
      <c r="A1225">
        <v>0</v>
      </c>
      <c r="B1225" t="s">
        <v>2692</v>
      </c>
      <c r="D1225" s="4" t="s">
        <v>2693</v>
      </c>
      <c r="E1225" s="4" t="str">
        <f t="shared" ref="E1225" si="114">D1225&amp;A1225&amp;"','"&amp;B1225&amp;"','"&amp;B1225&amp;"');"</f>
        <v>INSERT INTO MDM."MRPRelevancyRequirements" ("Code", "Name", "Description") VALUES ('0','相关需求的物料已计划','相关需求的物料已计划');</v>
      </c>
    </row>
    <row r="1226" spans="1:5" x14ac:dyDescent="0.25">
      <c r="A1226">
        <v>1</v>
      </c>
      <c r="B1226" t="s">
        <v>2694</v>
      </c>
      <c r="D1226" s="4" t="s">
        <v>2693</v>
      </c>
      <c r="E1226" s="4" t="str">
        <f t="shared" ref="E1226" si="115">D1226&amp;A1226&amp;"','"&amp;B1226&amp;"','"&amp;B1226&amp;"');"</f>
        <v>INSERT INTO MDM."MRPRelevancyRequirements" ("Code", "Name", "Description") VALUES ('1','相关需求的物料未计划','相关需求的物料未计划');</v>
      </c>
    </row>
    <row r="1228" spans="1:5" x14ac:dyDescent="0.25">
      <c r="A1228">
        <v>1</v>
      </c>
      <c r="B1228" t="s">
        <v>2695</v>
      </c>
      <c r="D1228" s="4" t="s">
        <v>2696</v>
      </c>
      <c r="E1228" s="4" t="str">
        <f t="shared" ref="E1228" si="116">D1228&amp;A1228&amp;"','"&amp;B1228&amp;"','"&amp;B1228&amp;"');"</f>
        <v>INSERT INTO MDM."DiscontinuationIndicator" ("Code", "Name", "Description") VALUES ('1','单一/平行中断的部分/物料','单一/平行中断的部分/物料');</v>
      </c>
    </row>
    <row r="1229" spans="1:5" x14ac:dyDescent="0.25">
      <c r="A1229">
        <v>3</v>
      </c>
      <c r="B1229" t="s">
        <v>2697</v>
      </c>
      <c r="D1229" s="4" t="s">
        <v>2696</v>
      </c>
      <c r="E1229" s="4" t="str">
        <f t="shared" ref="E1229" si="117">D1229&amp;A1229&amp;"','"&amp;B1229&amp;"','"&amp;B1229&amp;"');"</f>
        <v>INSERT INTO MDM."DiscontinuationIndicator" ("Code", "Name", "Description") VALUES ('3','相关平行不连续部分/物料','相关平行不连续部分/物料');</v>
      </c>
    </row>
    <row r="1231" spans="1:5" x14ac:dyDescent="0.25">
      <c r="A1231" s="20" t="s">
        <v>1544</v>
      </c>
      <c r="B1231" t="s">
        <v>2698</v>
      </c>
      <c r="D1231" s="4" t="s">
        <v>2699</v>
      </c>
      <c r="E1231" s="4" t="str">
        <f t="shared" ref="E1231" si="118">D1231&amp;A1231&amp;"','"&amp;B1231&amp;"','"&amp;B1231&amp;"');"</f>
        <v>INSERT INTO MDM."ReManufacturingProfile" ("Code", "Name", "Description") VALUES ('0001','无作业的最终反冲','无作业的最终反冲');</v>
      </c>
    </row>
    <row r="1232" spans="1:5" x14ac:dyDescent="0.25">
      <c r="A1232" s="20" t="s">
        <v>1547</v>
      </c>
      <c r="B1232" t="s">
        <v>2700</v>
      </c>
      <c r="D1232" s="4" t="s">
        <v>2699</v>
      </c>
      <c r="E1232" s="4" t="str">
        <f t="shared" ref="E1232" si="119">D1232&amp;A1232&amp;"','"&amp;B1232&amp;"','"&amp;B1232&amp;"');"</f>
        <v>INSERT INTO MDM."ReManufacturingProfile" ("Code", "Name", "Description") VALUES ('0002','有作业的最终反冲','有作业的最终反冲');</v>
      </c>
    </row>
    <row r="1233" spans="1:5" x14ac:dyDescent="0.25">
      <c r="A1233" s="20" t="s">
        <v>1549</v>
      </c>
      <c r="B1233" t="s">
        <v>2701</v>
      </c>
      <c r="D1233" s="4" t="s">
        <v>2699</v>
      </c>
      <c r="E1233" s="4" t="str">
        <f>D1233&amp;A1233&amp;"','"&amp;B1233&amp;"','"&amp;B1233&amp;"');"</f>
        <v>INSERT INTO MDM."ReManufacturingProfile" ("Code", "Name", "Description") VALUES ('0003','无作业的报告点','无作业的报告点');</v>
      </c>
    </row>
    <row r="1234" spans="1:5" x14ac:dyDescent="0.25">
      <c r="A1234" s="20" t="s">
        <v>1551</v>
      </c>
      <c r="B1234" t="s">
        <v>2700</v>
      </c>
      <c r="D1234" s="4" t="s">
        <v>2699</v>
      </c>
      <c r="E1234" s="4" t="str">
        <f>D1234&amp;A1234&amp;"','"&amp;B1234&amp;"','"&amp;B1234&amp;"');"</f>
        <v>INSERT INTO MDM."ReManufacturingProfile" ("Code", "Name", "Description") VALUES ('0004','有作业的最终反冲','有作业的最终反冲');</v>
      </c>
    </row>
    <row r="1235" spans="1:5" x14ac:dyDescent="0.25">
      <c r="A1235" s="20" t="s">
        <v>1705</v>
      </c>
      <c r="B1235" t="s">
        <v>2702</v>
      </c>
      <c r="D1235" s="4" t="s">
        <v>2699</v>
      </c>
      <c r="E1235" s="4" t="str">
        <f>D1235&amp;A1235&amp;"','"&amp;B1235&amp;"','"&amp;B1235&amp;"');"</f>
        <v>INSERT INTO MDM."ReManufacturingProfile" ("Code", "Name", "Description") VALUES ('0005','单独成本汇集-看板生产控制','单独成本汇集-看板生产控制');</v>
      </c>
    </row>
    <row r="1236" spans="1:5" x14ac:dyDescent="0.25">
      <c r="A1236" t="s">
        <v>2703</v>
      </c>
      <c r="B1236" t="s">
        <v>2704</v>
      </c>
      <c r="D1236" s="4" t="s">
        <v>2699</v>
      </c>
      <c r="E1236" s="4" t="str">
        <f>D1236&amp;A1236&amp;"','"&amp;B1236&amp;"','"&amp;B1236&amp;"');"</f>
        <v>INSERT INTO MDM."ReManufacturingProfile" ("Code", "Name", "Description") VALUES ('A001','总需求/集合','总需求/集合');</v>
      </c>
    </row>
    <row r="1237" spans="1:5" x14ac:dyDescent="0.25">
      <c r="A1237" t="s">
        <v>2705</v>
      </c>
      <c r="B1237" t="s">
        <v>2706</v>
      </c>
      <c r="D1237" s="4" t="s">
        <v>2699</v>
      </c>
      <c r="E1237" s="4" t="str">
        <f>D1237&amp;A1237&amp;"','"&amp;B1237&amp;"','"&amp;B1237&amp;"');"</f>
        <v>INSERT INTO MDM."ReManufacturingProfile" ("Code", "Name", "Description") VALUES ('A002','总需求/集合/作业','总需求/集合/作业');</v>
      </c>
    </row>
    <row r="1239" spans="1:5" x14ac:dyDescent="0.25">
      <c r="A1239" t="s">
        <v>1273</v>
      </c>
      <c r="B1239" t="s">
        <v>2707</v>
      </c>
      <c r="D1239" s="4" t="s">
        <v>2708</v>
      </c>
      <c r="E1239" s="4" t="str">
        <f t="shared" ref="E1239" si="120">D1239&amp;A1239&amp;"','"&amp;B1239&amp;"','"&amp;B1239&amp;"');"</f>
        <v>INSERT INTO MDM."FairShareRule" ("Code", "Name", "Description") VALUES ('A','百分比故障','百分比故障');</v>
      </c>
    </row>
    <row r="1240" spans="1:5" x14ac:dyDescent="0.25">
      <c r="A1240" t="s">
        <v>14</v>
      </c>
      <c r="B1240" t="s">
        <v>2709</v>
      </c>
      <c r="D1240" s="4" t="s">
        <v>2708</v>
      </c>
      <c r="E1240" s="4" t="str">
        <f t="shared" ref="E1240" si="121">D1240&amp;A1240&amp;"','"&amp;B1240&amp;"','"&amp;B1240&amp;"');"</f>
        <v>INSERT INTO MDM."FairShareRule" ("Code", "Name", "Description") VALUES ('B','目标百分比完成','目标百分比完成');</v>
      </c>
    </row>
    <row r="1241" spans="1:5" x14ac:dyDescent="0.25">
      <c r="A1241" t="s">
        <v>1422</v>
      </c>
      <c r="B1241" t="s">
        <v>2710</v>
      </c>
      <c r="D1241" s="4" t="s">
        <v>2708</v>
      </c>
      <c r="E1241" s="4" t="str">
        <f>D1241&amp;A1241&amp;"','"&amp;B1241&amp;"','"&amp;B1241&amp;"');"</f>
        <v>INSERT INTO MDM."FairShareRule" ("Code", "Name", "Description") VALUES ('X','用户退出','用户退出');</v>
      </c>
    </row>
    <row r="1243" spans="1:5" x14ac:dyDescent="0.25">
      <c r="A1243">
        <v>0</v>
      </c>
      <c r="B1243" t="s">
        <v>2711</v>
      </c>
      <c r="D1243" s="4" t="s">
        <v>2712</v>
      </c>
      <c r="E1243" s="4" t="str">
        <f t="shared" ref="E1243" si="122">D1243&amp;A1243&amp;"','"&amp;B1243&amp;"','"&amp;B1243&amp;"');"</f>
        <v>INSERT INTO MDM."PushPullDistribution" ("Code", "Name", "Description") VALUES ('0','拉','拉');</v>
      </c>
    </row>
    <row r="1244" spans="1:5" x14ac:dyDescent="0.25">
      <c r="A1244" t="s">
        <v>1480</v>
      </c>
      <c r="B1244" t="s">
        <v>2713</v>
      </c>
      <c r="D1244" s="4" t="s">
        <v>2712</v>
      </c>
      <c r="E1244" s="4" t="str">
        <f t="shared" ref="E1244" si="123">D1244&amp;A1244&amp;"','"&amp;B1244&amp;"','"&amp;B1244&amp;"');"</f>
        <v>INSERT INTO MDM."PushPullDistribution" ("Code", "Name", "Description") VALUES ('P','拉/推','拉/推');</v>
      </c>
    </row>
    <row r="1245" spans="1:5" x14ac:dyDescent="0.25">
      <c r="A1245" t="s">
        <v>1422</v>
      </c>
      <c r="B1245" t="s">
        <v>2714</v>
      </c>
      <c r="D1245" s="4" t="s">
        <v>2712</v>
      </c>
      <c r="E1245" s="4" t="str">
        <f>D1245&amp;A1245&amp;"','"&amp;B1245&amp;"','"&amp;B1245&amp;"');"</f>
        <v>INSERT INTO MDM."PushPullDistribution" ("Code", "Name", "Description") VALUES ('X','推','推');</v>
      </c>
    </row>
    <row r="1247" spans="1:5" x14ac:dyDescent="0.25">
      <c r="A1247" s="20" t="s">
        <v>1567</v>
      </c>
      <c r="B1247" t="s">
        <v>2715</v>
      </c>
      <c r="D1247" s="4" t="s">
        <v>2716</v>
      </c>
      <c r="E1247" s="4" t="str">
        <f t="shared" ref="E1247" si="124">D1247&amp;A1247&amp;"','"&amp;B1247&amp;"','"&amp;B1247&amp;"');"</f>
        <v>INSERT INTO MDM."ProductionSchedulingProfile" ("Code", "Name", "Description") VALUES ('000001','生产排产参数文件1','生产排产参数文件1');</v>
      </c>
    </row>
    <row r="1248" spans="1:5" x14ac:dyDescent="0.25">
      <c r="A1248" s="20" t="s">
        <v>1563</v>
      </c>
      <c r="B1248" t="s">
        <v>2717</v>
      </c>
      <c r="D1248" s="4" t="s">
        <v>2716</v>
      </c>
      <c r="E1248" s="4" t="str">
        <f t="shared" ref="E1248" si="125">D1248&amp;A1248&amp;"','"&amp;B1248&amp;"','"&amp;B1248&amp;"');"</f>
        <v>INSERT INTO MDM."ProductionSchedulingProfile" ("Code", "Name", "Description") VALUES ('000002','生产排产参数文件2（自动下达）','生产排产参数文件2（自动下达）');</v>
      </c>
    </row>
    <row r="1249" spans="1:5" x14ac:dyDescent="0.25">
      <c r="A1249" t="s">
        <v>2718</v>
      </c>
      <c r="B1249" t="s">
        <v>2719</v>
      </c>
      <c r="D1249" s="4" t="s">
        <v>2716</v>
      </c>
      <c r="E1249" s="4" t="str">
        <f>D1249&amp;A1249&amp;"','"&amp;B1249&amp;"','"&amp;B1249&amp;"');"</f>
        <v>INSERT INTO MDM."ProductionSchedulingProfile" ("Code", "Name", "Description") VALUES ('PI01','流程型工业','流程型工业');</v>
      </c>
    </row>
    <row r="1251" spans="1:5" x14ac:dyDescent="0.25">
      <c r="A1251">
        <v>0</v>
      </c>
      <c r="B1251" t="s">
        <v>2720</v>
      </c>
      <c r="D1251" s="4" t="s">
        <v>2721</v>
      </c>
      <c r="E1251" s="4" t="str">
        <f t="shared" ref="E1251" si="126">D1251&amp;A1251&amp;"','"&amp;B1251&amp;"','"&amp;B1251&amp;"');"</f>
        <v>INSERT INTO MDM."OriginalBatchManagement" ("Code", "Name", "Description") VALUES ('0','不允许','不允许');</v>
      </c>
    </row>
    <row r="1252" spans="1:5" x14ac:dyDescent="0.25">
      <c r="A1252">
        <v>1</v>
      </c>
      <c r="B1252" t="s">
        <v>2722</v>
      </c>
      <c r="D1252" s="4" t="s">
        <v>2721</v>
      </c>
      <c r="E1252" s="4" t="str">
        <f t="shared" ref="E1252" si="127">D1252&amp;A1252&amp;"','"&amp;B1252&amp;"','"&amp;B1252&amp;"');"</f>
        <v>INSERT INTO MDM."OriginalBatchManagement" ("Code", "Name", "Description") VALUES ('1','允许的','允许的');</v>
      </c>
    </row>
    <row r="1254" spans="1:5" x14ac:dyDescent="0.25">
      <c r="A1254">
        <v>0</v>
      </c>
      <c r="B1254" t="s">
        <v>2723</v>
      </c>
      <c r="C1254" t="s">
        <v>2724</v>
      </c>
      <c r="D1254" s="4" t="s">
        <v>2725</v>
      </c>
      <c r="E1254" s="4" t="str">
        <f>D1254&amp;A1254&amp;"','"&amp;B1254&amp;"','"&amp;C1254&amp;"');"</f>
        <v>INSERT INTO MDM."ShelfLifeExpirationDate" ("Code", "Name", "Description") VALUES ('0','D','天');</v>
      </c>
    </row>
    <row r="1255" spans="1:5" x14ac:dyDescent="0.25">
      <c r="A1255">
        <v>1</v>
      </c>
      <c r="B1255" t="s">
        <v>1299</v>
      </c>
      <c r="C1255" t="s">
        <v>2726</v>
      </c>
      <c r="D1255" s="4" t="s">
        <v>2725</v>
      </c>
      <c r="E1255" s="4" t="str">
        <f t="shared" ref="E1255" si="128">D1255&amp;A1255&amp;"','"&amp;B1255&amp;"','"&amp;C1255&amp;"');"</f>
        <v>INSERT INTO MDM."ShelfLifeExpirationDate" ("Code", "Name", "Description") VALUES ('1','W','周');</v>
      </c>
    </row>
    <row r="1256" spans="1:5" x14ac:dyDescent="0.25">
      <c r="A1256">
        <v>2</v>
      </c>
      <c r="B1256" t="s">
        <v>1289</v>
      </c>
      <c r="C1256" t="s">
        <v>2727</v>
      </c>
      <c r="D1256" s="4" t="s">
        <v>2725</v>
      </c>
      <c r="E1256" s="4" t="str">
        <f>D1256&amp;A1256&amp;"','"&amp;B1256&amp;"','"&amp;C1256&amp;"');"</f>
        <v>INSERT INTO MDM."ShelfLifeExpirationDate" ("Code", "Name", "Description") VALUES ('2','M','月份');</v>
      </c>
    </row>
    <row r="1257" spans="1:5" x14ac:dyDescent="0.25">
      <c r="A1257">
        <v>3</v>
      </c>
      <c r="B1257" t="s">
        <v>1301</v>
      </c>
      <c r="C1257" t="s">
        <v>2728</v>
      </c>
      <c r="D1257" s="4" t="s">
        <v>2725</v>
      </c>
      <c r="E1257" s="4" t="str">
        <f>D1257&amp;A1257&amp;"','"&amp;B1257&amp;"','"&amp;C1257&amp;"');"</f>
        <v>INSERT INTO MDM."ShelfLifeExpirationDate" ("Code", "Name", "Description") VALUES ('3','Y','年份');</v>
      </c>
    </row>
    <row r="1259" spans="1:5" x14ac:dyDescent="0.25">
      <c r="A1259" s="20" t="s">
        <v>1567</v>
      </c>
      <c r="B1259" t="s">
        <v>2729</v>
      </c>
      <c r="D1259" s="4" t="s">
        <v>2730</v>
      </c>
      <c r="E1259" s="4" t="str">
        <f t="shared" ref="E1259" si="129">D1259&amp;A1259&amp;"','"&amp;B1259&amp;"','"&amp;B1259&amp;"');"</f>
        <v>INSERT INTO MDM."QMMaterialAuthorizationGroup" ("Code", "Name", "Description") VALUES ('000001','物料授权组1','物料授权组1');</v>
      </c>
    </row>
    <row r="1260" spans="1:5" x14ac:dyDescent="0.25">
      <c r="A1260" s="20" t="s">
        <v>1563</v>
      </c>
      <c r="B1260" t="s">
        <v>2731</v>
      </c>
      <c r="D1260" s="4" t="s">
        <v>2730</v>
      </c>
      <c r="E1260" s="4" t="str">
        <f t="shared" ref="E1260" si="130">D1260&amp;A1260&amp;"','"&amp;B1260&amp;"','"&amp;B1260&amp;"');"</f>
        <v>INSERT INTO MDM."QMMaterialAuthorizationGroup" ("Code", "Name", "Description") VALUES ('000002','物料授权组2','物料授权组2');</v>
      </c>
    </row>
    <row r="1261" spans="1:5" x14ac:dyDescent="0.25">
      <c r="A1261" s="20" t="s">
        <v>2732</v>
      </c>
      <c r="B1261" t="s">
        <v>2733</v>
      </c>
      <c r="D1261" s="4" t="s">
        <v>2730</v>
      </c>
      <c r="E1261" s="4" t="str">
        <f t="shared" ref="E1261:E1268" si="131">D1261&amp;A1261&amp;"','"&amp;B1261&amp;"','"&amp;B1261&amp;"');"</f>
        <v>INSERT INTO MDM."QMMaterialAuthorizationGroup" ("Code", "Name", "Description") VALUES ('000010','自动支持带任务列表的批','自动支持带任务列表的批');</v>
      </c>
    </row>
    <row r="1262" spans="1:5" x14ac:dyDescent="0.25">
      <c r="A1262" s="20" t="s">
        <v>2734</v>
      </c>
      <c r="B1262" t="s">
        <v>2735</v>
      </c>
      <c r="D1262" s="4" t="s">
        <v>2730</v>
      </c>
      <c r="E1262" s="4" t="str">
        <f t="shared" si="131"/>
        <v>INSERT INTO MDM."QMMaterialAuthorizationGroup" ("Code", "Name", "Description") VALUES ('000011','自动支持带物料规格的批','自动支持带物料规格的批');</v>
      </c>
    </row>
    <row r="1263" spans="1:5" x14ac:dyDescent="0.25">
      <c r="A1263" s="20" t="s">
        <v>2736</v>
      </c>
      <c r="B1263" t="s">
        <v>2737</v>
      </c>
      <c r="D1263" s="4" t="s">
        <v>2730</v>
      </c>
      <c r="E1263" s="4" t="str">
        <f t="shared" si="131"/>
        <v>INSERT INTO MDM."QMMaterialAuthorizationGroup" ("Code", "Name", "Description") VALUES ('000012','手工支持带物料规格的批','手工支持带物料规格的批');</v>
      </c>
    </row>
    <row r="1264" spans="1:5" x14ac:dyDescent="0.25">
      <c r="A1264" s="20" t="s">
        <v>2738</v>
      </c>
      <c r="B1264" t="s">
        <v>2739</v>
      </c>
      <c r="D1264" s="4" t="s">
        <v>2730</v>
      </c>
      <c r="E1264" s="4" t="str">
        <f t="shared" si="131"/>
        <v>INSERT INTO MDM."QMMaterialAuthorizationGroup" ("Code", "Name", "Description") VALUES ('000020','数字签名（全局）','数字签名（全局）');</v>
      </c>
    </row>
    <row r="1265" spans="1:5" x14ac:dyDescent="0.25">
      <c r="A1265" s="20" t="s">
        <v>2740</v>
      </c>
      <c r="B1265" t="s">
        <v>2741</v>
      </c>
      <c r="D1265" s="4" t="s">
        <v>2730</v>
      </c>
      <c r="E1265" s="4" t="str">
        <f t="shared" si="131"/>
        <v>INSERT INTO MDM."QMMaterialAuthorizationGroup" ("Code", "Name", "Description") VALUES ('000021','结果记录中的数字签名','结果记录中的数字签名');</v>
      </c>
    </row>
    <row r="1266" spans="1:5" x14ac:dyDescent="0.25">
      <c r="A1266" s="20" t="s">
        <v>2742</v>
      </c>
      <c r="B1266" t="s">
        <v>2743</v>
      </c>
      <c r="D1266" s="4" t="s">
        <v>2730</v>
      </c>
      <c r="E1266" s="4" t="str">
        <f t="shared" si="131"/>
        <v>INSERT INTO MDM."QMMaterialAuthorizationGroup" ("Code", "Name", "Description") VALUES ('000022','使用声明的数字签名','使用声明的数字签名');</v>
      </c>
    </row>
    <row r="1267" spans="1:5" x14ac:dyDescent="0.25">
      <c r="A1267" s="20" t="s">
        <v>2744</v>
      </c>
      <c r="B1267" t="s">
        <v>2745</v>
      </c>
      <c r="D1267" s="4" t="s">
        <v>2730</v>
      </c>
      <c r="E1267" s="4" t="str">
        <f t="shared" si="131"/>
        <v>INSERT INTO MDM."QMMaterialAuthorizationGroup" ("Code", "Name", "Description") VALUES ('000023','实际采样图形的数字签名','实际采样图形的数字签名');</v>
      </c>
    </row>
    <row r="1268" spans="1:5" x14ac:dyDescent="0.25">
      <c r="A1268" s="20" t="s">
        <v>2746</v>
      </c>
      <c r="B1268" t="s">
        <v>2747</v>
      </c>
      <c r="D1268" s="4" t="s">
        <v>2730</v>
      </c>
      <c r="E1268" s="4" t="str">
        <f t="shared" si="131"/>
        <v>INSERT INTO MDM."QMMaterialAuthorizationGroup" ("Code", "Name", "Description") VALUES ('000030','检验批批准和数字信号','检验批批准和数字信号');</v>
      </c>
    </row>
    <row r="1270" spans="1:5" x14ac:dyDescent="0.25">
      <c r="A1270" s="20" t="s">
        <v>2748</v>
      </c>
      <c r="B1270" t="s">
        <v>2749</v>
      </c>
      <c r="D1270" s="4" t="s">
        <v>2750</v>
      </c>
      <c r="E1270" s="4" t="str">
        <f t="shared" ref="E1270" si="132">D1270&amp;A1270&amp;"','"&amp;B1270&amp;"','"&amp;B1270&amp;"');"</f>
        <v>INSERT INTO MDM."QMControlKeyInProcurement" ("Code", "Name", "Description") VALUES ('0000','无活动功能，信息消息','无活动功能，信息消息');</v>
      </c>
    </row>
    <row r="1271" spans="1:5" x14ac:dyDescent="0.25">
      <c r="A1271" s="20" t="s">
        <v>1544</v>
      </c>
      <c r="B1271" t="s">
        <v>2751</v>
      </c>
      <c r="D1271" s="4" t="s">
        <v>2750</v>
      </c>
      <c r="E1271" s="4" t="str">
        <f t="shared" ref="E1271" si="133">D1271&amp;A1271&amp;"','"&amp;B1271&amp;"','"&amp;B1271&amp;"');"</f>
        <v>INSERT INTO MDM."QMControlKeyInProcurement" ("Code", "Name", "Description") VALUES ('0001','交货下达','交货下达');</v>
      </c>
    </row>
    <row r="1272" spans="1:5" x14ac:dyDescent="0.25">
      <c r="A1272" s="20" t="s">
        <v>1547</v>
      </c>
      <c r="B1272" t="s">
        <v>2752</v>
      </c>
      <c r="D1272" s="4" t="s">
        <v>2750</v>
      </c>
      <c r="E1272" s="4" t="str">
        <f t="shared" ref="E1272:E1279" si="134">D1272&amp;A1272&amp;"','"&amp;B1272&amp;"','"&amp;B1272&amp;"');"</f>
        <v>INSERT INTO MDM."QMControlKeyInProcurement" ("Code", "Name", "Description") VALUES ('0002','交货下达，技术交货条款','交货下达，技术交货条款');</v>
      </c>
    </row>
    <row r="1273" spans="1:5" x14ac:dyDescent="0.25">
      <c r="A1273" s="20" t="s">
        <v>1549</v>
      </c>
      <c r="B1273" t="s">
        <v>2753</v>
      </c>
      <c r="D1273" s="4" t="s">
        <v>2750</v>
      </c>
      <c r="E1273" s="4" t="str">
        <f t="shared" si="134"/>
        <v>INSERT INTO MDM."QMControlKeyInProcurement" ("Code", "Name", "Description") VALUES ('0003','交货下达，QA协议','交货下达，QA协议');</v>
      </c>
    </row>
    <row r="1274" spans="1:5" x14ac:dyDescent="0.25">
      <c r="A1274" s="20" t="s">
        <v>1551</v>
      </c>
      <c r="B1274" t="s">
        <v>2754</v>
      </c>
      <c r="D1274" s="4" t="s">
        <v>2750</v>
      </c>
      <c r="E1274" s="4" t="str">
        <f t="shared" si="134"/>
        <v>INSERT INTO MDM."QMControlKeyInProcurement" ("Code", "Name", "Description") VALUES ('0004','供应商下达，技术交货条款，QA协议','供应商下达，技术交货条款，QA协议');</v>
      </c>
    </row>
    <row r="1275" spans="1:5" x14ac:dyDescent="0.25">
      <c r="A1275" s="20" t="s">
        <v>1705</v>
      </c>
      <c r="B1275" t="s">
        <v>2755</v>
      </c>
      <c r="D1275" s="4" t="s">
        <v>2750</v>
      </c>
      <c r="E1275" s="4" t="str">
        <f t="shared" si="134"/>
        <v>INSERT INTO MDM."QMControlKeyInProcurement" ("Code", "Name", "Description") VALUES ('0005','交货下达，证书','交货下达，证书');</v>
      </c>
    </row>
    <row r="1276" spans="1:5" x14ac:dyDescent="0.25">
      <c r="A1276" s="20" t="s">
        <v>2756</v>
      </c>
      <c r="B1276" t="s">
        <v>2757</v>
      </c>
      <c r="D1276" s="4" t="s">
        <v>2750</v>
      </c>
      <c r="E1276" s="4" t="str">
        <f t="shared" si="134"/>
        <v>INSERT INTO MDM."QMControlKeyInProcurement" ("Code", "Name", "Description") VALUES ('0006','交货下达，技术交货条款，QA协议，证书','交货下达，技术交货条款，QA协议，证书');</v>
      </c>
    </row>
    <row r="1277" spans="1:5" x14ac:dyDescent="0.25">
      <c r="A1277" s="20" t="s">
        <v>2758</v>
      </c>
      <c r="B1277" t="s">
        <v>2759</v>
      </c>
      <c r="D1277" s="4" t="s">
        <v>2750</v>
      </c>
      <c r="E1277" s="4" t="str">
        <f t="shared" si="134"/>
        <v>INSERT INTO MDM."QMControlKeyInProcurement" ("Code", "Name", "Description") VALUES ('0007','交货下达，发票冻结','交货下达，发票冻结');</v>
      </c>
    </row>
    <row r="1278" spans="1:5" x14ac:dyDescent="0.25">
      <c r="A1278">
        <v>8888</v>
      </c>
      <c r="B1278" t="s">
        <v>2760</v>
      </c>
      <c r="D1278" s="4" t="s">
        <v>2750</v>
      </c>
      <c r="E1278" s="4" t="str">
        <f t="shared" si="134"/>
        <v>INSERT INTO MDM."QMControlKeyInProcurement" ("Code", "Name", "Description") VALUES ('8888','交货冻结未激活','交货冻结未激活');</v>
      </c>
    </row>
    <row r="1279" spans="1:5" x14ac:dyDescent="0.25">
      <c r="A1279">
        <v>9999</v>
      </c>
      <c r="B1279" t="s">
        <v>2761</v>
      </c>
      <c r="D1279" s="4" t="s">
        <v>2750</v>
      </c>
      <c r="E1279" s="4" t="str">
        <f t="shared" si="134"/>
        <v>INSERT INTO MDM."QMControlKeyInProcurement" ("Code", "Name", "Description") VALUES ('9999','所有活动功能有错误信息','所有活动功能有错误信息');</v>
      </c>
    </row>
    <row r="1281" spans="1:5" x14ac:dyDescent="0.25">
      <c r="A1281" t="s">
        <v>2762</v>
      </c>
      <c r="B1281" t="s">
        <v>2763</v>
      </c>
      <c r="D1281" s="4" t="s">
        <v>2764</v>
      </c>
      <c r="E1281" s="4" t="str">
        <f t="shared" ref="E1281" si="135">D1281&amp;A1281&amp;"','"&amp;B1281&amp;"','"&amp;B1281&amp;"');"</f>
        <v>INSERT INTO MDM."QMCertificateType" ("Code", "Name", "Description") VALUES ('E21','合格证"2.1"EN10204','合格证"2.1"EN10204');</v>
      </c>
    </row>
    <row r="1282" spans="1:5" x14ac:dyDescent="0.25">
      <c r="A1282" t="s">
        <v>2765</v>
      </c>
      <c r="B1282" t="s">
        <v>2766</v>
      </c>
      <c r="D1282" s="4" t="s">
        <v>2764</v>
      </c>
      <c r="E1282" s="4" t="str">
        <f t="shared" ref="E1282" si="136">D1282&amp;A1282&amp;"','"&amp;B1282&amp;"','"&amp;B1282&amp;"');"</f>
        <v>INSERT INTO MDM."QMCertificateType" ("Code", "Name", "Description") VALUES ('E22','测试证书"2.2"EN10204','测试证书"2.2"EN10204');</v>
      </c>
    </row>
    <row r="1283" spans="1:5" x14ac:dyDescent="0.25">
      <c r="A1283" t="s">
        <v>2767</v>
      </c>
      <c r="B1283" t="s">
        <v>2768</v>
      </c>
      <c r="D1283" s="4" t="s">
        <v>2764</v>
      </c>
      <c r="E1283" s="4" t="str">
        <f>D1283&amp;A1283&amp;"','"&amp;B1283&amp;"','"&amp;B1283&amp;"');"</f>
        <v>INSERT INTO MDM."QMCertificateType" ("Code", "Name", "Description") VALUES ('E23','工作测试证书"2.3"EN10204','工作测试证书"2.3"EN10204');</v>
      </c>
    </row>
    <row r="1284" spans="1:5" x14ac:dyDescent="0.25">
      <c r="A1284" t="s">
        <v>2769</v>
      </c>
      <c r="B1284" t="s">
        <v>2770</v>
      </c>
      <c r="D1284" s="4" t="s">
        <v>2764</v>
      </c>
      <c r="E1284" s="4" t="str">
        <f>D1284&amp;A1284&amp;"','"&amp;B1284&amp;"','"&amp;B1284&amp;"');"</f>
        <v>INSERT INTO MDM."QMCertificateType" ("Code", "Name", "Description") VALUES ('E31A','检验证书"3.1.A"EN10204','检验证书"3.1.A"EN10204');</v>
      </c>
    </row>
    <row r="1285" spans="1:5" x14ac:dyDescent="0.25">
      <c r="A1285" t="s">
        <v>2771</v>
      </c>
      <c r="B1285" t="s">
        <v>2772</v>
      </c>
      <c r="D1285" s="4" t="s">
        <v>2764</v>
      </c>
      <c r="E1285" s="4" t="str">
        <f>D1285&amp;A1285&amp;"','"&amp;B1285&amp;"','"&amp;B1285&amp;"');"</f>
        <v>INSERT INTO MDM."QMCertificateType" ("Code", "Name", "Description") VALUES ('E31B','检验证书"3.1.B"EN10204','检验证书"3.1.B"EN10204');</v>
      </c>
    </row>
    <row r="1286" spans="1:5" x14ac:dyDescent="0.25">
      <c r="A1286" t="s">
        <v>2773</v>
      </c>
      <c r="B1286" t="s">
        <v>2774</v>
      </c>
      <c r="D1286" s="4" t="s">
        <v>2764</v>
      </c>
      <c r="E1286" s="4" t="str">
        <f>D1286&amp;A1286&amp;"','"&amp;B1286&amp;"','"&amp;B1286&amp;"');"</f>
        <v>INSERT INTO MDM."QMCertificateType" ("Code", "Name", "Description") VALUES ('E31C','检验证书"3.1.C"EN10204','检验证书"3.1.C"EN10204');</v>
      </c>
    </row>
    <row r="1287" spans="1:5" x14ac:dyDescent="0.25">
      <c r="A1287" t="s">
        <v>2775</v>
      </c>
      <c r="B1287" t="s">
        <v>2776</v>
      </c>
      <c r="D1287" s="4" t="s">
        <v>2764</v>
      </c>
      <c r="E1287" s="4" t="str">
        <f>D1287&amp;A1287&amp;"','"&amp;B1287&amp;"','"&amp;B1287&amp;"');"</f>
        <v>INSERT INTO MDM."QMCertificateType" ("Code", "Name", "Description") VALUES ('E32','检验报告"3.2"EN10204','检验报告"3.2"EN10204');</v>
      </c>
    </row>
    <row r="1289" spans="1:5" x14ac:dyDescent="0.25">
      <c r="A1289">
        <v>9001</v>
      </c>
      <c r="B1289" t="s">
        <v>2777</v>
      </c>
      <c r="D1289" s="4" t="s">
        <v>2778</v>
      </c>
      <c r="E1289" s="4" t="str">
        <f t="shared" ref="E1289" si="137">D1289&amp;A1289&amp;"','"&amp;B1289&amp;"','"&amp;B1289&amp;"');"</f>
        <v>INSERT INTO MDM."QMVendorSystemRequired" ("Code", "Name", "Description") VALUES ('9001','ISO9001,有证书','ISO9001,有证书');</v>
      </c>
    </row>
    <row r="1290" spans="1:5" x14ac:dyDescent="0.25">
      <c r="A1290">
        <v>9002</v>
      </c>
      <c r="B1290" t="s">
        <v>2779</v>
      </c>
      <c r="D1290" s="4" t="s">
        <v>2778</v>
      </c>
      <c r="E1290" s="4" t="str">
        <f t="shared" ref="E1290" si="138">D1290&amp;A1290&amp;"','"&amp;B1290&amp;"','"&amp;B1290&amp;"');"</f>
        <v>INSERT INTO MDM."QMVendorSystemRequired" ("Code", "Name", "Description") VALUES ('9002','ISO9002,有证书','ISO9002,有证书');</v>
      </c>
    </row>
    <row r="1291" spans="1:5" x14ac:dyDescent="0.25">
      <c r="A1291">
        <v>9003</v>
      </c>
      <c r="B1291" t="s">
        <v>2780</v>
      </c>
      <c r="D1291" s="4" t="s">
        <v>2778</v>
      </c>
      <c r="E1291" s="4" t="str">
        <f>D1291&amp;A1291&amp;"','"&amp;B1291&amp;"','"&amp;B1291&amp;"');"</f>
        <v>INSERT INTO MDM."QMVendorSystemRequired" ("Code", "Name", "Description") VALUES ('9003','ISO9003,有证书','ISO9003,有证书');</v>
      </c>
    </row>
    <row r="1293" spans="1:5" x14ac:dyDescent="0.25">
      <c r="A1293">
        <v>0</v>
      </c>
      <c r="B1293" t="s">
        <v>2781</v>
      </c>
      <c r="D1293" s="4" t="s">
        <v>2782</v>
      </c>
      <c r="E1293" s="4" t="str">
        <f t="shared" ref="E1293" si="139">D1293&amp;A1293&amp;"','"&amp;B1293&amp;"','"&amp;B1293&amp;"');"</f>
        <v>INSERT INTO MDM."TaskListKind" ("Code", "Name", "Description") VALUES ('0','标准网络','标准网络');</v>
      </c>
    </row>
    <row r="1294" spans="1:5" x14ac:dyDescent="0.25">
      <c r="A1294">
        <v>2</v>
      </c>
      <c r="B1294" t="s">
        <v>2783</v>
      </c>
      <c r="D1294" s="4" t="s">
        <v>2782</v>
      </c>
      <c r="E1294" s="4" t="str">
        <f t="shared" ref="E1294" si="140">D1294&amp;A1294&amp;"','"&amp;B1294&amp;"','"&amp;B1294&amp;"');"</f>
        <v>INSERT INTO MDM."TaskListKind" ("Code", "Name", "Description") VALUES ('2','主配方','主配方');</v>
      </c>
    </row>
    <row r="1295" spans="1:5" x14ac:dyDescent="0.25">
      <c r="A1295">
        <v>3</v>
      </c>
      <c r="B1295" t="s">
        <v>2784</v>
      </c>
      <c r="D1295" s="4" t="s">
        <v>2782</v>
      </c>
      <c r="E1295" s="4" t="str">
        <f t="shared" ref="E1295:E1303" si="141">D1295&amp;A1295&amp;"','"&amp;B1295&amp;"','"&amp;B1295&amp;"');"</f>
        <v>INSERT INTO MDM."TaskListKind" ("Code", "Name", "Description") VALUES ('3','粗计划参数文件','粗计划参数文件');</v>
      </c>
    </row>
    <row r="1296" spans="1:5" x14ac:dyDescent="0.25">
      <c r="A1296" t="s">
        <v>1273</v>
      </c>
      <c r="B1296" t="s">
        <v>2785</v>
      </c>
      <c r="D1296" s="4" t="s">
        <v>2782</v>
      </c>
      <c r="E1296" s="4" t="str">
        <f t="shared" si="141"/>
        <v>INSERT INTO MDM."TaskListKind" ("Code", "Name", "Description") VALUES ('A','通用维护任务清单','通用维护任务清单');</v>
      </c>
    </row>
    <row r="1297" spans="1:5" x14ac:dyDescent="0.25">
      <c r="A1297" t="s">
        <v>1277</v>
      </c>
      <c r="B1297" t="s">
        <v>2786</v>
      </c>
      <c r="D1297" s="4" t="s">
        <v>2782</v>
      </c>
      <c r="E1297" s="4" t="str">
        <f t="shared" si="141"/>
        <v>INSERT INTO MDM."TaskListKind" ("Code", "Name", "Description") VALUES ('E','设备任务清单','设备任务清单');</v>
      </c>
    </row>
    <row r="1298" spans="1:5" x14ac:dyDescent="0.25">
      <c r="A1298" t="s">
        <v>1289</v>
      </c>
      <c r="B1298" t="s">
        <v>2787</v>
      </c>
      <c r="D1298" s="4" t="s">
        <v>2782</v>
      </c>
      <c r="E1298" s="4" t="str">
        <f t="shared" si="141"/>
        <v>INSERT INTO MDM."TaskListKind" ("Code", "Name", "Description") VALUES ('M','参照定额工艺路线','参照定额工艺路线');</v>
      </c>
    </row>
    <row r="1299" spans="1:5" x14ac:dyDescent="0.25">
      <c r="A1299" t="s">
        <v>1711</v>
      </c>
      <c r="B1299" t="s">
        <v>2788</v>
      </c>
      <c r="D1299" s="4" t="s">
        <v>2782</v>
      </c>
      <c r="E1299" s="4" t="str">
        <f t="shared" si="141"/>
        <v>INSERT INTO MDM."TaskListKind" ("Code", "Name", "Description") VALUES ('N','路径','路径');</v>
      </c>
    </row>
    <row r="1300" spans="1:5" x14ac:dyDescent="0.25">
      <c r="A1300" t="s">
        <v>2789</v>
      </c>
      <c r="B1300" t="s">
        <v>2790</v>
      </c>
      <c r="D1300" s="4" t="s">
        <v>2782</v>
      </c>
      <c r="E1300" s="4" t="str">
        <f t="shared" si="141"/>
        <v>INSERT INTO MDM."TaskListKind" ("Code", "Name", "Description") VALUES ('Q','检验计划','检验计划');</v>
      </c>
    </row>
    <row r="1301" spans="1:5" x14ac:dyDescent="0.25">
      <c r="A1301" t="s">
        <v>1295</v>
      </c>
      <c r="B1301" t="s">
        <v>2791</v>
      </c>
      <c r="D1301" s="4" t="s">
        <v>2782</v>
      </c>
      <c r="E1301" s="4" t="str">
        <f t="shared" si="141"/>
        <v>INSERT INTO MDM."TaskListKind" ("Code", "Name", "Description") VALUES ('R','定额工艺路线','定额工艺路线');</v>
      </c>
    </row>
    <row r="1302" spans="1:5" x14ac:dyDescent="0.25">
      <c r="A1302" t="s">
        <v>2632</v>
      </c>
      <c r="B1302" t="s">
        <v>2792</v>
      </c>
      <c r="D1302" s="4" t="s">
        <v>2782</v>
      </c>
      <c r="E1302" s="4" t="str">
        <f t="shared" si="141"/>
        <v>INSERT INTO MDM."TaskListKind" ("Code", "Name", "Description") VALUES ('S','参考工序集','参考工序集');</v>
      </c>
    </row>
    <row r="1303" spans="1:5" x14ac:dyDescent="0.25">
      <c r="A1303" t="s">
        <v>1297</v>
      </c>
      <c r="B1303" t="s">
        <v>2793</v>
      </c>
      <c r="D1303" s="4" t="s">
        <v>2782</v>
      </c>
      <c r="E1303" s="4" t="str">
        <f t="shared" si="141"/>
        <v>INSERT INTO MDM."TaskListKind" ("Code", "Name", "Description") VALUES ('T','功能位置的任务清单','功能位置的任务清单');</v>
      </c>
    </row>
    <row r="1305" spans="1:5" x14ac:dyDescent="0.25">
      <c r="A1305" t="s">
        <v>2794</v>
      </c>
      <c r="B1305" t="s">
        <v>2795</v>
      </c>
      <c r="D1305" s="4" t="s">
        <v>2796</v>
      </c>
      <c r="E1305" s="4" t="str">
        <f t="shared" ref="E1305" si="142">D1305&amp;A1305&amp;"','"&amp;B1305&amp;"','"&amp;B1305&amp;"');"</f>
        <v>INSERT INTO MDM."OriginGroupCosting" ("Code", "Name", "Description") VALUES ('NFAU','会计核算单位:黄金','会计核算单位:黄金');</v>
      </c>
    </row>
    <row r="1306" spans="1:5" x14ac:dyDescent="0.25">
      <c r="A1306" t="s">
        <v>2797</v>
      </c>
      <c r="B1306" t="s">
        <v>2798</v>
      </c>
      <c r="D1306" s="4" t="s">
        <v>2796</v>
      </c>
      <c r="E1306" s="4" t="str">
        <f t="shared" ref="E1306" si="143">D1306&amp;A1306&amp;"','"&amp;B1306&amp;"','"&amp;B1306&amp;"');"</f>
        <v>INSERT INTO MDM."OriginGroupCosting" ("Code", "Name", "Description") VALUES ('NFCU','合并单位:铜','合并单位:铜');</v>
      </c>
    </row>
    <row r="1317" spans="6:13" x14ac:dyDescent="0.25">
      <c r="F1317">
        <v>2200</v>
      </c>
      <c r="G1317">
        <v>2200</v>
      </c>
      <c r="H1317">
        <v>40</v>
      </c>
      <c r="K1317">
        <v>2200</v>
      </c>
      <c r="L1317">
        <v>10</v>
      </c>
      <c r="M1317">
        <v>2200</v>
      </c>
    </row>
    <row r="1318" spans="6:13" x14ac:dyDescent="0.25">
      <c r="F1318">
        <v>2200</v>
      </c>
      <c r="G1318">
        <v>2200</v>
      </c>
      <c r="H1318">
        <v>30</v>
      </c>
      <c r="K1318">
        <v>2200</v>
      </c>
      <c r="L1318">
        <v>20</v>
      </c>
      <c r="M1318">
        <v>2200</v>
      </c>
    </row>
    <row r="1319" spans="6:13" x14ac:dyDescent="0.25">
      <c r="F1319">
        <v>2200</v>
      </c>
      <c r="G1319">
        <v>2200</v>
      </c>
      <c r="H1319">
        <v>20</v>
      </c>
      <c r="K1319">
        <v>2200</v>
      </c>
      <c r="L1319">
        <v>30</v>
      </c>
      <c r="M1319">
        <v>2200</v>
      </c>
    </row>
    <row r="1320" spans="6:13" x14ac:dyDescent="0.25">
      <c r="F1320">
        <v>2200</v>
      </c>
      <c r="G1320">
        <v>2200</v>
      </c>
      <c r="H1320">
        <v>10</v>
      </c>
      <c r="K1320">
        <v>2200</v>
      </c>
      <c r="L1320">
        <v>40</v>
      </c>
      <c r="M1320">
        <v>2200</v>
      </c>
    </row>
    <row r="1321" spans="6:13" x14ac:dyDescent="0.25">
      <c r="F1321">
        <v>5000</v>
      </c>
      <c r="G1321">
        <v>5000</v>
      </c>
      <c r="H1321">
        <v>35</v>
      </c>
      <c r="K1321">
        <v>2200</v>
      </c>
      <c r="L1321">
        <v>50</v>
      </c>
      <c r="M1321">
        <v>2200</v>
      </c>
    </row>
    <row r="1322" spans="6:13" x14ac:dyDescent="0.25">
      <c r="F1322">
        <v>5000</v>
      </c>
      <c r="G1322">
        <v>5000</v>
      </c>
      <c r="H1322">
        <v>20</v>
      </c>
      <c r="K1322">
        <v>5000</v>
      </c>
      <c r="L1322">
        <v>20</v>
      </c>
      <c r="M1322">
        <v>5000</v>
      </c>
    </row>
    <row r="1323" spans="6:13" x14ac:dyDescent="0.25">
      <c r="F1323">
        <v>5100</v>
      </c>
      <c r="G1323">
        <v>5100</v>
      </c>
      <c r="H1323">
        <v>35</v>
      </c>
      <c r="K1323">
        <v>5000</v>
      </c>
      <c r="L1323">
        <v>35</v>
      </c>
      <c r="M1323">
        <v>5000</v>
      </c>
    </row>
    <row r="1324" spans="6:13" x14ac:dyDescent="0.25">
      <c r="F1324">
        <v>5100</v>
      </c>
      <c r="G1324">
        <v>5100</v>
      </c>
      <c r="H1324">
        <v>20</v>
      </c>
      <c r="K1324">
        <v>5100</v>
      </c>
      <c r="L1324">
        <v>20</v>
      </c>
      <c r="M1324">
        <v>5100</v>
      </c>
    </row>
    <row r="1325" spans="6:13" x14ac:dyDescent="0.25">
      <c r="F1325">
        <v>5200</v>
      </c>
      <c r="G1325">
        <v>5200</v>
      </c>
      <c r="H1325">
        <v>35</v>
      </c>
      <c r="K1325">
        <v>5100</v>
      </c>
      <c r="L1325">
        <v>20</v>
      </c>
      <c r="M1325">
        <v>6800</v>
      </c>
    </row>
    <row r="1326" spans="6:13" x14ac:dyDescent="0.25">
      <c r="F1326">
        <v>5200</v>
      </c>
      <c r="G1326">
        <v>5200</v>
      </c>
      <c r="H1326">
        <v>20</v>
      </c>
      <c r="K1326">
        <v>5100</v>
      </c>
      <c r="L1326">
        <v>20</v>
      </c>
      <c r="M1326">
        <v>6900</v>
      </c>
    </row>
    <row r="1327" spans="6:13" x14ac:dyDescent="0.25">
      <c r="F1327">
        <v>5400</v>
      </c>
      <c r="G1327">
        <v>5400</v>
      </c>
      <c r="H1327">
        <v>35</v>
      </c>
      <c r="K1327">
        <v>5100</v>
      </c>
      <c r="L1327">
        <v>35</v>
      </c>
      <c r="M1327">
        <v>5100</v>
      </c>
    </row>
    <row r="1328" spans="6:13" x14ac:dyDescent="0.25">
      <c r="F1328">
        <v>5400</v>
      </c>
      <c r="G1328">
        <v>5400</v>
      </c>
      <c r="H1328">
        <v>20</v>
      </c>
      <c r="K1328">
        <v>5100</v>
      </c>
      <c r="L1328">
        <v>35</v>
      </c>
      <c r="M1328">
        <v>6800</v>
      </c>
    </row>
    <row r="1329" spans="6:13" x14ac:dyDescent="0.25">
      <c r="F1329">
        <v>5500</v>
      </c>
      <c r="G1329">
        <v>5500</v>
      </c>
      <c r="H1329">
        <v>35</v>
      </c>
      <c r="K1329">
        <v>5100</v>
      </c>
      <c r="L1329">
        <v>35</v>
      </c>
      <c r="M1329">
        <v>6900</v>
      </c>
    </row>
    <row r="1330" spans="6:13" x14ac:dyDescent="0.25">
      <c r="F1330">
        <v>5500</v>
      </c>
      <c r="G1330">
        <v>5500</v>
      </c>
      <c r="H1330">
        <v>20</v>
      </c>
      <c r="K1330">
        <v>5200</v>
      </c>
      <c r="L1330">
        <v>20</v>
      </c>
      <c r="M1330">
        <v>5200</v>
      </c>
    </row>
    <row r="1331" spans="6:13" x14ac:dyDescent="0.25">
      <c r="F1331">
        <v>6100</v>
      </c>
      <c r="G1331">
        <v>6100</v>
      </c>
      <c r="H1331">
        <v>35</v>
      </c>
      <c r="K1331">
        <v>5200</v>
      </c>
      <c r="L1331">
        <v>35</v>
      </c>
      <c r="M1331">
        <v>5200</v>
      </c>
    </row>
    <row r="1332" spans="6:13" x14ac:dyDescent="0.25">
      <c r="F1332">
        <v>6100</v>
      </c>
      <c r="G1332">
        <v>6100</v>
      </c>
      <c r="H1332">
        <v>20</v>
      </c>
      <c r="K1332">
        <v>5400</v>
      </c>
      <c r="L1332">
        <v>20</v>
      </c>
      <c r="M1332">
        <v>5400</v>
      </c>
    </row>
    <row r="1333" spans="6:13" x14ac:dyDescent="0.25">
      <c r="F1333">
        <v>6400</v>
      </c>
      <c r="G1333">
        <v>6400</v>
      </c>
      <c r="H1333">
        <v>35</v>
      </c>
      <c r="K1333">
        <v>5400</v>
      </c>
      <c r="L1333">
        <v>35</v>
      </c>
      <c r="M1333">
        <v>5400</v>
      </c>
    </row>
    <row r="1334" spans="6:13" x14ac:dyDescent="0.25">
      <c r="F1334">
        <v>6400</v>
      </c>
      <c r="G1334">
        <v>6400</v>
      </c>
      <c r="H1334">
        <v>20</v>
      </c>
      <c r="K1334">
        <v>5500</v>
      </c>
      <c r="L1334">
        <v>20</v>
      </c>
      <c r="M1334">
        <v>5500</v>
      </c>
    </row>
    <row r="1335" spans="6:13" x14ac:dyDescent="0.25">
      <c r="F1335">
        <v>6800</v>
      </c>
      <c r="G1335">
        <v>6800</v>
      </c>
      <c r="H1335">
        <v>35</v>
      </c>
      <c r="K1335">
        <v>5500</v>
      </c>
      <c r="L1335">
        <v>35</v>
      </c>
      <c r="M1335">
        <v>5500</v>
      </c>
    </row>
    <row r="1336" spans="6:13" x14ac:dyDescent="0.25">
      <c r="F1336">
        <v>6800</v>
      </c>
      <c r="G1336">
        <v>6800</v>
      </c>
      <c r="H1336">
        <v>20</v>
      </c>
      <c r="K1336">
        <v>6100</v>
      </c>
      <c r="L1336">
        <v>20</v>
      </c>
      <c r="M1336">
        <v>6100</v>
      </c>
    </row>
    <row r="1337" spans="6:13" x14ac:dyDescent="0.25">
      <c r="F1337">
        <v>6800</v>
      </c>
      <c r="G1337">
        <v>5100</v>
      </c>
      <c r="H1337">
        <v>35</v>
      </c>
      <c r="K1337">
        <v>6100</v>
      </c>
      <c r="L1337">
        <v>35</v>
      </c>
      <c r="M1337">
        <v>6100</v>
      </c>
    </row>
    <row r="1338" spans="6:13" x14ac:dyDescent="0.25">
      <c r="F1338">
        <v>6800</v>
      </c>
      <c r="G1338">
        <v>5100</v>
      </c>
      <c r="H1338">
        <v>20</v>
      </c>
      <c r="K1338">
        <v>6400</v>
      </c>
      <c r="L1338">
        <v>20</v>
      </c>
      <c r="M1338">
        <v>6400</v>
      </c>
    </row>
    <row r="1339" spans="6:13" x14ac:dyDescent="0.25">
      <c r="F1339">
        <v>6900</v>
      </c>
      <c r="G1339">
        <v>6900</v>
      </c>
      <c r="H1339">
        <v>35</v>
      </c>
      <c r="K1339">
        <v>6400</v>
      </c>
      <c r="L1339">
        <v>35</v>
      </c>
      <c r="M1339">
        <v>6400</v>
      </c>
    </row>
    <row r="1340" spans="6:13" x14ac:dyDescent="0.25">
      <c r="F1340">
        <v>6900</v>
      </c>
      <c r="G1340">
        <v>6900</v>
      </c>
      <c r="H1340">
        <v>20</v>
      </c>
      <c r="K1340">
        <v>6800</v>
      </c>
      <c r="L1340">
        <v>20</v>
      </c>
      <c r="M1340">
        <v>6800</v>
      </c>
    </row>
    <row r="1341" spans="6:13" x14ac:dyDescent="0.25">
      <c r="F1341">
        <v>6900</v>
      </c>
      <c r="G1341">
        <v>5100</v>
      </c>
      <c r="H1341">
        <v>35</v>
      </c>
      <c r="K1341">
        <v>6800</v>
      </c>
      <c r="L1341">
        <v>35</v>
      </c>
      <c r="M1341">
        <v>6800</v>
      </c>
    </row>
    <row r="1342" spans="6:13" x14ac:dyDescent="0.25">
      <c r="F1342">
        <v>6900</v>
      </c>
      <c r="G1342">
        <v>5100</v>
      </c>
      <c r="H1342">
        <v>20</v>
      </c>
      <c r="K1342">
        <v>6900</v>
      </c>
      <c r="L1342">
        <v>20</v>
      </c>
      <c r="M1342">
        <v>6900</v>
      </c>
    </row>
    <row r="1343" spans="6:13" x14ac:dyDescent="0.25">
      <c r="K1343">
        <v>6900</v>
      </c>
      <c r="L1343">
        <v>35</v>
      </c>
      <c r="M1343">
        <v>6900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abSelected="1" workbookViewId="0">
      <pane ySplit="1" topLeftCell="A2" activePane="bottomLeft" state="frozen"/>
      <selection pane="bottomLeft" activeCell="K38" sqref="K38"/>
    </sheetView>
  </sheetViews>
  <sheetFormatPr defaultColWidth="9" defaultRowHeight="14.4" x14ac:dyDescent="0.25"/>
  <cols>
    <col min="1" max="1" width="22.109375" customWidth="1"/>
    <col min="2" max="2" width="30.88671875" customWidth="1"/>
    <col min="3" max="3" width="13.88671875" customWidth="1"/>
    <col min="4" max="4" width="27.21875" customWidth="1"/>
    <col min="5" max="5" width="11.109375" customWidth="1"/>
    <col min="6" max="6" width="30" customWidth="1"/>
    <col min="7" max="14" width="7.6640625" customWidth="1"/>
  </cols>
  <sheetData>
    <row r="1" spans="1:14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</row>
    <row r="2" spans="1:14" x14ac:dyDescent="0.25">
      <c r="A2" t="s">
        <v>160</v>
      </c>
      <c r="B2" t="s">
        <v>161</v>
      </c>
      <c r="C2" t="s">
        <v>162</v>
      </c>
      <c r="D2" t="s">
        <v>163</v>
      </c>
      <c r="E2" t="s">
        <v>161</v>
      </c>
      <c r="G2">
        <v>5</v>
      </c>
    </row>
    <row r="3" spans="1:14" x14ac:dyDescent="0.25">
      <c r="A3" t="s">
        <v>160</v>
      </c>
      <c r="B3" t="s">
        <v>147</v>
      </c>
      <c r="C3" t="s">
        <v>164</v>
      </c>
      <c r="D3" t="s">
        <v>165</v>
      </c>
      <c r="E3" t="s">
        <v>147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</row>
    <row r="4" spans="1:14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</row>
    <row r="5" spans="1:14" x14ac:dyDescent="0.25">
      <c r="A5" t="s">
        <v>160</v>
      </c>
      <c r="B5" t="s">
        <v>148</v>
      </c>
      <c r="C5" t="s">
        <v>169</v>
      </c>
      <c r="D5" t="s">
        <v>170</v>
      </c>
      <c r="E5" t="s">
        <v>148</v>
      </c>
      <c r="G5">
        <v>25</v>
      </c>
    </row>
    <row r="6" spans="1:14" x14ac:dyDescent="0.25">
      <c r="A6" t="s">
        <v>160</v>
      </c>
      <c r="B6" t="s">
        <v>171</v>
      </c>
      <c r="D6" t="s">
        <v>172</v>
      </c>
      <c r="E6" t="s">
        <v>148</v>
      </c>
    </row>
    <row r="7" spans="1:14" x14ac:dyDescent="0.25">
      <c r="A7" t="s">
        <v>160</v>
      </c>
      <c r="B7" t="s">
        <v>173</v>
      </c>
      <c r="C7" t="s">
        <v>174</v>
      </c>
      <c r="D7" t="s">
        <v>141</v>
      </c>
      <c r="E7" t="s">
        <v>175</v>
      </c>
      <c r="G7">
        <v>60</v>
      </c>
      <c r="I7">
        <v>80</v>
      </c>
      <c r="M7">
        <v>110</v>
      </c>
    </row>
    <row r="8" spans="1:14" x14ac:dyDescent="0.25">
      <c r="A8" t="s">
        <v>160</v>
      </c>
      <c r="B8" t="s">
        <v>176</v>
      </c>
      <c r="C8" t="s">
        <v>177</v>
      </c>
      <c r="D8" t="s">
        <v>139</v>
      </c>
      <c r="E8" t="s">
        <v>147</v>
      </c>
      <c r="G8">
        <v>40</v>
      </c>
    </row>
    <row r="9" spans="1:14" x14ac:dyDescent="0.25">
      <c r="A9" t="s">
        <v>160</v>
      </c>
      <c r="B9" t="s">
        <v>178</v>
      </c>
      <c r="D9" t="s">
        <v>179</v>
      </c>
      <c r="E9" t="s">
        <v>147</v>
      </c>
    </row>
    <row r="10" spans="1:14" x14ac:dyDescent="0.25">
      <c r="A10" t="s">
        <v>160</v>
      </c>
      <c r="B10" t="s">
        <v>180</v>
      </c>
      <c r="C10" t="s">
        <v>181</v>
      </c>
      <c r="D10" t="s">
        <v>143</v>
      </c>
      <c r="E10" t="s">
        <v>147</v>
      </c>
      <c r="G10">
        <v>100</v>
      </c>
      <c r="M10">
        <v>60</v>
      </c>
      <c r="N10">
        <v>70</v>
      </c>
    </row>
    <row r="11" spans="1:14" x14ac:dyDescent="0.25">
      <c r="A11" t="s">
        <v>160</v>
      </c>
      <c r="B11" t="s">
        <v>182</v>
      </c>
      <c r="C11" t="s">
        <v>183</v>
      </c>
      <c r="D11" t="s">
        <v>35</v>
      </c>
      <c r="E11" t="s">
        <v>147</v>
      </c>
      <c r="F11" t="s">
        <v>184</v>
      </c>
      <c r="G11">
        <v>30</v>
      </c>
    </row>
    <row r="12" spans="1:14" x14ac:dyDescent="0.25">
      <c r="A12" t="s">
        <v>160</v>
      </c>
      <c r="B12" t="s">
        <v>185</v>
      </c>
      <c r="C12" t="s">
        <v>186</v>
      </c>
      <c r="D12" t="s">
        <v>37</v>
      </c>
      <c r="E12" t="s">
        <v>147</v>
      </c>
      <c r="G12">
        <v>175</v>
      </c>
    </row>
    <row r="13" spans="1:14" x14ac:dyDescent="0.25">
      <c r="A13" t="s">
        <v>160</v>
      </c>
      <c r="B13" t="s">
        <v>187</v>
      </c>
      <c r="C13" t="s">
        <v>188</v>
      </c>
      <c r="D13" t="s">
        <v>189</v>
      </c>
      <c r="E13" t="s">
        <v>147</v>
      </c>
      <c r="G13">
        <v>240</v>
      </c>
    </row>
    <row r="14" spans="1:14" x14ac:dyDescent="0.25">
      <c r="A14" t="s">
        <v>160</v>
      </c>
      <c r="B14" t="s">
        <v>190</v>
      </c>
      <c r="C14" t="s">
        <v>191</v>
      </c>
      <c r="D14" t="s">
        <v>39</v>
      </c>
      <c r="E14" t="s">
        <v>147</v>
      </c>
      <c r="G14">
        <v>170</v>
      </c>
    </row>
    <row r="15" spans="1:14" x14ac:dyDescent="0.25">
      <c r="A15" t="s">
        <v>160</v>
      </c>
      <c r="B15" t="s">
        <v>192</v>
      </c>
      <c r="C15" t="s">
        <v>193</v>
      </c>
      <c r="D15" t="s">
        <v>131</v>
      </c>
      <c r="E15" t="s">
        <v>147</v>
      </c>
      <c r="G15">
        <v>210</v>
      </c>
    </row>
    <row r="16" spans="1:14" x14ac:dyDescent="0.25">
      <c r="A16" t="s">
        <v>160</v>
      </c>
      <c r="B16" t="s">
        <v>194</v>
      </c>
      <c r="C16" t="s">
        <v>195</v>
      </c>
      <c r="D16" t="s">
        <v>196</v>
      </c>
      <c r="E16" t="s">
        <v>166</v>
      </c>
      <c r="G16">
        <v>220</v>
      </c>
    </row>
    <row r="17" spans="1:14" x14ac:dyDescent="0.25">
      <c r="A17" t="s">
        <v>160</v>
      </c>
      <c r="B17" t="s">
        <v>197</v>
      </c>
      <c r="C17" t="s">
        <v>198</v>
      </c>
      <c r="D17" t="s">
        <v>137</v>
      </c>
      <c r="E17" t="s">
        <v>147</v>
      </c>
      <c r="G17">
        <v>150</v>
      </c>
    </row>
    <row r="18" spans="1:14" x14ac:dyDescent="0.25">
      <c r="A18" t="s">
        <v>160</v>
      </c>
      <c r="B18" t="s">
        <v>199</v>
      </c>
      <c r="C18" t="s">
        <v>200</v>
      </c>
      <c r="D18" t="s">
        <v>145</v>
      </c>
      <c r="E18" t="s">
        <v>147</v>
      </c>
      <c r="G18">
        <v>90</v>
      </c>
    </row>
    <row r="19" spans="1:14" x14ac:dyDescent="0.25">
      <c r="A19" t="s">
        <v>160</v>
      </c>
      <c r="B19" t="s">
        <v>201</v>
      </c>
      <c r="C19" t="s">
        <v>202</v>
      </c>
      <c r="D19" t="s">
        <v>203</v>
      </c>
      <c r="E19" t="s">
        <v>147</v>
      </c>
      <c r="F19" t="s">
        <v>204</v>
      </c>
    </row>
    <row r="20" spans="1:14" x14ac:dyDescent="0.25">
      <c r="A20" t="s">
        <v>160</v>
      </c>
      <c r="B20" t="s">
        <v>205</v>
      </c>
      <c r="C20" t="s">
        <v>206</v>
      </c>
      <c r="D20" t="s">
        <v>207</v>
      </c>
      <c r="E20" t="s">
        <v>147</v>
      </c>
      <c r="G20">
        <v>130</v>
      </c>
    </row>
    <row r="21" spans="1:14" x14ac:dyDescent="0.25">
      <c r="A21" t="s">
        <v>160</v>
      </c>
      <c r="B21" t="s">
        <v>208</v>
      </c>
      <c r="C21" t="s">
        <v>209</v>
      </c>
      <c r="D21" t="s">
        <v>210</v>
      </c>
      <c r="E21" t="s">
        <v>147</v>
      </c>
      <c r="M21">
        <v>80</v>
      </c>
    </row>
    <row r="22" spans="1:14" x14ac:dyDescent="0.25">
      <c r="A22" t="s">
        <v>160</v>
      </c>
      <c r="B22" t="s">
        <v>211</v>
      </c>
      <c r="C22" t="s">
        <v>212</v>
      </c>
      <c r="D22" t="s">
        <v>213</v>
      </c>
      <c r="E22" t="s">
        <v>147</v>
      </c>
      <c r="F22" t="s">
        <v>214</v>
      </c>
      <c r="G22">
        <v>110</v>
      </c>
    </row>
    <row r="23" spans="1:14" x14ac:dyDescent="0.25">
      <c r="A23" t="s">
        <v>160</v>
      </c>
      <c r="B23" t="s">
        <v>215</v>
      </c>
      <c r="C23" t="s">
        <v>216</v>
      </c>
      <c r="D23" t="s">
        <v>217</v>
      </c>
      <c r="E23" t="s">
        <v>147</v>
      </c>
      <c r="I23">
        <v>120</v>
      </c>
    </row>
    <row r="24" spans="1:14" x14ac:dyDescent="0.25">
      <c r="A24" t="s">
        <v>160</v>
      </c>
      <c r="B24" t="s">
        <v>218</v>
      </c>
      <c r="C24" t="s">
        <v>219</v>
      </c>
      <c r="D24" t="s">
        <v>220</v>
      </c>
      <c r="E24" t="s">
        <v>147</v>
      </c>
      <c r="G24">
        <v>70</v>
      </c>
    </row>
    <row r="25" spans="1:14" x14ac:dyDescent="0.25">
      <c r="A25" t="s">
        <v>160</v>
      </c>
      <c r="B25" t="s">
        <v>221</v>
      </c>
      <c r="C25" t="s">
        <v>222</v>
      </c>
      <c r="D25" t="s">
        <v>223</v>
      </c>
      <c r="E25" t="s">
        <v>148</v>
      </c>
      <c r="G25">
        <v>80</v>
      </c>
    </row>
    <row r="26" spans="1:14" x14ac:dyDescent="0.25">
      <c r="A26" t="s">
        <v>160</v>
      </c>
      <c r="B26" t="s">
        <v>224</v>
      </c>
      <c r="C26" t="s">
        <v>225</v>
      </c>
      <c r="D26" t="s">
        <v>226</v>
      </c>
      <c r="E26" t="s">
        <v>147</v>
      </c>
      <c r="G26">
        <v>50</v>
      </c>
      <c r="I26">
        <v>40</v>
      </c>
      <c r="J26">
        <v>30</v>
      </c>
      <c r="K26">
        <v>35</v>
      </c>
      <c r="L26">
        <v>40</v>
      </c>
      <c r="M26">
        <v>50</v>
      </c>
      <c r="N26">
        <v>50</v>
      </c>
    </row>
    <row r="27" spans="1:14" x14ac:dyDescent="0.25">
      <c r="A27" t="s">
        <v>160</v>
      </c>
      <c r="B27" t="s">
        <v>227</v>
      </c>
      <c r="C27" t="s">
        <v>228</v>
      </c>
      <c r="D27" t="s">
        <v>229</v>
      </c>
      <c r="E27" t="s">
        <v>147</v>
      </c>
      <c r="I27">
        <v>50</v>
      </c>
    </row>
    <row r="28" spans="1:14" x14ac:dyDescent="0.25">
      <c r="A28" t="s">
        <v>160</v>
      </c>
      <c r="B28" t="s">
        <v>230</v>
      </c>
      <c r="C28" t="s">
        <v>231</v>
      </c>
      <c r="D28" t="s">
        <v>232</v>
      </c>
      <c r="E28" t="s">
        <v>147</v>
      </c>
      <c r="G28">
        <v>345</v>
      </c>
    </row>
    <row r="29" spans="1:14" x14ac:dyDescent="0.25">
      <c r="A29" t="s">
        <v>160</v>
      </c>
      <c r="B29" t="s">
        <v>233</v>
      </c>
      <c r="C29" t="s">
        <v>234</v>
      </c>
      <c r="D29" t="s">
        <v>235</v>
      </c>
      <c r="E29" t="s">
        <v>166</v>
      </c>
      <c r="G29">
        <v>340</v>
      </c>
      <c r="K29">
        <v>300</v>
      </c>
    </row>
    <row r="30" spans="1:14" x14ac:dyDescent="0.25">
      <c r="A30" t="s">
        <v>160</v>
      </c>
      <c r="B30" t="s">
        <v>236</v>
      </c>
      <c r="C30" t="s">
        <v>237</v>
      </c>
      <c r="D30" t="s">
        <v>238</v>
      </c>
      <c r="E30" t="s">
        <v>239</v>
      </c>
      <c r="G30">
        <v>290</v>
      </c>
      <c r="K30">
        <v>250</v>
      </c>
      <c r="M30">
        <v>340</v>
      </c>
    </row>
    <row r="31" spans="1:14" x14ac:dyDescent="0.25">
      <c r="A31" t="s">
        <v>160</v>
      </c>
      <c r="B31" t="s">
        <v>240</v>
      </c>
      <c r="C31" t="s">
        <v>241</v>
      </c>
      <c r="D31" t="s">
        <v>242</v>
      </c>
      <c r="E31" t="s">
        <v>239</v>
      </c>
      <c r="G31">
        <v>300</v>
      </c>
      <c r="K31">
        <v>260</v>
      </c>
      <c r="M31">
        <v>350</v>
      </c>
    </row>
    <row r="32" spans="1:14" x14ac:dyDescent="0.25">
      <c r="A32" t="s">
        <v>160</v>
      </c>
      <c r="B32" t="s">
        <v>243</v>
      </c>
      <c r="C32" t="s">
        <v>244</v>
      </c>
      <c r="D32" t="s">
        <v>245</v>
      </c>
      <c r="E32" t="s">
        <v>147</v>
      </c>
      <c r="G32">
        <v>310</v>
      </c>
      <c r="K32">
        <v>270</v>
      </c>
      <c r="M32">
        <v>360</v>
      </c>
    </row>
    <row r="33" spans="1:13" x14ac:dyDescent="0.25">
      <c r="A33" t="s">
        <v>160</v>
      </c>
      <c r="B33" t="s">
        <v>246</v>
      </c>
      <c r="C33" t="s">
        <v>247</v>
      </c>
      <c r="D33" t="s">
        <v>248</v>
      </c>
      <c r="E33" t="s">
        <v>239</v>
      </c>
      <c r="G33">
        <v>320</v>
      </c>
      <c r="K33">
        <v>280</v>
      </c>
    </row>
    <row r="34" spans="1:13" x14ac:dyDescent="0.25">
      <c r="A34" t="s">
        <v>160</v>
      </c>
      <c r="B34" t="s">
        <v>249</v>
      </c>
      <c r="C34" t="s">
        <v>250</v>
      </c>
      <c r="D34" t="s">
        <v>251</v>
      </c>
      <c r="E34" t="s">
        <v>147</v>
      </c>
      <c r="G34">
        <v>330</v>
      </c>
      <c r="K34">
        <v>290</v>
      </c>
    </row>
    <row r="35" spans="1:13" x14ac:dyDescent="0.25">
      <c r="A35" t="s">
        <v>160</v>
      </c>
      <c r="B35" t="s">
        <v>252</v>
      </c>
      <c r="C35" t="s">
        <v>253</v>
      </c>
      <c r="D35" t="s">
        <v>254</v>
      </c>
      <c r="E35" t="s">
        <v>147</v>
      </c>
      <c r="K35">
        <v>70</v>
      </c>
    </row>
    <row r="36" spans="1:13" x14ac:dyDescent="0.25">
      <c r="A36" t="s">
        <v>160</v>
      </c>
      <c r="B36" t="s">
        <v>255</v>
      </c>
      <c r="C36" t="s">
        <v>256</v>
      </c>
      <c r="D36" t="s">
        <v>257</v>
      </c>
      <c r="E36" t="s">
        <v>147</v>
      </c>
      <c r="K36">
        <v>60</v>
      </c>
    </row>
    <row r="37" spans="1:13" x14ac:dyDescent="0.25">
      <c r="A37" t="s">
        <v>160</v>
      </c>
      <c r="B37" t="s">
        <v>258</v>
      </c>
      <c r="C37" t="s">
        <v>259</v>
      </c>
      <c r="D37" t="s">
        <v>260</v>
      </c>
      <c r="E37" t="s">
        <v>147</v>
      </c>
      <c r="K37">
        <v>50</v>
      </c>
    </row>
    <row r="38" spans="1:13" x14ac:dyDescent="0.25">
      <c r="A38" t="s">
        <v>160</v>
      </c>
      <c r="B38" t="s">
        <v>261</v>
      </c>
      <c r="C38" t="s">
        <v>262</v>
      </c>
      <c r="D38" t="s">
        <v>263</v>
      </c>
      <c r="E38" t="s">
        <v>147</v>
      </c>
      <c r="M38">
        <v>410</v>
      </c>
    </row>
    <row r="39" spans="1:13" x14ac:dyDescent="0.25">
      <c r="A39" t="s">
        <v>160</v>
      </c>
      <c r="B39" t="s">
        <v>264</v>
      </c>
      <c r="C39" t="s">
        <v>265</v>
      </c>
      <c r="D39" t="s">
        <v>266</v>
      </c>
      <c r="E39" t="s">
        <v>147</v>
      </c>
      <c r="F39" t="s">
        <v>267</v>
      </c>
    </row>
    <row r="40" spans="1:13" x14ac:dyDescent="0.25">
      <c r="A40" t="s">
        <v>160</v>
      </c>
      <c r="B40" t="s">
        <v>268</v>
      </c>
      <c r="C40" t="s">
        <v>269</v>
      </c>
      <c r="D40" t="s">
        <v>270</v>
      </c>
      <c r="E40" t="s">
        <v>147</v>
      </c>
      <c r="G40">
        <v>230</v>
      </c>
    </row>
    <row r="41" spans="1:13" x14ac:dyDescent="0.25">
      <c r="A41" t="s">
        <v>160</v>
      </c>
      <c r="B41" t="s">
        <v>271</v>
      </c>
      <c r="C41" t="s">
        <v>272</v>
      </c>
      <c r="D41" t="s">
        <v>273</v>
      </c>
      <c r="E41" t="s">
        <v>239</v>
      </c>
      <c r="G41">
        <v>250</v>
      </c>
    </row>
    <row r="42" spans="1:13" x14ac:dyDescent="0.25">
      <c r="A42" t="s">
        <v>160</v>
      </c>
      <c r="B42" t="s">
        <v>274</v>
      </c>
      <c r="C42" t="s">
        <v>275</v>
      </c>
      <c r="D42" t="s">
        <v>276</v>
      </c>
      <c r="E42" t="s">
        <v>239</v>
      </c>
      <c r="G42">
        <v>260</v>
      </c>
    </row>
    <row r="43" spans="1:13" x14ac:dyDescent="0.25">
      <c r="A43" t="s">
        <v>160</v>
      </c>
      <c r="B43" t="s">
        <v>277</v>
      </c>
      <c r="C43" t="s">
        <v>278</v>
      </c>
      <c r="D43" t="s">
        <v>279</v>
      </c>
      <c r="E43" t="s">
        <v>239</v>
      </c>
      <c r="G43">
        <v>270</v>
      </c>
    </row>
    <row r="44" spans="1:13" x14ac:dyDescent="0.25">
      <c r="A44" t="s">
        <v>160</v>
      </c>
      <c r="B44" t="s">
        <v>280</v>
      </c>
      <c r="C44" t="s">
        <v>281</v>
      </c>
      <c r="D44" t="s">
        <v>282</v>
      </c>
      <c r="E44" t="s">
        <v>147</v>
      </c>
      <c r="G44">
        <v>280</v>
      </c>
    </row>
    <row r="45" spans="1:13" x14ac:dyDescent="0.25">
      <c r="A45" t="s">
        <v>160</v>
      </c>
      <c r="B45" t="s">
        <v>283</v>
      </c>
      <c r="C45" t="s">
        <v>284</v>
      </c>
      <c r="D45" t="s">
        <v>41</v>
      </c>
      <c r="E45" t="s">
        <v>147</v>
      </c>
      <c r="G45">
        <v>120</v>
      </c>
    </row>
    <row r="46" spans="1:13" x14ac:dyDescent="0.25">
      <c r="A46" t="s">
        <v>160</v>
      </c>
      <c r="B46" t="s">
        <v>285</v>
      </c>
      <c r="C46" t="s">
        <v>286</v>
      </c>
      <c r="D46" t="s">
        <v>287</v>
      </c>
      <c r="E46" t="s">
        <v>288</v>
      </c>
      <c r="G46">
        <v>360</v>
      </c>
    </row>
    <row r="47" spans="1:13" x14ac:dyDescent="0.25">
      <c r="A47" t="s">
        <v>160</v>
      </c>
      <c r="B47" t="s">
        <v>289</v>
      </c>
      <c r="C47" t="s">
        <v>290</v>
      </c>
      <c r="D47" t="s">
        <v>291</v>
      </c>
      <c r="E47" t="s">
        <v>288</v>
      </c>
      <c r="I47">
        <v>110</v>
      </c>
      <c r="J47">
        <v>800</v>
      </c>
      <c r="K47">
        <v>170</v>
      </c>
      <c r="M47">
        <v>400</v>
      </c>
    </row>
    <row r="48" spans="1:13" x14ac:dyDescent="0.25">
      <c r="A48" t="s">
        <v>160</v>
      </c>
      <c r="B48" t="s">
        <v>292</v>
      </c>
      <c r="C48" t="s">
        <v>293</v>
      </c>
      <c r="D48" t="s">
        <v>294</v>
      </c>
      <c r="E48" t="s">
        <v>147</v>
      </c>
      <c r="F48" t="s">
        <v>295</v>
      </c>
      <c r="G48">
        <v>140</v>
      </c>
    </row>
    <row r="49" spans="1:13" x14ac:dyDescent="0.25">
      <c r="A49" t="s">
        <v>160</v>
      </c>
      <c r="B49" t="s">
        <v>296</v>
      </c>
      <c r="C49" t="s">
        <v>297</v>
      </c>
      <c r="D49" t="s">
        <v>298</v>
      </c>
      <c r="E49" t="s">
        <v>288</v>
      </c>
      <c r="F49" t="s">
        <v>299</v>
      </c>
    </row>
    <row r="50" spans="1:13" x14ac:dyDescent="0.25">
      <c r="A50" t="s">
        <v>160</v>
      </c>
      <c r="B50" t="s">
        <v>300</v>
      </c>
      <c r="C50" t="s">
        <v>301</v>
      </c>
      <c r="D50" t="s">
        <v>302</v>
      </c>
      <c r="E50" t="s">
        <v>147</v>
      </c>
      <c r="G50">
        <v>380</v>
      </c>
      <c r="I50">
        <v>160</v>
      </c>
    </row>
    <row r="51" spans="1:13" x14ac:dyDescent="0.25">
      <c r="A51" t="s">
        <v>160</v>
      </c>
      <c r="B51" t="s">
        <v>303</v>
      </c>
      <c r="C51" t="s">
        <v>304</v>
      </c>
      <c r="D51" t="s">
        <v>305</v>
      </c>
      <c r="E51" t="s">
        <v>166</v>
      </c>
      <c r="G51">
        <v>370</v>
      </c>
      <c r="I51">
        <v>150</v>
      </c>
    </row>
    <row r="52" spans="1:13" x14ac:dyDescent="0.25">
      <c r="A52" t="s">
        <v>160</v>
      </c>
      <c r="B52" t="s">
        <v>306</v>
      </c>
      <c r="C52" t="s">
        <v>307</v>
      </c>
      <c r="D52" t="s">
        <v>308</v>
      </c>
      <c r="E52" t="s">
        <v>166</v>
      </c>
      <c r="G52">
        <v>180</v>
      </c>
    </row>
    <row r="53" spans="1:13" x14ac:dyDescent="0.25">
      <c r="A53" t="s">
        <v>160</v>
      </c>
      <c r="B53" t="s">
        <v>309</v>
      </c>
      <c r="C53" t="s">
        <v>310</v>
      </c>
      <c r="D53" t="s">
        <v>311</v>
      </c>
      <c r="E53" t="s">
        <v>166</v>
      </c>
      <c r="G53">
        <v>190</v>
      </c>
    </row>
    <row r="54" spans="1:13" x14ac:dyDescent="0.25">
      <c r="A54" t="s">
        <v>160</v>
      </c>
      <c r="B54" t="s">
        <v>312</v>
      </c>
      <c r="C54" t="s">
        <v>313</v>
      </c>
      <c r="D54" t="s">
        <v>314</v>
      </c>
      <c r="E54" t="s">
        <v>166</v>
      </c>
      <c r="G54">
        <v>200</v>
      </c>
    </row>
    <row r="55" spans="1:13" x14ac:dyDescent="0.25">
      <c r="A55" t="s">
        <v>160</v>
      </c>
      <c r="B55" t="s">
        <v>315</v>
      </c>
      <c r="C55" t="s">
        <v>316</v>
      </c>
      <c r="D55" t="s">
        <v>317</v>
      </c>
      <c r="E55" t="s">
        <v>147</v>
      </c>
      <c r="G55">
        <v>160</v>
      </c>
    </row>
    <row r="56" spans="1:13" x14ac:dyDescent="0.25">
      <c r="A56" t="s">
        <v>160</v>
      </c>
      <c r="B56" t="s">
        <v>318</v>
      </c>
      <c r="C56" t="s">
        <v>319</v>
      </c>
      <c r="D56" t="s">
        <v>320</v>
      </c>
      <c r="E56" t="s">
        <v>147</v>
      </c>
      <c r="F56" t="s">
        <v>321</v>
      </c>
    </row>
    <row r="57" spans="1:13" x14ac:dyDescent="0.25">
      <c r="A57" t="s">
        <v>160</v>
      </c>
      <c r="B57" t="s">
        <v>322</v>
      </c>
      <c r="C57" t="s">
        <v>323</v>
      </c>
      <c r="D57" t="s">
        <v>45</v>
      </c>
      <c r="E57" t="s">
        <v>147</v>
      </c>
      <c r="J57">
        <v>790</v>
      </c>
      <c r="K57">
        <v>330</v>
      </c>
      <c r="M57">
        <v>490</v>
      </c>
    </row>
    <row r="58" spans="1:13" x14ac:dyDescent="0.25">
      <c r="A58" t="s">
        <v>160</v>
      </c>
      <c r="B58" t="s">
        <v>57</v>
      </c>
      <c r="C58" t="s">
        <v>324</v>
      </c>
      <c r="D58" t="s">
        <v>325</v>
      </c>
      <c r="E58" t="s">
        <v>147</v>
      </c>
      <c r="G58">
        <v>135</v>
      </c>
      <c r="M58">
        <v>230</v>
      </c>
    </row>
    <row r="59" spans="1:13" x14ac:dyDescent="0.25">
      <c r="A59" t="s">
        <v>160</v>
      </c>
      <c r="B59" t="s">
        <v>326</v>
      </c>
      <c r="C59" t="s">
        <v>327</v>
      </c>
      <c r="D59" t="s">
        <v>328</v>
      </c>
      <c r="E59" t="s">
        <v>147</v>
      </c>
      <c r="M59">
        <v>380</v>
      </c>
    </row>
    <row r="60" spans="1:13" x14ac:dyDescent="0.25">
      <c r="A60" t="s">
        <v>160</v>
      </c>
      <c r="B60" t="s">
        <v>329</v>
      </c>
      <c r="C60" t="s">
        <v>330</v>
      </c>
      <c r="D60" t="s">
        <v>331</v>
      </c>
      <c r="E60" t="s">
        <v>147</v>
      </c>
      <c r="I60">
        <v>60</v>
      </c>
    </row>
    <row r="61" spans="1:13" x14ac:dyDescent="0.25">
      <c r="A61" t="s">
        <v>160</v>
      </c>
      <c r="B61" t="s">
        <v>332</v>
      </c>
      <c r="C61" t="s">
        <v>333</v>
      </c>
      <c r="D61" t="s">
        <v>334</v>
      </c>
      <c r="E61" t="s">
        <v>147</v>
      </c>
      <c r="K61">
        <v>80</v>
      </c>
    </row>
    <row r="62" spans="1:13" x14ac:dyDescent="0.25">
      <c r="A62" t="s">
        <v>160</v>
      </c>
      <c r="B62" t="s">
        <v>335</v>
      </c>
      <c r="C62" t="s">
        <v>336</v>
      </c>
      <c r="D62" t="s">
        <v>337</v>
      </c>
      <c r="E62" t="s">
        <v>147</v>
      </c>
      <c r="K62">
        <v>120</v>
      </c>
    </row>
    <row r="63" spans="1:13" x14ac:dyDescent="0.25">
      <c r="A63" t="s">
        <v>160</v>
      </c>
      <c r="B63" t="s">
        <v>338</v>
      </c>
      <c r="C63" t="s">
        <v>339</v>
      </c>
      <c r="D63" t="s">
        <v>340</v>
      </c>
      <c r="E63" t="s">
        <v>147</v>
      </c>
      <c r="K63">
        <v>130</v>
      </c>
    </row>
    <row r="64" spans="1:13" x14ac:dyDescent="0.25">
      <c r="A64" t="s">
        <v>160</v>
      </c>
      <c r="B64" t="s">
        <v>341</v>
      </c>
      <c r="C64" t="s">
        <v>342</v>
      </c>
      <c r="D64" t="s">
        <v>343</v>
      </c>
      <c r="E64" t="s">
        <v>288</v>
      </c>
      <c r="J64">
        <v>790</v>
      </c>
      <c r="K64">
        <v>140</v>
      </c>
    </row>
    <row r="65" spans="1:15" x14ac:dyDescent="0.25">
      <c r="A65" t="s">
        <v>160</v>
      </c>
      <c r="B65" t="s">
        <v>344</v>
      </c>
      <c r="C65" t="s">
        <v>345</v>
      </c>
      <c r="D65" t="s">
        <v>346</v>
      </c>
      <c r="E65" t="s">
        <v>347</v>
      </c>
      <c r="K65">
        <v>200</v>
      </c>
    </row>
    <row r="66" spans="1:15" x14ac:dyDescent="0.25">
      <c r="A66" t="s">
        <v>160</v>
      </c>
      <c r="B66" t="s">
        <v>348</v>
      </c>
      <c r="C66" t="s">
        <v>349</v>
      </c>
      <c r="D66" t="s">
        <v>350</v>
      </c>
      <c r="E66" t="s">
        <v>347</v>
      </c>
      <c r="K66">
        <v>210</v>
      </c>
    </row>
    <row r="67" spans="1:15" x14ac:dyDescent="0.25">
      <c r="A67" t="s">
        <v>160</v>
      </c>
      <c r="B67" t="s">
        <v>351</v>
      </c>
      <c r="C67" t="s">
        <v>352</v>
      </c>
      <c r="D67" t="s">
        <v>353</v>
      </c>
      <c r="E67" t="s">
        <v>147</v>
      </c>
      <c r="K67">
        <v>220</v>
      </c>
    </row>
    <row r="68" spans="1:15" x14ac:dyDescent="0.25">
      <c r="A68" t="s">
        <v>160</v>
      </c>
      <c r="B68" t="s">
        <v>354</v>
      </c>
      <c r="C68" t="s">
        <v>355</v>
      </c>
      <c r="D68" t="s">
        <v>356</v>
      </c>
      <c r="E68" t="s">
        <v>147</v>
      </c>
      <c r="K68">
        <v>230</v>
      </c>
    </row>
    <row r="69" spans="1:15" x14ac:dyDescent="0.25">
      <c r="A69" t="s">
        <v>160</v>
      </c>
      <c r="B69" t="s">
        <v>357</v>
      </c>
      <c r="C69" t="s">
        <v>358</v>
      </c>
      <c r="D69" t="s">
        <v>359</v>
      </c>
      <c r="E69" t="s">
        <v>347</v>
      </c>
      <c r="K69">
        <v>240</v>
      </c>
    </row>
    <row r="70" spans="1:15" x14ac:dyDescent="0.25">
      <c r="A70" t="s">
        <v>160</v>
      </c>
      <c r="B70" t="s">
        <v>360</v>
      </c>
      <c r="C70" t="s">
        <v>361</v>
      </c>
      <c r="D70" t="s">
        <v>362</v>
      </c>
      <c r="E70" t="s">
        <v>147</v>
      </c>
      <c r="G70">
        <v>350</v>
      </c>
    </row>
    <row r="71" spans="1:15" x14ac:dyDescent="0.25">
      <c r="A71" t="s">
        <v>160</v>
      </c>
      <c r="B71" t="s">
        <v>363</v>
      </c>
      <c r="C71" t="s">
        <v>364</v>
      </c>
      <c r="D71" t="s">
        <v>365</v>
      </c>
      <c r="E71" t="s">
        <v>288</v>
      </c>
      <c r="L71">
        <v>140</v>
      </c>
    </row>
    <row r="72" spans="1:15" x14ac:dyDescent="0.25">
      <c r="A72" t="s">
        <v>160</v>
      </c>
      <c r="B72" t="s">
        <v>366</v>
      </c>
      <c r="C72" t="s">
        <v>367</v>
      </c>
      <c r="D72" t="s">
        <v>368</v>
      </c>
      <c r="E72" t="s">
        <v>239</v>
      </c>
      <c r="K72">
        <v>110</v>
      </c>
    </row>
    <row r="73" spans="1:15" x14ac:dyDescent="0.25">
      <c r="A73" t="s">
        <v>160</v>
      </c>
      <c r="B73" t="s">
        <v>369</v>
      </c>
      <c r="C73" t="s">
        <v>370</v>
      </c>
      <c r="D73" t="s">
        <v>371</v>
      </c>
      <c r="E73" t="s">
        <v>147</v>
      </c>
      <c r="L73">
        <v>110</v>
      </c>
    </row>
    <row r="74" spans="1:15" x14ac:dyDescent="0.25">
      <c r="A74" s="11" t="s">
        <v>160</v>
      </c>
      <c r="B74" s="9" t="s">
        <v>372</v>
      </c>
      <c r="C74" s="10"/>
      <c r="D74" s="11" t="s">
        <v>373</v>
      </c>
      <c r="E74" s="9" t="s">
        <v>347</v>
      </c>
      <c r="F74" s="11"/>
      <c r="G74" s="11"/>
      <c r="H74" s="11"/>
      <c r="I74" s="11">
        <v>51</v>
      </c>
      <c r="J74" s="11"/>
      <c r="K74" s="11"/>
      <c r="L74" s="11"/>
      <c r="M74" s="11"/>
      <c r="N74" s="11"/>
      <c r="O74" s="11"/>
    </row>
    <row r="75" spans="1:15" x14ac:dyDescent="0.25">
      <c r="A75" s="11" t="s">
        <v>160</v>
      </c>
      <c r="B75" s="9" t="s">
        <v>374</v>
      </c>
      <c r="C75" s="10"/>
      <c r="D75" s="11" t="s">
        <v>375</v>
      </c>
      <c r="E75" s="9" t="s">
        <v>347</v>
      </c>
      <c r="F75" s="11"/>
      <c r="G75" s="11"/>
      <c r="H75" s="11"/>
      <c r="I75" s="11">
        <v>52</v>
      </c>
      <c r="J75" s="11"/>
      <c r="K75" s="11"/>
      <c r="L75" s="11"/>
      <c r="M75" s="11"/>
      <c r="N75" s="11"/>
      <c r="O75" s="11"/>
    </row>
    <row r="76" spans="1:15" x14ac:dyDescent="0.25">
      <c r="A76" t="s">
        <v>376</v>
      </c>
      <c r="B76" t="s">
        <v>161</v>
      </c>
      <c r="C76" t="s">
        <v>377</v>
      </c>
      <c r="D76" t="s">
        <v>163</v>
      </c>
      <c r="E76" t="s">
        <v>161</v>
      </c>
      <c r="I76">
        <v>5</v>
      </c>
      <c r="J76">
        <v>5</v>
      </c>
      <c r="K76">
        <v>5</v>
      </c>
    </row>
    <row r="77" spans="1:15" x14ac:dyDescent="0.25">
      <c r="A77" t="s">
        <v>376</v>
      </c>
      <c r="B77" t="s">
        <v>160</v>
      </c>
      <c r="C77" t="s">
        <v>164</v>
      </c>
      <c r="D77" t="s">
        <v>378</v>
      </c>
      <c r="E77" t="s">
        <v>147</v>
      </c>
      <c r="I77">
        <v>10</v>
      </c>
      <c r="J77">
        <v>10</v>
      </c>
      <c r="K77">
        <v>10</v>
      </c>
    </row>
    <row r="78" spans="1:15" x14ac:dyDescent="0.25">
      <c r="A78" t="s">
        <v>376</v>
      </c>
      <c r="B78" t="s">
        <v>379</v>
      </c>
      <c r="C78" t="s">
        <v>380</v>
      </c>
      <c r="D78" t="s">
        <v>50</v>
      </c>
      <c r="E78" t="s">
        <v>147</v>
      </c>
      <c r="I78">
        <v>30</v>
      </c>
      <c r="J78">
        <v>35</v>
      </c>
      <c r="K78">
        <v>30</v>
      </c>
      <c r="M78">
        <v>25</v>
      </c>
      <c r="N78">
        <v>30</v>
      </c>
    </row>
    <row r="79" spans="1:15" x14ac:dyDescent="0.25">
      <c r="A79" t="s">
        <v>376</v>
      </c>
      <c r="B79" t="s">
        <v>381</v>
      </c>
      <c r="C79" t="s">
        <v>382</v>
      </c>
      <c r="D79" t="s">
        <v>383</v>
      </c>
      <c r="E79" t="s">
        <v>175</v>
      </c>
      <c r="F79" t="s">
        <v>384</v>
      </c>
      <c r="K79">
        <v>390</v>
      </c>
    </row>
    <row r="80" spans="1:15" x14ac:dyDescent="0.25">
      <c r="A80" t="s">
        <v>376</v>
      </c>
      <c r="B80" t="s">
        <v>385</v>
      </c>
      <c r="C80" t="s">
        <v>386</v>
      </c>
      <c r="D80" t="s">
        <v>387</v>
      </c>
      <c r="E80" t="s">
        <v>147</v>
      </c>
      <c r="F80" t="s">
        <v>384</v>
      </c>
      <c r="K80">
        <v>380</v>
      </c>
    </row>
    <row r="81" spans="1:14" x14ac:dyDescent="0.25">
      <c r="A81" t="s">
        <v>376</v>
      </c>
      <c r="B81" t="s">
        <v>388</v>
      </c>
      <c r="D81" t="s">
        <v>389</v>
      </c>
      <c r="E81" t="s">
        <v>147</v>
      </c>
    </row>
    <row r="82" spans="1:14" x14ac:dyDescent="0.25">
      <c r="A82" t="s">
        <v>376</v>
      </c>
      <c r="B82" t="s">
        <v>390</v>
      </c>
      <c r="C82" t="s">
        <v>391</v>
      </c>
      <c r="D82" t="s">
        <v>392</v>
      </c>
      <c r="E82" t="s">
        <v>147</v>
      </c>
      <c r="F82" t="s">
        <v>384</v>
      </c>
      <c r="K82">
        <v>370</v>
      </c>
    </row>
    <row r="83" spans="1:14" x14ac:dyDescent="0.25">
      <c r="A83" t="s">
        <v>376</v>
      </c>
      <c r="B83" t="s">
        <v>393</v>
      </c>
      <c r="C83" t="s">
        <v>394</v>
      </c>
      <c r="D83" t="s">
        <v>117</v>
      </c>
      <c r="E83" t="s">
        <v>147</v>
      </c>
    </row>
    <row r="84" spans="1:14" x14ac:dyDescent="0.25">
      <c r="A84" t="s">
        <v>376</v>
      </c>
      <c r="B84" t="s">
        <v>395</v>
      </c>
      <c r="C84" t="s">
        <v>396</v>
      </c>
      <c r="D84" t="s">
        <v>397</v>
      </c>
      <c r="E84" t="s">
        <v>288</v>
      </c>
      <c r="N84">
        <v>270</v>
      </c>
    </row>
    <row r="85" spans="1:14" x14ac:dyDescent="0.25">
      <c r="A85" t="s">
        <v>376</v>
      </c>
      <c r="B85" t="s">
        <v>398</v>
      </c>
      <c r="C85" t="s">
        <v>399</v>
      </c>
      <c r="D85" t="s">
        <v>400</v>
      </c>
      <c r="E85" t="s">
        <v>147</v>
      </c>
      <c r="F85" t="s">
        <v>401</v>
      </c>
      <c r="I85">
        <v>80</v>
      </c>
      <c r="J85">
        <v>70</v>
      </c>
      <c r="L85">
        <v>120</v>
      </c>
      <c r="N85">
        <v>330</v>
      </c>
    </row>
    <row r="86" spans="1:14" x14ac:dyDescent="0.25">
      <c r="A86" t="s">
        <v>376</v>
      </c>
      <c r="B86" t="s">
        <v>402</v>
      </c>
      <c r="C86" t="s">
        <v>403</v>
      </c>
      <c r="D86" t="s">
        <v>404</v>
      </c>
      <c r="E86" t="s">
        <v>147</v>
      </c>
      <c r="J86">
        <v>60</v>
      </c>
    </row>
    <row r="87" spans="1:14" x14ac:dyDescent="0.25">
      <c r="A87" t="s">
        <v>376</v>
      </c>
      <c r="B87" t="s">
        <v>405</v>
      </c>
      <c r="C87" t="s">
        <v>406</v>
      </c>
      <c r="D87" t="s">
        <v>47</v>
      </c>
      <c r="E87" t="s">
        <v>147</v>
      </c>
      <c r="I87">
        <v>70</v>
      </c>
      <c r="J87">
        <v>50</v>
      </c>
    </row>
    <row r="88" spans="1:14" x14ac:dyDescent="0.25">
      <c r="A88" t="s">
        <v>376</v>
      </c>
      <c r="B88" t="s">
        <v>407</v>
      </c>
      <c r="C88" t="s">
        <v>408</v>
      </c>
      <c r="D88" t="s">
        <v>52</v>
      </c>
      <c r="E88" t="s">
        <v>147</v>
      </c>
      <c r="J88">
        <v>40</v>
      </c>
    </row>
    <row r="89" spans="1:14" x14ac:dyDescent="0.25">
      <c r="A89" t="s">
        <v>376</v>
      </c>
      <c r="B89" t="s">
        <v>409</v>
      </c>
      <c r="C89" t="s">
        <v>410</v>
      </c>
      <c r="D89" t="s">
        <v>54</v>
      </c>
      <c r="E89" t="s">
        <v>147</v>
      </c>
      <c r="J89">
        <v>80</v>
      </c>
    </row>
    <row r="90" spans="1:14" x14ac:dyDescent="0.25">
      <c r="A90" t="s">
        <v>376</v>
      </c>
      <c r="B90" t="s">
        <v>411</v>
      </c>
      <c r="C90" t="s">
        <v>412</v>
      </c>
      <c r="D90" t="s">
        <v>56</v>
      </c>
      <c r="E90" t="s">
        <v>147</v>
      </c>
      <c r="J90">
        <v>120</v>
      </c>
    </row>
    <row r="91" spans="1:14" x14ac:dyDescent="0.25">
      <c r="A91" t="s">
        <v>376</v>
      </c>
      <c r="B91" t="s">
        <v>413</v>
      </c>
      <c r="C91" t="s">
        <v>414</v>
      </c>
      <c r="D91" t="s">
        <v>415</v>
      </c>
      <c r="E91" t="s">
        <v>347</v>
      </c>
      <c r="J91">
        <v>330</v>
      </c>
    </row>
    <row r="92" spans="1:14" x14ac:dyDescent="0.25">
      <c r="A92" t="s">
        <v>376</v>
      </c>
      <c r="B92" t="s">
        <v>416</v>
      </c>
      <c r="C92" t="s">
        <v>417</v>
      </c>
      <c r="D92" t="s">
        <v>418</v>
      </c>
      <c r="E92" t="s">
        <v>347</v>
      </c>
      <c r="J92">
        <v>340</v>
      </c>
    </row>
    <row r="93" spans="1:14" x14ac:dyDescent="0.25">
      <c r="A93" t="s">
        <v>376</v>
      </c>
      <c r="B93" t="s">
        <v>419</v>
      </c>
      <c r="C93" t="s">
        <v>420</v>
      </c>
      <c r="D93" t="s">
        <v>421</v>
      </c>
      <c r="E93" t="s">
        <v>347</v>
      </c>
      <c r="I93">
        <v>130</v>
      </c>
      <c r="J93">
        <v>350</v>
      </c>
      <c r="L93">
        <v>80</v>
      </c>
    </row>
    <row r="94" spans="1:14" x14ac:dyDescent="0.25">
      <c r="A94" t="s">
        <v>376</v>
      </c>
      <c r="B94" t="s">
        <v>422</v>
      </c>
      <c r="C94" t="s">
        <v>423</v>
      </c>
      <c r="D94" t="s">
        <v>424</v>
      </c>
      <c r="E94" t="s">
        <v>347</v>
      </c>
      <c r="J94">
        <v>100</v>
      </c>
    </row>
    <row r="95" spans="1:14" x14ac:dyDescent="0.25">
      <c r="A95" t="s">
        <v>376</v>
      </c>
      <c r="B95" t="s">
        <v>425</v>
      </c>
      <c r="C95" t="s">
        <v>426</v>
      </c>
      <c r="D95" t="s">
        <v>427</v>
      </c>
      <c r="E95" t="s">
        <v>147</v>
      </c>
      <c r="J95">
        <v>110</v>
      </c>
    </row>
    <row r="96" spans="1:14" x14ac:dyDescent="0.25">
      <c r="A96" t="s">
        <v>376</v>
      </c>
      <c r="B96" t="s">
        <v>428</v>
      </c>
      <c r="C96" t="s">
        <v>429</v>
      </c>
      <c r="D96" t="s">
        <v>59</v>
      </c>
      <c r="E96" t="s">
        <v>147</v>
      </c>
      <c r="F96" t="s">
        <v>430</v>
      </c>
      <c r="J96">
        <v>350</v>
      </c>
    </row>
    <row r="97" spans="1:10" x14ac:dyDescent="0.25">
      <c r="A97" t="s">
        <v>376</v>
      </c>
      <c r="B97" t="s">
        <v>431</v>
      </c>
      <c r="C97" t="s">
        <v>432</v>
      </c>
      <c r="D97" t="s">
        <v>61</v>
      </c>
      <c r="E97" t="s">
        <v>147</v>
      </c>
      <c r="J97">
        <v>210</v>
      </c>
    </row>
    <row r="98" spans="1:10" x14ac:dyDescent="0.25">
      <c r="A98" t="s">
        <v>376</v>
      </c>
      <c r="B98" t="s">
        <v>433</v>
      </c>
      <c r="C98" t="s">
        <v>434</v>
      </c>
      <c r="D98" t="s">
        <v>63</v>
      </c>
      <c r="E98" t="s">
        <v>147</v>
      </c>
      <c r="J98">
        <v>220</v>
      </c>
    </row>
    <row r="99" spans="1:10" x14ac:dyDescent="0.25">
      <c r="A99" t="s">
        <v>376</v>
      </c>
      <c r="B99" t="s">
        <v>435</v>
      </c>
      <c r="C99" t="s">
        <v>436</v>
      </c>
      <c r="D99" t="s">
        <v>65</v>
      </c>
      <c r="E99" t="s">
        <v>147</v>
      </c>
      <c r="J99">
        <v>130</v>
      </c>
    </row>
    <row r="100" spans="1:10" x14ac:dyDescent="0.25">
      <c r="A100" t="s">
        <v>376</v>
      </c>
      <c r="B100" t="s">
        <v>437</v>
      </c>
      <c r="C100" t="s">
        <v>438</v>
      </c>
      <c r="D100" t="s">
        <v>67</v>
      </c>
      <c r="E100" t="s">
        <v>147</v>
      </c>
      <c r="J100">
        <v>230</v>
      </c>
    </row>
    <row r="101" spans="1:10" x14ac:dyDescent="0.25">
      <c r="A101" t="s">
        <v>376</v>
      </c>
      <c r="B101" t="s">
        <v>439</v>
      </c>
      <c r="C101" t="s">
        <v>440</v>
      </c>
      <c r="D101" t="s">
        <v>441</v>
      </c>
      <c r="E101" t="s">
        <v>239</v>
      </c>
      <c r="J101">
        <v>90</v>
      </c>
    </row>
    <row r="102" spans="1:10" x14ac:dyDescent="0.25">
      <c r="A102" t="s">
        <v>376</v>
      </c>
      <c r="B102" t="s">
        <v>442</v>
      </c>
      <c r="C102" t="s">
        <v>443</v>
      </c>
      <c r="D102" t="s">
        <v>444</v>
      </c>
      <c r="E102" t="s">
        <v>239</v>
      </c>
      <c r="J102">
        <v>370</v>
      </c>
    </row>
    <row r="103" spans="1:10" x14ac:dyDescent="0.25">
      <c r="A103" t="s">
        <v>376</v>
      </c>
      <c r="B103" t="s">
        <v>445</v>
      </c>
      <c r="C103" t="s">
        <v>446</v>
      </c>
      <c r="D103" t="s">
        <v>447</v>
      </c>
      <c r="E103" t="s">
        <v>239</v>
      </c>
      <c r="J103">
        <v>380</v>
      </c>
    </row>
    <row r="104" spans="1:10" x14ac:dyDescent="0.25">
      <c r="A104" t="s">
        <v>376</v>
      </c>
      <c r="B104" t="s">
        <v>448</v>
      </c>
      <c r="C104" t="s">
        <v>449</v>
      </c>
      <c r="D104" t="s">
        <v>450</v>
      </c>
      <c r="E104" t="s">
        <v>239</v>
      </c>
      <c r="J104">
        <v>140</v>
      </c>
    </row>
    <row r="105" spans="1:10" x14ac:dyDescent="0.25">
      <c r="A105" t="s">
        <v>376</v>
      </c>
      <c r="B105" t="s">
        <v>451</v>
      </c>
      <c r="C105" t="s">
        <v>452</v>
      </c>
      <c r="D105" t="s">
        <v>453</v>
      </c>
      <c r="E105" t="s">
        <v>239</v>
      </c>
      <c r="J105">
        <v>150</v>
      </c>
    </row>
    <row r="106" spans="1:10" x14ac:dyDescent="0.25">
      <c r="A106" t="s">
        <v>376</v>
      </c>
      <c r="B106" t="s">
        <v>454</v>
      </c>
      <c r="C106" t="s">
        <v>455</v>
      </c>
      <c r="D106" t="s">
        <v>456</v>
      </c>
      <c r="E106" t="s">
        <v>239</v>
      </c>
      <c r="J106">
        <v>160</v>
      </c>
    </row>
    <row r="107" spans="1:10" x14ac:dyDescent="0.25">
      <c r="A107" t="s">
        <v>376</v>
      </c>
      <c r="B107" t="s">
        <v>457</v>
      </c>
      <c r="C107" t="s">
        <v>458</v>
      </c>
      <c r="D107" t="s">
        <v>459</v>
      </c>
      <c r="E107" t="s">
        <v>239</v>
      </c>
      <c r="J107">
        <v>200</v>
      </c>
    </row>
    <row r="108" spans="1:10" x14ac:dyDescent="0.25">
      <c r="A108" t="s">
        <v>376</v>
      </c>
      <c r="B108" t="s">
        <v>460</v>
      </c>
      <c r="C108" t="s">
        <v>461</v>
      </c>
      <c r="D108" t="s">
        <v>462</v>
      </c>
      <c r="E108" t="s">
        <v>239</v>
      </c>
      <c r="J108">
        <v>170</v>
      </c>
    </row>
    <row r="109" spans="1:10" x14ac:dyDescent="0.25">
      <c r="A109" t="s">
        <v>376</v>
      </c>
      <c r="B109" t="s">
        <v>463</v>
      </c>
      <c r="C109" t="s">
        <v>464</v>
      </c>
      <c r="D109" t="s">
        <v>465</v>
      </c>
      <c r="E109" t="s">
        <v>239</v>
      </c>
    </row>
    <row r="110" spans="1:10" x14ac:dyDescent="0.25">
      <c r="A110" t="s">
        <v>376</v>
      </c>
      <c r="B110" t="s">
        <v>466</v>
      </c>
      <c r="C110" t="s">
        <v>467</v>
      </c>
      <c r="D110" t="s">
        <v>468</v>
      </c>
      <c r="E110" t="s">
        <v>239</v>
      </c>
      <c r="J110">
        <v>180</v>
      </c>
    </row>
    <row r="111" spans="1:10" x14ac:dyDescent="0.25">
      <c r="A111" t="s">
        <v>376</v>
      </c>
      <c r="B111" t="s">
        <v>469</v>
      </c>
      <c r="C111" t="s">
        <v>470</v>
      </c>
      <c r="D111" t="s">
        <v>69</v>
      </c>
      <c r="E111" t="s">
        <v>147</v>
      </c>
      <c r="J111">
        <v>440</v>
      </c>
    </row>
    <row r="112" spans="1:10" x14ac:dyDescent="0.25">
      <c r="A112" t="s">
        <v>376</v>
      </c>
      <c r="B112" t="s">
        <v>471</v>
      </c>
      <c r="C112" t="s">
        <v>472</v>
      </c>
      <c r="D112" t="s">
        <v>71</v>
      </c>
      <c r="E112" t="s">
        <v>147</v>
      </c>
      <c r="J112">
        <v>450</v>
      </c>
    </row>
    <row r="113" spans="1:13" x14ac:dyDescent="0.25">
      <c r="A113" t="s">
        <v>376</v>
      </c>
      <c r="B113" t="s">
        <v>473</v>
      </c>
      <c r="C113" t="s">
        <v>474</v>
      </c>
      <c r="D113" t="s">
        <v>73</v>
      </c>
      <c r="E113" t="s">
        <v>147</v>
      </c>
      <c r="J113">
        <v>460</v>
      </c>
    </row>
    <row r="114" spans="1:13" x14ac:dyDescent="0.25">
      <c r="A114" t="s">
        <v>376</v>
      </c>
      <c r="B114" t="s">
        <v>475</v>
      </c>
      <c r="C114" t="s">
        <v>476</v>
      </c>
      <c r="D114" t="s">
        <v>75</v>
      </c>
      <c r="E114" t="s">
        <v>147</v>
      </c>
      <c r="J114">
        <v>610</v>
      </c>
    </row>
    <row r="115" spans="1:13" x14ac:dyDescent="0.25">
      <c r="A115" t="s">
        <v>376</v>
      </c>
      <c r="B115" t="s">
        <v>477</v>
      </c>
      <c r="C115" t="s">
        <v>478</v>
      </c>
      <c r="D115" t="s">
        <v>77</v>
      </c>
      <c r="E115" t="s">
        <v>147</v>
      </c>
      <c r="J115">
        <v>600</v>
      </c>
    </row>
    <row r="116" spans="1:13" x14ac:dyDescent="0.25">
      <c r="A116" t="s">
        <v>376</v>
      </c>
      <c r="B116" t="s">
        <v>479</v>
      </c>
      <c r="C116" t="s">
        <v>480</v>
      </c>
      <c r="D116" t="s">
        <v>79</v>
      </c>
      <c r="E116" t="s">
        <v>147</v>
      </c>
      <c r="J116">
        <v>510</v>
      </c>
    </row>
    <row r="117" spans="1:13" x14ac:dyDescent="0.25">
      <c r="A117" t="s">
        <v>376</v>
      </c>
      <c r="B117" t="s">
        <v>481</v>
      </c>
      <c r="C117" t="s">
        <v>482</v>
      </c>
      <c r="D117" t="s">
        <v>81</v>
      </c>
      <c r="E117" t="s">
        <v>147</v>
      </c>
      <c r="J117">
        <v>360</v>
      </c>
    </row>
    <row r="118" spans="1:13" x14ac:dyDescent="0.25">
      <c r="A118" t="s">
        <v>376</v>
      </c>
      <c r="B118" t="s">
        <v>483</v>
      </c>
      <c r="C118" t="s">
        <v>484</v>
      </c>
      <c r="D118" t="s">
        <v>485</v>
      </c>
      <c r="E118" t="s">
        <v>288</v>
      </c>
    </row>
    <row r="119" spans="1:13" x14ac:dyDescent="0.25">
      <c r="A119" t="s">
        <v>376</v>
      </c>
      <c r="B119" t="s">
        <v>486</v>
      </c>
      <c r="C119" t="s">
        <v>487</v>
      </c>
      <c r="D119" t="s">
        <v>488</v>
      </c>
      <c r="E119" t="s">
        <v>288</v>
      </c>
    </row>
    <row r="120" spans="1:13" x14ac:dyDescent="0.25">
      <c r="A120" t="s">
        <v>376</v>
      </c>
      <c r="B120" t="s">
        <v>489</v>
      </c>
      <c r="C120" t="s">
        <v>490</v>
      </c>
      <c r="D120" t="s">
        <v>83</v>
      </c>
      <c r="E120" t="s">
        <v>147</v>
      </c>
      <c r="J120">
        <v>270</v>
      </c>
    </row>
    <row r="121" spans="1:13" x14ac:dyDescent="0.25">
      <c r="A121" t="s">
        <v>376</v>
      </c>
      <c r="B121" t="s">
        <v>491</v>
      </c>
      <c r="C121" t="s">
        <v>492</v>
      </c>
      <c r="D121" t="s">
        <v>85</v>
      </c>
      <c r="E121" t="s">
        <v>147</v>
      </c>
      <c r="J121">
        <v>750</v>
      </c>
    </row>
    <row r="122" spans="1:13" x14ac:dyDescent="0.25">
      <c r="A122" t="s">
        <v>376</v>
      </c>
      <c r="B122" t="s">
        <v>493</v>
      </c>
      <c r="C122" t="s">
        <v>494</v>
      </c>
      <c r="D122" t="s">
        <v>495</v>
      </c>
      <c r="E122" t="s">
        <v>239</v>
      </c>
      <c r="J122">
        <v>890</v>
      </c>
    </row>
    <row r="123" spans="1:13" x14ac:dyDescent="0.25">
      <c r="A123" t="s">
        <v>376</v>
      </c>
      <c r="B123" t="s">
        <v>496</v>
      </c>
      <c r="C123" t="s">
        <v>497</v>
      </c>
      <c r="D123" t="s">
        <v>498</v>
      </c>
      <c r="E123" t="s">
        <v>288</v>
      </c>
      <c r="J123">
        <v>850</v>
      </c>
    </row>
    <row r="124" spans="1:13" x14ac:dyDescent="0.25">
      <c r="A124" t="s">
        <v>376</v>
      </c>
      <c r="B124" t="s">
        <v>499</v>
      </c>
      <c r="C124" t="s">
        <v>500</v>
      </c>
      <c r="D124" t="s">
        <v>501</v>
      </c>
      <c r="E124" t="s">
        <v>239</v>
      </c>
      <c r="J124">
        <v>840</v>
      </c>
    </row>
    <row r="125" spans="1:13" x14ac:dyDescent="0.25">
      <c r="A125" t="s">
        <v>376</v>
      </c>
      <c r="B125" t="s">
        <v>502</v>
      </c>
      <c r="C125" t="s">
        <v>503</v>
      </c>
      <c r="D125" t="s">
        <v>504</v>
      </c>
      <c r="E125" t="s">
        <v>239</v>
      </c>
      <c r="J125">
        <v>830</v>
      </c>
    </row>
    <row r="126" spans="1:13" x14ac:dyDescent="0.25">
      <c r="A126" t="s">
        <v>376</v>
      </c>
      <c r="B126" t="s">
        <v>505</v>
      </c>
      <c r="C126" t="s">
        <v>506</v>
      </c>
      <c r="D126" t="s">
        <v>507</v>
      </c>
      <c r="E126" t="s">
        <v>288</v>
      </c>
    </row>
    <row r="127" spans="1:13" x14ac:dyDescent="0.25">
      <c r="A127" t="s">
        <v>376</v>
      </c>
      <c r="B127" t="s">
        <v>508</v>
      </c>
      <c r="C127" t="s">
        <v>509</v>
      </c>
      <c r="D127" t="s">
        <v>105</v>
      </c>
      <c r="E127" t="s">
        <v>147</v>
      </c>
      <c r="M127">
        <v>420</v>
      </c>
    </row>
    <row r="128" spans="1:13" x14ac:dyDescent="0.25">
      <c r="A128" t="s">
        <v>376</v>
      </c>
      <c r="B128" t="s">
        <v>289</v>
      </c>
      <c r="C128" t="s">
        <v>290</v>
      </c>
      <c r="D128" t="s">
        <v>291</v>
      </c>
      <c r="E128" t="s">
        <v>288</v>
      </c>
    </row>
    <row r="129" spans="1:14" x14ac:dyDescent="0.25">
      <c r="A129" t="s">
        <v>376</v>
      </c>
      <c r="B129" t="s">
        <v>510</v>
      </c>
      <c r="C129" t="s">
        <v>511</v>
      </c>
      <c r="D129" t="s">
        <v>87</v>
      </c>
      <c r="E129" t="s">
        <v>147</v>
      </c>
      <c r="J129">
        <v>560</v>
      </c>
      <c r="M129">
        <v>395</v>
      </c>
    </row>
    <row r="130" spans="1:14" x14ac:dyDescent="0.25">
      <c r="A130" t="s">
        <v>376</v>
      </c>
      <c r="B130" t="s">
        <v>512</v>
      </c>
      <c r="C130" t="s">
        <v>513</v>
      </c>
      <c r="D130" t="s">
        <v>514</v>
      </c>
      <c r="E130" t="s">
        <v>347</v>
      </c>
      <c r="J130">
        <v>570</v>
      </c>
    </row>
    <row r="131" spans="1:14" x14ac:dyDescent="0.25">
      <c r="A131" t="s">
        <v>376</v>
      </c>
      <c r="B131" t="s">
        <v>515</v>
      </c>
      <c r="C131" t="s">
        <v>516</v>
      </c>
      <c r="D131" t="s">
        <v>517</v>
      </c>
      <c r="E131" t="s">
        <v>147</v>
      </c>
    </row>
    <row r="132" spans="1:14" x14ac:dyDescent="0.25">
      <c r="A132" t="s">
        <v>376</v>
      </c>
      <c r="B132" t="s">
        <v>518</v>
      </c>
      <c r="C132" t="s">
        <v>519</v>
      </c>
      <c r="D132" t="s">
        <v>520</v>
      </c>
      <c r="E132" t="s">
        <v>288</v>
      </c>
      <c r="I132">
        <v>100</v>
      </c>
    </row>
    <row r="133" spans="1:14" x14ac:dyDescent="0.25">
      <c r="A133" t="s">
        <v>376</v>
      </c>
      <c r="B133" t="s">
        <v>521</v>
      </c>
      <c r="C133" t="s">
        <v>522</v>
      </c>
      <c r="D133" t="s">
        <v>523</v>
      </c>
      <c r="E133" t="s">
        <v>288</v>
      </c>
      <c r="I133">
        <v>140</v>
      </c>
    </row>
    <row r="134" spans="1:14" x14ac:dyDescent="0.25">
      <c r="A134" t="s">
        <v>376</v>
      </c>
      <c r="B134" t="s">
        <v>524</v>
      </c>
      <c r="C134" t="s">
        <v>525</v>
      </c>
      <c r="D134" t="s">
        <v>526</v>
      </c>
      <c r="E134" t="s">
        <v>147</v>
      </c>
      <c r="F134" t="s">
        <v>527</v>
      </c>
      <c r="I134">
        <v>170</v>
      </c>
      <c r="M134">
        <v>330</v>
      </c>
    </row>
    <row r="135" spans="1:14" x14ac:dyDescent="0.25">
      <c r="A135" t="s">
        <v>376</v>
      </c>
      <c r="B135" t="s">
        <v>528</v>
      </c>
      <c r="C135" t="s">
        <v>529</v>
      </c>
      <c r="D135" t="s">
        <v>530</v>
      </c>
      <c r="E135" t="s">
        <v>147</v>
      </c>
      <c r="F135" t="s">
        <v>527</v>
      </c>
      <c r="J135">
        <v>300</v>
      </c>
      <c r="K135">
        <v>360</v>
      </c>
    </row>
    <row r="136" spans="1:14" x14ac:dyDescent="0.25">
      <c r="A136" t="s">
        <v>376</v>
      </c>
      <c r="B136" t="s">
        <v>264</v>
      </c>
      <c r="C136" t="s">
        <v>265</v>
      </c>
      <c r="D136" t="s">
        <v>266</v>
      </c>
      <c r="E136" t="s">
        <v>147</v>
      </c>
      <c r="I136">
        <v>90</v>
      </c>
      <c r="M136">
        <v>390</v>
      </c>
    </row>
    <row r="137" spans="1:14" x14ac:dyDescent="0.25">
      <c r="A137" t="s">
        <v>376</v>
      </c>
      <c r="B137" t="s">
        <v>531</v>
      </c>
      <c r="C137" t="s">
        <v>532</v>
      </c>
      <c r="D137" t="s">
        <v>533</v>
      </c>
      <c r="E137" t="s">
        <v>147</v>
      </c>
      <c r="F137" t="s">
        <v>527</v>
      </c>
      <c r="K137">
        <v>320</v>
      </c>
    </row>
    <row r="138" spans="1:14" x14ac:dyDescent="0.25">
      <c r="A138" t="s">
        <v>376</v>
      </c>
      <c r="B138" t="s">
        <v>534</v>
      </c>
      <c r="C138" t="s">
        <v>535</v>
      </c>
      <c r="D138" t="s">
        <v>89</v>
      </c>
      <c r="E138" t="s">
        <v>147</v>
      </c>
      <c r="J138">
        <v>470</v>
      </c>
    </row>
    <row r="139" spans="1:14" x14ac:dyDescent="0.25">
      <c r="A139" t="s">
        <v>376</v>
      </c>
      <c r="B139" t="s">
        <v>536</v>
      </c>
      <c r="C139" t="s">
        <v>537</v>
      </c>
      <c r="D139" t="s">
        <v>538</v>
      </c>
      <c r="E139" t="s">
        <v>147</v>
      </c>
      <c r="F139" t="s">
        <v>539</v>
      </c>
      <c r="N139">
        <v>410</v>
      </c>
    </row>
    <row r="140" spans="1:14" x14ac:dyDescent="0.25">
      <c r="A140" t="s">
        <v>376</v>
      </c>
      <c r="B140" t="s">
        <v>540</v>
      </c>
      <c r="C140" t="s">
        <v>541</v>
      </c>
      <c r="D140" t="s">
        <v>91</v>
      </c>
      <c r="E140" t="s">
        <v>147</v>
      </c>
      <c r="J140">
        <v>480</v>
      </c>
    </row>
    <row r="141" spans="1:14" x14ac:dyDescent="0.25">
      <c r="A141" t="s">
        <v>376</v>
      </c>
      <c r="B141" t="s">
        <v>542</v>
      </c>
      <c r="C141" t="s">
        <v>543</v>
      </c>
      <c r="D141" t="s">
        <v>544</v>
      </c>
      <c r="E141" t="s">
        <v>545</v>
      </c>
      <c r="J141">
        <v>490</v>
      </c>
    </row>
    <row r="142" spans="1:14" x14ac:dyDescent="0.25">
      <c r="A142" t="s">
        <v>376</v>
      </c>
      <c r="B142" t="s">
        <v>546</v>
      </c>
      <c r="C142" t="s">
        <v>547</v>
      </c>
      <c r="D142" t="s">
        <v>548</v>
      </c>
      <c r="E142" t="s">
        <v>545</v>
      </c>
      <c r="J142">
        <v>500</v>
      </c>
    </row>
    <row r="143" spans="1:14" x14ac:dyDescent="0.25">
      <c r="A143" t="s">
        <v>376</v>
      </c>
      <c r="B143" t="s">
        <v>549</v>
      </c>
      <c r="C143" t="s">
        <v>550</v>
      </c>
      <c r="D143" t="s">
        <v>551</v>
      </c>
      <c r="E143" t="s">
        <v>147</v>
      </c>
      <c r="F143" t="s">
        <v>527</v>
      </c>
      <c r="K143">
        <v>350</v>
      </c>
      <c r="M143">
        <v>470</v>
      </c>
      <c r="N143">
        <v>350</v>
      </c>
    </row>
    <row r="144" spans="1:14" x14ac:dyDescent="0.25">
      <c r="A144" t="s">
        <v>376</v>
      </c>
      <c r="B144" t="s">
        <v>552</v>
      </c>
      <c r="C144" t="s">
        <v>553</v>
      </c>
      <c r="D144" t="s">
        <v>554</v>
      </c>
      <c r="E144" t="s">
        <v>239</v>
      </c>
      <c r="N144">
        <v>420</v>
      </c>
    </row>
    <row r="145" spans="1:14" x14ac:dyDescent="0.25">
      <c r="A145" t="s">
        <v>376</v>
      </c>
      <c r="B145" t="s">
        <v>555</v>
      </c>
      <c r="C145" t="s">
        <v>556</v>
      </c>
      <c r="D145" t="s">
        <v>557</v>
      </c>
      <c r="E145" t="s">
        <v>147</v>
      </c>
      <c r="J145">
        <v>240</v>
      </c>
    </row>
    <row r="146" spans="1:14" x14ac:dyDescent="0.25">
      <c r="A146" t="s">
        <v>376</v>
      </c>
      <c r="B146" t="s">
        <v>558</v>
      </c>
      <c r="C146" t="s">
        <v>559</v>
      </c>
      <c r="D146" t="s">
        <v>560</v>
      </c>
      <c r="E146" t="s">
        <v>147</v>
      </c>
      <c r="J146">
        <v>740</v>
      </c>
    </row>
    <row r="147" spans="1:14" x14ac:dyDescent="0.25">
      <c r="A147" t="s">
        <v>376</v>
      </c>
      <c r="B147" t="s">
        <v>561</v>
      </c>
      <c r="C147" t="s">
        <v>562</v>
      </c>
      <c r="D147" t="s">
        <v>563</v>
      </c>
      <c r="E147" t="s">
        <v>147</v>
      </c>
      <c r="J147">
        <v>730</v>
      </c>
      <c r="K147">
        <v>40</v>
      </c>
      <c r="L147">
        <v>50</v>
      </c>
    </row>
    <row r="148" spans="1:14" x14ac:dyDescent="0.25">
      <c r="A148" t="s">
        <v>376</v>
      </c>
      <c r="B148" t="s">
        <v>564</v>
      </c>
      <c r="C148" t="s">
        <v>565</v>
      </c>
      <c r="D148" t="s">
        <v>566</v>
      </c>
      <c r="E148" t="s">
        <v>288</v>
      </c>
      <c r="K148">
        <v>310</v>
      </c>
      <c r="M148">
        <v>460</v>
      </c>
    </row>
    <row r="149" spans="1:14" x14ac:dyDescent="0.25">
      <c r="A149" t="s">
        <v>376</v>
      </c>
      <c r="B149" t="s">
        <v>567</v>
      </c>
      <c r="C149" t="s">
        <v>568</v>
      </c>
      <c r="D149" t="s">
        <v>569</v>
      </c>
      <c r="E149" t="s">
        <v>288</v>
      </c>
    </row>
    <row r="150" spans="1:14" x14ac:dyDescent="0.25">
      <c r="A150" t="s">
        <v>376</v>
      </c>
      <c r="B150" t="s">
        <v>570</v>
      </c>
      <c r="C150" t="s">
        <v>571</v>
      </c>
      <c r="D150" t="s">
        <v>572</v>
      </c>
      <c r="E150" t="s">
        <v>147</v>
      </c>
      <c r="N150">
        <v>320</v>
      </c>
    </row>
    <row r="151" spans="1:14" x14ac:dyDescent="0.25">
      <c r="A151" t="s">
        <v>376</v>
      </c>
      <c r="B151" t="s">
        <v>318</v>
      </c>
      <c r="C151" t="s">
        <v>573</v>
      </c>
      <c r="D151" t="s">
        <v>95</v>
      </c>
      <c r="E151" t="s">
        <v>147</v>
      </c>
      <c r="J151">
        <v>780</v>
      </c>
      <c r="K151">
        <v>320</v>
      </c>
      <c r="M151">
        <v>480</v>
      </c>
    </row>
    <row r="152" spans="1:14" x14ac:dyDescent="0.25">
      <c r="A152" t="s">
        <v>376</v>
      </c>
      <c r="B152" t="s">
        <v>574</v>
      </c>
      <c r="C152" t="s">
        <v>297</v>
      </c>
      <c r="D152" t="s">
        <v>575</v>
      </c>
      <c r="E152" t="s">
        <v>288</v>
      </c>
      <c r="J152">
        <v>310</v>
      </c>
      <c r="N152">
        <v>430</v>
      </c>
    </row>
    <row r="153" spans="1:14" x14ac:dyDescent="0.25">
      <c r="A153" t="s">
        <v>376</v>
      </c>
      <c r="B153" t="s">
        <v>576</v>
      </c>
      <c r="D153" t="s">
        <v>577</v>
      </c>
      <c r="E153" t="s">
        <v>578</v>
      </c>
      <c r="I153">
        <v>180</v>
      </c>
    </row>
    <row r="154" spans="1:14" x14ac:dyDescent="0.25">
      <c r="A154" t="s">
        <v>376</v>
      </c>
      <c r="B154" t="s">
        <v>579</v>
      </c>
      <c r="C154" t="s">
        <v>580</v>
      </c>
      <c r="D154" t="s">
        <v>581</v>
      </c>
      <c r="E154" t="s">
        <v>239</v>
      </c>
      <c r="M154">
        <v>430</v>
      </c>
    </row>
    <row r="155" spans="1:14" x14ac:dyDescent="0.25">
      <c r="A155" t="s">
        <v>376</v>
      </c>
      <c r="B155" t="s">
        <v>582</v>
      </c>
      <c r="C155" t="s">
        <v>583</v>
      </c>
      <c r="D155" t="s">
        <v>584</v>
      </c>
      <c r="E155" t="s">
        <v>239</v>
      </c>
      <c r="M155">
        <v>440</v>
      </c>
    </row>
    <row r="156" spans="1:14" x14ac:dyDescent="0.25">
      <c r="A156" t="s">
        <v>376</v>
      </c>
      <c r="B156" t="s">
        <v>585</v>
      </c>
      <c r="C156" t="s">
        <v>586</v>
      </c>
      <c r="D156" t="s">
        <v>587</v>
      </c>
      <c r="E156" t="s">
        <v>239</v>
      </c>
      <c r="M156">
        <v>450</v>
      </c>
    </row>
    <row r="157" spans="1:14" x14ac:dyDescent="0.25">
      <c r="A157" t="s">
        <v>376</v>
      </c>
      <c r="B157" t="s">
        <v>588</v>
      </c>
      <c r="C157" t="s">
        <v>589</v>
      </c>
      <c r="D157" t="s">
        <v>590</v>
      </c>
      <c r="E157" t="s">
        <v>147</v>
      </c>
      <c r="J157">
        <v>280</v>
      </c>
    </row>
    <row r="158" spans="1:14" x14ac:dyDescent="0.25">
      <c r="A158" t="s">
        <v>376</v>
      </c>
      <c r="B158" t="s">
        <v>591</v>
      </c>
      <c r="C158" t="s">
        <v>592</v>
      </c>
      <c r="D158" t="s">
        <v>593</v>
      </c>
      <c r="E158" t="s">
        <v>147</v>
      </c>
      <c r="M158">
        <v>370</v>
      </c>
    </row>
    <row r="159" spans="1:14" x14ac:dyDescent="0.25">
      <c r="A159" t="s">
        <v>376</v>
      </c>
      <c r="B159" t="s">
        <v>594</v>
      </c>
      <c r="C159" t="s">
        <v>595</v>
      </c>
      <c r="D159" t="s">
        <v>596</v>
      </c>
      <c r="E159" t="s">
        <v>545</v>
      </c>
      <c r="J159">
        <v>190</v>
      </c>
    </row>
    <row r="160" spans="1:14" x14ac:dyDescent="0.25">
      <c r="A160" t="s">
        <v>376</v>
      </c>
      <c r="B160" t="s">
        <v>597</v>
      </c>
      <c r="C160" t="s">
        <v>598</v>
      </c>
      <c r="D160" t="s">
        <v>599</v>
      </c>
      <c r="E160" t="s">
        <v>147</v>
      </c>
      <c r="I160">
        <v>135</v>
      </c>
      <c r="J160">
        <v>250</v>
      </c>
    </row>
    <row r="161" spans="1:10" x14ac:dyDescent="0.25">
      <c r="A161" t="s">
        <v>376</v>
      </c>
      <c r="B161" t="s">
        <v>600</v>
      </c>
      <c r="C161" t="s">
        <v>601</v>
      </c>
      <c r="D161" t="s">
        <v>602</v>
      </c>
      <c r="E161" t="s">
        <v>147</v>
      </c>
      <c r="F161" t="s">
        <v>527</v>
      </c>
      <c r="J161">
        <v>260</v>
      </c>
    </row>
    <row r="162" spans="1:10" x14ac:dyDescent="0.25">
      <c r="A162" t="s">
        <v>376</v>
      </c>
      <c r="B162" t="s">
        <v>603</v>
      </c>
      <c r="C162" t="s">
        <v>604</v>
      </c>
      <c r="D162" t="s">
        <v>605</v>
      </c>
      <c r="E162" t="s">
        <v>147</v>
      </c>
      <c r="I162">
        <v>136</v>
      </c>
      <c r="J162">
        <v>290</v>
      </c>
    </row>
    <row r="163" spans="1:10" x14ac:dyDescent="0.25">
      <c r="A163" t="s">
        <v>376</v>
      </c>
      <c r="B163" t="s">
        <v>606</v>
      </c>
      <c r="C163" t="s">
        <v>607</v>
      </c>
      <c r="D163" t="s">
        <v>608</v>
      </c>
      <c r="E163" t="s">
        <v>288</v>
      </c>
      <c r="J163">
        <v>320</v>
      </c>
    </row>
    <row r="164" spans="1:10" x14ac:dyDescent="0.25">
      <c r="A164" t="s">
        <v>376</v>
      </c>
      <c r="B164" t="s">
        <v>609</v>
      </c>
      <c r="C164" t="s">
        <v>610</v>
      </c>
      <c r="D164" t="s">
        <v>611</v>
      </c>
      <c r="E164" t="s">
        <v>239</v>
      </c>
      <c r="J164">
        <v>390</v>
      </c>
    </row>
    <row r="165" spans="1:10" x14ac:dyDescent="0.25">
      <c r="A165" t="s">
        <v>376</v>
      </c>
      <c r="B165" t="s">
        <v>612</v>
      </c>
      <c r="C165" t="s">
        <v>613</v>
      </c>
      <c r="D165" t="s">
        <v>614</v>
      </c>
      <c r="E165" t="s">
        <v>147</v>
      </c>
      <c r="J165">
        <v>400</v>
      </c>
    </row>
    <row r="166" spans="1:10" x14ac:dyDescent="0.25">
      <c r="A166" t="s">
        <v>376</v>
      </c>
      <c r="B166" t="s">
        <v>615</v>
      </c>
      <c r="C166" t="s">
        <v>616</v>
      </c>
      <c r="D166" t="s">
        <v>617</v>
      </c>
      <c r="E166" t="s">
        <v>147</v>
      </c>
      <c r="J166">
        <v>410</v>
      </c>
    </row>
    <row r="167" spans="1:10" x14ac:dyDescent="0.25">
      <c r="A167" t="s">
        <v>376</v>
      </c>
      <c r="B167" t="s">
        <v>618</v>
      </c>
      <c r="C167" t="s">
        <v>619</v>
      </c>
      <c r="D167" t="s">
        <v>620</v>
      </c>
      <c r="E167" t="s">
        <v>147</v>
      </c>
      <c r="F167" t="s">
        <v>527</v>
      </c>
      <c r="J167">
        <v>420</v>
      </c>
    </row>
    <row r="168" spans="1:10" x14ac:dyDescent="0.25">
      <c r="A168" t="s">
        <v>376</v>
      </c>
      <c r="B168" t="s">
        <v>621</v>
      </c>
      <c r="C168" t="s">
        <v>622</v>
      </c>
      <c r="D168" t="s">
        <v>623</v>
      </c>
      <c r="E168" t="s">
        <v>545</v>
      </c>
      <c r="J168">
        <v>430</v>
      </c>
    </row>
    <row r="169" spans="1:10" x14ac:dyDescent="0.25">
      <c r="A169" t="s">
        <v>376</v>
      </c>
      <c r="B169" t="s">
        <v>624</v>
      </c>
      <c r="C169" t="s">
        <v>625</v>
      </c>
      <c r="D169" t="s">
        <v>626</v>
      </c>
      <c r="E169" t="s">
        <v>147</v>
      </c>
      <c r="J169">
        <v>520</v>
      </c>
    </row>
    <row r="170" spans="1:10" x14ac:dyDescent="0.25">
      <c r="A170" t="s">
        <v>376</v>
      </c>
      <c r="B170" t="s">
        <v>627</v>
      </c>
      <c r="C170" t="s">
        <v>628</v>
      </c>
      <c r="D170" t="s">
        <v>629</v>
      </c>
      <c r="E170" t="s">
        <v>147</v>
      </c>
      <c r="J170">
        <v>530</v>
      </c>
    </row>
    <row r="171" spans="1:10" x14ac:dyDescent="0.25">
      <c r="A171" t="s">
        <v>376</v>
      </c>
      <c r="B171" t="s">
        <v>630</v>
      </c>
      <c r="C171" t="s">
        <v>631</v>
      </c>
      <c r="D171" t="s">
        <v>632</v>
      </c>
      <c r="E171" t="s">
        <v>147</v>
      </c>
      <c r="J171">
        <v>540</v>
      </c>
    </row>
    <row r="172" spans="1:10" x14ac:dyDescent="0.25">
      <c r="A172" t="s">
        <v>376</v>
      </c>
      <c r="B172" t="s">
        <v>633</v>
      </c>
      <c r="C172" t="s">
        <v>634</v>
      </c>
      <c r="D172" t="s">
        <v>635</v>
      </c>
      <c r="E172" t="s">
        <v>147</v>
      </c>
      <c r="J172">
        <v>550</v>
      </c>
    </row>
    <row r="173" spans="1:10" x14ac:dyDescent="0.25">
      <c r="A173" t="s">
        <v>376</v>
      </c>
      <c r="B173" t="s">
        <v>636</v>
      </c>
      <c r="C173" t="s">
        <v>637</v>
      </c>
      <c r="D173" t="s">
        <v>638</v>
      </c>
      <c r="E173" t="s">
        <v>147</v>
      </c>
      <c r="J173">
        <v>580</v>
      </c>
    </row>
    <row r="174" spans="1:10" x14ac:dyDescent="0.25">
      <c r="A174" t="s">
        <v>376</v>
      </c>
      <c r="B174" t="s">
        <v>639</v>
      </c>
      <c r="C174" t="s">
        <v>640</v>
      </c>
      <c r="D174" t="s">
        <v>641</v>
      </c>
      <c r="E174" t="s">
        <v>147</v>
      </c>
      <c r="J174">
        <v>590</v>
      </c>
    </row>
    <row r="175" spans="1:10" x14ac:dyDescent="0.25">
      <c r="A175" t="s">
        <v>376</v>
      </c>
      <c r="B175" t="s">
        <v>642</v>
      </c>
      <c r="C175" t="s">
        <v>643</v>
      </c>
      <c r="D175" t="s">
        <v>644</v>
      </c>
      <c r="E175" t="s">
        <v>288</v>
      </c>
      <c r="I175">
        <v>134</v>
      </c>
      <c r="J175">
        <v>790</v>
      </c>
    </row>
    <row r="176" spans="1:10" x14ac:dyDescent="0.25">
      <c r="A176" t="s">
        <v>376</v>
      </c>
      <c r="B176" t="s">
        <v>645</v>
      </c>
      <c r="C176" t="s">
        <v>646</v>
      </c>
      <c r="D176" t="s">
        <v>647</v>
      </c>
      <c r="E176" t="s">
        <v>239</v>
      </c>
      <c r="J176">
        <v>620</v>
      </c>
    </row>
    <row r="177" spans="1:14" x14ac:dyDescent="0.25">
      <c r="A177" t="s">
        <v>376</v>
      </c>
      <c r="B177" t="s">
        <v>648</v>
      </c>
      <c r="C177" t="s">
        <v>649</v>
      </c>
      <c r="D177" t="s">
        <v>650</v>
      </c>
      <c r="E177" t="s">
        <v>147</v>
      </c>
      <c r="J177">
        <v>630</v>
      </c>
    </row>
    <row r="178" spans="1:14" x14ac:dyDescent="0.25">
      <c r="A178" t="s">
        <v>376</v>
      </c>
      <c r="B178" t="s">
        <v>651</v>
      </c>
      <c r="C178" t="s">
        <v>652</v>
      </c>
      <c r="D178" t="s">
        <v>653</v>
      </c>
      <c r="E178" t="s">
        <v>147</v>
      </c>
      <c r="J178">
        <v>635</v>
      </c>
    </row>
    <row r="179" spans="1:14" x14ac:dyDescent="0.25">
      <c r="A179" t="s">
        <v>376</v>
      </c>
      <c r="B179" t="s">
        <v>654</v>
      </c>
      <c r="C179" t="s">
        <v>655</v>
      </c>
      <c r="D179" t="s">
        <v>656</v>
      </c>
      <c r="E179" t="s">
        <v>147</v>
      </c>
      <c r="J179">
        <v>640</v>
      </c>
    </row>
    <row r="180" spans="1:14" x14ac:dyDescent="0.25">
      <c r="A180" t="s">
        <v>376</v>
      </c>
      <c r="B180" t="s">
        <v>657</v>
      </c>
      <c r="C180" t="s">
        <v>658</v>
      </c>
      <c r="D180" t="s">
        <v>659</v>
      </c>
      <c r="E180" t="s">
        <v>660</v>
      </c>
      <c r="J180">
        <v>650</v>
      </c>
    </row>
    <row r="181" spans="1:14" x14ac:dyDescent="0.25">
      <c r="A181" t="s">
        <v>376</v>
      </c>
      <c r="B181" t="s">
        <v>661</v>
      </c>
      <c r="C181" t="s">
        <v>662</v>
      </c>
      <c r="D181" t="s">
        <v>663</v>
      </c>
      <c r="E181" t="s">
        <v>147</v>
      </c>
      <c r="J181">
        <v>655</v>
      </c>
    </row>
    <row r="182" spans="1:14" x14ac:dyDescent="0.25">
      <c r="A182" t="s">
        <v>376</v>
      </c>
      <c r="B182" t="s">
        <v>664</v>
      </c>
      <c r="C182" t="s">
        <v>665</v>
      </c>
      <c r="D182" t="s">
        <v>666</v>
      </c>
      <c r="E182" t="s">
        <v>288</v>
      </c>
      <c r="J182">
        <v>660</v>
      </c>
    </row>
    <row r="183" spans="1:14" x14ac:dyDescent="0.25">
      <c r="A183" t="s">
        <v>376</v>
      </c>
      <c r="B183" t="s">
        <v>667</v>
      </c>
      <c r="C183" t="s">
        <v>668</v>
      </c>
      <c r="D183" t="s">
        <v>669</v>
      </c>
      <c r="E183" t="s">
        <v>147</v>
      </c>
      <c r="J183">
        <v>670</v>
      </c>
    </row>
    <row r="184" spans="1:14" x14ac:dyDescent="0.25">
      <c r="A184" t="s">
        <v>376</v>
      </c>
      <c r="B184" t="s">
        <v>670</v>
      </c>
      <c r="C184" t="s">
        <v>671</v>
      </c>
      <c r="D184" t="s">
        <v>672</v>
      </c>
      <c r="E184" t="s">
        <v>147</v>
      </c>
      <c r="J184">
        <v>680</v>
      </c>
    </row>
    <row r="185" spans="1:14" x14ac:dyDescent="0.25">
      <c r="A185" t="s">
        <v>376</v>
      </c>
      <c r="B185" t="s">
        <v>673</v>
      </c>
      <c r="C185" t="s">
        <v>674</v>
      </c>
      <c r="D185" t="s">
        <v>675</v>
      </c>
      <c r="E185" t="s">
        <v>147</v>
      </c>
      <c r="J185">
        <v>690</v>
      </c>
    </row>
    <row r="186" spans="1:14" x14ac:dyDescent="0.25">
      <c r="A186" t="s">
        <v>376</v>
      </c>
      <c r="B186" t="s">
        <v>676</v>
      </c>
      <c r="C186" t="s">
        <v>677</v>
      </c>
      <c r="D186" t="s">
        <v>678</v>
      </c>
      <c r="E186" t="s">
        <v>147</v>
      </c>
      <c r="J186">
        <v>700</v>
      </c>
    </row>
    <row r="187" spans="1:14" x14ac:dyDescent="0.25">
      <c r="A187" t="s">
        <v>376</v>
      </c>
      <c r="B187" t="s">
        <v>679</v>
      </c>
      <c r="C187" t="s">
        <v>680</v>
      </c>
      <c r="D187" t="s">
        <v>681</v>
      </c>
      <c r="E187" t="s">
        <v>545</v>
      </c>
      <c r="J187">
        <v>710</v>
      </c>
    </row>
    <row r="188" spans="1:14" x14ac:dyDescent="0.25">
      <c r="A188" t="s">
        <v>376</v>
      </c>
      <c r="B188" t="s">
        <v>682</v>
      </c>
      <c r="C188" t="s">
        <v>683</v>
      </c>
      <c r="D188" t="s">
        <v>684</v>
      </c>
      <c r="E188" t="s">
        <v>147</v>
      </c>
      <c r="J188">
        <v>720</v>
      </c>
    </row>
    <row r="189" spans="1:14" x14ac:dyDescent="0.25">
      <c r="A189" t="s">
        <v>376</v>
      </c>
      <c r="B189" t="s">
        <v>685</v>
      </c>
      <c r="C189" t="s">
        <v>686</v>
      </c>
      <c r="D189" t="s">
        <v>687</v>
      </c>
      <c r="E189" t="s">
        <v>660</v>
      </c>
      <c r="J189">
        <v>75</v>
      </c>
      <c r="L189">
        <v>130</v>
      </c>
      <c r="N189">
        <v>340</v>
      </c>
    </row>
    <row r="190" spans="1:14" x14ac:dyDescent="0.25">
      <c r="A190" t="s">
        <v>376</v>
      </c>
      <c r="B190" t="s">
        <v>688</v>
      </c>
      <c r="C190" t="s">
        <v>689</v>
      </c>
      <c r="D190" t="s">
        <v>690</v>
      </c>
      <c r="E190" t="s">
        <v>147</v>
      </c>
      <c r="J190">
        <v>760</v>
      </c>
    </row>
    <row r="191" spans="1:14" x14ac:dyDescent="0.25">
      <c r="A191" t="s">
        <v>376</v>
      </c>
      <c r="B191" t="s">
        <v>691</v>
      </c>
      <c r="C191" t="s">
        <v>692</v>
      </c>
      <c r="D191" t="s">
        <v>693</v>
      </c>
      <c r="E191" t="s">
        <v>147</v>
      </c>
      <c r="F191" t="s">
        <v>527</v>
      </c>
      <c r="J191">
        <v>770</v>
      </c>
    </row>
    <row r="192" spans="1:14" x14ac:dyDescent="0.25">
      <c r="A192" t="s">
        <v>376</v>
      </c>
      <c r="B192" t="s">
        <v>694</v>
      </c>
      <c r="C192" t="s">
        <v>695</v>
      </c>
      <c r="D192" t="s">
        <v>696</v>
      </c>
      <c r="E192" t="s">
        <v>147</v>
      </c>
      <c r="J192">
        <v>780</v>
      </c>
    </row>
    <row r="193" spans="1:12" x14ac:dyDescent="0.25">
      <c r="A193" t="s">
        <v>376</v>
      </c>
      <c r="B193" t="s">
        <v>697</v>
      </c>
      <c r="C193" t="s">
        <v>698</v>
      </c>
      <c r="D193" t="s">
        <v>699</v>
      </c>
      <c r="E193" t="s">
        <v>147</v>
      </c>
      <c r="J193">
        <v>810</v>
      </c>
      <c r="K193">
        <v>150</v>
      </c>
    </row>
    <row r="194" spans="1:12" x14ac:dyDescent="0.25">
      <c r="A194" t="s">
        <v>376</v>
      </c>
      <c r="B194" t="s">
        <v>700</v>
      </c>
      <c r="C194" t="s">
        <v>701</v>
      </c>
      <c r="D194" t="s">
        <v>702</v>
      </c>
      <c r="E194" t="s">
        <v>147</v>
      </c>
      <c r="J194">
        <v>820</v>
      </c>
      <c r="K194">
        <v>160</v>
      </c>
    </row>
    <row r="195" spans="1:12" x14ac:dyDescent="0.25">
      <c r="A195" t="s">
        <v>376</v>
      </c>
      <c r="B195" t="s">
        <v>703</v>
      </c>
      <c r="C195" t="s">
        <v>704</v>
      </c>
      <c r="D195" t="s">
        <v>705</v>
      </c>
      <c r="E195" t="s">
        <v>347</v>
      </c>
      <c r="J195">
        <v>860</v>
      </c>
    </row>
    <row r="196" spans="1:12" x14ac:dyDescent="0.25">
      <c r="A196" t="s">
        <v>376</v>
      </c>
      <c r="B196" t="s">
        <v>706</v>
      </c>
      <c r="C196" t="s">
        <v>707</v>
      </c>
      <c r="D196" t="s">
        <v>708</v>
      </c>
      <c r="E196" t="s">
        <v>347</v>
      </c>
      <c r="J196">
        <v>870</v>
      </c>
    </row>
    <row r="197" spans="1:12" x14ac:dyDescent="0.25">
      <c r="A197" t="s">
        <v>376</v>
      </c>
      <c r="B197" t="s">
        <v>709</v>
      </c>
      <c r="C197" t="s">
        <v>710</v>
      </c>
      <c r="D197" t="s">
        <v>711</v>
      </c>
      <c r="E197" t="s">
        <v>347</v>
      </c>
      <c r="J197">
        <v>880</v>
      </c>
    </row>
    <row r="198" spans="1:12" x14ac:dyDescent="0.25">
      <c r="A198" t="s">
        <v>376</v>
      </c>
      <c r="B198" t="s">
        <v>712</v>
      </c>
      <c r="C198" t="s">
        <v>713</v>
      </c>
      <c r="D198" t="s">
        <v>714</v>
      </c>
      <c r="E198" t="s">
        <v>147</v>
      </c>
      <c r="K198">
        <v>90</v>
      </c>
    </row>
    <row r="199" spans="1:12" x14ac:dyDescent="0.25">
      <c r="A199" t="s">
        <v>376</v>
      </c>
      <c r="B199" t="s">
        <v>715</v>
      </c>
      <c r="C199" t="s">
        <v>716</v>
      </c>
      <c r="D199" t="s">
        <v>717</v>
      </c>
      <c r="E199" t="s">
        <v>288</v>
      </c>
      <c r="K199">
        <v>100</v>
      </c>
    </row>
    <row r="200" spans="1:12" x14ac:dyDescent="0.25">
      <c r="A200" t="s">
        <v>376</v>
      </c>
      <c r="B200" t="s">
        <v>718</v>
      </c>
      <c r="C200" t="s">
        <v>719</v>
      </c>
      <c r="D200" t="s">
        <v>720</v>
      </c>
      <c r="E200" t="s">
        <v>347</v>
      </c>
      <c r="K200">
        <v>180</v>
      </c>
    </row>
    <row r="201" spans="1:12" x14ac:dyDescent="0.25">
      <c r="A201" t="s">
        <v>376</v>
      </c>
      <c r="B201" t="s">
        <v>721</v>
      </c>
      <c r="C201" t="s">
        <v>722</v>
      </c>
      <c r="D201" t="s">
        <v>723</v>
      </c>
      <c r="E201" t="s">
        <v>147</v>
      </c>
      <c r="K201">
        <v>190</v>
      </c>
    </row>
    <row r="202" spans="1:12" x14ac:dyDescent="0.25">
      <c r="A202" t="s">
        <v>376</v>
      </c>
      <c r="B202" t="s">
        <v>724</v>
      </c>
      <c r="C202" t="s">
        <v>725</v>
      </c>
      <c r="D202" t="s">
        <v>726</v>
      </c>
      <c r="E202" t="s">
        <v>147</v>
      </c>
      <c r="K202">
        <v>340</v>
      </c>
    </row>
    <row r="203" spans="1:12" x14ac:dyDescent="0.25">
      <c r="A203" t="s">
        <v>376</v>
      </c>
      <c r="B203" t="s">
        <v>727</v>
      </c>
      <c r="C203" t="s">
        <v>728</v>
      </c>
      <c r="D203" t="s">
        <v>729</v>
      </c>
      <c r="E203" t="s">
        <v>147</v>
      </c>
      <c r="L203">
        <v>60</v>
      </c>
    </row>
    <row r="204" spans="1:12" x14ac:dyDescent="0.25">
      <c r="A204" t="s">
        <v>376</v>
      </c>
      <c r="B204" t="s">
        <v>730</v>
      </c>
      <c r="C204" t="s">
        <v>731</v>
      </c>
      <c r="D204" t="s">
        <v>732</v>
      </c>
      <c r="E204" t="s">
        <v>288</v>
      </c>
      <c r="L204">
        <v>70</v>
      </c>
    </row>
    <row r="205" spans="1:12" x14ac:dyDescent="0.25">
      <c r="A205" t="s">
        <v>376</v>
      </c>
      <c r="B205" t="s">
        <v>733</v>
      </c>
      <c r="C205" t="s">
        <v>734</v>
      </c>
      <c r="D205" t="s">
        <v>735</v>
      </c>
      <c r="E205" t="s">
        <v>347</v>
      </c>
      <c r="L205">
        <v>100</v>
      </c>
    </row>
    <row r="206" spans="1:12" x14ac:dyDescent="0.25">
      <c r="A206" t="s">
        <v>376</v>
      </c>
      <c r="B206" t="s">
        <v>736</v>
      </c>
      <c r="C206" t="s">
        <v>737</v>
      </c>
      <c r="D206" t="s">
        <v>738</v>
      </c>
      <c r="E206" t="s">
        <v>147</v>
      </c>
      <c r="L206">
        <v>150</v>
      </c>
    </row>
    <row r="207" spans="1:12" x14ac:dyDescent="0.25">
      <c r="A207" t="s">
        <v>376</v>
      </c>
      <c r="B207" t="s">
        <v>739</v>
      </c>
      <c r="C207" t="s">
        <v>740</v>
      </c>
      <c r="D207" t="s">
        <v>741</v>
      </c>
      <c r="E207" t="s">
        <v>147</v>
      </c>
      <c r="L207">
        <v>160</v>
      </c>
    </row>
    <row r="208" spans="1:12" x14ac:dyDescent="0.25">
      <c r="A208" t="s">
        <v>376</v>
      </c>
      <c r="B208" t="s">
        <v>742</v>
      </c>
      <c r="C208" t="s">
        <v>743</v>
      </c>
      <c r="D208" t="s">
        <v>744</v>
      </c>
      <c r="E208" t="s">
        <v>147</v>
      </c>
      <c r="L208">
        <v>170</v>
      </c>
    </row>
    <row r="209" spans="1:14" x14ac:dyDescent="0.25">
      <c r="A209" t="s">
        <v>376</v>
      </c>
      <c r="B209" t="s">
        <v>745</v>
      </c>
      <c r="C209" t="s">
        <v>746</v>
      </c>
      <c r="D209" t="s">
        <v>747</v>
      </c>
      <c r="E209" t="s">
        <v>147</v>
      </c>
      <c r="F209" t="s">
        <v>748</v>
      </c>
      <c r="N209">
        <v>360</v>
      </c>
    </row>
    <row r="210" spans="1:14" x14ac:dyDescent="0.25">
      <c r="A210" t="s">
        <v>376</v>
      </c>
      <c r="B210" t="s">
        <v>749</v>
      </c>
      <c r="C210" t="s">
        <v>750</v>
      </c>
      <c r="D210" t="s">
        <v>751</v>
      </c>
      <c r="E210" t="s">
        <v>147</v>
      </c>
      <c r="N210">
        <v>370</v>
      </c>
    </row>
    <row r="211" spans="1:14" x14ac:dyDescent="0.25">
      <c r="A211" t="s">
        <v>376</v>
      </c>
      <c r="B211" t="s">
        <v>752</v>
      </c>
      <c r="C211" t="s">
        <v>753</v>
      </c>
      <c r="D211" t="s">
        <v>754</v>
      </c>
      <c r="E211" t="s">
        <v>147</v>
      </c>
      <c r="N211">
        <v>380</v>
      </c>
    </row>
    <row r="212" spans="1:14" x14ac:dyDescent="0.25">
      <c r="A212" t="s">
        <v>376</v>
      </c>
      <c r="B212" t="s">
        <v>755</v>
      </c>
      <c r="C212" t="s">
        <v>756</v>
      </c>
      <c r="D212" t="s">
        <v>757</v>
      </c>
      <c r="E212" t="s">
        <v>147</v>
      </c>
      <c r="N212">
        <v>390</v>
      </c>
    </row>
    <row r="213" spans="1:14" x14ac:dyDescent="0.25">
      <c r="A213" t="s">
        <v>376</v>
      </c>
      <c r="B213" t="s">
        <v>758</v>
      </c>
      <c r="C213" t="s">
        <v>759</v>
      </c>
      <c r="D213" t="s">
        <v>760</v>
      </c>
      <c r="E213" t="s">
        <v>147</v>
      </c>
      <c r="N213">
        <v>400</v>
      </c>
    </row>
    <row r="214" spans="1:14" x14ac:dyDescent="0.25">
      <c r="A214" t="s">
        <v>376</v>
      </c>
      <c r="B214" t="s">
        <v>761</v>
      </c>
      <c r="C214" t="s">
        <v>762</v>
      </c>
      <c r="D214" t="s">
        <v>763</v>
      </c>
      <c r="E214" t="s">
        <v>288</v>
      </c>
      <c r="N214">
        <v>440</v>
      </c>
    </row>
    <row r="215" spans="1:14" x14ac:dyDescent="0.25">
      <c r="A215" t="s">
        <v>764</v>
      </c>
      <c r="B215" t="s">
        <v>161</v>
      </c>
      <c r="C215" t="s">
        <v>765</v>
      </c>
      <c r="D215" t="s">
        <v>163</v>
      </c>
      <c r="E215" t="s">
        <v>161</v>
      </c>
      <c r="M215">
        <v>5</v>
      </c>
    </row>
    <row r="216" spans="1:14" x14ac:dyDescent="0.25">
      <c r="A216" t="s">
        <v>764</v>
      </c>
      <c r="B216" t="s">
        <v>160</v>
      </c>
      <c r="C216" t="s">
        <v>164</v>
      </c>
      <c r="D216" t="s">
        <v>378</v>
      </c>
      <c r="E216" t="s">
        <v>147</v>
      </c>
      <c r="M216">
        <v>10</v>
      </c>
    </row>
    <row r="217" spans="1:14" x14ac:dyDescent="0.25">
      <c r="A217" t="s">
        <v>764</v>
      </c>
      <c r="B217" t="s">
        <v>766</v>
      </c>
      <c r="C217" t="s">
        <v>767</v>
      </c>
      <c r="D217" t="s">
        <v>99</v>
      </c>
      <c r="E217" t="s">
        <v>147</v>
      </c>
      <c r="M217">
        <v>30</v>
      </c>
    </row>
    <row r="218" spans="1:14" x14ac:dyDescent="0.25">
      <c r="A218" t="s">
        <v>764</v>
      </c>
      <c r="B218" t="s">
        <v>768</v>
      </c>
      <c r="C218" t="s">
        <v>769</v>
      </c>
      <c r="D218" t="s">
        <v>101</v>
      </c>
      <c r="E218" t="s">
        <v>147</v>
      </c>
      <c r="M218">
        <v>40</v>
      </c>
    </row>
    <row r="219" spans="1:14" x14ac:dyDescent="0.25">
      <c r="A219" t="s">
        <v>764</v>
      </c>
      <c r="B219" t="s">
        <v>770</v>
      </c>
      <c r="C219" t="s">
        <v>771</v>
      </c>
      <c r="D219" t="s">
        <v>107</v>
      </c>
      <c r="E219" t="s">
        <v>147</v>
      </c>
      <c r="M219">
        <v>190</v>
      </c>
    </row>
    <row r="220" spans="1:14" x14ac:dyDescent="0.25">
      <c r="A220" t="s">
        <v>764</v>
      </c>
      <c r="B220" t="s">
        <v>772</v>
      </c>
      <c r="C220" t="s">
        <v>773</v>
      </c>
      <c r="D220" t="s">
        <v>109</v>
      </c>
      <c r="E220" t="s">
        <v>147</v>
      </c>
      <c r="M220">
        <v>210</v>
      </c>
    </row>
    <row r="221" spans="1:14" x14ac:dyDescent="0.25">
      <c r="A221" t="s">
        <v>764</v>
      </c>
      <c r="B221" t="s">
        <v>774</v>
      </c>
      <c r="C221" t="s">
        <v>775</v>
      </c>
      <c r="D221" t="s">
        <v>776</v>
      </c>
      <c r="E221" t="s">
        <v>147</v>
      </c>
      <c r="F221" t="s">
        <v>777</v>
      </c>
      <c r="M221">
        <v>270</v>
      </c>
    </row>
    <row r="222" spans="1:14" x14ac:dyDescent="0.25">
      <c r="A222" t="s">
        <v>764</v>
      </c>
      <c r="B222" t="s">
        <v>778</v>
      </c>
      <c r="C222" t="s">
        <v>779</v>
      </c>
      <c r="D222" t="s">
        <v>780</v>
      </c>
      <c r="E222" t="s">
        <v>239</v>
      </c>
      <c r="M222">
        <v>140</v>
      </c>
    </row>
    <row r="223" spans="1:14" x14ac:dyDescent="0.25">
      <c r="A223" t="s">
        <v>764</v>
      </c>
      <c r="B223" t="s">
        <v>781</v>
      </c>
      <c r="C223" t="s">
        <v>782</v>
      </c>
      <c r="D223" t="s">
        <v>783</v>
      </c>
      <c r="E223" t="s">
        <v>239</v>
      </c>
      <c r="M223">
        <v>160</v>
      </c>
    </row>
    <row r="224" spans="1:14" x14ac:dyDescent="0.25">
      <c r="A224" t="s">
        <v>764</v>
      </c>
      <c r="B224" t="s">
        <v>784</v>
      </c>
      <c r="C224" t="s">
        <v>785</v>
      </c>
      <c r="D224" t="s">
        <v>786</v>
      </c>
      <c r="E224" t="s">
        <v>239</v>
      </c>
      <c r="M224">
        <v>150</v>
      </c>
    </row>
    <row r="225" spans="1:13" x14ac:dyDescent="0.25">
      <c r="A225" t="s">
        <v>764</v>
      </c>
      <c r="B225" t="s">
        <v>787</v>
      </c>
      <c r="C225" t="s">
        <v>788</v>
      </c>
      <c r="D225" t="s">
        <v>789</v>
      </c>
      <c r="E225" t="s">
        <v>239</v>
      </c>
      <c r="M225">
        <v>170</v>
      </c>
    </row>
    <row r="226" spans="1:13" x14ac:dyDescent="0.25">
      <c r="A226" t="s">
        <v>764</v>
      </c>
      <c r="B226" t="s">
        <v>790</v>
      </c>
      <c r="C226" t="s">
        <v>791</v>
      </c>
      <c r="D226" t="s">
        <v>792</v>
      </c>
      <c r="E226" t="s">
        <v>147</v>
      </c>
      <c r="M226">
        <v>180</v>
      </c>
    </row>
    <row r="227" spans="1:13" x14ac:dyDescent="0.25">
      <c r="A227" t="s">
        <v>764</v>
      </c>
      <c r="B227" t="s">
        <v>793</v>
      </c>
      <c r="C227" t="s">
        <v>794</v>
      </c>
      <c r="D227" t="s">
        <v>795</v>
      </c>
      <c r="E227" t="s">
        <v>147</v>
      </c>
      <c r="M227">
        <v>70</v>
      </c>
    </row>
    <row r="228" spans="1:13" x14ac:dyDescent="0.25">
      <c r="A228" t="s">
        <v>764</v>
      </c>
      <c r="B228" t="s">
        <v>796</v>
      </c>
      <c r="C228" t="s">
        <v>797</v>
      </c>
      <c r="D228" t="s">
        <v>798</v>
      </c>
      <c r="E228" t="s">
        <v>288</v>
      </c>
      <c r="M228">
        <v>120</v>
      </c>
    </row>
    <row r="229" spans="1:13" x14ac:dyDescent="0.25">
      <c r="A229" t="s">
        <v>764</v>
      </c>
      <c r="B229" t="s">
        <v>799</v>
      </c>
      <c r="C229" t="s">
        <v>800</v>
      </c>
      <c r="D229" t="s">
        <v>103</v>
      </c>
      <c r="E229" t="s">
        <v>147</v>
      </c>
      <c r="M229">
        <v>240</v>
      </c>
    </row>
    <row r="230" spans="1:13" x14ac:dyDescent="0.25">
      <c r="A230" t="s">
        <v>764</v>
      </c>
      <c r="B230" t="s">
        <v>801</v>
      </c>
      <c r="C230" t="s">
        <v>802</v>
      </c>
      <c r="D230" t="s">
        <v>803</v>
      </c>
      <c r="E230" t="s">
        <v>147</v>
      </c>
      <c r="M230">
        <v>100</v>
      </c>
    </row>
    <row r="231" spans="1:13" x14ac:dyDescent="0.25">
      <c r="A231" t="s">
        <v>764</v>
      </c>
      <c r="B231" t="s">
        <v>283</v>
      </c>
      <c r="C231" t="s">
        <v>804</v>
      </c>
      <c r="D231" t="s">
        <v>41</v>
      </c>
      <c r="E231" t="s">
        <v>147</v>
      </c>
      <c r="M231">
        <v>260</v>
      </c>
    </row>
    <row r="232" spans="1:13" x14ac:dyDescent="0.25">
      <c r="A232" t="s">
        <v>764</v>
      </c>
      <c r="B232" t="s">
        <v>201</v>
      </c>
      <c r="C232" t="s">
        <v>805</v>
      </c>
      <c r="D232" t="s">
        <v>203</v>
      </c>
      <c r="E232" t="s">
        <v>147</v>
      </c>
      <c r="M232">
        <v>250</v>
      </c>
    </row>
    <row r="233" spans="1:13" x14ac:dyDescent="0.25">
      <c r="A233" t="s">
        <v>764</v>
      </c>
      <c r="B233" t="s">
        <v>806</v>
      </c>
      <c r="C233" t="s">
        <v>807</v>
      </c>
      <c r="D233" t="s">
        <v>127</v>
      </c>
      <c r="E233" t="s">
        <v>147</v>
      </c>
      <c r="M233">
        <v>200</v>
      </c>
    </row>
    <row r="234" spans="1:13" x14ac:dyDescent="0.25">
      <c r="A234" t="s">
        <v>764</v>
      </c>
      <c r="B234" t="s">
        <v>808</v>
      </c>
      <c r="C234" t="s">
        <v>809</v>
      </c>
      <c r="D234" t="s">
        <v>111</v>
      </c>
      <c r="E234" t="s">
        <v>147</v>
      </c>
      <c r="M234">
        <v>220</v>
      </c>
    </row>
    <row r="235" spans="1:13" x14ac:dyDescent="0.25">
      <c r="A235" t="s">
        <v>764</v>
      </c>
      <c r="B235" t="s">
        <v>810</v>
      </c>
      <c r="C235" t="s">
        <v>811</v>
      </c>
      <c r="D235" t="s">
        <v>812</v>
      </c>
      <c r="E235" t="s">
        <v>147</v>
      </c>
      <c r="F235" t="s">
        <v>777</v>
      </c>
      <c r="M235">
        <v>280</v>
      </c>
    </row>
    <row r="236" spans="1:13" x14ac:dyDescent="0.25">
      <c r="A236" t="s">
        <v>764</v>
      </c>
      <c r="B236" t="s">
        <v>813</v>
      </c>
      <c r="C236" t="s">
        <v>814</v>
      </c>
      <c r="D236" t="s">
        <v>815</v>
      </c>
      <c r="E236" t="s">
        <v>147</v>
      </c>
      <c r="F236" t="s">
        <v>777</v>
      </c>
      <c r="M236">
        <v>290</v>
      </c>
    </row>
    <row r="237" spans="1:13" x14ac:dyDescent="0.25">
      <c r="A237" t="s">
        <v>764</v>
      </c>
      <c r="B237" t="s">
        <v>816</v>
      </c>
      <c r="C237" t="s">
        <v>817</v>
      </c>
      <c r="D237" t="s">
        <v>818</v>
      </c>
      <c r="E237" t="s">
        <v>147</v>
      </c>
      <c r="F237" t="s">
        <v>777</v>
      </c>
      <c r="M237">
        <v>300</v>
      </c>
    </row>
    <row r="238" spans="1:13" x14ac:dyDescent="0.25">
      <c r="A238" t="s">
        <v>764</v>
      </c>
      <c r="B238" t="s">
        <v>819</v>
      </c>
      <c r="C238" t="s">
        <v>820</v>
      </c>
      <c r="D238" t="s">
        <v>821</v>
      </c>
      <c r="E238" t="s">
        <v>147</v>
      </c>
      <c r="F238" t="s">
        <v>777</v>
      </c>
      <c r="M238">
        <v>310</v>
      </c>
    </row>
    <row r="239" spans="1:13" x14ac:dyDescent="0.25">
      <c r="A239" t="s">
        <v>764</v>
      </c>
      <c r="B239" t="s">
        <v>822</v>
      </c>
      <c r="C239" t="s">
        <v>823</v>
      </c>
      <c r="D239" t="s">
        <v>824</v>
      </c>
      <c r="E239" t="s">
        <v>147</v>
      </c>
      <c r="F239" t="s">
        <v>777</v>
      </c>
      <c r="M239">
        <v>320</v>
      </c>
    </row>
    <row r="240" spans="1:13" x14ac:dyDescent="0.25">
      <c r="A240" t="s">
        <v>764</v>
      </c>
      <c r="B240" t="s">
        <v>825</v>
      </c>
      <c r="D240" t="s">
        <v>826</v>
      </c>
      <c r="E240" t="s">
        <v>578</v>
      </c>
      <c r="M240">
        <v>500</v>
      </c>
    </row>
    <row r="241" spans="1:14" x14ac:dyDescent="0.25">
      <c r="A241" t="s">
        <v>764</v>
      </c>
      <c r="B241" t="s">
        <v>827</v>
      </c>
      <c r="C241" t="s">
        <v>828</v>
      </c>
      <c r="D241" t="s">
        <v>829</v>
      </c>
      <c r="E241" t="s">
        <v>147</v>
      </c>
      <c r="M241">
        <v>90</v>
      </c>
    </row>
    <row r="242" spans="1:14" x14ac:dyDescent="0.25">
      <c r="A242" t="s">
        <v>764</v>
      </c>
      <c r="B242" t="s">
        <v>830</v>
      </c>
      <c r="C242" t="s">
        <v>831</v>
      </c>
      <c r="D242" t="s">
        <v>135</v>
      </c>
      <c r="E242" t="s">
        <v>147</v>
      </c>
      <c r="M242">
        <v>130</v>
      </c>
    </row>
    <row r="243" spans="1:14" x14ac:dyDescent="0.25">
      <c r="A243" t="s">
        <v>764</v>
      </c>
      <c r="B243" t="s">
        <v>832</v>
      </c>
      <c r="C243" t="s">
        <v>833</v>
      </c>
      <c r="D243" t="s">
        <v>834</v>
      </c>
      <c r="E243" t="s">
        <v>288</v>
      </c>
      <c r="M243">
        <v>75</v>
      </c>
    </row>
    <row r="244" spans="1:14" x14ac:dyDescent="0.25">
      <c r="A244" t="s">
        <v>764</v>
      </c>
      <c r="B244" t="s">
        <v>835</v>
      </c>
      <c r="D244" t="s">
        <v>836</v>
      </c>
      <c r="E244" t="s">
        <v>347</v>
      </c>
      <c r="M244">
        <v>71</v>
      </c>
      <c r="N244" s="11"/>
    </row>
    <row r="245" spans="1:14" x14ac:dyDescent="0.25">
      <c r="A245" t="s">
        <v>764</v>
      </c>
      <c r="B245" t="s">
        <v>837</v>
      </c>
      <c r="D245" t="s">
        <v>838</v>
      </c>
      <c r="E245" t="s">
        <v>347</v>
      </c>
      <c r="M245">
        <v>72</v>
      </c>
      <c r="N245" s="11"/>
    </row>
    <row r="246" spans="1:14" x14ac:dyDescent="0.25">
      <c r="A246" t="s">
        <v>764</v>
      </c>
      <c r="B246" t="s">
        <v>839</v>
      </c>
      <c r="D246" t="s">
        <v>840</v>
      </c>
      <c r="E246" t="s">
        <v>347</v>
      </c>
      <c r="M246">
        <v>181</v>
      </c>
    </row>
    <row r="247" spans="1:14" x14ac:dyDescent="0.25">
      <c r="A247" t="s">
        <v>764</v>
      </c>
      <c r="B247" t="s">
        <v>841</v>
      </c>
      <c r="D247" t="s">
        <v>842</v>
      </c>
      <c r="E247" t="s">
        <v>347</v>
      </c>
      <c r="M247">
        <v>182</v>
      </c>
    </row>
    <row r="248" spans="1:14" x14ac:dyDescent="0.25">
      <c r="A248" t="s">
        <v>843</v>
      </c>
      <c r="B248" t="s">
        <v>161</v>
      </c>
      <c r="C248" t="s">
        <v>844</v>
      </c>
      <c r="D248" t="s">
        <v>163</v>
      </c>
      <c r="E248" t="s">
        <v>161</v>
      </c>
      <c r="L248">
        <v>5</v>
      </c>
    </row>
    <row r="249" spans="1:14" x14ac:dyDescent="0.25">
      <c r="A249" t="s">
        <v>843</v>
      </c>
      <c r="B249" t="s">
        <v>160</v>
      </c>
      <c r="C249" t="s">
        <v>164</v>
      </c>
      <c r="D249" t="s">
        <v>378</v>
      </c>
      <c r="E249" t="s">
        <v>147</v>
      </c>
      <c r="L249">
        <v>10</v>
      </c>
    </row>
    <row r="250" spans="1:14" x14ac:dyDescent="0.25">
      <c r="A250" t="s">
        <v>843</v>
      </c>
      <c r="B250" t="s">
        <v>379</v>
      </c>
      <c r="C250" t="s">
        <v>380</v>
      </c>
      <c r="D250" t="s">
        <v>50</v>
      </c>
      <c r="E250" t="s">
        <v>147</v>
      </c>
      <c r="L250">
        <v>30</v>
      </c>
    </row>
    <row r="251" spans="1:14" x14ac:dyDescent="0.25">
      <c r="A251" t="s">
        <v>843</v>
      </c>
      <c r="B251" t="s">
        <v>845</v>
      </c>
      <c r="C251" t="s">
        <v>846</v>
      </c>
      <c r="D251" t="s">
        <v>121</v>
      </c>
      <c r="E251" t="s">
        <v>147</v>
      </c>
      <c r="L251">
        <v>180</v>
      </c>
    </row>
    <row r="252" spans="1:14" x14ac:dyDescent="0.25">
      <c r="A252" t="s">
        <v>843</v>
      </c>
      <c r="B252" t="s">
        <v>847</v>
      </c>
      <c r="C252" t="s">
        <v>848</v>
      </c>
      <c r="D252" t="s">
        <v>849</v>
      </c>
      <c r="E252" t="s">
        <v>288</v>
      </c>
      <c r="L252">
        <v>200</v>
      </c>
    </row>
    <row r="253" spans="1:14" x14ac:dyDescent="0.25">
      <c r="A253" t="s">
        <v>843</v>
      </c>
      <c r="B253" t="s">
        <v>850</v>
      </c>
      <c r="C253" t="s">
        <v>851</v>
      </c>
      <c r="D253" t="s">
        <v>852</v>
      </c>
      <c r="E253" t="s">
        <v>288</v>
      </c>
      <c r="L253">
        <v>190</v>
      </c>
    </row>
    <row r="254" spans="1:14" x14ac:dyDescent="0.25">
      <c r="A254" t="s">
        <v>843</v>
      </c>
      <c r="B254" t="s">
        <v>505</v>
      </c>
      <c r="C254" t="s">
        <v>506</v>
      </c>
      <c r="D254" t="s">
        <v>853</v>
      </c>
      <c r="E254" t="s">
        <v>288</v>
      </c>
      <c r="L254">
        <v>210</v>
      </c>
    </row>
    <row r="255" spans="1:14" x14ac:dyDescent="0.25">
      <c r="A255" t="s">
        <v>843</v>
      </c>
      <c r="B255" t="s">
        <v>854</v>
      </c>
      <c r="C255" t="s">
        <v>855</v>
      </c>
      <c r="D255" t="s">
        <v>856</v>
      </c>
      <c r="E255" t="s">
        <v>288</v>
      </c>
      <c r="L255">
        <v>220</v>
      </c>
    </row>
    <row r="256" spans="1:14" x14ac:dyDescent="0.25">
      <c r="A256" t="s">
        <v>843</v>
      </c>
      <c r="B256" t="s">
        <v>857</v>
      </c>
      <c r="C256" t="s">
        <v>858</v>
      </c>
      <c r="D256" t="s">
        <v>859</v>
      </c>
      <c r="E256" t="s">
        <v>288</v>
      </c>
      <c r="L256">
        <v>230</v>
      </c>
    </row>
    <row r="257" spans="1:12" x14ac:dyDescent="0.25">
      <c r="A257" t="s">
        <v>843</v>
      </c>
      <c r="B257" t="s">
        <v>860</v>
      </c>
      <c r="C257" t="s">
        <v>861</v>
      </c>
      <c r="D257" t="s">
        <v>862</v>
      </c>
      <c r="E257" t="s">
        <v>288</v>
      </c>
      <c r="L257">
        <v>240</v>
      </c>
    </row>
    <row r="258" spans="1:12" x14ac:dyDescent="0.25">
      <c r="A258" t="s">
        <v>843</v>
      </c>
      <c r="B258" t="s">
        <v>863</v>
      </c>
      <c r="C258" t="s">
        <v>864</v>
      </c>
      <c r="D258" t="s">
        <v>865</v>
      </c>
      <c r="E258" t="s">
        <v>288</v>
      </c>
      <c r="L258">
        <v>250</v>
      </c>
    </row>
    <row r="259" spans="1:12" x14ac:dyDescent="0.25">
      <c r="A259" t="s">
        <v>843</v>
      </c>
      <c r="B259" t="s">
        <v>866</v>
      </c>
      <c r="C259" t="s">
        <v>867</v>
      </c>
      <c r="D259" t="s">
        <v>868</v>
      </c>
      <c r="E259" t="s">
        <v>288</v>
      </c>
      <c r="L259">
        <v>260</v>
      </c>
    </row>
    <row r="260" spans="1:12" x14ac:dyDescent="0.25">
      <c r="A260" t="s">
        <v>843</v>
      </c>
      <c r="B260" t="s">
        <v>869</v>
      </c>
      <c r="C260" t="s">
        <v>870</v>
      </c>
      <c r="D260" t="s">
        <v>871</v>
      </c>
      <c r="E260" t="s">
        <v>288</v>
      </c>
      <c r="L260">
        <v>270</v>
      </c>
    </row>
    <row r="261" spans="1:12" x14ac:dyDescent="0.25">
      <c r="A261" t="s">
        <v>843</v>
      </c>
      <c r="B261" t="s">
        <v>872</v>
      </c>
      <c r="C261" t="s">
        <v>873</v>
      </c>
      <c r="D261" t="s">
        <v>874</v>
      </c>
      <c r="E261" t="s">
        <v>288</v>
      </c>
      <c r="L261">
        <v>280</v>
      </c>
    </row>
    <row r="262" spans="1:12" x14ac:dyDescent="0.25">
      <c r="A262" t="s">
        <v>843</v>
      </c>
      <c r="B262" t="s">
        <v>875</v>
      </c>
      <c r="C262" t="s">
        <v>876</v>
      </c>
      <c r="D262" t="s">
        <v>877</v>
      </c>
      <c r="E262" t="s">
        <v>147</v>
      </c>
      <c r="F262" t="s">
        <v>878</v>
      </c>
      <c r="L262">
        <v>290</v>
      </c>
    </row>
    <row r="263" spans="1:12" x14ac:dyDescent="0.25">
      <c r="A263" t="s">
        <v>843</v>
      </c>
      <c r="B263" t="s">
        <v>879</v>
      </c>
      <c r="C263" t="s">
        <v>880</v>
      </c>
      <c r="D263" t="s">
        <v>881</v>
      </c>
      <c r="E263" t="s">
        <v>288</v>
      </c>
      <c r="L263">
        <v>300</v>
      </c>
    </row>
    <row r="264" spans="1:12" x14ac:dyDescent="0.25">
      <c r="A264" t="s">
        <v>843</v>
      </c>
      <c r="B264" t="s">
        <v>882</v>
      </c>
      <c r="C264" t="s">
        <v>883</v>
      </c>
      <c r="D264" t="s">
        <v>884</v>
      </c>
      <c r="E264" t="s">
        <v>239</v>
      </c>
      <c r="L264">
        <v>310</v>
      </c>
    </row>
    <row r="265" spans="1:12" x14ac:dyDescent="0.25">
      <c r="A265" t="s">
        <v>843</v>
      </c>
      <c r="B265" t="s">
        <v>885</v>
      </c>
      <c r="C265" t="s">
        <v>886</v>
      </c>
      <c r="D265" t="s">
        <v>887</v>
      </c>
      <c r="E265" t="s">
        <v>288</v>
      </c>
      <c r="L265">
        <v>320</v>
      </c>
    </row>
    <row r="266" spans="1:12" x14ac:dyDescent="0.25">
      <c r="A266" t="s">
        <v>843</v>
      </c>
      <c r="B266" t="s">
        <v>888</v>
      </c>
      <c r="C266" t="s">
        <v>889</v>
      </c>
      <c r="D266" t="s">
        <v>890</v>
      </c>
      <c r="E266" t="s">
        <v>288</v>
      </c>
      <c r="L266">
        <v>330</v>
      </c>
    </row>
    <row r="267" spans="1:12" x14ac:dyDescent="0.25">
      <c r="A267" t="s">
        <v>843</v>
      </c>
      <c r="B267" t="s">
        <v>891</v>
      </c>
      <c r="C267" t="s">
        <v>892</v>
      </c>
      <c r="D267" t="s">
        <v>893</v>
      </c>
      <c r="E267" t="s">
        <v>147</v>
      </c>
      <c r="F267" t="s">
        <v>878</v>
      </c>
      <c r="L267">
        <v>340</v>
      </c>
    </row>
    <row r="268" spans="1:12" x14ac:dyDescent="0.25">
      <c r="A268" t="s">
        <v>843</v>
      </c>
      <c r="B268" t="s">
        <v>894</v>
      </c>
      <c r="C268" t="s">
        <v>895</v>
      </c>
      <c r="D268" t="s">
        <v>896</v>
      </c>
      <c r="E268" t="s">
        <v>288</v>
      </c>
      <c r="L268">
        <v>350</v>
      </c>
    </row>
    <row r="269" spans="1:12" x14ac:dyDescent="0.25">
      <c r="A269" t="s">
        <v>843</v>
      </c>
      <c r="B269" t="s">
        <v>897</v>
      </c>
      <c r="C269" t="s">
        <v>898</v>
      </c>
      <c r="D269" t="s">
        <v>899</v>
      </c>
      <c r="E269" t="s">
        <v>288</v>
      </c>
      <c r="L269">
        <v>360</v>
      </c>
    </row>
    <row r="270" spans="1:12" x14ac:dyDescent="0.25">
      <c r="A270" t="s">
        <v>843</v>
      </c>
      <c r="B270" t="s">
        <v>900</v>
      </c>
      <c r="C270" t="s">
        <v>901</v>
      </c>
      <c r="D270" t="s">
        <v>902</v>
      </c>
      <c r="E270" t="s">
        <v>288</v>
      </c>
      <c r="L270">
        <v>370</v>
      </c>
    </row>
    <row r="271" spans="1:12" x14ac:dyDescent="0.25">
      <c r="A271" t="s">
        <v>843</v>
      </c>
      <c r="B271" t="s">
        <v>903</v>
      </c>
      <c r="C271" t="s">
        <v>904</v>
      </c>
      <c r="D271" t="s">
        <v>905</v>
      </c>
      <c r="E271" t="s">
        <v>347</v>
      </c>
      <c r="L271">
        <v>380</v>
      </c>
    </row>
    <row r="272" spans="1:12" x14ac:dyDescent="0.25">
      <c r="A272" t="s">
        <v>843</v>
      </c>
      <c r="B272" t="s">
        <v>906</v>
      </c>
      <c r="C272" t="s">
        <v>907</v>
      </c>
      <c r="D272" t="s">
        <v>123</v>
      </c>
      <c r="E272" t="s">
        <v>147</v>
      </c>
      <c r="L272">
        <v>390</v>
      </c>
    </row>
    <row r="273" spans="1:14" x14ac:dyDescent="0.25">
      <c r="A273" t="s">
        <v>843</v>
      </c>
      <c r="B273" t="s">
        <v>908</v>
      </c>
      <c r="C273" t="s">
        <v>909</v>
      </c>
      <c r="D273" t="s">
        <v>910</v>
      </c>
      <c r="E273" t="s">
        <v>239</v>
      </c>
      <c r="L273">
        <v>400</v>
      </c>
    </row>
    <row r="274" spans="1:14" x14ac:dyDescent="0.25">
      <c r="A274" t="s">
        <v>843</v>
      </c>
      <c r="B274" t="s">
        <v>911</v>
      </c>
      <c r="C274" t="s">
        <v>912</v>
      </c>
      <c r="D274" t="s">
        <v>125</v>
      </c>
      <c r="E274" t="s">
        <v>147</v>
      </c>
      <c r="L274">
        <v>410</v>
      </c>
    </row>
    <row r="275" spans="1:14" x14ac:dyDescent="0.25">
      <c r="A275" t="s">
        <v>843</v>
      </c>
      <c r="B275" t="s">
        <v>913</v>
      </c>
      <c r="C275" t="s">
        <v>914</v>
      </c>
      <c r="D275" t="s">
        <v>915</v>
      </c>
      <c r="E275" t="s">
        <v>288</v>
      </c>
      <c r="L275">
        <v>420</v>
      </c>
    </row>
    <row r="276" spans="1:14" x14ac:dyDescent="0.25">
      <c r="A276" t="s">
        <v>843</v>
      </c>
      <c r="B276" t="s">
        <v>916</v>
      </c>
      <c r="C276" t="s">
        <v>917</v>
      </c>
      <c r="D276" t="s">
        <v>918</v>
      </c>
      <c r="E276" t="s">
        <v>147</v>
      </c>
      <c r="L276">
        <v>430</v>
      </c>
    </row>
    <row r="277" spans="1:14" x14ac:dyDescent="0.25">
      <c r="A277" t="s">
        <v>843</v>
      </c>
      <c r="B277" t="s">
        <v>919</v>
      </c>
      <c r="C277" t="s">
        <v>920</v>
      </c>
      <c r="D277" t="s">
        <v>921</v>
      </c>
      <c r="E277" t="s">
        <v>288</v>
      </c>
      <c r="L277">
        <v>440</v>
      </c>
    </row>
    <row r="278" spans="1:14" x14ac:dyDescent="0.25">
      <c r="A278" t="s">
        <v>922</v>
      </c>
      <c r="B278" t="s">
        <v>161</v>
      </c>
      <c r="C278" t="s">
        <v>923</v>
      </c>
      <c r="D278" t="s">
        <v>163</v>
      </c>
      <c r="E278" t="s">
        <v>161</v>
      </c>
      <c r="N278">
        <v>5</v>
      </c>
    </row>
    <row r="279" spans="1:14" x14ac:dyDescent="0.25">
      <c r="A279" t="s">
        <v>922</v>
      </c>
      <c r="B279" t="s">
        <v>160</v>
      </c>
      <c r="C279" t="s">
        <v>164</v>
      </c>
      <c r="D279" t="s">
        <v>378</v>
      </c>
      <c r="E279" t="s">
        <v>147</v>
      </c>
      <c r="N279">
        <v>10</v>
      </c>
    </row>
    <row r="280" spans="1:14" x14ac:dyDescent="0.25">
      <c r="A280" t="s">
        <v>922</v>
      </c>
      <c r="B280" t="s">
        <v>924</v>
      </c>
      <c r="C280" t="s">
        <v>925</v>
      </c>
      <c r="D280" t="s">
        <v>113</v>
      </c>
      <c r="E280" t="s">
        <v>147</v>
      </c>
      <c r="N280">
        <v>30</v>
      </c>
    </row>
    <row r="281" spans="1:14" x14ac:dyDescent="0.25">
      <c r="A281" t="s">
        <v>922</v>
      </c>
      <c r="B281" t="s">
        <v>926</v>
      </c>
      <c r="C281" t="s">
        <v>927</v>
      </c>
      <c r="D281" t="s">
        <v>115</v>
      </c>
      <c r="E281" t="s">
        <v>147</v>
      </c>
      <c r="N281">
        <v>40</v>
      </c>
    </row>
    <row r="282" spans="1:14" x14ac:dyDescent="0.25">
      <c r="A282" t="s">
        <v>922</v>
      </c>
      <c r="B282" t="s">
        <v>393</v>
      </c>
      <c r="C282" t="s">
        <v>394</v>
      </c>
      <c r="D282" t="s">
        <v>117</v>
      </c>
      <c r="E282" t="s">
        <v>147</v>
      </c>
      <c r="N282">
        <v>60</v>
      </c>
    </row>
    <row r="283" spans="1:14" x14ac:dyDescent="0.25">
      <c r="A283" t="s">
        <v>922</v>
      </c>
      <c r="B283" t="s">
        <v>928</v>
      </c>
      <c r="C283" t="s">
        <v>929</v>
      </c>
      <c r="D283" t="s">
        <v>930</v>
      </c>
      <c r="E283" t="s">
        <v>147</v>
      </c>
      <c r="N283">
        <v>80</v>
      </c>
    </row>
    <row r="284" spans="1:14" x14ac:dyDescent="0.25">
      <c r="A284" t="s">
        <v>922</v>
      </c>
      <c r="B284" t="s">
        <v>931</v>
      </c>
      <c r="C284" t="s">
        <v>932</v>
      </c>
      <c r="D284" t="s">
        <v>119</v>
      </c>
      <c r="E284" t="s">
        <v>147</v>
      </c>
      <c r="N284">
        <v>110</v>
      </c>
    </row>
    <row r="285" spans="1:14" x14ac:dyDescent="0.25">
      <c r="A285" t="s">
        <v>922</v>
      </c>
      <c r="B285" t="s">
        <v>933</v>
      </c>
      <c r="C285" t="s">
        <v>934</v>
      </c>
      <c r="D285" t="s">
        <v>935</v>
      </c>
      <c r="E285" t="s">
        <v>239</v>
      </c>
      <c r="N285">
        <v>130</v>
      </c>
    </row>
    <row r="286" spans="1:14" x14ac:dyDescent="0.25">
      <c r="A286" t="s">
        <v>922</v>
      </c>
      <c r="B286" t="s">
        <v>936</v>
      </c>
      <c r="C286" t="s">
        <v>937</v>
      </c>
      <c r="D286" t="s">
        <v>938</v>
      </c>
      <c r="E286" t="s">
        <v>239</v>
      </c>
      <c r="N286">
        <v>140</v>
      </c>
    </row>
    <row r="287" spans="1:14" x14ac:dyDescent="0.25">
      <c r="A287" t="s">
        <v>922</v>
      </c>
      <c r="B287" t="s">
        <v>939</v>
      </c>
      <c r="C287" t="s">
        <v>940</v>
      </c>
      <c r="D287" t="s">
        <v>941</v>
      </c>
      <c r="E287" t="s">
        <v>239</v>
      </c>
      <c r="N287">
        <v>120</v>
      </c>
    </row>
    <row r="288" spans="1:14" x14ac:dyDescent="0.25">
      <c r="A288" t="s">
        <v>922</v>
      </c>
      <c r="B288" t="s">
        <v>942</v>
      </c>
      <c r="C288" t="s">
        <v>943</v>
      </c>
      <c r="D288" t="s">
        <v>944</v>
      </c>
      <c r="E288" t="s">
        <v>239</v>
      </c>
      <c r="N288">
        <v>450</v>
      </c>
    </row>
    <row r="289" spans="1:14" x14ac:dyDescent="0.25">
      <c r="A289" t="s">
        <v>922</v>
      </c>
      <c r="B289" t="s">
        <v>945</v>
      </c>
      <c r="C289" t="s">
        <v>946</v>
      </c>
      <c r="D289" t="s">
        <v>947</v>
      </c>
      <c r="E289" t="s">
        <v>239</v>
      </c>
      <c r="N289">
        <v>470</v>
      </c>
    </row>
    <row r="290" spans="1:14" x14ac:dyDescent="0.25">
      <c r="A290" t="s">
        <v>922</v>
      </c>
      <c r="B290" t="s">
        <v>948</v>
      </c>
      <c r="C290" t="s">
        <v>949</v>
      </c>
      <c r="D290" t="s">
        <v>950</v>
      </c>
      <c r="E290" t="s">
        <v>239</v>
      </c>
      <c r="N290">
        <v>490</v>
      </c>
    </row>
    <row r="291" spans="1:14" x14ac:dyDescent="0.25">
      <c r="A291" t="s">
        <v>922</v>
      </c>
      <c r="B291" t="s">
        <v>951</v>
      </c>
      <c r="C291" t="s">
        <v>952</v>
      </c>
      <c r="D291" t="s">
        <v>953</v>
      </c>
      <c r="E291" t="s">
        <v>660</v>
      </c>
      <c r="N291">
        <v>460</v>
      </c>
    </row>
    <row r="292" spans="1:14" x14ac:dyDescent="0.25">
      <c r="A292" t="s">
        <v>922</v>
      </c>
      <c r="B292" t="s">
        <v>954</v>
      </c>
      <c r="C292" t="s">
        <v>955</v>
      </c>
      <c r="D292" t="s">
        <v>956</v>
      </c>
      <c r="E292" t="s">
        <v>660</v>
      </c>
      <c r="N292">
        <v>480</v>
      </c>
    </row>
    <row r="293" spans="1:14" x14ac:dyDescent="0.25">
      <c r="A293" t="s">
        <v>922</v>
      </c>
      <c r="B293" t="s">
        <v>957</v>
      </c>
      <c r="C293" t="s">
        <v>958</v>
      </c>
      <c r="D293" t="s">
        <v>959</v>
      </c>
      <c r="E293" t="s">
        <v>660</v>
      </c>
      <c r="N293">
        <v>500</v>
      </c>
    </row>
    <row r="294" spans="1:14" x14ac:dyDescent="0.25">
      <c r="A294" t="s">
        <v>922</v>
      </c>
      <c r="B294" t="s">
        <v>960</v>
      </c>
      <c r="C294" t="s">
        <v>961</v>
      </c>
      <c r="D294" t="s">
        <v>962</v>
      </c>
      <c r="E294" t="s">
        <v>288</v>
      </c>
      <c r="N294">
        <v>280</v>
      </c>
    </row>
    <row r="295" spans="1:14" x14ac:dyDescent="0.25">
      <c r="A295" t="s">
        <v>922</v>
      </c>
      <c r="B295" t="s">
        <v>963</v>
      </c>
      <c r="C295" t="s">
        <v>964</v>
      </c>
      <c r="D295" t="s">
        <v>965</v>
      </c>
      <c r="E295" t="s">
        <v>288</v>
      </c>
      <c r="N295">
        <v>290</v>
      </c>
    </row>
    <row r="296" spans="1:14" x14ac:dyDescent="0.25">
      <c r="A296" t="s">
        <v>922</v>
      </c>
      <c r="B296" t="s">
        <v>966</v>
      </c>
      <c r="C296" t="s">
        <v>967</v>
      </c>
      <c r="D296" t="s">
        <v>968</v>
      </c>
      <c r="E296" t="s">
        <v>147</v>
      </c>
      <c r="F296" t="s">
        <v>969</v>
      </c>
      <c r="N296">
        <v>90</v>
      </c>
    </row>
    <row r="297" spans="1:14" x14ac:dyDescent="0.25">
      <c r="A297" t="s">
        <v>922</v>
      </c>
      <c r="B297" t="s">
        <v>970</v>
      </c>
      <c r="C297" t="s">
        <v>971</v>
      </c>
      <c r="D297" t="s">
        <v>972</v>
      </c>
      <c r="E297" t="s">
        <v>147</v>
      </c>
      <c r="F297" t="s">
        <v>969</v>
      </c>
      <c r="N297">
        <v>100</v>
      </c>
    </row>
    <row r="298" spans="1:14" x14ac:dyDescent="0.25">
      <c r="A298" t="s">
        <v>922</v>
      </c>
      <c r="B298" t="s">
        <v>973</v>
      </c>
      <c r="C298" t="s">
        <v>974</v>
      </c>
      <c r="D298" t="s">
        <v>975</v>
      </c>
      <c r="E298" t="s">
        <v>239</v>
      </c>
      <c r="N298">
        <v>150</v>
      </c>
    </row>
    <row r="299" spans="1:14" x14ac:dyDescent="0.25">
      <c r="A299" t="s">
        <v>922</v>
      </c>
      <c r="B299" t="s">
        <v>976</v>
      </c>
      <c r="C299" t="s">
        <v>977</v>
      </c>
      <c r="D299" t="s">
        <v>978</v>
      </c>
      <c r="E299" t="s">
        <v>660</v>
      </c>
      <c r="N299">
        <v>160</v>
      </c>
    </row>
    <row r="300" spans="1:14" x14ac:dyDescent="0.25">
      <c r="A300" t="s">
        <v>922</v>
      </c>
      <c r="B300" t="s">
        <v>979</v>
      </c>
      <c r="C300" t="s">
        <v>980</v>
      </c>
      <c r="D300" t="s">
        <v>981</v>
      </c>
      <c r="E300" t="s">
        <v>239</v>
      </c>
      <c r="N300">
        <v>170</v>
      </c>
    </row>
    <row r="301" spans="1:14" x14ac:dyDescent="0.25">
      <c r="A301" t="s">
        <v>922</v>
      </c>
      <c r="B301" t="s">
        <v>982</v>
      </c>
      <c r="C301" t="s">
        <v>983</v>
      </c>
      <c r="D301" t="s">
        <v>984</v>
      </c>
      <c r="E301" t="s">
        <v>239</v>
      </c>
      <c r="N301">
        <v>190</v>
      </c>
    </row>
    <row r="302" spans="1:14" x14ac:dyDescent="0.25">
      <c r="A302" t="s">
        <v>922</v>
      </c>
      <c r="B302" t="s">
        <v>985</v>
      </c>
      <c r="C302" t="s">
        <v>986</v>
      </c>
      <c r="D302" t="s">
        <v>987</v>
      </c>
      <c r="E302" t="s">
        <v>239</v>
      </c>
      <c r="N302">
        <v>210</v>
      </c>
    </row>
    <row r="303" spans="1:14" x14ac:dyDescent="0.25">
      <c r="A303" t="s">
        <v>922</v>
      </c>
      <c r="B303" t="s">
        <v>988</v>
      </c>
      <c r="C303" t="s">
        <v>989</v>
      </c>
      <c r="D303" t="s">
        <v>990</v>
      </c>
      <c r="E303" t="s">
        <v>239</v>
      </c>
      <c r="N303">
        <v>180</v>
      </c>
    </row>
    <row r="304" spans="1:14" x14ac:dyDescent="0.25">
      <c r="A304" t="s">
        <v>922</v>
      </c>
      <c r="B304" t="s">
        <v>991</v>
      </c>
      <c r="C304" t="s">
        <v>992</v>
      </c>
      <c r="D304" t="s">
        <v>993</v>
      </c>
      <c r="E304" t="s">
        <v>239</v>
      </c>
      <c r="N304">
        <v>200</v>
      </c>
    </row>
    <row r="305" spans="1:14" x14ac:dyDescent="0.25">
      <c r="A305" t="s">
        <v>922</v>
      </c>
      <c r="B305" t="s">
        <v>994</v>
      </c>
      <c r="C305" t="s">
        <v>995</v>
      </c>
      <c r="D305" t="s">
        <v>996</v>
      </c>
      <c r="E305" t="s">
        <v>239</v>
      </c>
      <c r="N305">
        <v>220</v>
      </c>
    </row>
    <row r="306" spans="1:14" x14ac:dyDescent="0.25">
      <c r="A306" t="s">
        <v>922</v>
      </c>
      <c r="B306" t="s">
        <v>997</v>
      </c>
      <c r="C306" t="s">
        <v>998</v>
      </c>
      <c r="D306" t="s">
        <v>999</v>
      </c>
      <c r="E306" t="s">
        <v>147</v>
      </c>
      <c r="N306">
        <v>230</v>
      </c>
    </row>
    <row r="307" spans="1:14" x14ac:dyDescent="0.25">
      <c r="A307" t="s">
        <v>922</v>
      </c>
      <c r="B307" t="s">
        <v>1000</v>
      </c>
      <c r="C307" t="s">
        <v>1001</v>
      </c>
      <c r="D307" t="s">
        <v>1002</v>
      </c>
      <c r="E307" t="s">
        <v>239</v>
      </c>
      <c r="N307">
        <v>240</v>
      </c>
    </row>
    <row r="308" spans="1:14" x14ac:dyDescent="0.25">
      <c r="A308" t="s">
        <v>922</v>
      </c>
      <c r="B308" t="s">
        <v>1003</v>
      </c>
      <c r="C308" t="s">
        <v>1004</v>
      </c>
      <c r="D308" t="s">
        <v>1005</v>
      </c>
      <c r="E308" t="s">
        <v>288</v>
      </c>
      <c r="N308">
        <v>250</v>
      </c>
    </row>
    <row r="309" spans="1:14" x14ac:dyDescent="0.25">
      <c r="A309" t="s">
        <v>922</v>
      </c>
      <c r="B309" t="s">
        <v>1006</v>
      </c>
      <c r="C309" t="s">
        <v>1007</v>
      </c>
      <c r="D309" t="s">
        <v>1008</v>
      </c>
      <c r="E309" t="s">
        <v>147</v>
      </c>
      <c r="N309">
        <v>260</v>
      </c>
    </row>
    <row r="310" spans="1:14" x14ac:dyDescent="0.25">
      <c r="A310" t="s">
        <v>922</v>
      </c>
      <c r="B310" t="s">
        <v>1009</v>
      </c>
      <c r="C310" t="s">
        <v>1010</v>
      </c>
      <c r="D310" t="s">
        <v>1011</v>
      </c>
      <c r="E310" t="s">
        <v>147</v>
      </c>
      <c r="N310">
        <v>300</v>
      </c>
    </row>
    <row r="311" spans="1:14" x14ac:dyDescent="0.25">
      <c r="A311" t="s">
        <v>922</v>
      </c>
      <c r="B311" t="s">
        <v>1012</v>
      </c>
      <c r="C311" t="s">
        <v>1013</v>
      </c>
      <c r="D311" t="s">
        <v>1014</v>
      </c>
      <c r="E311" t="s">
        <v>147</v>
      </c>
      <c r="N311">
        <v>310</v>
      </c>
    </row>
  </sheetData>
  <autoFilter ref="A1:N311"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8" workbookViewId="0">
      <selection activeCell="C37" sqref="C19:C37"/>
    </sheetView>
  </sheetViews>
  <sheetFormatPr defaultColWidth="9" defaultRowHeight="14.4" x14ac:dyDescent="0.25"/>
  <cols>
    <col min="1" max="1" width="8.33203125" customWidth="1"/>
    <col min="2" max="2" width="32.109375" customWidth="1"/>
    <col min="3" max="3" width="13.88671875" customWidth="1"/>
    <col min="4" max="4" width="16.109375" customWidth="1"/>
    <col min="5" max="5" width="11.109375" customWidth="1"/>
    <col min="6" max="6" width="22.33203125" customWidth="1"/>
    <col min="7" max="7" width="5.21875" customWidth="1"/>
    <col min="8" max="8" width="17.33203125" customWidth="1"/>
    <col min="9" max="9" width="14.6640625" customWidth="1"/>
    <col min="10" max="10" width="16.109375" customWidth="1"/>
    <col min="11" max="11" width="7.33203125" customWidth="1"/>
    <col min="12" max="12" width="7.21875" customWidth="1"/>
    <col min="13" max="13" width="13.33203125" customWidth="1"/>
    <col min="14" max="14" width="11.33203125" customWidth="1"/>
    <col min="15" max="16" width="38.109375" customWidth="1"/>
    <col min="17" max="19" width="9" customWidth="1"/>
  </cols>
  <sheetData>
    <row r="1" spans="1:18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1021</v>
      </c>
    </row>
    <row r="2" spans="1:18" x14ac:dyDescent="0.25">
      <c r="A2" t="s">
        <v>160</v>
      </c>
      <c r="B2" t="s">
        <v>161</v>
      </c>
      <c r="C2" t="s">
        <v>162</v>
      </c>
      <c r="D2" t="s">
        <v>163</v>
      </c>
      <c r="E2" t="s">
        <v>161</v>
      </c>
      <c r="G2">
        <v>5</v>
      </c>
      <c r="H2" t="s">
        <v>1022</v>
      </c>
      <c r="I2" t="s">
        <v>161</v>
      </c>
      <c r="J2" t="s">
        <v>163</v>
      </c>
      <c r="K2" s="19" t="s">
        <v>1023</v>
      </c>
      <c r="L2" s="19" t="s">
        <v>1024</v>
      </c>
      <c r="M2" t="b">
        <v>0</v>
      </c>
      <c r="N2">
        <v>5</v>
      </c>
      <c r="O2" t="s">
        <v>1025</v>
      </c>
      <c r="P2" t="s">
        <v>1025</v>
      </c>
      <c r="Q2" t="str">
        <f>""""&amp;B2&amp;""","</f>
        <v>"Identity",</v>
      </c>
      <c r="R2" t="str">
        <f>"COMMENT ON COLUMN ""MaterialBaseView""."""&amp;B2&amp;""" IS '"&amp;D2&amp;"';"</f>
        <v>COMMENT ON COLUMN "MaterialBaseView"."Identity" IS '对象标识';</v>
      </c>
    </row>
    <row r="3" spans="1:18" x14ac:dyDescent="0.25">
      <c r="A3" t="s">
        <v>160</v>
      </c>
      <c r="B3" t="s">
        <v>147</v>
      </c>
      <c r="C3" t="s">
        <v>164</v>
      </c>
      <c r="D3" t="s">
        <v>165</v>
      </c>
      <c r="E3" t="s">
        <v>147</v>
      </c>
      <c r="G3">
        <v>10</v>
      </c>
      <c r="H3" t="s">
        <v>1022</v>
      </c>
      <c r="I3" t="s">
        <v>147</v>
      </c>
      <c r="J3" t="s">
        <v>165</v>
      </c>
      <c r="K3" s="19" t="s">
        <v>1023</v>
      </c>
      <c r="L3" s="19" t="s">
        <v>1024</v>
      </c>
      <c r="M3" t="b">
        <v>0</v>
      </c>
      <c r="N3">
        <v>10</v>
      </c>
      <c r="O3" t="s">
        <v>1026</v>
      </c>
      <c r="P3" t="s">
        <v>1026</v>
      </c>
      <c r="Q3" t="str">
        <f t="shared" ref="Q3" si="0">""""&amp;B3&amp;""","</f>
        <v>"Code",</v>
      </c>
      <c r="R3" t="str">
        <f t="shared" ref="R3" si="1">"COMMENT ON COLUMN ""MaterialBaseView""."""&amp;B3&amp;""" IS '"&amp;D3&amp;"';"</f>
        <v>COMMENT ON COLUMN "MaterialBaseView"."Code" IS '物料代码';</v>
      </c>
    </row>
    <row r="4" spans="1:18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1022</v>
      </c>
      <c r="I4" t="s">
        <v>166</v>
      </c>
      <c r="J4" t="s">
        <v>168</v>
      </c>
      <c r="K4" s="19" t="s">
        <v>1023</v>
      </c>
      <c r="L4" s="19" t="s">
        <v>1024</v>
      </c>
      <c r="M4" t="b">
        <v>0</v>
      </c>
      <c r="N4">
        <v>20</v>
      </c>
      <c r="O4" t="s">
        <v>1027</v>
      </c>
      <c r="P4" t="s">
        <v>1027</v>
      </c>
      <c r="Q4" t="str">
        <f t="shared" ref="Q4:Q43" si="2">""""&amp;B4&amp;""","</f>
        <v>"Name",</v>
      </c>
      <c r="R4" t="str">
        <f t="shared" ref="R4:R42" si="3">"COMMENT ON COLUMN ""MaterialBaseView""."""&amp;B4&amp;""" IS '"&amp;D4&amp;"';"</f>
        <v>COMMENT ON COLUMN "MaterialBaseView"."Name" IS '物料描述';</v>
      </c>
    </row>
    <row r="5" spans="1:18" x14ac:dyDescent="0.25">
      <c r="A5" t="s">
        <v>160</v>
      </c>
      <c r="B5" t="s">
        <v>148</v>
      </c>
      <c r="C5" t="s">
        <v>169</v>
      </c>
      <c r="D5" t="s">
        <v>170</v>
      </c>
      <c r="E5" t="s">
        <v>148</v>
      </c>
      <c r="G5">
        <v>25</v>
      </c>
      <c r="H5" t="s">
        <v>1022</v>
      </c>
      <c r="I5" t="s">
        <v>148</v>
      </c>
      <c r="J5" t="s">
        <v>170</v>
      </c>
      <c r="K5" s="19" t="s">
        <v>1023</v>
      </c>
      <c r="L5" s="19" t="s">
        <v>1024</v>
      </c>
      <c r="M5" t="b">
        <v>0</v>
      </c>
      <c r="N5">
        <v>25</v>
      </c>
      <c r="O5" t="s">
        <v>1028</v>
      </c>
      <c r="P5" t="s">
        <v>1028</v>
      </c>
      <c r="Q5" t="str">
        <f t="shared" si="2"/>
        <v>"Description",</v>
      </c>
      <c r="R5" t="str">
        <f t="shared" si="3"/>
        <v>COMMENT ON COLUMN "MaterialBaseView"."Description" IS '物料说明';</v>
      </c>
    </row>
    <row r="6" spans="1:18" x14ac:dyDescent="0.25">
      <c r="A6" t="s">
        <v>160</v>
      </c>
      <c r="B6" t="s">
        <v>182</v>
      </c>
      <c r="C6" t="s">
        <v>183</v>
      </c>
      <c r="D6" t="s">
        <v>35</v>
      </c>
      <c r="E6" t="s">
        <v>147</v>
      </c>
      <c r="F6" t="s">
        <v>184</v>
      </c>
      <c r="G6">
        <v>30</v>
      </c>
      <c r="H6" t="s">
        <v>1022</v>
      </c>
      <c r="I6" t="s">
        <v>182</v>
      </c>
      <c r="J6" t="s">
        <v>35</v>
      </c>
      <c r="K6" s="19" t="s">
        <v>1023</v>
      </c>
      <c r="L6" s="19" t="s">
        <v>1024</v>
      </c>
      <c r="M6" t="b">
        <v>0</v>
      </c>
      <c r="N6">
        <v>30</v>
      </c>
      <c r="O6" t="s">
        <v>1029</v>
      </c>
      <c r="P6" t="s">
        <v>1029</v>
      </c>
      <c r="Q6" t="str">
        <f t="shared" si="2"/>
        <v>"IndustrySector",</v>
      </c>
      <c r="R6" t="str">
        <f t="shared" si="3"/>
        <v>COMMENT ON COLUMN "MaterialBaseView"."IndustrySector" IS '行业领域';</v>
      </c>
    </row>
    <row r="7" spans="1:18" x14ac:dyDescent="0.25">
      <c r="A7" t="s">
        <v>160</v>
      </c>
      <c r="B7" t="s">
        <v>176</v>
      </c>
      <c r="C7" t="s">
        <v>177</v>
      </c>
      <c r="D7" t="s">
        <v>139</v>
      </c>
      <c r="E7" t="s">
        <v>147</v>
      </c>
      <c r="G7">
        <v>40</v>
      </c>
      <c r="H7" t="s">
        <v>1022</v>
      </c>
      <c r="I7" t="s">
        <v>176</v>
      </c>
      <c r="J7" t="s">
        <v>139</v>
      </c>
      <c r="K7" s="19" t="s">
        <v>1023</v>
      </c>
      <c r="L7" s="19" t="s">
        <v>1024</v>
      </c>
      <c r="M7" t="b">
        <v>0</v>
      </c>
      <c r="N7">
        <v>40</v>
      </c>
      <c r="O7" t="s">
        <v>1030</v>
      </c>
      <c r="P7" t="s">
        <v>1030</v>
      </c>
      <c r="Q7" t="str">
        <f t="shared" si="2"/>
        <v>"MaterialKind",</v>
      </c>
      <c r="R7" t="str">
        <f t="shared" si="3"/>
        <v>COMMENT ON COLUMN "MaterialBaseView"."MaterialKind" IS '物料类型';</v>
      </c>
    </row>
    <row r="8" spans="1:18" x14ac:dyDescent="0.25">
      <c r="A8" t="s">
        <v>160</v>
      </c>
      <c r="B8" t="s">
        <v>224</v>
      </c>
      <c r="C8" t="s">
        <v>225</v>
      </c>
      <c r="D8" t="s">
        <v>226</v>
      </c>
      <c r="E8" t="s">
        <v>147</v>
      </c>
      <c r="G8">
        <v>50</v>
      </c>
      <c r="H8" t="s">
        <v>1022</v>
      </c>
      <c r="I8" t="s">
        <v>224</v>
      </c>
      <c r="J8" t="s">
        <v>226</v>
      </c>
      <c r="K8" s="19" t="s">
        <v>1023</v>
      </c>
      <c r="L8" s="19" t="s">
        <v>1024</v>
      </c>
      <c r="M8" t="b">
        <v>0</v>
      </c>
      <c r="N8">
        <v>50</v>
      </c>
      <c r="O8" t="s">
        <v>1031</v>
      </c>
      <c r="P8" t="s">
        <v>1031</v>
      </c>
      <c r="Q8" t="str">
        <f t="shared" si="2"/>
        <v>"MeasureUnit",</v>
      </c>
      <c r="R8" t="str">
        <f t="shared" si="3"/>
        <v>COMMENT ON COLUMN "MaterialBaseView"."MeasureUnit" IS '基本计量单位';</v>
      </c>
    </row>
    <row r="9" spans="1:18" x14ac:dyDescent="0.25">
      <c r="A9" t="s">
        <v>160</v>
      </c>
      <c r="B9" t="s">
        <v>173</v>
      </c>
      <c r="C9" t="s">
        <v>174</v>
      </c>
      <c r="D9" t="s">
        <v>141</v>
      </c>
      <c r="E9" t="s">
        <v>175</v>
      </c>
      <c r="G9">
        <v>60</v>
      </c>
      <c r="H9" t="s">
        <v>1022</v>
      </c>
      <c r="I9" t="s">
        <v>173</v>
      </c>
      <c r="J9" t="s">
        <v>141</v>
      </c>
      <c r="K9" s="19" t="s">
        <v>1023</v>
      </c>
      <c r="L9" s="19" t="s">
        <v>1024</v>
      </c>
      <c r="M9" t="b">
        <v>0</v>
      </c>
      <c r="N9">
        <v>60</v>
      </c>
      <c r="O9" t="s">
        <v>1032</v>
      </c>
      <c r="P9" t="s">
        <v>1032</v>
      </c>
      <c r="Q9" t="str">
        <f t="shared" si="2"/>
        <v>"MaterialGroup",</v>
      </c>
      <c r="R9" t="str">
        <f t="shared" si="3"/>
        <v>COMMENT ON COLUMN "MaterialBaseView"."MaterialGroup" IS '物料组';</v>
      </c>
    </row>
    <row r="10" spans="1:18" x14ac:dyDescent="0.25">
      <c r="A10" t="s">
        <v>160</v>
      </c>
      <c r="B10" t="s">
        <v>218</v>
      </c>
      <c r="C10" t="s">
        <v>219</v>
      </c>
      <c r="D10" t="s">
        <v>220</v>
      </c>
      <c r="E10" t="s">
        <v>147</v>
      </c>
      <c r="G10">
        <v>70</v>
      </c>
      <c r="H10" t="s">
        <v>1022</v>
      </c>
      <c r="I10" t="s">
        <v>218</v>
      </c>
      <c r="J10" t="s">
        <v>220</v>
      </c>
      <c r="K10" s="19" t="s">
        <v>1023</v>
      </c>
      <c r="L10" s="19" t="s">
        <v>1024</v>
      </c>
      <c r="M10" t="b">
        <v>0</v>
      </c>
      <c r="N10">
        <v>70</v>
      </c>
      <c r="O10" t="s">
        <v>1033</v>
      </c>
      <c r="P10" t="s">
        <v>1033</v>
      </c>
      <c r="Q10" t="str">
        <f t="shared" si="2"/>
        <v>"OldCode",</v>
      </c>
      <c r="R10" t="str">
        <f t="shared" si="3"/>
        <v>COMMENT ON COLUMN "MaterialBaseView"."OldCode" IS '旧物料号';</v>
      </c>
    </row>
    <row r="11" spans="1:18" x14ac:dyDescent="0.25">
      <c r="A11" t="s">
        <v>160</v>
      </c>
      <c r="B11" t="s">
        <v>221</v>
      </c>
      <c r="C11" t="s">
        <v>222</v>
      </c>
      <c r="D11" t="s">
        <v>223</v>
      </c>
      <c r="E11" t="s">
        <v>148</v>
      </c>
      <c r="G11">
        <v>80</v>
      </c>
      <c r="H11" t="s">
        <v>1022</v>
      </c>
      <c r="I11" t="s">
        <v>221</v>
      </c>
      <c r="J11" t="s">
        <v>223</v>
      </c>
      <c r="K11" s="19" t="s">
        <v>1023</v>
      </c>
      <c r="L11" s="19" t="s">
        <v>1024</v>
      </c>
      <c r="M11" t="b">
        <v>0</v>
      </c>
      <c r="N11">
        <v>80</v>
      </c>
      <c r="O11" t="s">
        <v>1034</v>
      </c>
      <c r="P11" t="s">
        <v>1034</v>
      </c>
      <c r="Q11" t="str">
        <f t="shared" si="2"/>
        <v>"OldName",</v>
      </c>
      <c r="R11" t="str">
        <f t="shared" si="3"/>
        <v>COMMENT ON COLUMN "MaterialBaseView"."OldName" IS '旧物料描述';</v>
      </c>
    </row>
    <row r="12" spans="1:18" x14ac:dyDescent="0.25">
      <c r="A12" t="s">
        <v>160</v>
      </c>
      <c r="B12" t="s">
        <v>199</v>
      </c>
      <c r="C12" t="s">
        <v>200</v>
      </c>
      <c r="D12" t="s">
        <v>145</v>
      </c>
      <c r="E12" t="s">
        <v>147</v>
      </c>
      <c r="G12">
        <v>90</v>
      </c>
      <c r="H12" t="s">
        <v>1022</v>
      </c>
      <c r="I12" t="s">
        <v>199</v>
      </c>
      <c r="J12" t="s">
        <v>145</v>
      </c>
      <c r="K12" s="19" t="s">
        <v>1023</v>
      </c>
      <c r="L12" s="19" t="s">
        <v>1024</v>
      </c>
      <c r="M12" t="b">
        <v>0</v>
      </c>
      <c r="N12">
        <v>90</v>
      </c>
      <c r="O12" t="s">
        <v>1035</v>
      </c>
      <c r="P12" t="s">
        <v>1035</v>
      </c>
      <c r="Q12" t="str">
        <f t="shared" si="2"/>
        <v>"ExtendGroup",</v>
      </c>
      <c r="R12" t="str">
        <f t="shared" si="3"/>
        <v>COMMENT ON COLUMN "MaterialBaseView"."ExtendGroup" IS '外部物料组';</v>
      </c>
    </row>
    <row r="13" spans="1:18" x14ac:dyDescent="0.25">
      <c r="A13" t="s">
        <v>160</v>
      </c>
      <c r="B13" t="s">
        <v>180</v>
      </c>
      <c r="C13" t="s">
        <v>181</v>
      </c>
      <c r="D13" t="s">
        <v>143</v>
      </c>
      <c r="E13" t="s">
        <v>147</v>
      </c>
      <c r="G13">
        <v>100</v>
      </c>
      <c r="H13" t="s">
        <v>1022</v>
      </c>
      <c r="I13" t="s">
        <v>180</v>
      </c>
      <c r="J13" t="s">
        <v>143</v>
      </c>
      <c r="K13" s="19" t="s">
        <v>1023</v>
      </c>
      <c r="L13" s="19" t="s">
        <v>1024</v>
      </c>
      <c r="M13" t="b">
        <v>0</v>
      </c>
      <c r="N13">
        <v>100</v>
      </c>
      <c r="O13" t="s">
        <v>1036</v>
      </c>
      <c r="P13" t="s">
        <v>1036</v>
      </c>
      <c r="Q13" t="str">
        <f t="shared" si="2"/>
        <v>"ProductGroup",</v>
      </c>
      <c r="R13" t="str">
        <f t="shared" si="3"/>
        <v>COMMENT ON COLUMN "MaterialBaseView"."ProductGroup" IS '产品组';</v>
      </c>
    </row>
    <row r="14" spans="1:18" x14ac:dyDescent="0.25">
      <c r="A14" t="s">
        <v>160</v>
      </c>
      <c r="B14" t="s">
        <v>211</v>
      </c>
      <c r="C14" t="s">
        <v>212</v>
      </c>
      <c r="D14" t="s">
        <v>213</v>
      </c>
      <c r="E14" t="s">
        <v>147</v>
      </c>
      <c r="F14" t="s">
        <v>214</v>
      </c>
      <c r="G14">
        <v>110</v>
      </c>
      <c r="H14" t="s">
        <v>1022</v>
      </c>
      <c r="I14" t="s">
        <v>211</v>
      </c>
      <c r="J14" t="s">
        <v>213</v>
      </c>
      <c r="K14" s="19" t="s">
        <v>1023</v>
      </c>
      <c r="L14" s="19" t="s">
        <v>1024</v>
      </c>
      <c r="M14" t="b">
        <v>0</v>
      </c>
      <c r="N14">
        <v>110</v>
      </c>
      <c r="O14" t="s">
        <v>1037</v>
      </c>
      <c r="P14" t="s">
        <v>1037</v>
      </c>
      <c r="Q14" t="str">
        <f t="shared" si="2"/>
        <v>"DesignOffice",</v>
      </c>
      <c r="R14" t="str">
        <f t="shared" si="3"/>
        <v>COMMENT ON COLUMN "MaterialBaseView"."DesignOffice" IS '设计实验室';</v>
      </c>
    </row>
    <row r="15" spans="1:18" x14ac:dyDescent="0.25">
      <c r="A15" t="s">
        <v>160</v>
      </c>
      <c r="B15" t="s">
        <v>283</v>
      </c>
      <c r="C15" t="s">
        <v>284</v>
      </c>
      <c r="D15" t="s">
        <v>41</v>
      </c>
      <c r="E15" t="s">
        <v>147</v>
      </c>
      <c r="G15">
        <v>120</v>
      </c>
      <c r="H15" t="s">
        <v>1022</v>
      </c>
      <c r="I15" t="s">
        <v>283</v>
      </c>
      <c r="J15" t="s">
        <v>41</v>
      </c>
      <c r="K15" s="19" t="s">
        <v>1023</v>
      </c>
      <c r="L15" s="19" t="s">
        <v>1024</v>
      </c>
      <c r="M15" t="b">
        <v>0</v>
      </c>
      <c r="N15">
        <v>120</v>
      </c>
      <c r="O15" t="s">
        <v>1038</v>
      </c>
      <c r="P15" t="s">
        <v>1038</v>
      </c>
      <c r="Q15" t="str">
        <f t="shared" si="2"/>
        <v>"ProductHierarchy",</v>
      </c>
      <c r="R15" t="str">
        <f t="shared" si="3"/>
        <v>COMMENT ON COLUMN "MaterialBaseView"."ProductHierarchy" IS '产品层次';</v>
      </c>
    </row>
    <row r="16" spans="1:18" x14ac:dyDescent="0.25">
      <c r="A16" t="s">
        <v>160</v>
      </c>
      <c r="B16" t="s">
        <v>205</v>
      </c>
      <c r="C16" t="s">
        <v>206</v>
      </c>
      <c r="D16" t="s">
        <v>207</v>
      </c>
      <c r="E16" t="s">
        <v>147</v>
      </c>
      <c r="G16">
        <v>130</v>
      </c>
      <c r="H16" t="s">
        <v>1022</v>
      </c>
      <c r="I16" t="s">
        <v>205</v>
      </c>
      <c r="J16" t="s">
        <v>207</v>
      </c>
      <c r="K16" s="19" t="s">
        <v>1023</v>
      </c>
      <c r="L16" s="19" t="s">
        <v>1024</v>
      </c>
      <c r="M16" t="b">
        <v>0</v>
      </c>
      <c r="N16">
        <v>130</v>
      </c>
      <c r="O16" t="s">
        <v>1039</v>
      </c>
      <c r="P16" t="s">
        <v>1039</v>
      </c>
      <c r="Q16" t="str">
        <f t="shared" si="2"/>
        <v>"CrossPlantStatus",</v>
      </c>
      <c r="R16" t="str">
        <f t="shared" si="3"/>
        <v>COMMENT ON COLUMN "MaterialBaseView"."CrossPlantStatus" IS '跨工厂物料状态';</v>
      </c>
    </row>
    <row r="17" spans="1:18" x14ac:dyDescent="0.25">
      <c r="A17" t="s">
        <v>160</v>
      </c>
      <c r="B17" t="s">
        <v>57</v>
      </c>
      <c r="C17" t="s">
        <v>324</v>
      </c>
      <c r="D17" t="s">
        <v>325</v>
      </c>
      <c r="E17" t="s">
        <v>147</v>
      </c>
      <c r="G17">
        <v>135</v>
      </c>
      <c r="H17" t="s">
        <v>1022</v>
      </c>
      <c r="I17" t="s">
        <v>57</v>
      </c>
      <c r="J17" t="s">
        <v>325</v>
      </c>
      <c r="K17" s="19" t="s">
        <v>1023</v>
      </c>
      <c r="L17" s="19" t="s">
        <v>1024</v>
      </c>
      <c r="M17" t="b">
        <v>0</v>
      </c>
      <c r="N17">
        <v>135</v>
      </c>
      <c r="O17" t="s">
        <v>1040</v>
      </c>
      <c r="P17" t="s">
        <v>1040</v>
      </c>
      <c r="Q17" t="str">
        <f t="shared" si="2"/>
        <v>"CrossMaterialCategoryGroup",</v>
      </c>
      <c r="R17" t="str">
        <f t="shared" si="3"/>
        <v>COMMENT ON COLUMN "MaterialBaseView"."CrossMaterialCategoryGroup" IS '普通项目类别组';</v>
      </c>
    </row>
    <row r="18" spans="1:18" x14ac:dyDescent="0.25">
      <c r="A18" t="s">
        <v>160</v>
      </c>
      <c r="B18" t="s">
        <v>292</v>
      </c>
      <c r="C18" t="s">
        <v>293</v>
      </c>
      <c r="D18" t="s">
        <v>294</v>
      </c>
      <c r="E18" t="s">
        <v>147</v>
      </c>
      <c r="F18" t="s">
        <v>295</v>
      </c>
      <c r="G18">
        <v>140</v>
      </c>
      <c r="H18" t="s">
        <v>1022</v>
      </c>
      <c r="I18" t="s">
        <v>292</v>
      </c>
      <c r="J18" t="s">
        <v>294</v>
      </c>
      <c r="K18" s="19" t="s">
        <v>1023</v>
      </c>
      <c r="L18" s="19" t="s">
        <v>1024</v>
      </c>
      <c r="M18" t="b">
        <v>0</v>
      </c>
      <c r="N18">
        <v>140</v>
      </c>
      <c r="O18" t="s">
        <v>1041</v>
      </c>
      <c r="P18" t="s">
        <v>1041</v>
      </c>
      <c r="Q18" t="str">
        <f t="shared" si="2"/>
        <v>"AuthorizationGroup",</v>
      </c>
      <c r="R18" t="str">
        <f t="shared" si="3"/>
        <v>COMMENT ON COLUMN "MaterialBaseView"."AuthorizationGroup" IS '权限组';</v>
      </c>
    </row>
    <row r="19" spans="1:18" x14ac:dyDescent="0.25">
      <c r="A19" t="s">
        <v>160</v>
      </c>
      <c r="B19" t="s">
        <v>197</v>
      </c>
      <c r="C19" t="s">
        <v>198</v>
      </c>
      <c r="D19" t="s">
        <v>137</v>
      </c>
      <c r="E19" t="s">
        <v>147</v>
      </c>
      <c r="G19">
        <v>150</v>
      </c>
      <c r="H19" t="s">
        <v>1022</v>
      </c>
      <c r="I19" t="s">
        <v>197</v>
      </c>
      <c r="J19" t="s">
        <v>137</v>
      </c>
      <c r="K19" s="19" t="s">
        <v>1023</v>
      </c>
      <c r="L19" s="19" t="s">
        <v>1024</v>
      </c>
      <c r="M19" t="b">
        <v>0</v>
      </c>
      <c r="N19">
        <v>150</v>
      </c>
      <c r="O19" t="s">
        <v>1042</v>
      </c>
      <c r="P19" t="s">
        <v>1042</v>
      </c>
      <c r="Q19" t="str">
        <f t="shared" si="2"/>
        <v>"MaterialBasic",</v>
      </c>
      <c r="R19" t="str">
        <f t="shared" si="3"/>
        <v>COMMENT ON COLUMN "MaterialBaseView"."MaterialBasic" IS '基础材质';</v>
      </c>
    </row>
    <row r="20" spans="1:18" x14ac:dyDescent="0.25">
      <c r="A20" t="s">
        <v>160</v>
      </c>
      <c r="B20" t="s">
        <v>315</v>
      </c>
      <c r="C20" t="s">
        <v>316</v>
      </c>
      <c r="D20" t="s">
        <v>317</v>
      </c>
      <c r="E20" t="s">
        <v>147</v>
      </c>
      <c r="G20">
        <v>160</v>
      </c>
      <c r="H20" t="s">
        <v>1022</v>
      </c>
      <c r="I20" t="s">
        <v>315</v>
      </c>
      <c r="J20" t="s">
        <v>317</v>
      </c>
      <c r="K20" s="19" t="s">
        <v>1023</v>
      </c>
      <c r="L20" s="19" t="s">
        <v>1024</v>
      </c>
      <c r="M20" t="b">
        <v>0</v>
      </c>
      <c r="N20">
        <v>160</v>
      </c>
      <c r="O20" t="s">
        <v>1043</v>
      </c>
      <c r="P20" t="s">
        <v>1043</v>
      </c>
      <c r="Q20" t="str">
        <f t="shared" si="2"/>
        <v>"MaterialShape",</v>
      </c>
      <c r="R20" t="str">
        <f t="shared" si="3"/>
        <v>COMMENT ON COLUMN "MaterialBaseView"."MaterialShape" IS '物质形态';</v>
      </c>
    </row>
    <row r="21" spans="1:18" x14ac:dyDescent="0.25">
      <c r="A21" t="s">
        <v>160</v>
      </c>
      <c r="B21" t="s">
        <v>190</v>
      </c>
      <c r="C21" t="s">
        <v>191</v>
      </c>
      <c r="D21" t="s">
        <v>39</v>
      </c>
      <c r="E21" t="s">
        <v>147</v>
      </c>
      <c r="G21">
        <v>170</v>
      </c>
      <c r="H21" t="s">
        <v>1022</v>
      </c>
      <c r="I21" t="s">
        <v>190</v>
      </c>
      <c r="J21" t="s">
        <v>39</v>
      </c>
      <c r="K21" s="19" t="s">
        <v>1023</v>
      </c>
      <c r="L21" s="19" t="s">
        <v>1024</v>
      </c>
      <c r="M21" t="b">
        <v>0</v>
      </c>
      <c r="N21">
        <v>170</v>
      </c>
      <c r="O21" t="s">
        <v>1044</v>
      </c>
      <c r="P21" t="s">
        <v>1044</v>
      </c>
      <c r="Q21" t="str">
        <f t="shared" si="2"/>
        <v>"MaterialCatalog",</v>
      </c>
      <c r="R21" t="str">
        <f t="shared" si="3"/>
        <v>COMMENT ON COLUMN "MaterialBaseView"."MaterialCatalog" IS '产品目录';</v>
      </c>
    </row>
    <row r="22" spans="1:18" x14ac:dyDescent="0.25">
      <c r="A22" t="s">
        <v>160</v>
      </c>
      <c r="B22" t="s">
        <v>185</v>
      </c>
      <c r="C22" t="s">
        <v>186</v>
      </c>
      <c r="D22" t="s">
        <v>37</v>
      </c>
      <c r="E22" t="s">
        <v>147</v>
      </c>
      <c r="G22">
        <v>175</v>
      </c>
      <c r="H22" t="s">
        <v>1022</v>
      </c>
      <c r="I22" t="s">
        <v>185</v>
      </c>
      <c r="J22" t="s">
        <v>37</v>
      </c>
      <c r="K22" s="19" t="s">
        <v>1023</v>
      </c>
      <c r="L22" s="19" t="s">
        <v>1024</v>
      </c>
      <c r="M22" t="b">
        <v>0</v>
      </c>
      <c r="N22">
        <v>175</v>
      </c>
      <c r="O22" t="s">
        <v>1045</v>
      </c>
      <c r="P22" t="s">
        <v>1045</v>
      </c>
      <c r="Q22" t="str">
        <f t="shared" si="2"/>
        <v>"Industry",</v>
      </c>
      <c r="R22" t="str">
        <f t="shared" si="3"/>
        <v>COMMENT ON COLUMN "MaterialBaseView"."Industry" IS '行业代码';</v>
      </c>
    </row>
    <row r="23" spans="1:18" x14ac:dyDescent="0.25">
      <c r="A23" t="s">
        <v>160</v>
      </c>
      <c r="B23" t="s">
        <v>306</v>
      </c>
      <c r="C23" t="s">
        <v>307</v>
      </c>
      <c r="D23" t="s">
        <v>308</v>
      </c>
      <c r="E23" t="s">
        <v>166</v>
      </c>
      <c r="G23">
        <v>180</v>
      </c>
      <c r="H23" t="s">
        <v>1022</v>
      </c>
      <c r="I23" t="s">
        <v>306</v>
      </c>
      <c r="J23" t="s">
        <v>308</v>
      </c>
      <c r="K23" s="19" t="s">
        <v>1023</v>
      </c>
      <c r="L23" s="19" t="s">
        <v>1024</v>
      </c>
      <c r="M23" t="b">
        <v>0</v>
      </c>
      <c r="N23">
        <v>180</v>
      </c>
      <c r="O23" t="s">
        <v>1046</v>
      </c>
      <c r="P23" t="s">
        <v>1046</v>
      </c>
      <c r="Q23" t="str">
        <f t="shared" si="2"/>
        <v>"Specification",</v>
      </c>
      <c r="R23" t="str">
        <f t="shared" si="3"/>
        <v>COMMENT ON COLUMN "MaterialBaseView"."Specification" IS '规格型号';</v>
      </c>
    </row>
    <row r="24" spans="1:18" x14ac:dyDescent="0.25">
      <c r="A24" t="s">
        <v>160</v>
      </c>
      <c r="B24" t="s">
        <v>309</v>
      </c>
      <c r="C24" t="s">
        <v>310</v>
      </c>
      <c r="D24" t="s">
        <v>311</v>
      </c>
      <c r="E24" t="s">
        <v>166</v>
      </c>
      <c r="G24">
        <v>190</v>
      </c>
      <c r="H24" t="s">
        <v>1022</v>
      </c>
      <c r="I24" t="s">
        <v>309</v>
      </c>
      <c r="J24" t="s">
        <v>311</v>
      </c>
      <c r="K24" s="19" t="s">
        <v>1023</v>
      </c>
      <c r="L24" s="19" t="s">
        <v>1024</v>
      </c>
      <c r="M24" t="b">
        <v>0</v>
      </c>
      <c r="N24">
        <v>190</v>
      </c>
      <c r="O24" t="s">
        <v>1047</v>
      </c>
      <c r="P24" t="s">
        <v>1047</v>
      </c>
      <c r="Q24" t="str">
        <f t="shared" si="2"/>
        <v>"FigureNumber",</v>
      </c>
      <c r="R24" t="str">
        <f t="shared" si="3"/>
        <v>COMMENT ON COLUMN "MaterialBaseView"."FigureNumber" IS '图号';</v>
      </c>
    </row>
    <row r="25" spans="1:18" x14ac:dyDescent="0.25">
      <c r="A25" t="s">
        <v>160</v>
      </c>
      <c r="B25" t="s">
        <v>312</v>
      </c>
      <c r="C25" t="s">
        <v>313</v>
      </c>
      <c r="D25" t="s">
        <v>314</v>
      </c>
      <c r="E25" t="s">
        <v>166</v>
      </c>
      <c r="G25">
        <v>200</v>
      </c>
      <c r="H25" t="s">
        <v>1022</v>
      </c>
      <c r="I25" t="s">
        <v>312</v>
      </c>
      <c r="J25" t="s">
        <v>314</v>
      </c>
      <c r="K25" s="19" t="s">
        <v>1023</v>
      </c>
      <c r="L25" s="19" t="s">
        <v>1024</v>
      </c>
      <c r="M25" t="b">
        <v>0</v>
      </c>
      <c r="N25">
        <v>200</v>
      </c>
      <c r="O25" t="s">
        <v>1048</v>
      </c>
      <c r="P25" t="s">
        <v>1048</v>
      </c>
      <c r="Q25" t="str">
        <f t="shared" si="2"/>
        <v>"GoodsNumber",</v>
      </c>
      <c r="R25" t="str">
        <f t="shared" si="3"/>
        <v>COMMENT ON COLUMN "MaterialBaseView"."GoodsNumber" IS '订货号';</v>
      </c>
    </row>
    <row r="26" spans="1:18" x14ac:dyDescent="0.25">
      <c r="A26" t="s">
        <v>160</v>
      </c>
      <c r="B26" t="s">
        <v>192</v>
      </c>
      <c r="C26" t="s">
        <v>193</v>
      </c>
      <c r="D26" t="s">
        <v>131</v>
      </c>
      <c r="E26" t="s">
        <v>147</v>
      </c>
      <c r="G26">
        <v>210</v>
      </c>
      <c r="H26" t="s">
        <v>1022</v>
      </c>
      <c r="I26" t="s">
        <v>192</v>
      </c>
      <c r="J26" t="s">
        <v>131</v>
      </c>
      <c r="K26" s="19" t="s">
        <v>1023</v>
      </c>
      <c r="L26" s="19" t="s">
        <v>1024</v>
      </c>
      <c r="M26" t="b">
        <v>0</v>
      </c>
      <c r="N26">
        <v>210</v>
      </c>
      <c r="O26" t="s">
        <v>1049</v>
      </c>
      <c r="P26" t="s">
        <v>1049</v>
      </c>
      <c r="Q26" t="str">
        <f t="shared" si="2"/>
        <v>"Commodity",</v>
      </c>
      <c r="R26" t="str">
        <f t="shared" si="3"/>
        <v>COMMENT ON COLUMN "MaterialBaseView"."Commodity" IS '品名';</v>
      </c>
    </row>
    <row r="27" spans="1:18" x14ac:dyDescent="0.25">
      <c r="A27" t="s">
        <v>160</v>
      </c>
      <c r="B27" t="s">
        <v>194</v>
      </c>
      <c r="C27" t="s">
        <v>195</v>
      </c>
      <c r="D27" t="s">
        <v>196</v>
      </c>
      <c r="E27" t="s">
        <v>166</v>
      </c>
      <c r="G27">
        <v>220</v>
      </c>
      <c r="H27" t="s">
        <v>1022</v>
      </c>
      <c r="I27" t="s">
        <v>194</v>
      </c>
      <c r="J27" t="s">
        <v>196</v>
      </c>
      <c r="K27" s="19" t="s">
        <v>1023</v>
      </c>
      <c r="L27" s="19" t="s">
        <v>1024</v>
      </c>
      <c r="M27" t="b">
        <v>0</v>
      </c>
      <c r="N27">
        <v>220</v>
      </c>
      <c r="O27" t="s">
        <v>1050</v>
      </c>
      <c r="P27" t="s">
        <v>1050</v>
      </c>
      <c r="Q27" t="str">
        <f t="shared" si="2"/>
        <v>"CommodityShortName",</v>
      </c>
      <c r="R27" t="str">
        <f t="shared" si="3"/>
        <v>COMMENT ON COLUMN "MaterialBaseView"."CommodityShortName" IS '品名简称';</v>
      </c>
    </row>
    <row r="28" spans="1:18" x14ac:dyDescent="0.25">
      <c r="A28" t="s">
        <v>160</v>
      </c>
      <c r="B28" t="s">
        <v>268</v>
      </c>
      <c r="C28" t="s">
        <v>269</v>
      </c>
      <c r="D28" t="s">
        <v>270</v>
      </c>
      <c r="E28" t="s">
        <v>147</v>
      </c>
      <c r="G28">
        <v>230</v>
      </c>
      <c r="H28" t="s">
        <v>1022</v>
      </c>
      <c r="I28" t="s">
        <v>268</v>
      </c>
      <c r="J28" t="s">
        <v>270</v>
      </c>
      <c r="K28" s="19" t="s">
        <v>1023</v>
      </c>
      <c r="L28" s="19" t="s">
        <v>1024</v>
      </c>
      <c r="M28" t="b">
        <v>0</v>
      </c>
      <c r="N28">
        <v>230</v>
      </c>
      <c r="O28" t="s">
        <v>1051</v>
      </c>
      <c r="P28" t="s">
        <v>1051</v>
      </c>
      <c r="Q28" t="str">
        <f t="shared" si="2"/>
        <v>"InspectionGroup",</v>
      </c>
      <c r="R28" t="str">
        <f t="shared" si="3"/>
        <v>COMMENT ON COLUMN "MaterialBaseView"."InspectionGroup" IS '质量检查组';</v>
      </c>
    </row>
    <row r="29" spans="1:18" x14ac:dyDescent="0.25">
      <c r="A29" t="s">
        <v>160</v>
      </c>
      <c r="B29" t="s">
        <v>187</v>
      </c>
      <c r="C29" t="s">
        <v>188</v>
      </c>
      <c r="D29" t="s">
        <v>189</v>
      </c>
      <c r="E29" t="s">
        <v>147</v>
      </c>
      <c r="G29">
        <v>240</v>
      </c>
      <c r="H29" t="s">
        <v>1022</v>
      </c>
      <c r="I29" t="s">
        <v>187</v>
      </c>
      <c r="J29" t="s">
        <v>189</v>
      </c>
      <c r="K29" s="19" t="s">
        <v>1023</v>
      </c>
      <c r="L29" s="19" t="s">
        <v>1024</v>
      </c>
      <c r="M29" t="b">
        <v>0</v>
      </c>
      <c r="N29">
        <v>240</v>
      </c>
      <c r="O29" t="s">
        <v>1052</v>
      </c>
      <c r="P29" t="s">
        <v>1052</v>
      </c>
      <c r="Q29" t="str">
        <f t="shared" si="2"/>
        <v>"Standard",</v>
      </c>
      <c r="R29" t="str">
        <f t="shared" si="3"/>
        <v>COMMENT ON COLUMN "MaterialBaseView"."Standard" IS '执行标准';</v>
      </c>
    </row>
    <row r="30" spans="1:18" x14ac:dyDescent="0.25">
      <c r="A30" t="s">
        <v>160</v>
      </c>
      <c r="B30" t="s">
        <v>271</v>
      </c>
      <c r="C30" t="s">
        <v>272</v>
      </c>
      <c r="D30" t="s">
        <v>273</v>
      </c>
      <c r="E30" t="s">
        <v>239</v>
      </c>
      <c r="G30">
        <v>250</v>
      </c>
      <c r="H30" t="s">
        <v>1022</v>
      </c>
      <c r="I30" t="s">
        <v>271</v>
      </c>
      <c r="J30" t="s">
        <v>273</v>
      </c>
      <c r="K30" s="19" t="s">
        <v>1023</v>
      </c>
      <c r="L30" s="19" t="s">
        <v>1024</v>
      </c>
      <c r="M30" t="b">
        <v>0</v>
      </c>
      <c r="N30">
        <v>250</v>
      </c>
      <c r="O30" t="s">
        <v>1053</v>
      </c>
      <c r="P30" t="s">
        <v>1053</v>
      </c>
      <c r="Q30" t="str">
        <f t="shared" si="2"/>
        <v>"Length",</v>
      </c>
      <c r="R30" t="str">
        <f t="shared" si="3"/>
        <v>COMMENT ON COLUMN "MaterialBaseView"."Length" IS '长度';</v>
      </c>
    </row>
    <row r="31" spans="1:18" x14ac:dyDescent="0.25">
      <c r="A31" t="s">
        <v>160</v>
      </c>
      <c r="B31" t="s">
        <v>274</v>
      </c>
      <c r="C31" t="s">
        <v>275</v>
      </c>
      <c r="D31" t="s">
        <v>276</v>
      </c>
      <c r="E31" t="s">
        <v>239</v>
      </c>
      <c r="G31">
        <v>260</v>
      </c>
      <c r="H31" t="s">
        <v>1022</v>
      </c>
      <c r="I31" t="s">
        <v>274</v>
      </c>
      <c r="J31" t="s">
        <v>276</v>
      </c>
      <c r="K31" s="19" t="s">
        <v>1023</v>
      </c>
      <c r="L31" s="19" t="s">
        <v>1024</v>
      </c>
      <c r="M31" t="b">
        <v>0</v>
      </c>
      <c r="N31">
        <v>260</v>
      </c>
      <c r="O31" t="s">
        <v>1054</v>
      </c>
      <c r="P31" t="s">
        <v>1054</v>
      </c>
      <c r="Q31" t="str">
        <f t="shared" si="2"/>
        <v>"Width",</v>
      </c>
      <c r="R31" t="str">
        <f t="shared" si="3"/>
        <v>COMMENT ON COLUMN "MaterialBaseView"."Width" IS '宽度';</v>
      </c>
    </row>
    <row r="32" spans="1:18" x14ac:dyDescent="0.25">
      <c r="A32" t="s">
        <v>160</v>
      </c>
      <c r="B32" t="s">
        <v>277</v>
      </c>
      <c r="C32" t="s">
        <v>278</v>
      </c>
      <c r="D32" t="s">
        <v>279</v>
      </c>
      <c r="E32" t="s">
        <v>239</v>
      </c>
      <c r="G32">
        <v>270</v>
      </c>
      <c r="H32" t="s">
        <v>1022</v>
      </c>
      <c r="I32" t="s">
        <v>277</v>
      </c>
      <c r="J32" t="s">
        <v>279</v>
      </c>
      <c r="K32" s="19" t="s">
        <v>1023</v>
      </c>
      <c r="L32" s="19" t="s">
        <v>1024</v>
      </c>
      <c r="M32" t="b">
        <v>0</v>
      </c>
      <c r="N32">
        <v>270</v>
      </c>
      <c r="O32" t="s">
        <v>1055</v>
      </c>
      <c r="P32" t="s">
        <v>1055</v>
      </c>
      <c r="Q32" t="str">
        <f t="shared" si="2"/>
        <v>"Height",</v>
      </c>
      <c r="R32" t="str">
        <f t="shared" si="3"/>
        <v>COMMENT ON COLUMN "MaterialBaseView"."Height" IS '高度';</v>
      </c>
    </row>
    <row r="33" spans="1:18" x14ac:dyDescent="0.25">
      <c r="A33" t="s">
        <v>160</v>
      </c>
      <c r="B33" t="s">
        <v>280</v>
      </c>
      <c r="C33" t="s">
        <v>281</v>
      </c>
      <c r="D33" t="s">
        <v>282</v>
      </c>
      <c r="E33" t="s">
        <v>147</v>
      </c>
      <c r="G33">
        <v>280</v>
      </c>
      <c r="H33" t="s">
        <v>1022</v>
      </c>
      <c r="I33" t="s">
        <v>280</v>
      </c>
      <c r="J33" t="s">
        <v>282</v>
      </c>
      <c r="K33" s="19" t="s">
        <v>1023</v>
      </c>
      <c r="L33" s="19" t="s">
        <v>1024</v>
      </c>
      <c r="M33" t="b">
        <v>0</v>
      </c>
      <c r="N33">
        <v>280</v>
      </c>
      <c r="O33" t="s">
        <v>1056</v>
      </c>
      <c r="P33" t="s">
        <v>1056</v>
      </c>
      <c r="Q33" t="str">
        <f t="shared" si="2"/>
        <v>"DimensionUnit",</v>
      </c>
      <c r="R33" t="str">
        <f t="shared" si="3"/>
        <v>COMMENT ON COLUMN "MaterialBaseView"."DimensionUnit" IS '尺寸计量单位';</v>
      </c>
    </row>
    <row r="34" spans="1:18" x14ac:dyDescent="0.25">
      <c r="A34" t="s">
        <v>160</v>
      </c>
      <c r="B34" t="s">
        <v>236</v>
      </c>
      <c r="C34" t="s">
        <v>237</v>
      </c>
      <c r="D34" t="s">
        <v>238</v>
      </c>
      <c r="E34" t="s">
        <v>239</v>
      </c>
      <c r="G34">
        <v>290</v>
      </c>
      <c r="H34" t="s">
        <v>1022</v>
      </c>
      <c r="I34" t="s">
        <v>236</v>
      </c>
      <c r="J34" t="s">
        <v>238</v>
      </c>
      <c r="K34" s="19" t="s">
        <v>1023</v>
      </c>
      <c r="L34" s="19" t="s">
        <v>1024</v>
      </c>
      <c r="M34" t="b">
        <v>0</v>
      </c>
      <c r="N34">
        <v>290</v>
      </c>
      <c r="O34" t="s">
        <v>1057</v>
      </c>
      <c r="P34" t="s">
        <v>1057</v>
      </c>
      <c r="Q34" t="str">
        <f t="shared" si="2"/>
        <v>"GrossWeight",</v>
      </c>
      <c r="R34" t="str">
        <f t="shared" si="3"/>
        <v>COMMENT ON COLUMN "MaterialBaseView"."GrossWeight" IS '毛重';</v>
      </c>
    </row>
    <row r="35" spans="1:18" x14ac:dyDescent="0.25">
      <c r="A35" t="s">
        <v>160</v>
      </c>
      <c r="B35" t="s">
        <v>240</v>
      </c>
      <c r="C35" t="s">
        <v>241</v>
      </c>
      <c r="D35" t="s">
        <v>242</v>
      </c>
      <c r="E35" t="s">
        <v>239</v>
      </c>
      <c r="G35">
        <v>300</v>
      </c>
      <c r="H35" t="s">
        <v>1022</v>
      </c>
      <c r="I35" t="s">
        <v>240</v>
      </c>
      <c r="J35" t="s">
        <v>242</v>
      </c>
      <c r="K35" s="19" t="s">
        <v>1023</v>
      </c>
      <c r="L35" s="19" t="s">
        <v>1024</v>
      </c>
      <c r="M35" t="b">
        <v>0</v>
      </c>
      <c r="N35">
        <v>300</v>
      </c>
      <c r="O35" t="s">
        <v>1058</v>
      </c>
      <c r="P35" t="s">
        <v>1058</v>
      </c>
      <c r="Q35" t="str">
        <f t="shared" si="2"/>
        <v>"NetWeight",</v>
      </c>
      <c r="R35" t="str">
        <f t="shared" si="3"/>
        <v>COMMENT ON COLUMN "MaterialBaseView"."NetWeight" IS '净重';</v>
      </c>
    </row>
    <row r="36" spans="1:18" x14ac:dyDescent="0.25">
      <c r="A36" t="s">
        <v>160</v>
      </c>
      <c r="B36" t="s">
        <v>243</v>
      </c>
      <c r="C36" t="s">
        <v>244</v>
      </c>
      <c r="D36" t="s">
        <v>245</v>
      </c>
      <c r="E36" t="s">
        <v>147</v>
      </c>
      <c r="G36">
        <v>310</v>
      </c>
      <c r="H36" t="s">
        <v>1022</v>
      </c>
      <c r="I36" t="s">
        <v>243</v>
      </c>
      <c r="J36" t="s">
        <v>245</v>
      </c>
      <c r="K36" s="19" t="s">
        <v>1023</v>
      </c>
      <c r="L36" s="19" t="s">
        <v>1024</v>
      </c>
      <c r="M36" t="b">
        <v>0</v>
      </c>
      <c r="N36">
        <v>310</v>
      </c>
      <c r="O36" t="s">
        <v>1059</v>
      </c>
      <c r="P36" t="s">
        <v>1059</v>
      </c>
      <c r="Q36" t="str">
        <f t="shared" si="2"/>
        <v>"WeightUnit",</v>
      </c>
      <c r="R36" t="str">
        <f t="shared" si="3"/>
        <v>COMMENT ON COLUMN "MaterialBaseView"."WeightUnit" IS '重量单位';</v>
      </c>
    </row>
    <row r="37" spans="1:18" x14ac:dyDescent="0.25">
      <c r="A37" t="s">
        <v>160</v>
      </c>
      <c r="B37" t="s">
        <v>246</v>
      </c>
      <c r="C37" t="s">
        <v>247</v>
      </c>
      <c r="D37" t="s">
        <v>248</v>
      </c>
      <c r="E37" t="s">
        <v>239</v>
      </c>
      <c r="G37">
        <v>320</v>
      </c>
      <c r="H37" t="s">
        <v>1022</v>
      </c>
      <c r="I37" t="s">
        <v>246</v>
      </c>
      <c r="J37" t="s">
        <v>248</v>
      </c>
      <c r="K37" s="19" t="s">
        <v>1023</v>
      </c>
      <c r="L37" s="19" t="s">
        <v>1024</v>
      </c>
      <c r="M37" t="b">
        <v>0</v>
      </c>
      <c r="N37">
        <v>320</v>
      </c>
      <c r="O37" t="s">
        <v>1060</v>
      </c>
      <c r="P37" t="s">
        <v>1060</v>
      </c>
      <c r="Q37" t="str">
        <f t="shared" si="2"/>
        <v>"Volume",</v>
      </c>
      <c r="R37" t="str">
        <f t="shared" si="3"/>
        <v>COMMENT ON COLUMN "MaterialBaseView"."Volume" IS '体积';</v>
      </c>
    </row>
    <row r="38" spans="1:18" x14ac:dyDescent="0.25">
      <c r="A38" t="s">
        <v>160</v>
      </c>
      <c r="B38" t="s">
        <v>249</v>
      </c>
      <c r="C38" t="s">
        <v>250</v>
      </c>
      <c r="D38" t="s">
        <v>251</v>
      </c>
      <c r="E38" t="s">
        <v>147</v>
      </c>
      <c r="G38">
        <v>330</v>
      </c>
      <c r="H38" t="s">
        <v>1022</v>
      </c>
      <c r="I38" t="s">
        <v>249</v>
      </c>
      <c r="J38" t="s">
        <v>251</v>
      </c>
      <c r="K38" s="19" t="s">
        <v>1023</v>
      </c>
      <c r="L38" s="19" t="s">
        <v>1024</v>
      </c>
      <c r="M38" t="b">
        <v>0</v>
      </c>
      <c r="N38">
        <v>330</v>
      </c>
      <c r="O38" t="s">
        <v>1061</v>
      </c>
      <c r="P38" t="s">
        <v>1061</v>
      </c>
      <c r="Q38" t="str">
        <f t="shared" si="2"/>
        <v>"VolumeUnit",</v>
      </c>
      <c r="R38" t="str">
        <f t="shared" si="3"/>
        <v>COMMENT ON COLUMN "MaterialBaseView"."VolumeUnit" IS '体积单位';</v>
      </c>
    </row>
    <row r="39" spans="1:18" x14ac:dyDescent="0.25">
      <c r="A39" t="s">
        <v>160</v>
      </c>
      <c r="B39" t="s">
        <v>233</v>
      </c>
      <c r="C39" t="s">
        <v>234</v>
      </c>
      <c r="D39" t="s">
        <v>235</v>
      </c>
      <c r="E39" t="s">
        <v>166</v>
      </c>
      <c r="G39">
        <v>340</v>
      </c>
      <c r="H39" t="s">
        <v>1022</v>
      </c>
      <c r="I39" t="s">
        <v>233</v>
      </c>
      <c r="J39" t="s">
        <v>235</v>
      </c>
      <c r="K39" s="19" t="s">
        <v>1023</v>
      </c>
      <c r="L39" s="19" t="s">
        <v>1024</v>
      </c>
      <c r="M39" t="b">
        <v>0</v>
      </c>
      <c r="N39">
        <v>340</v>
      </c>
      <c r="O39" t="s">
        <v>1062</v>
      </c>
      <c r="P39" t="s">
        <v>1062</v>
      </c>
      <c r="Q39" t="str">
        <f t="shared" si="2"/>
        <v>"Dimension",</v>
      </c>
      <c r="R39" t="str">
        <f t="shared" si="3"/>
        <v>COMMENT ON COLUMN "MaterialBaseView"."Dimension" IS '大小/尺寸/密度';</v>
      </c>
    </row>
    <row r="40" spans="1:18" x14ac:dyDescent="0.25">
      <c r="A40" t="s">
        <v>160</v>
      </c>
      <c r="B40" t="s">
        <v>230</v>
      </c>
      <c r="C40" t="s">
        <v>231</v>
      </c>
      <c r="D40" t="s">
        <v>232</v>
      </c>
      <c r="E40" t="s">
        <v>147</v>
      </c>
      <c r="G40">
        <v>345</v>
      </c>
      <c r="H40" t="s">
        <v>1022</v>
      </c>
      <c r="I40" t="s">
        <v>230</v>
      </c>
      <c r="J40" t="s">
        <v>232</v>
      </c>
      <c r="K40" s="19" t="s">
        <v>1023</v>
      </c>
      <c r="L40" s="19" t="s">
        <v>1024</v>
      </c>
      <c r="M40" t="b">
        <v>0</v>
      </c>
      <c r="N40">
        <v>345</v>
      </c>
      <c r="O40" t="s">
        <v>1063</v>
      </c>
      <c r="P40" t="s">
        <v>1063</v>
      </c>
      <c r="Q40" t="str">
        <f t="shared" si="2"/>
        <v>"Document",</v>
      </c>
      <c r="R40" t="str">
        <f t="shared" si="3"/>
        <v>COMMENT ON COLUMN "MaterialBaseView"."Document" IS '文档';</v>
      </c>
    </row>
    <row r="41" spans="1:18" x14ac:dyDescent="0.25">
      <c r="A41" t="s">
        <v>160</v>
      </c>
      <c r="B41" t="s">
        <v>360</v>
      </c>
      <c r="C41" t="s">
        <v>361</v>
      </c>
      <c r="D41" t="s">
        <v>362</v>
      </c>
      <c r="E41" t="s">
        <v>147</v>
      </c>
      <c r="G41">
        <v>350</v>
      </c>
      <c r="H41" t="s">
        <v>1022</v>
      </c>
      <c r="I41" t="s">
        <v>360</v>
      </c>
      <c r="J41" t="s">
        <v>362</v>
      </c>
      <c r="K41" s="19" t="s">
        <v>1023</v>
      </c>
      <c r="L41" s="19" t="s">
        <v>1024</v>
      </c>
      <c r="M41" t="b">
        <v>0</v>
      </c>
      <c r="N41">
        <v>350</v>
      </c>
      <c r="O41" t="s">
        <v>1064</v>
      </c>
      <c r="P41" t="s">
        <v>1064</v>
      </c>
      <c r="Q41" t="str">
        <f t="shared" si="2"/>
        <v>"CrossPlantConfigurableMaterial",</v>
      </c>
      <c r="R41" t="str">
        <f t="shared" si="3"/>
        <v>COMMENT ON COLUMN "MaterialBaseView"."CrossPlantConfigurableMaterial" IS '一般可配置物料';</v>
      </c>
    </row>
    <row r="42" spans="1:18" x14ac:dyDescent="0.25">
      <c r="A42" t="s">
        <v>160</v>
      </c>
      <c r="B42" t="s">
        <v>285</v>
      </c>
      <c r="C42" t="s">
        <v>286</v>
      </c>
      <c r="D42" t="s">
        <v>287</v>
      </c>
      <c r="E42" t="s">
        <v>288</v>
      </c>
      <c r="G42">
        <v>360</v>
      </c>
      <c r="H42" t="s">
        <v>1022</v>
      </c>
      <c r="I42" t="s">
        <v>285</v>
      </c>
      <c r="J42" t="s">
        <v>287</v>
      </c>
      <c r="K42" s="19" t="s">
        <v>1023</v>
      </c>
      <c r="L42" s="19" t="s">
        <v>1024</v>
      </c>
      <c r="M42" t="b">
        <v>0</v>
      </c>
      <c r="N42">
        <v>360</v>
      </c>
      <c r="O42" t="s">
        <v>1065</v>
      </c>
      <c r="P42" t="s">
        <v>1065</v>
      </c>
      <c r="Q42" t="str">
        <f t="shared" si="2"/>
        <v>"Configurable",</v>
      </c>
      <c r="R42" t="str">
        <f t="shared" si="3"/>
        <v>COMMENT ON COLUMN "MaterialBaseView"."Configurable" IS '可配置物料';</v>
      </c>
    </row>
    <row r="43" spans="1:18" x14ac:dyDescent="0.25">
      <c r="A43" t="s">
        <v>160</v>
      </c>
      <c r="B43" t="s">
        <v>303</v>
      </c>
      <c r="C43" t="s">
        <v>304</v>
      </c>
      <c r="D43" t="s">
        <v>305</v>
      </c>
      <c r="E43" t="s">
        <v>166</v>
      </c>
      <c r="G43">
        <v>370</v>
      </c>
      <c r="H43" t="s">
        <v>1022</v>
      </c>
      <c r="I43" t="s">
        <v>303</v>
      </c>
      <c r="J43" t="s">
        <v>305</v>
      </c>
      <c r="K43" s="19" t="s">
        <v>1023</v>
      </c>
      <c r="L43" s="19" t="s">
        <v>1024</v>
      </c>
      <c r="M43" t="b">
        <v>0</v>
      </c>
      <c r="N43">
        <v>370</v>
      </c>
      <c r="O43" t="s">
        <v>1066</v>
      </c>
      <c r="P43" t="s">
        <v>1066</v>
      </c>
      <c r="Q43" t="str">
        <f t="shared" si="2"/>
        <v>"PartNumber",</v>
      </c>
      <c r="R43" t="str">
        <f t="shared" ref="R43" si="4">"COMMENT ON COLUMN ""MaterialBaseView""."""&amp;B43&amp;""" IS '"&amp;D43&amp;"';"</f>
        <v>COMMENT ON COLUMN "MaterialBaseView"."PartNumber" IS '制造商零件编号';</v>
      </c>
    </row>
    <row r="44" spans="1:18" x14ac:dyDescent="0.25">
      <c r="A44" t="s">
        <v>160</v>
      </c>
      <c r="B44" t="s">
        <v>300</v>
      </c>
      <c r="C44" t="s">
        <v>301</v>
      </c>
      <c r="D44" t="s">
        <v>302</v>
      </c>
      <c r="E44" t="s">
        <v>147</v>
      </c>
      <c r="G44">
        <v>380</v>
      </c>
      <c r="H44" t="s">
        <v>1022</v>
      </c>
      <c r="I44" t="s">
        <v>300</v>
      </c>
      <c r="J44" t="s">
        <v>1067</v>
      </c>
      <c r="K44" s="19" t="s">
        <v>1023</v>
      </c>
      <c r="L44" s="19" t="s">
        <v>1024</v>
      </c>
      <c r="M44" t="b">
        <v>0</v>
      </c>
      <c r="N44">
        <v>380</v>
      </c>
      <c r="O44" t="str">
        <f t="shared" ref="O44" si="5">A44&amp;"."&amp;B44</f>
        <v>Material.Manufacturer</v>
      </c>
      <c r="P44" t="str">
        <f t="shared" ref="P44" si="6">A44&amp;"."&amp;B44</f>
        <v>Material.Manufacturer</v>
      </c>
      <c r="Q44" t="str">
        <f>""""&amp;B44&amp;""" From ""Material"""</f>
        <v>"Manufacturer" From "Material"</v>
      </c>
      <c r="R44" t="str">
        <f>"COMMENT ON COLUMN ""MaterialBaseView""."""&amp;B44&amp;""" IS '"&amp;D44&amp;"';"</f>
        <v>COMMENT ON COLUMN "MaterialBaseView"."Manufacturer" IS '制造商';</v>
      </c>
    </row>
    <row r="45" spans="1:18" x14ac:dyDescent="0.25">
      <c r="A45" s="11" t="s">
        <v>160</v>
      </c>
      <c r="B45" t="s">
        <v>1068</v>
      </c>
      <c r="D45" t="s">
        <v>373</v>
      </c>
      <c r="E45" t="s">
        <v>347</v>
      </c>
      <c r="G45" s="11">
        <v>51</v>
      </c>
      <c r="H45" t="s">
        <v>1022</v>
      </c>
      <c r="I45" t="str">
        <f>B45</f>
        <v>PConvertMolecule</v>
      </c>
      <c r="J45" t="str">
        <f>D45</f>
        <v>采购计量单位转换分子</v>
      </c>
      <c r="K45" s="19" t="s">
        <v>1023</v>
      </c>
      <c r="L45" s="19" t="s">
        <v>1024</v>
      </c>
      <c r="M45" t="b">
        <v>0</v>
      </c>
      <c r="N45">
        <v>381</v>
      </c>
      <c r="O45" t="str">
        <f t="shared" ref="O45" si="7">A45&amp;"."&amp;B45</f>
        <v>Material.PConvertMolecule</v>
      </c>
      <c r="P45" t="str">
        <f t="shared" ref="P45" si="8">A45&amp;"."&amp;B45</f>
        <v>Material.PConvertMolecule</v>
      </c>
      <c r="Q45" t="str">
        <f t="shared" ref="Q45" si="9">""""&amp;B45&amp;""" From ""Material"""</f>
        <v>"PConvertMolecule" From "Material"</v>
      </c>
    </row>
    <row r="46" spans="1:18" x14ac:dyDescent="0.25">
      <c r="A46" s="11" t="s">
        <v>160</v>
      </c>
      <c r="B46" t="s">
        <v>1069</v>
      </c>
      <c r="D46" t="s">
        <v>375</v>
      </c>
      <c r="E46" t="s">
        <v>347</v>
      </c>
      <c r="G46" s="11">
        <v>52</v>
      </c>
      <c r="H46" t="s">
        <v>1022</v>
      </c>
      <c r="I46" t="str">
        <f>B46</f>
        <v>PUnitConvertDenominator</v>
      </c>
      <c r="J46" t="str">
        <f>D46</f>
        <v>采购计量单位转换分母</v>
      </c>
      <c r="K46" s="19" t="s">
        <v>1023</v>
      </c>
      <c r="L46" s="19" t="s">
        <v>1024</v>
      </c>
      <c r="M46" t="b">
        <v>0</v>
      </c>
      <c r="N46">
        <v>382</v>
      </c>
      <c r="O46" t="str">
        <f>A46&amp;"."&amp;B46</f>
        <v>Material.PUnitConvertDenominator</v>
      </c>
      <c r="P46" t="str">
        <f>A46&amp;"."&amp;B46</f>
        <v>Material.PUnitConvertDenominator</v>
      </c>
      <c r="Q46" t="str">
        <f>""""&amp;B46&amp;""" From ""Material"""</f>
        <v>"PUnitConvertDenominator" From "Material"</v>
      </c>
    </row>
    <row r="47" spans="1:18" x14ac:dyDescent="0.25">
      <c r="Q47" t="s">
        <v>1070</v>
      </c>
    </row>
  </sheetData>
  <sortState ref="A2:G42">
    <sortCondition ref="G2:G42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C1" workbookViewId="0">
      <selection activeCell="D25" sqref="D25:K25"/>
    </sheetView>
  </sheetViews>
  <sheetFormatPr defaultColWidth="9" defaultRowHeight="14.4" x14ac:dyDescent="0.25"/>
  <cols>
    <col min="1" max="1" width="17.21875" customWidth="1"/>
    <col min="2" max="2" width="25.88671875" customWidth="1"/>
    <col min="3" max="3" width="13.21875" customWidth="1"/>
    <col min="4" max="4" width="22.21875" customWidth="1"/>
    <col min="5" max="5" width="8.21875" customWidth="1"/>
    <col min="6" max="6" width="8" customWidth="1"/>
    <col min="7" max="7" width="5.21875" customWidth="1"/>
    <col min="18" max="18" width="18.88671875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154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1072</v>
      </c>
    </row>
    <row r="2" spans="1:19" x14ac:dyDescent="0.25">
      <c r="A2" t="s">
        <v>376</v>
      </c>
      <c r="B2" t="s">
        <v>161</v>
      </c>
      <c r="C2" t="s">
        <v>162</v>
      </c>
      <c r="D2" t="s">
        <v>163</v>
      </c>
      <c r="E2" t="s">
        <v>161</v>
      </c>
      <c r="G2">
        <v>5</v>
      </c>
      <c r="H2" t="s">
        <v>1073</v>
      </c>
      <c r="I2" t="str">
        <f t="shared" ref="I2" si="0"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MaterialPlantData.Identity</v>
      </c>
      <c r="P2" t="str">
        <f>A2&amp;"."&amp;B2</f>
        <v>MaterialPlantData.Identity</v>
      </c>
      <c r="Q2" t="s">
        <v>161</v>
      </c>
      <c r="R2" t="str">
        <f>""""&amp;A2&amp;"""."""&amp;B2&amp;""" """&amp;Q2&amp;""","</f>
        <v>"MaterialPlantData"."Identity" "Identity",</v>
      </c>
      <c r="S2" t="str">
        <f>"COMMENT ON COLUMN ""MaterialProcurementView""."""&amp;Q2&amp;""" IS '"&amp;D2&amp;"';"</f>
        <v>COMMENT ON COLUMN "MaterialProcurementView"."Identity" IS '对象标识';</v>
      </c>
    </row>
    <row r="3" spans="1:19" x14ac:dyDescent="0.25">
      <c r="A3" t="s">
        <v>376</v>
      </c>
      <c r="B3" t="s">
        <v>160</v>
      </c>
      <c r="C3" t="s">
        <v>164</v>
      </c>
      <c r="D3" t="s">
        <v>378</v>
      </c>
      <c r="E3" t="s">
        <v>147</v>
      </c>
      <c r="G3">
        <v>10</v>
      </c>
      <c r="H3" t="s">
        <v>1073</v>
      </c>
      <c r="I3" t="str">
        <f t="shared" ref="I3" si="1">B3</f>
        <v>Material</v>
      </c>
      <c r="J3" t="str">
        <f t="shared" ref="J3" si="2">D3</f>
        <v>物料</v>
      </c>
      <c r="K3" s="19" t="s">
        <v>1023</v>
      </c>
      <c r="L3" s="19" t="s">
        <v>1074</v>
      </c>
      <c r="M3" t="b">
        <v>0</v>
      </c>
      <c r="N3">
        <f t="shared" ref="N3" si="3">G3</f>
        <v>10</v>
      </c>
      <c r="O3" t="str">
        <f t="shared" ref="O3" si="4">A3&amp;"."&amp;B3</f>
        <v>MaterialPlantData.Material</v>
      </c>
      <c r="P3" t="str">
        <f t="shared" ref="P3" si="5">A3&amp;"."&amp;B3</f>
        <v>MaterialPlantData.Material</v>
      </c>
      <c r="Q3" t="s">
        <v>160</v>
      </c>
      <c r="R3" t="str">
        <f t="shared" ref="R3" si="6">""""&amp;A3&amp;"""."""&amp;B3&amp;""" """&amp;Q3&amp;""","</f>
        <v>"MaterialPlantData"."Material" "Material",</v>
      </c>
      <c r="S3" t="str">
        <f t="shared" ref="S3" si="7">"COMMENT ON COLUMN ""MaterialProcurementView""."""&amp;Q3&amp;""" IS '"&amp;D3&amp;"';"</f>
        <v>COMMENT ON COLUMN "MaterialProcurementView"."Material" IS '物料';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1073</v>
      </c>
      <c r="I4" t="s">
        <v>1075</v>
      </c>
      <c r="J4" t="str">
        <f t="shared" ref="J4:J27" si="8">D4</f>
        <v>物料描述</v>
      </c>
      <c r="K4" s="19" t="s">
        <v>1023</v>
      </c>
      <c r="L4" s="19" t="s">
        <v>1074</v>
      </c>
      <c r="M4" t="b">
        <v>0</v>
      </c>
      <c r="N4">
        <f t="shared" ref="N4:N24" si="9">G4</f>
        <v>20</v>
      </c>
      <c r="O4" t="str">
        <f t="shared" ref="O4:O24" si="10">A4&amp;"."&amp;B4</f>
        <v>Material.Name</v>
      </c>
      <c r="P4" t="str">
        <f t="shared" ref="P4:P24" si="11">A4&amp;"."&amp;B4</f>
        <v>Material.Name</v>
      </c>
      <c r="Q4" t="s">
        <v>1075</v>
      </c>
      <c r="R4" t="str">
        <f t="shared" ref="R4:R24" si="12">""""&amp;A4&amp;"""."""&amp;B4&amp;""" """&amp;Q4&amp;""","</f>
        <v>"Material"."Name" "MaterialName",</v>
      </c>
      <c r="S4" t="str">
        <f t="shared" ref="S4:S27" si="13">"COMMENT ON COLUMN ""MaterialProcurementView""."""&amp;Q4&amp;""" IS '"&amp;D4&amp;"';"</f>
        <v>COMMENT ON COLUMN "MaterialProcurementView"."MaterialName" IS '物料描述';</v>
      </c>
    </row>
    <row r="5" spans="1:19" x14ac:dyDescent="0.25">
      <c r="A5" t="s">
        <v>376</v>
      </c>
      <c r="B5" t="s">
        <v>379</v>
      </c>
      <c r="C5" t="s">
        <v>380</v>
      </c>
      <c r="D5" t="s">
        <v>50</v>
      </c>
      <c r="E5" t="s">
        <v>147</v>
      </c>
      <c r="G5">
        <v>30</v>
      </c>
      <c r="H5" t="s">
        <v>1073</v>
      </c>
      <c r="I5" t="str">
        <f t="shared" ref="I5:I27" si="14">B5</f>
        <v>Plant</v>
      </c>
      <c r="J5" t="str">
        <f t="shared" si="8"/>
        <v>工厂</v>
      </c>
      <c r="K5" s="19" t="s">
        <v>1023</v>
      </c>
      <c r="L5" s="19" t="s">
        <v>1074</v>
      </c>
      <c r="M5" t="b">
        <v>0</v>
      </c>
      <c r="N5">
        <f t="shared" si="9"/>
        <v>30</v>
      </c>
      <c r="O5" t="str">
        <f t="shared" si="10"/>
        <v>MaterialPlantData.Plant</v>
      </c>
      <c r="P5" t="str">
        <f t="shared" si="11"/>
        <v>MaterialPlantData.Plant</v>
      </c>
      <c r="Q5" t="s">
        <v>379</v>
      </c>
      <c r="R5" t="str">
        <f t="shared" si="12"/>
        <v>"MaterialPlantData"."Plant" "Plant",</v>
      </c>
      <c r="S5" t="str">
        <f t="shared" si="13"/>
        <v>COMMENT ON COLUMN "MaterialProcurementView"."Plant" IS '工厂';</v>
      </c>
    </row>
    <row r="6" spans="1:19" x14ac:dyDescent="0.25">
      <c r="A6" t="s">
        <v>160</v>
      </c>
      <c r="B6" t="s">
        <v>224</v>
      </c>
      <c r="C6" t="s">
        <v>225</v>
      </c>
      <c r="D6" t="s">
        <v>226</v>
      </c>
      <c r="E6" t="s">
        <v>147</v>
      </c>
      <c r="G6">
        <v>40</v>
      </c>
      <c r="H6" t="s">
        <v>1073</v>
      </c>
      <c r="I6" t="str">
        <f t="shared" si="14"/>
        <v>MeasureUnit</v>
      </c>
      <c r="J6" t="str">
        <f t="shared" si="8"/>
        <v>基本计量单位</v>
      </c>
      <c r="K6" s="19" t="s">
        <v>1023</v>
      </c>
      <c r="L6" s="19" t="s">
        <v>1074</v>
      </c>
      <c r="M6" t="b">
        <v>0</v>
      </c>
      <c r="N6">
        <f t="shared" si="9"/>
        <v>40</v>
      </c>
      <c r="O6" t="str">
        <f t="shared" si="10"/>
        <v>Material.MeasureUnit</v>
      </c>
      <c r="P6" t="str">
        <f t="shared" si="11"/>
        <v>Material.MeasureUnit</v>
      </c>
      <c r="Q6" t="s">
        <v>224</v>
      </c>
      <c r="R6" t="str">
        <f t="shared" si="12"/>
        <v>"Material"."MeasureUnit" "MeasureUnit",</v>
      </c>
      <c r="S6" t="str">
        <f t="shared" si="13"/>
        <v>COMMENT ON COLUMN "MaterialProcurementView"."MeasureUnit" IS '基本计量单位';</v>
      </c>
    </row>
    <row r="7" spans="1:19" x14ac:dyDescent="0.25">
      <c r="A7" t="s">
        <v>160</v>
      </c>
      <c r="B7" t="s">
        <v>227</v>
      </c>
      <c r="C7" t="s">
        <v>228</v>
      </c>
      <c r="D7" t="s">
        <v>229</v>
      </c>
      <c r="E7" t="s">
        <v>147</v>
      </c>
      <c r="G7">
        <v>50</v>
      </c>
      <c r="H7" t="s">
        <v>1073</v>
      </c>
      <c r="I7" t="str">
        <f t="shared" si="14"/>
        <v>PurchaseUnit</v>
      </c>
      <c r="J7" t="str">
        <f t="shared" si="8"/>
        <v>采购计量单位</v>
      </c>
      <c r="K7" s="19" t="s">
        <v>1023</v>
      </c>
      <c r="L7" s="19" t="s">
        <v>1074</v>
      </c>
      <c r="M7" t="b">
        <v>0</v>
      </c>
      <c r="N7">
        <f t="shared" si="9"/>
        <v>50</v>
      </c>
      <c r="O7" t="str">
        <f t="shared" si="10"/>
        <v>Material.PurchaseUnit</v>
      </c>
      <c r="P7" t="str">
        <f t="shared" si="11"/>
        <v>Material.PurchaseUnit</v>
      </c>
      <c r="Q7" t="s">
        <v>227</v>
      </c>
      <c r="R7" t="str">
        <f t="shared" si="12"/>
        <v>"Material"."PurchaseUnit" "PurchaseUnit",</v>
      </c>
      <c r="S7" t="str">
        <f t="shared" si="13"/>
        <v>COMMENT ON COLUMN "MaterialProcurementView"."PurchaseUnit" IS '采购计量单位';</v>
      </c>
    </row>
    <row r="8" spans="1:19" x14ac:dyDescent="0.25">
      <c r="A8" t="s">
        <v>160</v>
      </c>
      <c r="B8" t="s">
        <v>329</v>
      </c>
      <c r="C8" t="s">
        <v>330</v>
      </c>
      <c r="D8" t="s">
        <v>331</v>
      </c>
      <c r="E8" t="s">
        <v>147</v>
      </c>
      <c r="G8">
        <v>60</v>
      </c>
      <c r="H8" t="s">
        <v>1073</v>
      </c>
      <c r="I8" t="str">
        <f t="shared" si="14"/>
        <v>VariablePurchaseOrderUnit</v>
      </c>
      <c r="J8" t="str">
        <f t="shared" si="8"/>
        <v>可变采购计量单位</v>
      </c>
      <c r="K8" s="19" t="s">
        <v>1023</v>
      </c>
      <c r="L8" s="19" t="s">
        <v>1074</v>
      </c>
      <c r="M8" t="b">
        <v>0</v>
      </c>
      <c r="N8">
        <f t="shared" si="9"/>
        <v>60</v>
      </c>
      <c r="O8" t="str">
        <f t="shared" si="10"/>
        <v>Material.VariablePurchaseOrderUnit</v>
      </c>
      <c r="P8" t="str">
        <f t="shared" si="11"/>
        <v>Material.VariablePurchaseOrderUnit</v>
      </c>
      <c r="Q8" t="s">
        <v>329</v>
      </c>
      <c r="R8" t="str">
        <f t="shared" si="12"/>
        <v>"Material"."VariablePurchaseOrderUnit" "VariablePurchaseOrderUnit",</v>
      </c>
      <c r="S8" t="str">
        <f t="shared" si="13"/>
        <v>COMMENT ON COLUMN "MaterialProcurementView"."VariablePurchaseOrderUnit" IS '可变采购计量单位';</v>
      </c>
    </row>
    <row r="9" spans="1:19" x14ac:dyDescent="0.25">
      <c r="A9" t="s">
        <v>376</v>
      </c>
      <c r="B9" t="s">
        <v>405</v>
      </c>
      <c r="C9" t="s">
        <v>406</v>
      </c>
      <c r="D9" t="s">
        <v>47</v>
      </c>
      <c r="E9" t="s">
        <v>147</v>
      </c>
      <c r="G9">
        <v>70</v>
      </c>
      <c r="H9" t="s">
        <v>1073</v>
      </c>
      <c r="I9" t="str">
        <f t="shared" si="14"/>
        <v>PurchasingGroup</v>
      </c>
      <c r="J9" t="str">
        <f t="shared" si="8"/>
        <v>采购组</v>
      </c>
      <c r="K9" s="19" t="s">
        <v>1023</v>
      </c>
      <c r="L9" s="19" t="s">
        <v>1074</v>
      </c>
      <c r="M9" t="b">
        <v>0</v>
      </c>
      <c r="N9">
        <f t="shared" si="9"/>
        <v>70</v>
      </c>
      <c r="O9" t="str">
        <f t="shared" si="10"/>
        <v>MaterialPlantData.PurchasingGroup</v>
      </c>
      <c r="P9" t="str">
        <f t="shared" si="11"/>
        <v>MaterialPlantData.PurchasingGroup</v>
      </c>
      <c r="Q9" t="s">
        <v>405</v>
      </c>
      <c r="R9" t="str">
        <f t="shared" si="12"/>
        <v>"MaterialPlantData"."PurchasingGroup" "PurchasingGroup",</v>
      </c>
      <c r="S9" t="str">
        <f t="shared" si="13"/>
        <v>COMMENT ON COLUMN "MaterialProcurementView"."PurchasingGroup" IS '采购组';</v>
      </c>
    </row>
    <row r="10" spans="1:19" x14ac:dyDescent="0.25">
      <c r="A10" t="s">
        <v>160</v>
      </c>
      <c r="B10" t="s">
        <v>173</v>
      </c>
      <c r="C10" t="s">
        <v>174</v>
      </c>
      <c r="D10" t="s">
        <v>141</v>
      </c>
      <c r="E10" t="s">
        <v>175</v>
      </c>
      <c r="G10">
        <v>80</v>
      </c>
      <c r="H10" t="s">
        <v>1073</v>
      </c>
      <c r="I10" t="str">
        <f t="shared" si="14"/>
        <v>MaterialGroup</v>
      </c>
      <c r="J10" t="str">
        <f t="shared" si="8"/>
        <v>物料组</v>
      </c>
      <c r="K10" s="19" t="s">
        <v>1023</v>
      </c>
      <c r="L10" s="19" t="s">
        <v>1074</v>
      </c>
      <c r="M10" t="b">
        <v>0</v>
      </c>
      <c r="N10">
        <f t="shared" si="9"/>
        <v>80</v>
      </c>
      <c r="O10" t="str">
        <f t="shared" si="10"/>
        <v>Material.MaterialGroup</v>
      </c>
      <c r="P10" t="str">
        <f t="shared" si="11"/>
        <v>Material.MaterialGroup</v>
      </c>
      <c r="Q10" t="s">
        <v>173</v>
      </c>
      <c r="R10" t="str">
        <f t="shared" si="12"/>
        <v>"Material"."MaterialGroup" "MaterialGroup",</v>
      </c>
      <c r="S10" t="str">
        <f t="shared" si="13"/>
        <v>COMMENT ON COLUMN "MaterialProcurementView"."MaterialGroup" IS '物料组';</v>
      </c>
    </row>
    <row r="11" spans="1:19" x14ac:dyDescent="0.25">
      <c r="A11" t="s">
        <v>376</v>
      </c>
      <c r="B11" t="s">
        <v>398</v>
      </c>
      <c r="C11" t="s">
        <v>399</v>
      </c>
      <c r="D11" t="s">
        <v>400</v>
      </c>
      <c r="E11" t="s">
        <v>147</v>
      </c>
      <c r="F11" t="s">
        <v>401</v>
      </c>
      <c r="G11">
        <v>80</v>
      </c>
      <c r="H11" t="s">
        <v>1073</v>
      </c>
      <c r="I11" t="str">
        <f t="shared" si="14"/>
        <v>PlantMaterialStatus</v>
      </c>
      <c r="J11" t="str">
        <f t="shared" si="8"/>
        <v>工厂物料状态</v>
      </c>
      <c r="K11" s="19" t="s">
        <v>1023</v>
      </c>
      <c r="L11" s="19" t="s">
        <v>1074</v>
      </c>
      <c r="M11" t="b">
        <v>0</v>
      </c>
      <c r="N11">
        <f t="shared" si="9"/>
        <v>80</v>
      </c>
      <c r="O11" t="str">
        <f t="shared" si="10"/>
        <v>MaterialPlantData.PlantMaterialStatus</v>
      </c>
      <c r="P11" t="str">
        <f t="shared" si="11"/>
        <v>MaterialPlantData.PlantMaterialStatus</v>
      </c>
      <c r="Q11" t="s">
        <v>398</v>
      </c>
      <c r="R11" t="str">
        <f t="shared" si="12"/>
        <v>"MaterialPlantData"."PlantMaterialStatus" "PlantMaterialStatus",</v>
      </c>
      <c r="S11" t="str">
        <f t="shared" si="13"/>
        <v>COMMENT ON COLUMN "MaterialProcurementView"."PlantMaterialStatus" IS '工厂物料状态';</v>
      </c>
    </row>
    <row r="12" spans="1:19" x14ac:dyDescent="0.25">
      <c r="A12" t="s">
        <v>376</v>
      </c>
      <c r="B12" t="s">
        <v>264</v>
      </c>
      <c r="C12" t="s">
        <v>265</v>
      </c>
      <c r="D12" t="s">
        <v>266</v>
      </c>
      <c r="E12" t="s">
        <v>147</v>
      </c>
      <c r="G12">
        <v>90</v>
      </c>
      <c r="H12" t="s">
        <v>1073</v>
      </c>
      <c r="I12" t="str">
        <f t="shared" si="14"/>
        <v>FreightGroup</v>
      </c>
      <c r="J12" t="str">
        <f t="shared" si="8"/>
        <v>货运组</v>
      </c>
      <c r="K12" s="19" t="s">
        <v>1023</v>
      </c>
      <c r="L12" s="19" t="s">
        <v>1074</v>
      </c>
      <c r="M12" t="b">
        <v>0</v>
      </c>
      <c r="N12">
        <f t="shared" si="9"/>
        <v>90</v>
      </c>
      <c r="O12" t="str">
        <f t="shared" si="10"/>
        <v>MaterialPlantData.FreightGroup</v>
      </c>
      <c r="P12" t="str">
        <f t="shared" si="11"/>
        <v>MaterialPlantData.FreightGroup</v>
      </c>
      <c r="Q12" t="s">
        <v>264</v>
      </c>
      <c r="R12" t="str">
        <f t="shared" si="12"/>
        <v>"MaterialPlantData"."FreightGroup" "FreightGroup",</v>
      </c>
      <c r="S12" t="str">
        <f t="shared" si="13"/>
        <v>COMMENT ON COLUMN "MaterialProcurementView"."FreightGroup" IS '货运组';</v>
      </c>
    </row>
    <row r="13" spans="1:19" x14ac:dyDescent="0.25">
      <c r="A13" t="s">
        <v>376</v>
      </c>
      <c r="B13" t="s">
        <v>518</v>
      </c>
      <c r="C13" t="s">
        <v>519</v>
      </c>
      <c r="D13" t="s">
        <v>520</v>
      </c>
      <c r="E13" t="s">
        <v>288</v>
      </c>
      <c r="G13">
        <v>100</v>
      </c>
      <c r="H13" t="s">
        <v>1073</v>
      </c>
      <c r="I13" t="str">
        <f t="shared" si="14"/>
        <v>AutoPOIndicator</v>
      </c>
      <c r="J13" t="str">
        <f t="shared" si="8"/>
        <v>自动创建采购订单</v>
      </c>
      <c r="K13" s="19" t="s">
        <v>1023</v>
      </c>
      <c r="L13" s="19" t="s">
        <v>1074</v>
      </c>
      <c r="M13" t="b">
        <v>0</v>
      </c>
      <c r="N13">
        <f t="shared" si="9"/>
        <v>100</v>
      </c>
      <c r="O13" t="str">
        <f t="shared" si="10"/>
        <v>MaterialPlantData.AutoPOIndicator</v>
      </c>
      <c r="P13" t="str">
        <f t="shared" si="11"/>
        <v>MaterialPlantData.AutoPOIndicator</v>
      </c>
      <c r="Q13" t="s">
        <v>518</v>
      </c>
      <c r="R13" t="str">
        <f t="shared" si="12"/>
        <v>"MaterialPlantData"."AutoPOIndicator" "AutoPOIndicator",</v>
      </c>
      <c r="S13" t="str">
        <f t="shared" si="13"/>
        <v>COMMENT ON COLUMN "MaterialProcurementView"."AutoPOIndicator" IS '自动创建采购订单';</v>
      </c>
    </row>
    <row r="14" spans="1:19" x14ac:dyDescent="0.25">
      <c r="A14" t="s">
        <v>160</v>
      </c>
      <c r="B14" t="s">
        <v>289</v>
      </c>
      <c r="C14" t="s">
        <v>290</v>
      </c>
      <c r="D14" t="s">
        <v>291</v>
      </c>
      <c r="E14" t="s">
        <v>288</v>
      </c>
      <c r="G14">
        <v>110</v>
      </c>
      <c r="H14" t="s">
        <v>1073</v>
      </c>
      <c r="I14" t="str">
        <f t="shared" si="14"/>
        <v>BatchManagement</v>
      </c>
      <c r="J14" t="str">
        <f t="shared" si="8"/>
        <v>启用批次管理</v>
      </c>
      <c r="K14" s="19" t="s">
        <v>1023</v>
      </c>
      <c r="L14" s="19" t="s">
        <v>1074</v>
      </c>
      <c r="M14" t="b">
        <v>0</v>
      </c>
      <c r="N14">
        <f t="shared" si="9"/>
        <v>110</v>
      </c>
      <c r="O14" t="str">
        <f t="shared" si="10"/>
        <v>Material.BatchManagement</v>
      </c>
      <c r="P14" t="str">
        <f t="shared" si="11"/>
        <v>Material.BatchManagement</v>
      </c>
      <c r="Q14" t="s">
        <v>289</v>
      </c>
      <c r="R14" t="str">
        <f t="shared" si="12"/>
        <v>"Material"."BatchManagement" "BatchManagement",</v>
      </c>
      <c r="S14" t="str">
        <f t="shared" si="13"/>
        <v>COMMENT ON COLUMN "MaterialProcurementView"."BatchManagement" IS '启用批次管理';</v>
      </c>
    </row>
    <row r="15" spans="1:19" x14ac:dyDescent="0.25">
      <c r="A15" t="s">
        <v>160</v>
      </c>
      <c r="B15" t="s">
        <v>215</v>
      </c>
      <c r="C15" t="s">
        <v>216</v>
      </c>
      <c r="D15" t="s">
        <v>217</v>
      </c>
      <c r="E15" t="s">
        <v>147</v>
      </c>
      <c r="G15">
        <v>120</v>
      </c>
      <c r="H15" t="s">
        <v>1073</v>
      </c>
      <c r="I15" t="str">
        <f t="shared" si="14"/>
        <v>PurchasingValueKey</v>
      </c>
      <c r="J15" t="str">
        <f t="shared" si="8"/>
        <v>采购价值代码</v>
      </c>
      <c r="K15" s="19" t="s">
        <v>1023</v>
      </c>
      <c r="L15" s="19" t="s">
        <v>1074</v>
      </c>
      <c r="M15" t="b">
        <v>0</v>
      </c>
      <c r="N15">
        <f t="shared" si="9"/>
        <v>120</v>
      </c>
      <c r="O15" t="str">
        <f t="shared" si="10"/>
        <v>Material.PurchasingValueKey</v>
      </c>
      <c r="P15" t="str">
        <f t="shared" si="11"/>
        <v>Material.PurchasingValueKey</v>
      </c>
      <c r="Q15" t="s">
        <v>215</v>
      </c>
      <c r="R15" t="str">
        <f t="shared" si="12"/>
        <v>"Material"."PurchasingValueKey" "PurchasingValueKey",</v>
      </c>
      <c r="S15" t="str">
        <f t="shared" si="13"/>
        <v>COMMENT ON COLUMN "MaterialProcurementView"."PurchasingValueKey" IS '采购价值代码';</v>
      </c>
    </row>
    <row r="16" spans="1:19" x14ac:dyDescent="0.25">
      <c r="A16" t="s">
        <v>376</v>
      </c>
      <c r="B16" t="s">
        <v>419</v>
      </c>
      <c r="C16" t="s">
        <v>420</v>
      </c>
      <c r="D16" t="s">
        <v>421</v>
      </c>
      <c r="E16" t="s">
        <v>347</v>
      </c>
      <c r="G16">
        <v>130</v>
      </c>
      <c r="H16" t="s">
        <v>1073</v>
      </c>
      <c r="I16" t="str">
        <f t="shared" si="14"/>
        <v>ReceiptProcessingDay</v>
      </c>
      <c r="J16" t="str">
        <f t="shared" si="8"/>
        <v>收货处理(天)</v>
      </c>
      <c r="K16" s="19" t="s">
        <v>1023</v>
      </c>
      <c r="L16" s="19" t="s">
        <v>1074</v>
      </c>
      <c r="M16" t="b">
        <v>0</v>
      </c>
      <c r="N16">
        <f t="shared" si="9"/>
        <v>130</v>
      </c>
      <c r="O16" t="str">
        <f t="shared" si="10"/>
        <v>MaterialPlantData.ReceiptProcessingDay</v>
      </c>
      <c r="P16" t="str">
        <f t="shared" si="11"/>
        <v>MaterialPlantData.ReceiptProcessingDay</v>
      </c>
      <c r="Q16" t="s">
        <v>419</v>
      </c>
      <c r="R16" t="str">
        <f t="shared" si="12"/>
        <v>"MaterialPlantData"."ReceiptProcessingDay" "ReceiptProcessingDay",</v>
      </c>
      <c r="S16" t="str">
        <f t="shared" si="13"/>
        <v>COMMENT ON COLUMN "MaterialProcurementView"."ReceiptProcessingDay" IS '收货处理(天)';</v>
      </c>
    </row>
    <row r="17" spans="1:19" x14ac:dyDescent="0.25">
      <c r="A17" t="s">
        <v>376</v>
      </c>
      <c r="B17" t="s">
        <v>642</v>
      </c>
      <c r="C17" t="s">
        <v>643</v>
      </c>
      <c r="D17" t="s">
        <v>644</v>
      </c>
      <c r="E17" t="s">
        <v>288</v>
      </c>
      <c r="G17">
        <v>134</v>
      </c>
      <c r="H17" t="s">
        <v>1073</v>
      </c>
      <c r="I17" t="str">
        <f t="shared" si="14"/>
        <v>CriticalPart</v>
      </c>
      <c r="J17" t="str">
        <f t="shared" si="8"/>
        <v>关键组件</v>
      </c>
      <c r="K17" s="19" t="s">
        <v>1023</v>
      </c>
      <c r="L17" s="19" t="s">
        <v>1074</v>
      </c>
      <c r="M17" t="b">
        <v>0</v>
      </c>
      <c r="N17">
        <f t="shared" si="9"/>
        <v>134</v>
      </c>
      <c r="O17" t="str">
        <f t="shared" si="10"/>
        <v>MaterialPlantData.CriticalPart</v>
      </c>
      <c r="P17" t="str">
        <f t="shared" si="11"/>
        <v>MaterialPlantData.CriticalPart</v>
      </c>
      <c r="Q17" t="s">
        <v>642</v>
      </c>
      <c r="R17" t="str">
        <f t="shared" si="12"/>
        <v>"MaterialPlantData"."CriticalPart" "CriticalPart",</v>
      </c>
      <c r="S17" t="str">
        <f t="shared" si="13"/>
        <v>COMMENT ON COLUMN "MaterialProcurementView"."CriticalPart" IS '关键组件';</v>
      </c>
    </row>
    <row r="18" spans="1:19" x14ac:dyDescent="0.25">
      <c r="A18" t="s">
        <v>376</v>
      </c>
      <c r="B18" t="s">
        <v>597</v>
      </c>
      <c r="C18" t="s">
        <v>598</v>
      </c>
      <c r="D18" t="s">
        <v>599</v>
      </c>
      <c r="E18" t="s">
        <v>147</v>
      </c>
      <c r="G18">
        <v>135</v>
      </c>
      <c r="H18" t="s">
        <v>1073</v>
      </c>
      <c r="I18" t="str">
        <f t="shared" si="14"/>
        <v>QuotaArrangementRules</v>
      </c>
      <c r="J18" t="str">
        <f t="shared" si="8"/>
        <v>配额安排</v>
      </c>
      <c r="K18" s="19" t="s">
        <v>1023</v>
      </c>
      <c r="L18" s="19" t="s">
        <v>1074</v>
      </c>
      <c r="M18" t="b">
        <v>0</v>
      </c>
      <c r="N18">
        <f t="shared" si="9"/>
        <v>135</v>
      </c>
      <c r="O18" t="str">
        <f t="shared" si="10"/>
        <v>MaterialPlantData.QuotaArrangementRules</v>
      </c>
      <c r="P18" t="str">
        <f t="shared" si="11"/>
        <v>MaterialPlantData.QuotaArrangementRules</v>
      </c>
      <c r="Q18" t="s">
        <v>597</v>
      </c>
      <c r="R18" t="str">
        <f t="shared" si="12"/>
        <v>"MaterialPlantData"."QuotaArrangementRules" "QuotaArrangementRules",</v>
      </c>
      <c r="S18" t="str">
        <f t="shared" si="13"/>
        <v>COMMENT ON COLUMN "MaterialProcurementView"."QuotaArrangementRules" IS '配额安排';</v>
      </c>
    </row>
    <row r="19" spans="1:19" x14ac:dyDescent="0.25">
      <c r="A19" t="s">
        <v>376</v>
      </c>
      <c r="B19" t="s">
        <v>603</v>
      </c>
      <c r="C19" t="s">
        <v>604</v>
      </c>
      <c r="D19" t="s">
        <v>605</v>
      </c>
      <c r="E19" t="s">
        <v>147</v>
      </c>
      <c r="G19">
        <v>136</v>
      </c>
      <c r="H19" t="s">
        <v>1073</v>
      </c>
      <c r="I19" t="str">
        <f t="shared" si="14"/>
        <v>JITDeliverySchedules</v>
      </c>
      <c r="J19" t="str">
        <f t="shared" si="8"/>
        <v>准时生产(JIT)交货计划</v>
      </c>
      <c r="K19" s="19" t="s">
        <v>1023</v>
      </c>
      <c r="L19" s="19" t="s">
        <v>1074</v>
      </c>
      <c r="M19" t="b">
        <v>0</v>
      </c>
      <c r="N19">
        <f t="shared" si="9"/>
        <v>136</v>
      </c>
      <c r="O19" t="str">
        <f t="shared" si="10"/>
        <v>MaterialPlantData.JITDeliverySchedules</v>
      </c>
      <c r="P19" t="str">
        <f t="shared" si="11"/>
        <v>MaterialPlantData.JITDeliverySchedules</v>
      </c>
      <c r="Q19" t="s">
        <v>603</v>
      </c>
      <c r="R19" t="str">
        <f t="shared" si="12"/>
        <v>"MaterialPlantData"."JITDeliverySchedules" "JITDeliverySchedules",</v>
      </c>
      <c r="S19" t="str">
        <f t="shared" si="13"/>
        <v>COMMENT ON COLUMN "MaterialProcurementView"."JITDeliverySchedules" IS '准时生产(JIT)交货计划';</v>
      </c>
    </row>
    <row r="20" spans="1:19" x14ac:dyDescent="0.25">
      <c r="A20" t="s">
        <v>376</v>
      </c>
      <c r="B20" t="s">
        <v>521</v>
      </c>
      <c r="C20" t="s">
        <v>522</v>
      </c>
      <c r="D20" t="s">
        <v>523</v>
      </c>
      <c r="E20" t="s">
        <v>288</v>
      </c>
      <c r="G20">
        <v>140</v>
      </c>
      <c r="H20" t="s">
        <v>1073</v>
      </c>
      <c r="I20" t="str">
        <f t="shared" si="14"/>
        <v>SourceListRequirement</v>
      </c>
      <c r="J20" t="str">
        <f t="shared" si="8"/>
        <v>源清单要求标识</v>
      </c>
      <c r="K20" s="19" t="s">
        <v>1023</v>
      </c>
      <c r="L20" s="19" t="s">
        <v>1074</v>
      </c>
      <c r="M20" t="b">
        <v>0</v>
      </c>
      <c r="N20">
        <f t="shared" si="9"/>
        <v>140</v>
      </c>
      <c r="O20" t="str">
        <f t="shared" si="10"/>
        <v>MaterialPlantData.SourceListRequirement</v>
      </c>
      <c r="P20" t="str">
        <f t="shared" si="11"/>
        <v>MaterialPlantData.SourceListRequirement</v>
      </c>
      <c r="Q20" t="s">
        <v>521</v>
      </c>
      <c r="R20" t="str">
        <f t="shared" si="12"/>
        <v>"MaterialPlantData"."SourceListRequirement" "SourceListRequirement",</v>
      </c>
      <c r="S20" t="str">
        <f t="shared" si="13"/>
        <v>COMMENT ON COLUMN "MaterialProcurementView"."SourceListRequirement" IS '源清单要求标识';</v>
      </c>
    </row>
    <row r="21" spans="1:19" x14ac:dyDescent="0.25">
      <c r="A21" t="s">
        <v>160</v>
      </c>
      <c r="B21" t="s">
        <v>303</v>
      </c>
      <c r="C21" t="s">
        <v>304</v>
      </c>
      <c r="D21" t="s">
        <v>305</v>
      </c>
      <c r="E21" t="s">
        <v>166</v>
      </c>
      <c r="G21">
        <v>150</v>
      </c>
      <c r="H21" t="s">
        <v>1073</v>
      </c>
      <c r="I21" t="str">
        <f t="shared" si="14"/>
        <v>PartNumber</v>
      </c>
      <c r="J21" t="str">
        <f t="shared" si="8"/>
        <v>制造商零件编号</v>
      </c>
      <c r="K21" s="19" t="s">
        <v>1023</v>
      </c>
      <c r="L21" s="19" t="s">
        <v>1074</v>
      </c>
      <c r="M21" t="b">
        <v>0</v>
      </c>
      <c r="N21">
        <f t="shared" si="9"/>
        <v>150</v>
      </c>
      <c r="O21" t="str">
        <f t="shared" si="10"/>
        <v>Material.PartNumber</v>
      </c>
      <c r="P21" t="str">
        <f t="shared" si="11"/>
        <v>Material.PartNumber</v>
      </c>
      <c r="Q21" t="s">
        <v>303</v>
      </c>
      <c r="R21" t="str">
        <f t="shared" si="12"/>
        <v>"Material"."PartNumber" "PartNumber",</v>
      </c>
      <c r="S21" t="str">
        <f t="shared" si="13"/>
        <v>COMMENT ON COLUMN "MaterialProcurementView"."PartNumber" IS '制造商零件编号';</v>
      </c>
    </row>
    <row r="22" spans="1:19" x14ac:dyDescent="0.25">
      <c r="A22" t="s">
        <v>160</v>
      </c>
      <c r="B22" t="s">
        <v>300</v>
      </c>
      <c r="C22" t="s">
        <v>301</v>
      </c>
      <c r="D22" t="s">
        <v>302</v>
      </c>
      <c r="E22" t="s">
        <v>147</v>
      </c>
      <c r="G22">
        <v>160</v>
      </c>
      <c r="H22" t="s">
        <v>1073</v>
      </c>
      <c r="I22" t="str">
        <f t="shared" si="14"/>
        <v>Manufacturer</v>
      </c>
      <c r="J22" t="str">
        <f t="shared" si="8"/>
        <v>制造商</v>
      </c>
      <c r="K22" s="19" t="s">
        <v>1023</v>
      </c>
      <c r="L22" s="19" t="s">
        <v>1074</v>
      </c>
      <c r="M22" t="b">
        <v>0</v>
      </c>
      <c r="N22">
        <f t="shared" si="9"/>
        <v>160</v>
      </c>
      <c r="O22" t="str">
        <f t="shared" si="10"/>
        <v>Material.Manufacturer</v>
      </c>
      <c r="P22" t="str">
        <f t="shared" si="11"/>
        <v>Material.Manufacturer</v>
      </c>
      <c r="Q22" t="s">
        <v>300</v>
      </c>
      <c r="R22" t="str">
        <f t="shared" si="12"/>
        <v>"Material"."Manufacturer" "Manufacturer",</v>
      </c>
      <c r="S22" t="str">
        <f t="shared" si="13"/>
        <v>COMMENT ON COLUMN "MaterialProcurementView"."Manufacturer" IS '制造商';</v>
      </c>
    </row>
    <row r="23" spans="1:19" x14ac:dyDescent="0.25">
      <c r="A23" t="s">
        <v>376</v>
      </c>
      <c r="B23" t="s">
        <v>524</v>
      </c>
      <c r="C23" t="s">
        <v>525</v>
      </c>
      <c r="D23" t="s">
        <v>526</v>
      </c>
      <c r="E23" t="s">
        <v>147</v>
      </c>
      <c r="F23" t="s">
        <v>527</v>
      </c>
      <c r="G23">
        <v>170</v>
      </c>
      <c r="H23" t="s">
        <v>1073</v>
      </c>
      <c r="I23" t="str">
        <f t="shared" si="14"/>
        <v>TradeMaterialGroup</v>
      </c>
      <c r="J23" t="str">
        <f t="shared" si="8"/>
        <v>国际贸易物料组</v>
      </c>
      <c r="K23" s="19" t="s">
        <v>1023</v>
      </c>
      <c r="L23" s="19" t="s">
        <v>1074</v>
      </c>
      <c r="M23" t="b">
        <v>0</v>
      </c>
      <c r="N23">
        <f t="shared" si="9"/>
        <v>170</v>
      </c>
      <c r="O23" t="str">
        <f t="shared" si="10"/>
        <v>MaterialPlantData.TradeMaterialGroup</v>
      </c>
      <c r="P23" t="str">
        <f t="shared" si="11"/>
        <v>MaterialPlantData.TradeMaterialGroup</v>
      </c>
      <c r="Q23" t="s">
        <v>524</v>
      </c>
      <c r="R23" t="str">
        <f t="shared" si="12"/>
        <v>"MaterialPlantData"."TradeMaterialGroup" "TradeMaterialGroup",</v>
      </c>
      <c r="S23" t="str">
        <f t="shared" si="13"/>
        <v>COMMENT ON COLUMN "MaterialProcurementView"."TradeMaterialGroup" IS '国际贸易物料组';</v>
      </c>
    </row>
    <row r="24" spans="1:19" x14ac:dyDescent="0.25">
      <c r="A24" t="s">
        <v>376</v>
      </c>
      <c r="B24" t="s">
        <v>576</v>
      </c>
      <c r="D24" t="s">
        <v>577</v>
      </c>
      <c r="E24" t="s">
        <v>578</v>
      </c>
      <c r="G24">
        <v>180</v>
      </c>
      <c r="H24" t="s">
        <v>1073</v>
      </c>
      <c r="I24" t="str">
        <f t="shared" si="14"/>
        <v>PurchasesText</v>
      </c>
      <c r="J24" t="str">
        <f t="shared" si="8"/>
        <v>采购文本</v>
      </c>
      <c r="K24" s="19" t="s">
        <v>1023</v>
      </c>
      <c r="L24" s="19" t="s">
        <v>1074</v>
      </c>
      <c r="M24" t="b">
        <v>0</v>
      </c>
      <c r="N24">
        <f t="shared" si="9"/>
        <v>180</v>
      </c>
      <c r="O24" t="str">
        <f t="shared" si="10"/>
        <v>MaterialPlantData.PurchasesText</v>
      </c>
      <c r="P24" t="str">
        <f t="shared" si="11"/>
        <v>MaterialPlantData.PurchasesText</v>
      </c>
      <c r="Q24" t="s">
        <v>576</v>
      </c>
      <c r="R24" t="str">
        <f t="shared" si="12"/>
        <v>"MaterialPlantData"."PurchasesText" "PurchasesText",</v>
      </c>
      <c r="S24" t="str">
        <f t="shared" si="13"/>
        <v>COMMENT ON COLUMN "MaterialProcurementView"."PurchasesText" IS '采购文本';</v>
      </c>
    </row>
    <row r="25" spans="1:19" x14ac:dyDescent="0.25">
      <c r="A25" t="s">
        <v>376</v>
      </c>
      <c r="B25" t="s">
        <v>390</v>
      </c>
      <c r="C25" t="s">
        <v>391</v>
      </c>
      <c r="D25" t="s">
        <v>392</v>
      </c>
      <c r="E25" t="s">
        <v>147</v>
      </c>
      <c r="F25" t="s">
        <v>384</v>
      </c>
      <c r="G25">
        <v>370</v>
      </c>
      <c r="H25" t="s">
        <v>1073</v>
      </c>
      <c r="I25" t="str">
        <f t="shared" si="14"/>
        <v>PlantProductGroup</v>
      </c>
      <c r="J25" t="str">
        <f t="shared" si="8"/>
        <v>工厂产品组</v>
      </c>
      <c r="K25" s="19" t="s">
        <v>1023</v>
      </c>
      <c r="L25" s="19" t="s">
        <v>1074</v>
      </c>
      <c r="M25" t="b">
        <v>0</v>
      </c>
      <c r="N25">
        <v>190</v>
      </c>
      <c r="O25" t="str">
        <f t="shared" ref="O25" si="15">A25&amp;"."&amp;B25</f>
        <v>MaterialPlantData.PlantProductGroup</v>
      </c>
      <c r="P25" t="str">
        <f t="shared" ref="P25" si="16">A25&amp;"."&amp;B25</f>
        <v>MaterialPlantData.PlantProductGroup</v>
      </c>
      <c r="Q25" t="s">
        <v>390</v>
      </c>
      <c r="R25" t="str">
        <f t="shared" ref="R25" si="17">""""&amp;A25&amp;"""."""&amp;B25&amp;""" """&amp;Q25&amp;""","</f>
        <v>"MaterialPlantData"."PlantProductGroup" "PlantProductGroup",</v>
      </c>
      <c r="S25" t="str">
        <f t="shared" si="13"/>
        <v>COMMENT ON COLUMN "MaterialProcurementView"."PlantProductGroup" IS '工厂产品组';</v>
      </c>
    </row>
    <row r="26" spans="1:19" x14ac:dyDescent="0.25">
      <c r="A26" t="s">
        <v>376</v>
      </c>
      <c r="B26" t="s">
        <v>385</v>
      </c>
      <c r="C26" t="s">
        <v>386</v>
      </c>
      <c r="D26" t="s">
        <v>387</v>
      </c>
      <c r="E26" t="s">
        <v>147</v>
      </c>
      <c r="F26" t="s">
        <v>384</v>
      </c>
      <c r="G26">
        <v>380</v>
      </c>
      <c r="H26" t="s">
        <v>1073</v>
      </c>
      <c r="I26" t="str">
        <f t="shared" si="14"/>
        <v>PlantMaterialKind</v>
      </c>
      <c r="J26" t="str">
        <f t="shared" si="8"/>
        <v>工厂物料类型</v>
      </c>
      <c r="K26" s="19" t="s">
        <v>1023</v>
      </c>
      <c r="L26" s="19" t="s">
        <v>1074</v>
      </c>
      <c r="M26" t="b">
        <v>0</v>
      </c>
      <c r="N26">
        <v>200</v>
      </c>
      <c r="O26" t="str">
        <f>A26&amp;"."&amp;B26</f>
        <v>MaterialPlantData.PlantMaterialKind</v>
      </c>
      <c r="P26" t="str">
        <f>A26&amp;"."&amp;B26</f>
        <v>MaterialPlantData.PlantMaterialKind</v>
      </c>
      <c r="Q26" t="s">
        <v>385</v>
      </c>
      <c r="R26" t="str">
        <f>""""&amp;A26&amp;"""."""&amp;B26&amp;""" """&amp;Q26&amp;""","</f>
        <v>"MaterialPlantData"."PlantMaterialKind" "PlantMaterialKind",</v>
      </c>
      <c r="S26" t="str">
        <f t="shared" si="13"/>
        <v>COMMENT ON COLUMN "MaterialProcurementView"."PlantMaterialKind" IS '工厂物料类型';</v>
      </c>
    </row>
    <row r="27" spans="1:19" x14ac:dyDescent="0.25">
      <c r="A27" t="s">
        <v>376</v>
      </c>
      <c r="B27" t="s">
        <v>381</v>
      </c>
      <c r="C27" t="s">
        <v>382</v>
      </c>
      <c r="D27" t="s">
        <v>383</v>
      </c>
      <c r="E27" t="s">
        <v>175</v>
      </c>
      <c r="F27" t="s">
        <v>384</v>
      </c>
      <c r="G27">
        <v>390</v>
      </c>
      <c r="H27" t="s">
        <v>1073</v>
      </c>
      <c r="I27" t="str">
        <f t="shared" si="14"/>
        <v>PlantMaterialGroup</v>
      </c>
      <c r="J27" t="str">
        <f t="shared" si="8"/>
        <v>工厂物料组</v>
      </c>
      <c r="K27" s="19" t="s">
        <v>1023</v>
      </c>
      <c r="L27" s="19" t="s">
        <v>1074</v>
      </c>
      <c r="M27" t="b">
        <v>0</v>
      </c>
      <c r="N27">
        <v>210</v>
      </c>
      <c r="O27" t="str">
        <f>A27&amp;"."&amp;B27</f>
        <v>MaterialPlantData.PlantMaterialGroup</v>
      </c>
      <c r="P27" t="str">
        <f>A27&amp;"."&amp;B27</f>
        <v>MaterialPlantData.PlantMaterialGroup</v>
      </c>
      <c r="Q27" t="s">
        <v>381</v>
      </c>
      <c r="R27" t="str">
        <f>""""&amp;A27&amp;"""."""&amp;B27&amp;""" """&amp;Q27&amp;""","</f>
        <v>"MaterialPlantData"."PlantMaterialGroup" "PlantMaterialGroup",</v>
      </c>
      <c r="S27" t="str">
        <f t="shared" si="13"/>
        <v>COMMENT ON COLUMN "MaterialProcurementView"."PlantMaterialGroup" IS '工厂物料组';</v>
      </c>
    </row>
    <row r="28" spans="1:19" x14ac:dyDescent="0.25">
      <c r="R28" t="s">
        <v>1076</v>
      </c>
    </row>
    <row r="29" spans="1:19" x14ac:dyDescent="0.25">
      <c r="R29" t="s">
        <v>1077</v>
      </c>
    </row>
  </sheetData>
  <sortState ref="A2:G25">
    <sortCondition ref="G2:G25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D102" sqref="D102"/>
    </sheetView>
  </sheetViews>
  <sheetFormatPr defaultColWidth="9" defaultRowHeight="14.4" x14ac:dyDescent="0.25"/>
  <cols>
    <col min="2" max="2" width="22.33203125" customWidth="1"/>
    <col min="4" max="4" width="34.6640625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155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1078</v>
      </c>
    </row>
    <row r="2" spans="1:19" x14ac:dyDescent="0.25">
      <c r="A2" t="s">
        <v>376</v>
      </c>
      <c r="B2" t="s">
        <v>161</v>
      </c>
      <c r="C2" t="s">
        <v>162</v>
      </c>
      <c r="D2" t="s">
        <v>163</v>
      </c>
      <c r="E2" t="s">
        <v>161</v>
      </c>
      <c r="G2">
        <v>5</v>
      </c>
      <c r="H2" t="s">
        <v>1079</v>
      </c>
      <c r="I2" t="str">
        <f t="shared" ref="I2" si="0"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MaterialPlantData.Identity</v>
      </c>
      <c r="P2" t="str">
        <f>A2&amp;"."&amp;B2</f>
        <v>MaterialPlantData.Identity</v>
      </c>
      <c r="R2" t="str">
        <f>""""&amp;A2&amp;"""."""&amp;B2&amp;""" """&amp;I2&amp;""","</f>
        <v>"MaterialPlantData"."Identity" "Identity",</v>
      </c>
      <c r="S2" t="str">
        <f>"COMMENT ON COLUMN ""MaterialProductionView""."""&amp;I2&amp;""" IS '"&amp;D2&amp;"';"</f>
        <v>COMMENT ON COLUMN "MaterialProductionView"."Identity" IS '对象标识';</v>
      </c>
    </row>
    <row r="3" spans="1:19" x14ac:dyDescent="0.25">
      <c r="A3" t="s">
        <v>376</v>
      </c>
      <c r="B3" t="s">
        <v>160</v>
      </c>
      <c r="C3" t="s">
        <v>164</v>
      </c>
      <c r="D3" t="s">
        <v>165</v>
      </c>
      <c r="E3" t="s">
        <v>147</v>
      </c>
      <c r="G3">
        <v>10</v>
      </c>
      <c r="H3" t="s">
        <v>1079</v>
      </c>
      <c r="I3" t="str">
        <f t="shared" ref="I3" si="1">B3</f>
        <v>Material</v>
      </c>
      <c r="J3" t="str">
        <f>D3</f>
        <v>物料代码</v>
      </c>
      <c r="K3" s="19" t="s">
        <v>1023</v>
      </c>
      <c r="L3" s="19" t="s">
        <v>1074</v>
      </c>
      <c r="M3" t="b">
        <v>0</v>
      </c>
      <c r="N3">
        <f t="shared" ref="N3" si="2">G3</f>
        <v>10</v>
      </c>
      <c r="O3" t="str">
        <f t="shared" ref="O3" si="3">A3&amp;"."&amp;B3</f>
        <v>MaterialPlantData.Material</v>
      </c>
      <c r="P3" t="str">
        <f t="shared" ref="P3" si="4">A3&amp;"."&amp;B3</f>
        <v>MaterialPlantData.Material</v>
      </c>
      <c r="R3" t="str">
        <f t="shared" ref="R3" si="5">""""&amp;A3&amp;"""."""&amp;B3&amp;""" """&amp;I3&amp;""","</f>
        <v>"MaterialPlantData"."Material" "Material",</v>
      </c>
      <c r="S3" t="str">
        <f t="shared" ref="S3" si="6">"COMMENT ON COLUMN ""MaterialProductionView""."""&amp;I3&amp;""" IS '"&amp;D3&amp;"';"</f>
        <v>COMMENT ON COLUMN "MaterialProductionView"."Material" IS '物料代码';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1079</v>
      </c>
      <c r="I4" t="s">
        <v>1075</v>
      </c>
      <c r="J4" t="str">
        <f t="shared" ref="J4" si="7">D4</f>
        <v>物料描述</v>
      </c>
      <c r="K4" s="19" t="s">
        <v>1023</v>
      </c>
      <c r="L4" s="19" t="s">
        <v>1074</v>
      </c>
      <c r="M4" t="b">
        <v>0</v>
      </c>
      <c r="N4">
        <f t="shared" ref="N4:N35" si="8">G4</f>
        <v>20</v>
      </c>
      <c r="O4" t="str">
        <f t="shared" ref="O4:O35" si="9">A4&amp;"."&amp;B4</f>
        <v>Material.Name</v>
      </c>
      <c r="P4" t="str">
        <f t="shared" ref="P4:P35" si="10">A4&amp;"."&amp;B4</f>
        <v>Material.Name</v>
      </c>
      <c r="R4" t="str">
        <f t="shared" ref="R4:R35" si="11">""""&amp;A4&amp;"""."""&amp;B4&amp;""" """&amp;I4&amp;""","</f>
        <v>"Material"."Name" "MaterialName",</v>
      </c>
      <c r="S4" t="str">
        <f t="shared" ref="S4:S35" si="12">"COMMENT ON COLUMN ""MaterialProductionView""."""&amp;I4&amp;""" IS '"&amp;D4&amp;"';"</f>
        <v>COMMENT ON COLUMN "MaterialProductionView"."MaterialName" IS '物料描述';</v>
      </c>
    </row>
    <row r="5" spans="1:19" x14ac:dyDescent="0.25">
      <c r="A5" t="s">
        <v>160</v>
      </c>
      <c r="B5" t="s">
        <v>224</v>
      </c>
      <c r="C5" t="s">
        <v>225</v>
      </c>
      <c r="D5" t="s">
        <v>226</v>
      </c>
      <c r="E5" t="s">
        <v>147</v>
      </c>
      <c r="G5">
        <v>30</v>
      </c>
      <c r="H5" t="s">
        <v>1079</v>
      </c>
      <c r="I5" t="str">
        <f t="shared" ref="I5:I36" si="13">B5</f>
        <v>MeasureUnit</v>
      </c>
      <c r="J5" t="str">
        <f t="shared" ref="J5:J36" si="14">D5</f>
        <v>基本计量单位</v>
      </c>
      <c r="K5" s="19" t="s">
        <v>1023</v>
      </c>
      <c r="L5" s="19" t="s">
        <v>1074</v>
      </c>
      <c r="M5" t="b">
        <v>0</v>
      </c>
      <c r="N5">
        <f t="shared" si="8"/>
        <v>30</v>
      </c>
      <c r="O5" t="str">
        <f t="shared" si="9"/>
        <v>Material.MeasureUnit</v>
      </c>
      <c r="P5" t="str">
        <f t="shared" si="10"/>
        <v>Material.MeasureUnit</v>
      </c>
      <c r="R5" t="str">
        <f t="shared" si="11"/>
        <v>"Material"."MeasureUnit" "MeasureUnit",</v>
      </c>
      <c r="S5" t="str">
        <f t="shared" si="12"/>
        <v>COMMENT ON COLUMN "MaterialProductionView"."MeasureUnit" IS '基本计量单位';</v>
      </c>
    </row>
    <row r="6" spans="1:19" x14ac:dyDescent="0.25">
      <c r="A6" t="s">
        <v>376</v>
      </c>
      <c r="B6" t="s">
        <v>379</v>
      </c>
      <c r="C6" t="s">
        <v>380</v>
      </c>
      <c r="D6" t="s">
        <v>50</v>
      </c>
      <c r="E6" t="s">
        <v>147</v>
      </c>
      <c r="G6">
        <v>35</v>
      </c>
      <c r="H6" t="s">
        <v>1079</v>
      </c>
      <c r="I6" t="str">
        <f t="shared" si="13"/>
        <v>Plant</v>
      </c>
      <c r="J6" t="str">
        <f t="shared" si="14"/>
        <v>工厂</v>
      </c>
      <c r="K6" s="19" t="s">
        <v>1023</v>
      </c>
      <c r="L6" s="19" t="s">
        <v>1074</v>
      </c>
      <c r="M6" t="b">
        <v>0</v>
      </c>
      <c r="N6">
        <f t="shared" si="8"/>
        <v>35</v>
      </c>
      <c r="O6" t="str">
        <f t="shared" si="9"/>
        <v>MaterialPlantData.Plant</v>
      </c>
      <c r="P6" t="str">
        <f t="shared" si="10"/>
        <v>MaterialPlantData.Plant</v>
      </c>
      <c r="R6" t="str">
        <f t="shared" si="11"/>
        <v>"MaterialPlantData"."Plant" "Plant",</v>
      </c>
      <c r="S6" t="str">
        <f t="shared" si="12"/>
        <v>COMMENT ON COLUMN "MaterialProductionView"."Plant" IS '工厂';</v>
      </c>
    </row>
    <row r="7" spans="1:19" x14ac:dyDescent="0.25">
      <c r="A7" t="s">
        <v>376</v>
      </c>
      <c r="B7" t="s">
        <v>407</v>
      </c>
      <c r="C7" t="s">
        <v>408</v>
      </c>
      <c r="D7" t="s">
        <v>52</v>
      </c>
      <c r="E7" t="s">
        <v>147</v>
      </c>
      <c r="G7">
        <v>40</v>
      </c>
      <c r="H7" t="s">
        <v>1079</v>
      </c>
      <c r="I7" t="str">
        <f t="shared" si="13"/>
        <v>MRPGroup</v>
      </c>
      <c r="J7" t="str">
        <f t="shared" si="14"/>
        <v>MRP组</v>
      </c>
      <c r="K7" s="19" t="s">
        <v>1023</v>
      </c>
      <c r="L7" s="19" t="s">
        <v>1074</v>
      </c>
      <c r="M7" t="b">
        <v>0</v>
      </c>
      <c r="N7">
        <f t="shared" si="8"/>
        <v>40</v>
      </c>
      <c r="O7" t="str">
        <f t="shared" si="9"/>
        <v>MaterialPlantData.MRPGroup</v>
      </c>
      <c r="P7" t="str">
        <f t="shared" si="10"/>
        <v>MaterialPlantData.MRPGroup</v>
      </c>
      <c r="R7" t="str">
        <f t="shared" si="11"/>
        <v>"MaterialPlantData"."MRPGroup" "MRPGroup",</v>
      </c>
      <c r="S7" t="str">
        <f t="shared" si="12"/>
        <v>COMMENT ON COLUMN "MaterialProductionView"."MRPGroup" IS 'MRP组';</v>
      </c>
    </row>
    <row r="8" spans="1:19" x14ac:dyDescent="0.25">
      <c r="A8" t="s">
        <v>376</v>
      </c>
      <c r="B8" t="s">
        <v>405</v>
      </c>
      <c r="C8" t="s">
        <v>406</v>
      </c>
      <c r="D8" t="s">
        <v>47</v>
      </c>
      <c r="E8" t="s">
        <v>147</v>
      </c>
      <c r="G8">
        <v>50</v>
      </c>
      <c r="H8" t="s">
        <v>1079</v>
      </c>
      <c r="I8" t="str">
        <f t="shared" si="13"/>
        <v>PurchasingGroup</v>
      </c>
      <c r="J8" t="str">
        <f t="shared" si="14"/>
        <v>采购组</v>
      </c>
      <c r="K8" s="19" t="s">
        <v>1023</v>
      </c>
      <c r="L8" s="19" t="s">
        <v>1074</v>
      </c>
      <c r="M8" t="b">
        <v>0</v>
      </c>
      <c r="N8">
        <f t="shared" si="8"/>
        <v>50</v>
      </c>
      <c r="O8" t="str">
        <f t="shared" si="9"/>
        <v>MaterialPlantData.PurchasingGroup</v>
      </c>
      <c r="P8" t="str">
        <f t="shared" si="10"/>
        <v>MaterialPlantData.PurchasingGroup</v>
      </c>
      <c r="R8" t="str">
        <f t="shared" si="11"/>
        <v>"MaterialPlantData"."PurchasingGroup" "PurchasingGroup",</v>
      </c>
      <c r="S8" t="str">
        <f t="shared" si="12"/>
        <v>COMMENT ON COLUMN "MaterialProductionView"."PurchasingGroup" IS '采购组';</v>
      </c>
    </row>
    <row r="9" spans="1:19" x14ac:dyDescent="0.25">
      <c r="A9" t="s">
        <v>376</v>
      </c>
      <c r="B9" t="s">
        <v>402</v>
      </c>
      <c r="C9" t="s">
        <v>403</v>
      </c>
      <c r="D9" t="s">
        <v>404</v>
      </c>
      <c r="E9" t="s">
        <v>147</v>
      </c>
      <c r="G9">
        <v>60</v>
      </c>
      <c r="H9" t="s">
        <v>1079</v>
      </c>
      <c r="I9" t="str">
        <f t="shared" si="13"/>
        <v>ABCIndicator</v>
      </c>
      <c r="J9" t="str">
        <f t="shared" si="14"/>
        <v>ABC标识</v>
      </c>
      <c r="K9" s="19" t="s">
        <v>1023</v>
      </c>
      <c r="L9" s="19" t="s">
        <v>1074</v>
      </c>
      <c r="M9" t="b">
        <v>0</v>
      </c>
      <c r="N9">
        <f t="shared" si="8"/>
        <v>60</v>
      </c>
      <c r="O9" t="str">
        <f t="shared" si="9"/>
        <v>MaterialPlantData.ABCIndicator</v>
      </c>
      <c r="P9" t="str">
        <f t="shared" si="10"/>
        <v>MaterialPlantData.ABCIndicator</v>
      </c>
      <c r="R9" t="str">
        <f t="shared" si="11"/>
        <v>"MaterialPlantData"."ABCIndicator" "ABCIndicator",</v>
      </c>
      <c r="S9" t="str">
        <f t="shared" si="12"/>
        <v>COMMENT ON COLUMN "MaterialProductionView"."ABCIndicator" IS 'ABC标识';</v>
      </c>
    </row>
    <row r="10" spans="1:19" x14ac:dyDescent="0.25">
      <c r="A10" t="s">
        <v>376</v>
      </c>
      <c r="B10" t="s">
        <v>398</v>
      </c>
      <c r="C10" t="s">
        <v>399</v>
      </c>
      <c r="D10" t="s">
        <v>400</v>
      </c>
      <c r="E10" t="s">
        <v>147</v>
      </c>
      <c r="F10" t="s">
        <v>401</v>
      </c>
      <c r="G10">
        <v>70</v>
      </c>
      <c r="H10" t="s">
        <v>1079</v>
      </c>
      <c r="I10" t="str">
        <f t="shared" si="13"/>
        <v>PlantMaterialStatus</v>
      </c>
      <c r="J10" t="str">
        <f t="shared" si="14"/>
        <v>工厂物料状态</v>
      </c>
      <c r="K10" s="19" t="s">
        <v>1023</v>
      </c>
      <c r="L10" s="19" t="s">
        <v>1074</v>
      </c>
      <c r="M10" t="b">
        <v>0</v>
      </c>
      <c r="N10">
        <f t="shared" si="8"/>
        <v>70</v>
      </c>
      <c r="O10" t="str">
        <f t="shared" si="9"/>
        <v>MaterialPlantData.PlantMaterialStatus</v>
      </c>
      <c r="P10" t="str">
        <f t="shared" si="10"/>
        <v>MaterialPlantData.PlantMaterialStatus</v>
      </c>
      <c r="R10" t="str">
        <f t="shared" si="11"/>
        <v>"MaterialPlantData"."PlantMaterialStatus" "PlantMaterialStatus",</v>
      </c>
      <c r="S10" t="str">
        <f t="shared" si="12"/>
        <v>COMMENT ON COLUMN "MaterialProductionView"."PlantMaterialStatus" IS '工厂物料状态';</v>
      </c>
    </row>
    <row r="11" spans="1:19" x14ac:dyDescent="0.25">
      <c r="A11" t="s">
        <v>376</v>
      </c>
      <c r="B11" t="s">
        <v>685</v>
      </c>
      <c r="C11" t="s">
        <v>686</v>
      </c>
      <c r="D11" t="s">
        <v>687</v>
      </c>
      <c r="E11" t="s">
        <v>660</v>
      </c>
      <c r="G11">
        <v>75</v>
      </c>
      <c r="H11" t="s">
        <v>1079</v>
      </c>
      <c r="I11" t="str">
        <f t="shared" si="13"/>
        <v>PlantMaterialStatusValidDate</v>
      </c>
      <c r="J11" t="str">
        <f t="shared" si="14"/>
        <v>工厂物料状态有效起始日期</v>
      </c>
      <c r="K11" s="19" t="s">
        <v>1023</v>
      </c>
      <c r="L11" s="19" t="s">
        <v>1074</v>
      </c>
      <c r="M11" t="b">
        <v>0</v>
      </c>
      <c r="N11">
        <f t="shared" si="8"/>
        <v>75</v>
      </c>
      <c r="O11" t="str">
        <f t="shared" si="9"/>
        <v>MaterialPlantData.PlantMaterialStatusValidDate</v>
      </c>
      <c r="P11" t="str">
        <f t="shared" si="10"/>
        <v>MaterialPlantData.PlantMaterialStatusValidDate</v>
      </c>
      <c r="R11" t="str">
        <f t="shared" si="11"/>
        <v>"MaterialPlantData"."PlantMaterialStatusValidDate" "PlantMaterialStatusValidDate",</v>
      </c>
      <c r="S11" t="str">
        <f t="shared" si="12"/>
        <v>COMMENT ON COLUMN "MaterialProductionView"."PlantMaterialStatusValidDate" IS '工厂物料状态有效起始日期';</v>
      </c>
    </row>
    <row r="12" spans="1:19" x14ac:dyDescent="0.25">
      <c r="A12" t="s">
        <v>376</v>
      </c>
      <c r="B12" t="s">
        <v>409</v>
      </c>
      <c r="C12" t="s">
        <v>410</v>
      </c>
      <c r="D12" t="s">
        <v>54</v>
      </c>
      <c r="E12" t="s">
        <v>147</v>
      </c>
      <c r="G12">
        <v>80</v>
      </c>
      <c r="H12" t="s">
        <v>1079</v>
      </c>
      <c r="I12" t="str">
        <f t="shared" si="13"/>
        <v>MRPKind</v>
      </c>
      <c r="J12" t="str">
        <f t="shared" si="14"/>
        <v>MRP类型</v>
      </c>
      <c r="K12" s="19" t="s">
        <v>1023</v>
      </c>
      <c r="L12" s="19" t="s">
        <v>1074</v>
      </c>
      <c r="M12" t="b">
        <v>0</v>
      </c>
      <c r="N12">
        <f t="shared" si="8"/>
        <v>80</v>
      </c>
      <c r="O12" t="str">
        <f t="shared" si="9"/>
        <v>MaterialPlantData.MRPKind</v>
      </c>
      <c r="P12" t="str">
        <f t="shared" si="10"/>
        <v>MaterialPlantData.MRPKind</v>
      </c>
      <c r="R12" t="str">
        <f t="shared" si="11"/>
        <v>"MaterialPlantData"."MRPKind" "MRPKind",</v>
      </c>
      <c r="S12" t="str">
        <f t="shared" si="12"/>
        <v>COMMENT ON COLUMN "MaterialProductionView"."MRPKind" IS 'MRP类型';</v>
      </c>
    </row>
    <row r="13" spans="1:19" x14ac:dyDescent="0.25">
      <c r="A13" t="s">
        <v>376</v>
      </c>
      <c r="B13" t="s">
        <v>439</v>
      </c>
      <c r="C13" t="s">
        <v>440</v>
      </c>
      <c r="D13" t="s">
        <v>441</v>
      </c>
      <c r="E13" t="s">
        <v>239</v>
      </c>
      <c r="G13">
        <v>90</v>
      </c>
      <c r="H13" t="s">
        <v>1079</v>
      </c>
      <c r="I13" t="str">
        <f t="shared" si="13"/>
        <v>ReorderPoint</v>
      </c>
      <c r="J13" t="str">
        <f t="shared" si="14"/>
        <v>订货点</v>
      </c>
      <c r="K13" s="19" t="s">
        <v>1023</v>
      </c>
      <c r="L13" s="19" t="s">
        <v>1074</v>
      </c>
      <c r="M13" t="b">
        <v>0</v>
      </c>
      <c r="N13">
        <f t="shared" si="8"/>
        <v>90</v>
      </c>
      <c r="O13" t="str">
        <f t="shared" si="9"/>
        <v>MaterialPlantData.ReorderPoint</v>
      </c>
      <c r="P13" t="str">
        <f t="shared" si="10"/>
        <v>MaterialPlantData.ReorderPoint</v>
      </c>
      <c r="R13" t="str">
        <f t="shared" si="11"/>
        <v>"MaterialPlantData"."ReorderPoint" "ReorderPoint",</v>
      </c>
      <c r="S13" t="str">
        <f t="shared" si="12"/>
        <v>COMMENT ON COLUMN "MaterialProductionView"."ReorderPoint" IS '订货点';</v>
      </c>
    </row>
    <row r="14" spans="1:19" x14ac:dyDescent="0.25">
      <c r="A14" t="s">
        <v>376</v>
      </c>
      <c r="B14" t="s">
        <v>422</v>
      </c>
      <c r="C14" t="s">
        <v>423</v>
      </c>
      <c r="D14" t="s">
        <v>424</v>
      </c>
      <c r="E14" t="s">
        <v>347</v>
      </c>
      <c r="G14">
        <v>100</v>
      </c>
      <c r="H14" t="s">
        <v>1079</v>
      </c>
      <c r="I14" t="str">
        <f t="shared" si="13"/>
        <v>PlanningTimeFence</v>
      </c>
      <c r="J14" t="str">
        <f t="shared" si="14"/>
        <v>计划的时界</v>
      </c>
      <c r="K14" s="19" t="s">
        <v>1023</v>
      </c>
      <c r="L14" s="19" t="s">
        <v>1074</v>
      </c>
      <c r="M14" t="b">
        <v>0</v>
      </c>
      <c r="N14">
        <f t="shared" si="8"/>
        <v>100</v>
      </c>
      <c r="O14" t="str">
        <f t="shared" si="9"/>
        <v>MaterialPlantData.PlanningTimeFence</v>
      </c>
      <c r="P14" t="str">
        <f t="shared" si="10"/>
        <v>MaterialPlantData.PlanningTimeFence</v>
      </c>
      <c r="R14" t="str">
        <f t="shared" si="11"/>
        <v>"MaterialPlantData"."PlanningTimeFence" "PlanningTimeFence",</v>
      </c>
      <c r="S14" t="str">
        <f t="shared" si="12"/>
        <v>COMMENT ON COLUMN "MaterialProductionView"."PlanningTimeFence" IS '计划的时界';</v>
      </c>
    </row>
    <row r="15" spans="1:19" x14ac:dyDescent="0.25">
      <c r="A15" t="s">
        <v>376</v>
      </c>
      <c r="B15" t="s">
        <v>425</v>
      </c>
      <c r="C15" t="s">
        <v>426</v>
      </c>
      <c r="D15" t="s">
        <v>427</v>
      </c>
      <c r="E15" t="s">
        <v>147</v>
      </c>
      <c r="G15">
        <v>110</v>
      </c>
      <c r="H15" t="s">
        <v>1079</v>
      </c>
      <c r="I15" t="str">
        <f t="shared" si="13"/>
        <v>PlanningCycle</v>
      </c>
      <c r="J15" t="str">
        <f t="shared" si="14"/>
        <v>计划周期</v>
      </c>
      <c r="K15" s="19" t="s">
        <v>1023</v>
      </c>
      <c r="L15" s="19" t="s">
        <v>1074</v>
      </c>
      <c r="M15" t="b">
        <v>0</v>
      </c>
      <c r="N15">
        <f t="shared" si="8"/>
        <v>110</v>
      </c>
      <c r="O15" t="str">
        <f t="shared" si="9"/>
        <v>MaterialPlantData.PlanningCycle</v>
      </c>
      <c r="P15" t="str">
        <f t="shared" si="10"/>
        <v>MaterialPlantData.PlanningCycle</v>
      </c>
      <c r="R15" t="str">
        <f t="shared" si="11"/>
        <v>"MaterialPlantData"."PlanningCycle" "PlanningCycle",</v>
      </c>
      <c r="S15" t="str">
        <f t="shared" si="12"/>
        <v>COMMENT ON COLUMN "MaterialProductionView"."PlanningCycle" IS '计划周期';</v>
      </c>
    </row>
    <row r="16" spans="1:19" x14ac:dyDescent="0.25">
      <c r="A16" t="s">
        <v>376</v>
      </c>
      <c r="B16" t="s">
        <v>411</v>
      </c>
      <c r="C16" t="s">
        <v>412</v>
      </c>
      <c r="D16" t="s">
        <v>56</v>
      </c>
      <c r="E16" t="s">
        <v>147</v>
      </c>
      <c r="G16">
        <v>120</v>
      </c>
      <c r="H16" t="s">
        <v>1079</v>
      </c>
      <c r="I16" t="str">
        <f t="shared" si="13"/>
        <v>MRPClassify</v>
      </c>
      <c r="J16" t="str">
        <f t="shared" si="14"/>
        <v>MRP计划员</v>
      </c>
      <c r="K16" s="19" t="s">
        <v>1023</v>
      </c>
      <c r="L16" s="19" t="s">
        <v>1074</v>
      </c>
      <c r="M16" t="b">
        <v>0</v>
      </c>
      <c r="N16">
        <f t="shared" si="8"/>
        <v>120</v>
      </c>
      <c r="O16" t="str">
        <f t="shared" si="9"/>
        <v>MaterialPlantData.MRPClassify</v>
      </c>
      <c r="P16" t="str">
        <f t="shared" si="10"/>
        <v>MaterialPlantData.MRPClassify</v>
      </c>
      <c r="R16" t="str">
        <f t="shared" si="11"/>
        <v>"MaterialPlantData"."MRPClassify" "MRPClassify",</v>
      </c>
      <c r="S16" t="str">
        <f t="shared" si="12"/>
        <v>COMMENT ON COLUMN "MaterialProductionView"."MRPClassify" IS 'MRP计划员';</v>
      </c>
    </row>
    <row r="17" spans="1:19" x14ac:dyDescent="0.25">
      <c r="A17" t="s">
        <v>376</v>
      </c>
      <c r="B17" t="s">
        <v>435</v>
      </c>
      <c r="C17" t="s">
        <v>436</v>
      </c>
      <c r="D17" t="s">
        <v>65</v>
      </c>
      <c r="E17" t="s">
        <v>147</v>
      </c>
      <c r="G17">
        <v>130</v>
      </c>
      <c r="H17" t="s">
        <v>1079</v>
      </c>
      <c r="I17" t="str">
        <f t="shared" si="13"/>
        <v>MRPLotSizeProcedure</v>
      </c>
      <c r="J17" t="str">
        <f t="shared" si="14"/>
        <v>批量计算方式</v>
      </c>
      <c r="K17" s="19" t="s">
        <v>1023</v>
      </c>
      <c r="L17" s="19" t="s">
        <v>1074</v>
      </c>
      <c r="M17" t="b">
        <v>0</v>
      </c>
      <c r="N17">
        <f t="shared" si="8"/>
        <v>130</v>
      </c>
      <c r="O17" t="str">
        <f t="shared" si="9"/>
        <v>MaterialPlantData.MRPLotSizeProcedure</v>
      </c>
      <c r="P17" t="str">
        <f t="shared" si="10"/>
        <v>MaterialPlantData.MRPLotSizeProcedure</v>
      </c>
      <c r="R17" t="str">
        <f t="shared" si="11"/>
        <v>"MaterialPlantData"."MRPLotSizeProcedure" "MRPLotSizeProcedure",</v>
      </c>
      <c r="S17" t="str">
        <f t="shared" si="12"/>
        <v>COMMENT ON COLUMN "MaterialProductionView"."MRPLotSizeProcedure" IS '批量计算方式';</v>
      </c>
    </row>
    <row r="18" spans="1:19" x14ac:dyDescent="0.25">
      <c r="A18" t="s">
        <v>376</v>
      </c>
      <c r="B18" t="s">
        <v>448</v>
      </c>
      <c r="C18" t="s">
        <v>449</v>
      </c>
      <c r="D18" t="s">
        <v>450</v>
      </c>
      <c r="E18" t="s">
        <v>239</v>
      </c>
      <c r="G18">
        <v>140</v>
      </c>
      <c r="H18" t="s">
        <v>1079</v>
      </c>
      <c r="I18" t="str">
        <f t="shared" si="13"/>
        <v>MinimumLotSize</v>
      </c>
      <c r="J18" t="str">
        <f t="shared" si="14"/>
        <v>最小批量</v>
      </c>
      <c r="K18" s="19" t="s">
        <v>1023</v>
      </c>
      <c r="L18" s="19" t="s">
        <v>1074</v>
      </c>
      <c r="M18" t="b">
        <v>0</v>
      </c>
      <c r="N18">
        <f t="shared" si="8"/>
        <v>140</v>
      </c>
      <c r="O18" t="str">
        <f t="shared" si="9"/>
        <v>MaterialPlantData.MinimumLotSize</v>
      </c>
      <c r="P18" t="str">
        <f t="shared" si="10"/>
        <v>MaterialPlantData.MinimumLotSize</v>
      </c>
      <c r="R18" t="str">
        <f t="shared" si="11"/>
        <v>"MaterialPlantData"."MinimumLotSize" "MinimumLotSize",</v>
      </c>
      <c r="S18" t="str">
        <f t="shared" si="12"/>
        <v>COMMENT ON COLUMN "MaterialProductionView"."MinimumLotSize" IS '最小批量';</v>
      </c>
    </row>
    <row r="19" spans="1:19" x14ac:dyDescent="0.25">
      <c r="A19" t="s">
        <v>376</v>
      </c>
      <c r="B19" t="s">
        <v>451</v>
      </c>
      <c r="C19" t="s">
        <v>452</v>
      </c>
      <c r="D19" t="s">
        <v>453</v>
      </c>
      <c r="E19" t="s">
        <v>239</v>
      </c>
      <c r="G19">
        <v>150</v>
      </c>
      <c r="H19" t="s">
        <v>1079</v>
      </c>
      <c r="I19" t="str">
        <f t="shared" si="13"/>
        <v>MaximumLotSize</v>
      </c>
      <c r="J19" t="str">
        <f t="shared" si="14"/>
        <v>最大批量</v>
      </c>
      <c r="K19" s="19" t="s">
        <v>1023</v>
      </c>
      <c r="L19" s="19" t="s">
        <v>1074</v>
      </c>
      <c r="M19" t="b">
        <v>0</v>
      </c>
      <c r="N19">
        <f t="shared" si="8"/>
        <v>150</v>
      </c>
      <c r="O19" t="str">
        <f t="shared" si="9"/>
        <v>MaterialPlantData.MaximumLotSize</v>
      </c>
      <c r="P19" t="str">
        <f t="shared" si="10"/>
        <v>MaterialPlantData.MaximumLotSize</v>
      </c>
      <c r="R19" t="str">
        <f t="shared" si="11"/>
        <v>"MaterialPlantData"."MaximumLotSize" "MaximumLotSize",</v>
      </c>
      <c r="S19" t="str">
        <f t="shared" si="12"/>
        <v>COMMENT ON COLUMN "MaterialProductionView"."MaximumLotSize" IS '最大批量';</v>
      </c>
    </row>
    <row r="20" spans="1:19" x14ac:dyDescent="0.25">
      <c r="A20" t="s">
        <v>376</v>
      </c>
      <c r="B20" t="s">
        <v>454</v>
      </c>
      <c r="C20" t="s">
        <v>455</v>
      </c>
      <c r="D20" t="s">
        <v>456</v>
      </c>
      <c r="E20" t="s">
        <v>239</v>
      </c>
      <c r="G20">
        <v>160</v>
      </c>
      <c r="H20" t="s">
        <v>1079</v>
      </c>
      <c r="I20" t="str">
        <f t="shared" si="13"/>
        <v>FixedLotSize</v>
      </c>
      <c r="J20" t="str">
        <f t="shared" si="14"/>
        <v>固定批量</v>
      </c>
      <c r="K20" s="19" t="s">
        <v>1023</v>
      </c>
      <c r="L20" s="19" t="s">
        <v>1074</v>
      </c>
      <c r="M20" t="b">
        <v>0</v>
      </c>
      <c r="N20">
        <f t="shared" si="8"/>
        <v>160</v>
      </c>
      <c r="O20" t="str">
        <f t="shared" si="9"/>
        <v>MaterialPlantData.FixedLotSize</v>
      </c>
      <c r="P20" t="str">
        <f t="shared" si="10"/>
        <v>MaterialPlantData.FixedLotSize</v>
      </c>
      <c r="R20" t="str">
        <f t="shared" si="11"/>
        <v>"MaterialPlantData"."FixedLotSize" "FixedLotSize",</v>
      </c>
      <c r="S20" t="str">
        <f t="shared" si="12"/>
        <v>COMMENT ON COLUMN "MaterialProductionView"."FixedLotSize" IS '固定批量';</v>
      </c>
    </row>
    <row r="21" spans="1:19" x14ac:dyDescent="0.25">
      <c r="A21" t="s">
        <v>376</v>
      </c>
      <c r="B21" t="s">
        <v>460</v>
      </c>
      <c r="C21" t="s">
        <v>461</v>
      </c>
      <c r="D21" t="s">
        <v>462</v>
      </c>
      <c r="E21" t="s">
        <v>239</v>
      </c>
      <c r="G21">
        <v>170</v>
      </c>
      <c r="H21" t="s">
        <v>1079</v>
      </c>
      <c r="I21" t="str">
        <f t="shared" si="13"/>
        <v>MaximumStock</v>
      </c>
      <c r="J21" t="str">
        <f t="shared" si="14"/>
        <v>最大库存水平</v>
      </c>
      <c r="K21" s="19" t="s">
        <v>1023</v>
      </c>
      <c r="L21" s="19" t="s">
        <v>1074</v>
      </c>
      <c r="M21" t="b">
        <v>0</v>
      </c>
      <c r="N21">
        <f t="shared" si="8"/>
        <v>170</v>
      </c>
      <c r="O21" t="str">
        <f t="shared" si="9"/>
        <v>MaterialPlantData.MaximumStock</v>
      </c>
      <c r="P21" t="str">
        <f t="shared" si="10"/>
        <v>MaterialPlantData.MaximumStock</v>
      </c>
      <c r="R21" t="str">
        <f t="shared" si="11"/>
        <v>"MaterialPlantData"."MaximumStock" "MaximumStock",</v>
      </c>
      <c r="S21" t="str">
        <f t="shared" si="12"/>
        <v>COMMENT ON COLUMN "MaterialProductionView"."MaximumStock" IS '最大库存水平';</v>
      </c>
    </row>
    <row r="22" spans="1:19" x14ac:dyDescent="0.25">
      <c r="A22" t="s">
        <v>376</v>
      </c>
      <c r="B22" t="s">
        <v>466</v>
      </c>
      <c r="C22" t="s">
        <v>467</v>
      </c>
      <c r="D22" t="s">
        <v>468</v>
      </c>
      <c r="E22" t="s">
        <v>239</v>
      </c>
      <c r="G22">
        <v>180</v>
      </c>
      <c r="H22" t="s">
        <v>1079</v>
      </c>
      <c r="I22" t="str">
        <f t="shared" si="13"/>
        <v>AssemblyScrapPercent</v>
      </c>
      <c r="J22" t="str">
        <f t="shared" si="14"/>
        <v>装配报废率</v>
      </c>
      <c r="K22" s="19" t="s">
        <v>1023</v>
      </c>
      <c r="L22" s="19" t="s">
        <v>1074</v>
      </c>
      <c r="M22" t="b">
        <v>0</v>
      </c>
      <c r="N22">
        <f t="shared" si="8"/>
        <v>180</v>
      </c>
      <c r="O22" t="str">
        <f t="shared" si="9"/>
        <v>MaterialPlantData.AssemblyScrapPercent</v>
      </c>
      <c r="P22" t="str">
        <f t="shared" si="10"/>
        <v>MaterialPlantData.AssemblyScrapPercent</v>
      </c>
      <c r="R22" t="str">
        <f t="shared" si="11"/>
        <v>"MaterialPlantData"."AssemblyScrapPercent" "AssemblyScrapPercent",</v>
      </c>
      <c r="S22" t="str">
        <f t="shared" si="12"/>
        <v>COMMENT ON COLUMN "MaterialProductionView"."AssemblyScrapPercent" IS '装配报废率';</v>
      </c>
    </row>
    <row r="23" spans="1:19" x14ac:dyDescent="0.25">
      <c r="A23" t="s">
        <v>376</v>
      </c>
      <c r="B23" t="s">
        <v>594</v>
      </c>
      <c r="C23" t="s">
        <v>595</v>
      </c>
      <c r="D23" t="s">
        <v>596</v>
      </c>
      <c r="E23" t="s">
        <v>545</v>
      </c>
      <c r="G23">
        <v>190</v>
      </c>
      <c r="H23" t="s">
        <v>1079</v>
      </c>
      <c r="I23" t="str">
        <f t="shared" si="13"/>
        <v>TaktTime</v>
      </c>
      <c r="J23" t="str">
        <f t="shared" si="14"/>
        <v>间隔时间</v>
      </c>
      <c r="K23" s="19" t="s">
        <v>1023</v>
      </c>
      <c r="L23" s="19" t="s">
        <v>1074</v>
      </c>
      <c r="M23" t="b">
        <v>0</v>
      </c>
      <c r="N23">
        <f t="shared" si="8"/>
        <v>190</v>
      </c>
      <c r="O23" t="str">
        <f t="shared" si="9"/>
        <v>MaterialPlantData.TaktTime</v>
      </c>
      <c r="P23" t="str">
        <f t="shared" si="10"/>
        <v>MaterialPlantData.TaktTime</v>
      </c>
      <c r="R23" t="str">
        <f t="shared" si="11"/>
        <v>"MaterialPlantData"."TaktTime" "TaktTime",</v>
      </c>
      <c r="S23" t="str">
        <f t="shared" si="12"/>
        <v>COMMENT ON COLUMN "MaterialProductionView"."TaktTime" IS '间隔时间';</v>
      </c>
    </row>
    <row r="24" spans="1:19" x14ac:dyDescent="0.25">
      <c r="A24" t="s">
        <v>376</v>
      </c>
      <c r="B24" t="s">
        <v>457</v>
      </c>
      <c r="C24" t="s">
        <v>458</v>
      </c>
      <c r="D24" t="s">
        <v>459</v>
      </c>
      <c r="E24" t="s">
        <v>239</v>
      </c>
      <c r="G24">
        <v>200</v>
      </c>
      <c r="H24" t="s">
        <v>1079</v>
      </c>
      <c r="I24" t="str">
        <f t="shared" si="13"/>
        <v>PORoundingValue</v>
      </c>
      <c r="J24" t="str">
        <f t="shared" si="14"/>
        <v>采购订单数量的舍入值</v>
      </c>
      <c r="K24" s="19" t="s">
        <v>1023</v>
      </c>
      <c r="L24" s="19" t="s">
        <v>1074</v>
      </c>
      <c r="M24" t="b">
        <v>0</v>
      </c>
      <c r="N24">
        <f t="shared" si="8"/>
        <v>200</v>
      </c>
      <c r="O24" t="str">
        <f t="shared" si="9"/>
        <v>MaterialPlantData.PORoundingValue</v>
      </c>
      <c r="P24" t="str">
        <f t="shared" si="10"/>
        <v>MaterialPlantData.PORoundingValue</v>
      </c>
      <c r="R24" t="str">
        <f t="shared" si="11"/>
        <v>"MaterialPlantData"."PORoundingValue" "PORoundingValue",</v>
      </c>
      <c r="S24" t="str">
        <f t="shared" si="12"/>
        <v>COMMENT ON COLUMN "MaterialProductionView"."PORoundingValue" IS '采购订单数量的舍入值';</v>
      </c>
    </row>
    <row r="25" spans="1:19" x14ac:dyDescent="0.25">
      <c r="A25" t="s">
        <v>376</v>
      </c>
      <c r="B25" t="s">
        <v>431</v>
      </c>
      <c r="C25" t="s">
        <v>432</v>
      </c>
      <c r="D25" t="s">
        <v>61</v>
      </c>
      <c r="E25" t="s">
        <v>147</v>
      </c>
      <c r="G25">
        <v>210</v>
      </c>
      <c r="H25" t="s">
        <v>1079</v>
      </c>
      <c r="I25" t="str">
        <f t="shared" si="13"/>
        <v>ProcurementKind</v>
      </c>
      <c r="J25" t="str">
        <f t="shared" si="14"/>
        <v>采购类型</v>
      </c>
      <c r="K25" s="19" t="s">
        <v>1023</v>
      </c>
      <c r="L25" s="19" t="s">
        <v>1074</v>
      </c>
      <c r="M25" t="b">
        <v>0</v>
      </c>
      <c r="N25">
        <f t="shared" si="8"/>
        <v>210</v>
      </c>
      <c r="O25" t="str">
        <f t="shared" si="9"/>
        <v>MaterialPlantData.ProcurementKind</v>
      </c>
      <c r="P25" t="str">
        <f t="shared" si="10"/>
        <v>MaterialPlantData.ProcurementKind</v>
      </c>
      <c r="R25" t="str">
        <f t="shared" si="11"/>
        <v>"MaterialPlantData"."ProcurementKind" "ProcurementKind",</v>
      </c>
      <c r="S25" t="str">
        <f t="shared" si="12"/>
        <v>COMMENT ON COLUMN "MaterialProductionView"."ProcurementKind" IS '采购类型';</v>
      </c>
    </row>
    <row r="26" spans="1:19" x14ac:dyDescent="0.25">
      <c r="A26" t="s">
        <v>376</v>
      </c>
      <c r="B26" t="s">
        <v>433</v>
      </c>
      <c r="C26" t="s">
        <v>434</v>
      </c>
      <c r="D26" t="s">
        <v>63</v>
      </c>
      <c r="E26" t="s">
        <v>147</v>
      </c>
      <c r="G26">
        <v>220</v>
      </c>
      <c r="H26" t="s">
        <v>1079</v>
      </c>
      <c r="I26" t="str">
        <f t="shared" si="13"/>
        <v>ProcurementKindSpecial</v>
      </c>
      <c r="J26" t="str">
        <f t="shared" si="14"/>
        <v>特殊采购类型</v>
      </c>
      <c r="K26" s="19" t="s">
        <v>1023</v>
      </c>
      <c r="L26" s="19" t="s">
        <v>1074</v>
      </c>
      <c r="M26" t="b">
        <v>0</v>
      </c>
      <c r="N26">
        <f t="shared" si="8"/>
        <v>220</v>
      </c>
      <c r="O26" t="str">
        <f t="shared" si="9"/>
        <v>MaterialPlantData.ProcurementKindSpecial</v>
      </c>
      <c r="P26" t="str">
        <f t="shared" si="10"/>
        <v>MaterialPlantData.ProcurementKindSpecial</v>
      </c>
      <c r="R26" t="str">
        <f t="shared" si="11"/>
        <v>"MaterialPlantData"."ProcurementKindSpecial" "ProcurementKindSpecial",</v>
      </c>
      <c r="S26" t="str">
        <f t="shared" si="12"/>
        <v>COMMENT ON COLUMN "MaterialProductionView"."ProcurementKindSpecial" IS '特殊采购类型';</v>
      </c>
    </row>
    <row r="27" spans="1:19" x14ac:dyDescent="0.25">
      <c r="A27" t="s">
        <v>376</v>
      </c>
      <c r="B27" t="s">
        <v>437</v>
      </c>
      <c r="C27" t="s">
        <v>438</v>
      </c>
      <c r="D27" t="s">
        <v>67</v>
      </c>
      <c r="E27" t="s">
        <v>147</v>
      </c>
      <c r="G27">
        <v>230</v>
      </c>
      <c r="H27" t="s">
        <v>1079</v>
      </c>
      <c r="I27" t="str">
        <f t="shared" si="13"/>
        <v>BatchDeterminedProcedure</v>
      </c>
      <c r="J27" t="str">
        <f t="shared" si="14"/>
        <v>批次确定方式</v>
      </c>
      <c r="K27" s="19" t="s">
        <v>1023</v>
      </c>
      <c r="L27" s="19" t="s">
        <v>1074</v>
      </c>
      <c r="M27" t="b">
        <v>0</v>
      </c>
      <c r="N27">
        <f t="shared" si="8"/>
        <v>230</v>
      </c>
      <c r="O27" t="str">
        <f t="shared" si="9"/>
        <v>MaterialPlantData.BatchDeterminedProcedure</v>
      </c>
      <c r="P27" t="str">
        <f t="shared" si="10"/>
        <v>MaterialPlantData.BatchDeterminedProcedure</v>
      </c>
      <c r="R27" t="str">
        <f t="shared" si="11"/>
        <v>"MaterialPlantData"."BatchDeterminedProcedure" "BatchDeterminedProcedure",</v>
      </c>
      <c r="S27" t="str">
        <f t="shared" si="12"/>
        <v>COMMENT ON COLUMN "MaterialProductionView"."BatchDeterminedProcedure" IS '批次确定方式';</v>
      </c>
    </row>
    <row r="28" spans="1:19" x14ac:dyDescent="0.25">
      <c r="A28" t="s">
        <v>376</v>
      </c>
      <c r="B28" t="s">
        <v>555</v>
      </c>
      <c r="C28" t="s">
        <v>556</v>
      </c>
      <c r="D28" t="s">
        <v>557</v>
      </c>
      <c r="E28" t="s">
        <v>147</v>
      </c>
      <c r="G28">
        <v>240</v>
      </c>
      <c r="H28" t="s">
        <v>1079</v>
      </c>
      <c r="I28" t="str">
        <f t="shared" si="13"/>
        <v>IssueStorageLocation</v>
      </c>
      <c r="J28" t="str">
        <f t="shared" si="14"/>
        <v>生产收货库房</v>
      </c>
      <c r="K28" s="19" t="s">
        <v>1023</v>
      </c>
      <c r="L28" s="19" t="s">
        <v>1074</v>
      </c>
      <c r="M28" t="b">
        <v>0</v>
      </c>
      <c r="N28">
        <f t="shared" si="8"/>
        <v>240</v>
      </c>
      <c r="O28" t="str">
        <f t="shared" si="9"/>
        <v>MaterialPlantData.IssueStorageLocation</v>
      </c>
      <c r="P28" t="str">
        <f t="shared" si="10"/>
        <v>MaterialPlantData.IssueStorageLocation</v>
      </c>
      <c r="R28" t="str">
        <f t="shared" si="11"/>
        <v>"MaterialPlantData"."IssueStorageLocation" "IssueStorageLocation",</v>
      </c>
      <c r="S28" t="str">
        <f t="shared" si="12"/>
        <v>COMMENT ON COLUMN "MaterialProductionView"."IssueStorageLocation" IS '生产收货库房';</v>
      </c>
    </row>
    <row r="29" spans="1:19" x14ac:dyDescent="0.25">
      <c r="A29" t="s">
        <v>376</v>
      </c>
      <c r="B29" t="s">
        <v>597</v>
      </c>
      <c r="C29" t="s">
        <v>598</v>
      </c>
      <c r="D29" t="s">
        <v>599</v>
      </c>
      <c r="E29" t="s">
        <v>147</v>
      </c>
      <c r="G29">
        <v>250</v>
      </c>
      <c r="H29" t="s">
        <v>1079</v>
      </c>
      <c r="I29" t="str">
        <f t="shared" si="13"/>
        <v>QuotaArrangementRules</v>
      </c>
      <c r="J29" t="str">
        <f t="shared" si="14"/>
        <v>配额安排</v>
      </c>
      <c r="K29" s="19" t="s">
        <v>1023</v>
      </c>
      <c r="L29" s="19" t="s">
        <v>1074</v>
      </c>
      <c r="M29" t="b">
        <v>0</v>
      </c>
      <c r="N29">
        <f t="shared" si="8"/>
        <v>250</v>
      </c>
      <c r="O29" t="str">
        <f t="shared" si="9"/>
        <v>MaterialPlantData.QuotaArrangementRules</v>
      </c>
      <c r="P29" t="str">
        <f t="shared" si="10"/>
        <v>MaterialPlantData.QuotaArrangementRules</v>
      </c>
      <c r="R29" t="str">
        <f t="shared" si="11"/>
        <v>"MaterialPlantData"."QuotaArrangementRules" "QuotaArrangementRules",</v>
      </c>
      <c r="S29" t="str">
        <f t="shared" si="12"/>
        <v>COMMENT ON COLUMN "MaterialProductionView"."QuotaArrangementRules" IS '配额安排';</v>
      </c>
    </row>
    <row r="30" spans="1:19" x14ac:dyDescent="0.25">
      <c r="A30" t="s">
        <v>376</v>
      </c>
      <c r="B30" t="s">
        <v>600</v>
      </c>
      <c r="C30" t="s">
        <v>601</v>
      </c>
      <c r="D30" t="s">
        <v>602</v>
      </c>
      <c r="E30" t="s">
        <v>147</v>
      </c>
      <c r="F30" t="s">
        <v>527</v>
      </c>
      <c r="G30">
        <v>260</v>
      </c>
      <c r="H30" t="s">
        <v>1079</v>
      </c>
      <c r="I30" t="str">
        <f t="shared" si="13"/>
        <v>ProposedSupplyArea</v>
      </c>
      <c r="J30" t="str">
        <f t="shared" si="14"/>
        <v>缺省供应区域</v>
      </c>
      <c r="K30" s="19" t="s">
        <v>1023</v>
      </c>
      <c r="L30" s="19" t="s">
        <v>1074</v>
      </c>
      <c r="M30" t="b">
        <v>0</v>
      </c>
      <c r="N30">
        <f t="shared" si="8"/>
        <v>260</v>
      </c>
      <c r="O30" t="str">
        <f t="shared" si="9"/>
        <v>MaterialPlantData.ProposedSupplyArea</v>
      </c>
      <c r="P30" t="str">
        <f t="shared" si="10"/>
        <v>MaterialPlantData.ProposedSupplyArea</v>
      </c>
      <c r="R30" t="str">
        <f t="shared" si="11"/>
        <v>"MaterialPlantData"."ProposedSupplyArea" "ProposedSupplyArea",</v>
      </c>
      <c r="S30" t="str">
        <f t="shared" si="12"/>
        <v>COMMENT ON COLUMN "MaterialProductionView"."ProposedSupplyArea" IS '缺省供应区域';</v>
      </c>
    </row>
    <row r="31" spans="1:19" x14ac:dyDescent="0.25">
      <c r="A31" t="s">
        <v>376</v>
      </c>
      <c r="B31" t="s">
        <v>489</v>
      </c>
      <c r="C31" t="s">
        <v>490</v>
      </c>
      <c r="D31" t="s">
        <v>83</v>
      </c>
      <c r="E31" t="s">
        <v>147</v>
      </c>
      <c r="G31">
        <v>270</v>
      </c>
      <c r="H31" t="s">
        <v>1079</v>
      </c>
      <c r="I31" t="str">
        <f t="shared" si="13"/>
        <v>BackflushIndicator</v>
      </c>
      <c r="J31" t="str">
        <f t="shared" si="14"/>
        <v>反冲标识</v>
      </c>
      <c r="K31" s="19" t="s">
        <v>1023</v>
      </c>
      <c r="L31" s="19" t="s">
        <v>1074</v>
      </c>
      <c r="M31" t="b">
        <v>0</v>
      </c>
      <c r="N31">
        <f t="shared" si="8"/>
        <v>270</v>
      </c>
      <c r="O31" t="str">
        <f t="shared" si="9"/>
        <v>MaterialPlantData.BackflushIndicator</v>
      </c>
      <c r="P31" t="str">
        <f t="shared" si="10"/>
        <v>MaterialPlantData.BackflushIndicator</v>
      </c>
      <c r="R31" t="str">
        <f t="shared" si="11"/>
        <v>"MaterialPlantData"."BackflushIndicator" "BackflushIndicator",</v>
      </c>
      <c r="S31" t="str">
        <f t="shared" si="12"/>
        <v>COMMENT ON COLUMN "MaterialProductionView"."BackflushIndicator" IS '反冲标识';</v>
      </c>
    </row>
    <row r="32" spans="1:19" x14ac:dyDescent="0.25">
      <c r="A32" t="s">
        <v>376</v>
      </c>
      <c r="B32" t="s">
        <v>588</v>
      </c>
      <c r="C32" t="s">
        <v>589</v>
      </c>
      <c r="D32" t="s">
        <v>590</v>
      </c>
      <c r="E32" t="s">
        <v>147</v>
      </c>
      <c r="G32">
        <v>280</v>
      </c>
      <c r="H32" t="s">
        <v>1079</v>
      </c>
      <c r="I32" t="str">
        <f t="shared" si="13"/>
        <v>ProcurementStorageLocation</v>
      </c>
      <c r="J32" t="str">
        <f t="shared" si="14"/>
        <v>外部采购仓储地点</v>
      </c>
      <c r="K32" s="19" t="s">
        <v>1023</v>
      </c>
      <c r="L32" s="19" t="s">
        <v>1074</v>
      </c>
      <c r="M32" t="b">
        <v>0</v>
      </c>
      <c r="N32">
        <f t="shared" si="8"/>
        <v>280</v>
      </c>
      <c r="O32" t="str">
        <f t="shared" si="9"/>
        <v>MaterialPlantData.ProcurementStorageLocation</v>
      </c>
      <c r="P32" t="str">
        <f t="shared" si="10"/>
        <v>MaterialPlantData.ProcurementStorageLocation</v>
      </c>
      <c r="R32" t="str">
        <f t="shared" si="11"/>
        <v>"MaterialPlantData"."ProcurementStorageLocation" "ProcurementStorageLocation",</v>
      </c>
      <c r="S32" t="str">
        <f t="shared" si="12"/>
        <v>COMMENT ON COLUMN "MaterialProductionView"."ProcurementStorageLocation" IS '外部采购仓储地点';</v>
      </c>
    </row>
    <row r="33" spans="1:19" x14ac:dyDescent="0.25">
      <c r="A33" t="s">
        <v>376</v>
      </c>
      <c r="B33" t="s">
        <v>603</v>
      </c>
      <c r="C33" t="s">
        <v>604</v>
      </c>
      <c r="D33" t="s">
        <v>605</v>
      </c>
      <c r="E33" t="s">
        <v>147</v>
      </c>
      <c r="G33">
        <v>290</v>
      </c>
      <c r="H33" t="s">
        <v>1079</v>
      </c>
      <c r="I33" t="str">
        <f t="shared" si="13"/>
        <v>JITDeliverySchedules</v>
      </c>
      <c r="J33" t="str">
        <f t="shared" si="14"/>
        <v>准时生产(JIT)交货计划</v>
      </c>
      <c r="K33" s="19" t="s">
        <v>1023</v>
      </c>
      <c r="L33" s="19" t="s">
        <v>1074</v>
      </c>
      <c r="M33" t="b">
        <v>0</v>
      </c>
      <c r="N33">
        <f t="shared" si="8"/>
        <v>290</v>
      </c>
      <c r="O33" t="str">
        <f t="shared" si="9"/>
        <v>MaterialPlantData.JITDeliverySchedules</v>
      </c>
      <c r="P33" t="str">
        <f t="shared" si="10"/>
        <v>MaterialPlantData.JITDeliverySchedules</v>
      </c>
      <c r="R33" t="str">
        <f t="shared" si="11"/>
        <v>"MaterialPlantData"."JITDeliverySchedules" "JITDeliverySchedules",</v>
      </c>
      <c r="S33" t="str">
        <f t="shared" si="12"/>
        <v>COMMENT ON COLUMN "MaterialProductionView"."JITDeliverySchedules" IS '准时生产(JIT)交货计划';</v>
      </c>
    </row>
    <row r="34" spans="1:19" x14ac:dyDescent="0.25">
      <c r="A34" t="s">
        <v>376</v>
      </c>
      <c r="B34" t="s">
        <v>528</v>
      </c>
      <c r="C34" t="s">
        <v>529</v>
      </c>
      <c r="D34" t="s">
        <v>530</v>
      </c>
      <c r="E34" t="s">
        <v>147</v>
      </c>
      <c r="F34" t="s">
        <v>527</v>
      </c>
      <c r="G34">
        <v>300</v>
      </c>
      <c r="H34" t="s">
        <v>1079</v>
      </c>
      <c r="I34" t="str">
        <f t="shared" si="13"/>
        <v>StockDeterminationGroup</v>
      </c>
      <c r="J34" t="str">
        <f t="shared" si="14"/>
        <v>库存确定组</v>
      </c>
      <c r="K34" s="19" t="s">
        <v>1023</v>
      </c>
      <c r="L34" s="19" t="s">
        <v>1074</v>
      </c>
      <c r="M34" t="b">
        <v>0</v>
      </c>
      <c r="N34">
        <f t="shared" si="8"/>
        <v>300</v>
      </c>
      <c r="O34" t="str">
        <f t="shared" si="9"/>
        <v>MaterialPlantData.StockDeterminationGroup</v>
      </c>
      <c r="P34" t="str">
        <f t="shared" si="10"/>
        <v>MaterialPlantData.StockDeterminationGroup</v>
      </c>
      <c r="R34" t="str">
        <f t="shared" si="11"/>
        <v>"MaterialPlantData"."StockDeterminationGroup" "StockDeterminationGroup",</v>
      </c>
      <c r="S34" t="str">
        <f t="shared" si="12"/>
        <v>COMMENT ON COLUMN "MaterialProductionView"."StockDeterminationGroup" IS '库存确定组';</v>
      </c>
    </row>
    <row r="35" spans="1:19" x14ac:dyDescent="0.25">
      <c r="A35" t="s">
        <v>376</v>
      </c>
      <c r="B35" t="s">
        <v>574</v>
      </c>
      <c r="C35" t="s">
        <v>297</v>
      </c>
      <c r="D35" t="s">
        <v>575</v>
      </c>
      <c r="E35" t="s">
        <v>288</v>
      </c>
      <c r="G35">
        <v>310</v>
      </c>
      <c r="H35" t="s">
        <v>1079</v>
      </c>
      <c r="I35" t="str">
        <f t="shared" si="13"/>
        <v>CoProductIndicator</v>
      </c>
      <c r="J35" t="str">
        <f t="shared" si="14"/>
        <v>物料是联产品标识</v>
      </c>
      <c r="K35" s="19" t="s">
        <v>1023</v>
      </c>
      <c r="L35" s="19" t="s">
        <v>1074</v>
      </c>
      <c r="M35" t="b">
        <v>0</v>
      </c>
      <c r="N35">
        <f t="shared" si="8"/>
        <v>310</v>
      </c>
      <c r="O35" t="str">
        <f t="shared" si="9"/>
        <v>MaterialPlantData.CoProductIndicator</v>
      </c>
      <c r="P35" t="str">
        <f t="shared" si="10"/>
        <v>MaterialPlantData.CoProductIndicator</v>
      </c>
      <c r="R35" t="str">
        <f t="shared" si="11"/>
        <v>"MaterialPlantData"."CoProductIndicator" "CoProductIndicator",</v>
      </c>
      <c r="S35" t="str">
        <f t="shared" si="12"/>
        <v>COMMENT ON COLUMN "MaterialProductionView"."CoProductIndicator" IS '物料是联产品标识';</v>
      </c>
    </row>
    <row r="36" spans="1:19" x14ac:dyDescent="0.25">
      <c r="A36" t="s">
        <v>376</v>
      </c>
      <c r="B36" t="s">
        <v>606</v>
      </c>
      <c r="C36" t="s">
        <v>607</v>
      </c>
      <c r="D36" t="s">
        <v>608</v>
      </c>
      <c r="E36" t="s">
        <v>288</v>
      </c>
      <c r="G36">
        <v>320</v>
      </c>
      <c r="H36" t="s">
        <v>1079</v>
      </c>
      <c r="I36" t="str">
        <f t="shared" si="13"/>
        <v>BulkMaterial</v>
      </c>
      <c r="J36" t="str">
        <f t="shared" si="14"/>
        <v>散装物料</v>
      </c>
      <c r="K36" s="19" t="s">
        <v>1023</v>
      </c>
      <c r="L36" s="19" t="s">
        <v>1074</v>
      </c>
      <c r="M36" t="b">
        <v>0</v>
      </c>
      <c r="N36">
        <f t="shared" ref="N36:N66" si="15">G36</f>
        <v>320</v>
      </c>
      <c r="O36" t="str">
        <f t="shared" ref="O36:O66" si="16">A36&amp;"."&amp;B36</f>
        <v>MaterialPlantData.BulkMaterial</v>
      </c>
      <c r="P36" t="str">
        <f t="shared" ref="P36:P66" si="17">A36&amp;"."&amp;B36</f>
        <v>MaterialPlantData.BulkMaterial</v>
      </c>
      <c r="R36" t="str">
        <f t="shared" ref="R36:R66" si="18">""""&amp;A36&amp;"""."""&amp;B36&amp;""" """&amp;I36&amp;""","</f>
        <v>"MaterialPlantData"."BulkMaterial" "BulkMaterial",</v>
      </c>
      <c r="S36" t="str">
        <f t="shared" ref="S36:S66" si="19">"COMMENT ON COLUMN ""MaterialProductionView""."""&amp;I36&amp;""" IS '"&amp;D36&amp;"';"</f>
        <v>COMMENT ON COLUMN "MaterialProductionView"."BulkMaterial" IS '散装物料';</v>
      </c>
    </row>
    <row r="37" spans="1:19" x14ac:dyDescent="0.25">
      <c r="A37" t="s">
        <v>376</v>
      </c>
      <c r="B37" t="s">
        <v>413</v>
      </c>
      <c r="C37" t="s">
        <v>414</v>
      </c>
      <c r="D37" t="s">
        <v>415</v>
      </c>
      <c r="E37" t="s">
        <v>347</v>
      </c>
      <c r="G37">
        <v>330</v>
      </c>
      <c r="H37" t="s">
        <v>1079</v>
      </c>
      <c r="I37" t="str">
        <f t="shared" ref="I37:I66" si="20">B37</f>
        <v>ProductionTime</v>
      </c>
      <c r="J37" t="str">
        <f t="shared" ref="J37:J67" si="21">D37</f>
        <v>厂内生产(天)</v>
      </c>
      <c r="K37" s="19" t="s">
        <v>1023</v>
      </c>
      <c r="L37" s="19" t="s">
        <v>1074</v>
      </c>
      <c r="M37" t="b">
        <v>0</v>
      </c>
      <c r="N37">
        <f t="shared" si="15"/>
        <v>330</v>
      </c>
      <c r="O37" t="str">
        <f t="shared" si="16"/>
        <v>MaterialPlantData.ProductionTime</v>
      </c>
      <c r="P37" t="str">
        <f t="shared" si="17"/>
        <v>MaterialPlantData.ProductionTime</v>
      </c>
      <c r="R37" t="str">
        <f t="shared" si="18"/>
        <v>"MaterialPlantData"."ProductionTime" "ProductionTime",</v>
      </c>
      <c r="S37" t="str">
        <f t="shared" si="19"/>
        <v>COMMENT ON COLUMN "MaterialProductionView"."ProductionTime" IS '厂内生产(天)';</v>
      </c>
    </row>
    <row r="38" spans="1:19" x14ac:dyDescent="0.25">
      <c r="A38" t="s">
        <v>376</v>
      </c>
      <c r="B38" t="s">
        <v>416</v>
      </c>
      <c r="C38" t="s">
        <v>417</v>
      </c>
      <c r="D38" t="s">
        <v>418</v>
      </c>
      <c r="E38" t="s">
        <v>347</v>
      </c>
      <c r="G38">
        <v>340</v>
      </c>
      <c r="H38" t="s">
        <v>1079</v>
      </c>
      <c r="I38" t="str">
        <f t="shared" si="20"/>
        <v>PlannedDeliveryDay</v>
      </c>
      <c r="J38" t="str">
        <f t="shared" si="21"/>
        <v>计划交货(天)</v>
      </c>
      <c r="K38" s="19" t="s">
        <v>1023</v>
      </c>
      <c r="L38" s="19" t="s">
        <v>1074</v>
      </c>
      <c r="M38" t="b">
        <v>0</v>
      </c>
      <c r="N38">
        <f t="shared" si="15"/>
        <v>340</v>
      </c>
      <c r="O38" t="str">
        <f t="shared" si="16"/>
        <v>MaterialPlantData.PlannedDeliveryDay</v>
      </c>
      <c r="P38" t="str">
        <f t="shared" si="17"/>
        <v>MaterialPlantData.PlannedDeliveryDay</v>
      </c>
      <c r="R38" t="str">
        <f t="shared" si="18"/>
        <v>"MaterialPlantData"."PlannedDeliveryDay" "PlannedDeliveryDay",</v>
      </c>
      <c r="S38" t="str">
        <f t="shared" si="19"/>
        <v>COMMENT ON COLUMN "MaterialProductionView"."PlannedDeliveryDay" IS '计划交货(天)';</v>
      </c>
    </row>
    <row r="39" spans="1:19" x14ac:dyDescent="0.25">
      <c r="A39" t="s">
        <v>376</v>
      </c>
      <c r="B39" t="s">
        <v>419</v>
      </c>
      <c r="C39" t="s">
        <v>420</v>
      </c>
      <c r="D39" t="s">
        <v>421</v>
      </c>
      <c r="E39" t="s">
        <v>347</v>
      </c>
      <c r="G39">
        <v>350</v>
      </c>
      <c r="H39" t="s">
        <v>1079</v>
      </c>
      <c r="I39" t="str">
        <f t="shared" si="20"/>
        <v>ReceiptProcessingDay</v>
      </c>
      <c r="J39" t="str">
        <f t="shared" si="21"/>
        <v>收货处理(天)</v>
      </c>
      <c r="K39" s="19" t="s">
        <v>1023</v>
      </c>
      <c r="L39" s="19" t="s">
        <v>1074</v>
      </c>
      <c r="M39" t="b">
        <v>0</v>
      </c>
      <c r="N39">
        <f t="shared" si="15"/>
        <v>350</v>
      </c>
      <c r="O39" t="str">
        <f t="shared" si="16"/>
        <v>MaterialPlantData.ReceiptProcessingDay</v>
      </c>
      <c r="P39" t="str">
        <f t="shared" si="17"/>
        <v>MaterialPlantData.ReceiptProcessingDay</v>
      </c>
      <c r="R39" t="str">
        <f t="shared" si="18"/>
        <v>"MaterialPlantData"."ReceiptProcessingDay" "ReceiptProcessingDay",</v>
      </c>
      <c r="S39" t="str">
        <f t="shared" si="19"/>
        <v>COMMENT ON COLUMN "MaterialProductionView"."ReceiptProcessingDay" IS '收货处理(天)';</v>
      </c>
    </row>
    <row r="40" spans="1:19" x14ac:dyDescent="0.25">
      <c r="A40" t="s">
        <v>376</v>
      </c>
      <c r="B40" t="s">
        <v>428</v>
      </c>
      <c r="C40" t="s">
        <v>429</v>
      </c>
      <c r="D40" t="s">
        <v>59</v>
      </c>
      <c r="E40" t="s">
        <v>147</v>
      </c>
      <c r="F40" t="s">
        <v>430</v>
      </c>
      <c r="G40">
        <v>350</v>
      </c>
      <c r="H40" t="s">
        <v>1079</v>
      </c>
      <c r="I40" t="str">
        <f t="shared" si="20"/>
        <v>PlanningCalendar</v>
      </c>
      <c r="J40" t="str">
        <f t="shared" si="21"/>
        <v>计划日历</v>
      </c>
      <c r="K40" s="19" t="s">
        <v>1023</v>
      </c>
      <c r="L40" s="19" t="s">
        <v>1074</v>
      </c>
      <c r="M40" t="b">
        <v>0</v>
      </c>
      <c r="N40">
        <f t="shared" si="15"/>
        <v>350</v>
      </c>
      <c r="O40" t="str">
        <f t="shared" si="16"/>
        <v>MaterialPlantData.PlanningCalendar</v>
      </c>
      <c r="P40" t="str">
        <f t="shared" si="17"/>
        <v>MaterialPlantData.PlanningCalendar</v>
      </c>
      <c r="R40" t="str">
        <f t="shared" si="18"/>
        <v>"MaterialPlantData"."PlanningCalendar" "PlanningCalendar",</v>
      </c>
      <c r="S40" t="str">
        <f t="shared" si="19"/>
        <v>COMMENT ON COLUMN "MaterialProductionView"."PlanningCalendar" IS '计划日历';</v>
      </c>
    </row>
    <row r="41" spans="1:19" x14ac:dyDescent="0.25">
      <c r="A41" t="s">
        <v>376</v>
      </c>
      <c r="B41" t="s">
        <v>481</v>
      </c>
      <c r="C41" t="s">
        <v>482</v>
      </c>
      <c r="D41" t="s">
        <v>81</v>
      </c>
      <c r="E41" t="s">
        <v>147</v>
      </c>
      <c r="G41">
        <v>360</v>
      </c>
      <c r="H41" t="s">
        <v>1079</v>
      </c>
      <c r="I41" t="str">
        <f t="shared" si="20"/>
        <v>SchedulingMarginKey</v>
      </c>
      <c r="J41" t="str">
        <f t="shared" si="21"/>
        <v>浮动的计划边际码</v>
      </c>
      <c r="K41" s="19" t="s">
        <v>1023</v>
      </c>
      <c r="L41" s="19" t="s">
        <v>1074</v>
      </c>
      <c r="M41" t="b">
        <v>0</v>
      </c>
      <c r="N41">
        <f t="shared" si="15"/>
        <v>360</v>
      </c>
      <c r="O41" t="str">
        <f t="shared" si="16"/>
        <v>MaterialPlantData.SchedulingMarginKey</v>
      </c>
      <c r="P41" t="str">
        <f t="shared" si="17"/>
        <v>MaterialPlantData.SchedulingMarginKey</v>
      </c>
      <c r="R41" t="str">
        <f t="shared" si="18"/>
        <v>"MaterialPlantData"."SchedulingMarginKey" "SchedulingMarginKey",</v>
      </c>
      <c r="S41" t="str">
        <f t="shared" si="19"/>
        <v>COMMENT ON COLUMN "MaterialProductionView"."SchedulingMarginKey" IS '浮动的计划边际码';</v>
      </c>
    </row>
    <row r="42" spans="1:19" x14ac:dyDescent="0.25">
      <c r="A42" t="s">
        <v>376</v>
      </c>
      <c r="B42" t="s">
        <v>442</v>
      </c>
      <c r="C42" t="s">
        <v>443</v>
      </c>
      <c r="D42" t="s">
        <v>444</v>
      </c>
      <c r="E42" t="s">
        <v>239</v>
      </c>
      <c r="G42">
        <v>370</v>
      </c>
      <c r="H42" t="s">
        <v>1079</v>
      </c>
      <c r="I42" t="str">
        <f t="shared" si="20"/>
        <v>SafetyStock</v>
      </c>
      <c r="J42" t="str">
        <f t="shared" si="21"/>
        <v>安全库存</v>
      </c>
      <c r="K42" s="19" t="s">
        <v>1023</v>
      </c>
      <c r="L42" s="19" t="s">
        <v>1074</v>
      </c>
      <c r="M42" t="b">
        <v>0</v>
      </c>
      <c r="N42">
        <f t="shared" si="15"/>
        <v>370</v>
      </c>
      <c r="O42" t="str">
        <f t="shared" si="16"/>
        <v>MaterialPlantData.SafetyStock</v>
      </c>
      <c r="P42" t="str">
        <f t="shared" si="17"/>
        <v>MaterialPlantData.SafetyStock</v>
      </c>
      <c r="R42" t="str">
        <f t="shared" si="18"/>
        <v>"MaterialPlantData"."SafetyStock" "SafetyStock",</v>
      </c>
      <c r="S42" t="str">
        <f t="shared" si="19"/>
        <v>COMMENT ON COLUMN "MaterialProductionView"."SafetyStock" IS '安全库存';</v>
      </c>
    </row>
    <row r="43" spans="1:19" x14ac:dyDescent="0.25">
      <c r="A43" t="s">
        <v>376</v>
      </c>
      <c r="B43" t="s">
        <v>445</v>
      </c>
      <c r="C43" t="s">
        <v>446</v>
      </c>
      <c r="D43" t="s">
        <v>447</v>
      </c>
      <c r="E43" t="s">
        <v>239</v>
      </c>
      <c r="G43">
        <v>380</v>
      </c>
      <c r="H43" t="s">
        <v>1079</v>
      </c>
      <c r="I43" t="str">
        <f t="shared" si="20"/>
        <v>MinimumSafetyStock</v>
      </c>
      <c r="J43" t="str">
        <f t="shared" si="21"/>
        <v xml:space="preserve">最小安全库存 </v>
      </c>
      <c r="K43" s="19" t="s">
        <v>1023</v>
      </c>
      <c r="L43" s="19" t="s">
        <v>1074</v>
      </c>
      <c r="M43" t="b">
        <v>0</v>
      </c>
      <c r="N43">
        <f t="shared" si="15"/>
        <v>380</v>
      </c>
      <c r="O43" t="str">
        <f t="shared" si="16"/>
        <v>MaterialPlantData.MinimumSafetyStock</v>
      </c>
      <c r="P43" t="str">
        <f t="shared" si="17"/>
        <v>MaterialPlantData.MinimumSafetyStock</v>
      </c>
      <c r="R43" t="str">
        <f t="shared" si="18"/>
        <v>"MaterialPlantData"."MinimumSafetyStock" "MinimumSafetyStock",</v>
      </c>
      <c r="S43" t="str">
        <f t="shared" si="19"/>
        <v>COMMENT ON COLUMN "MaterialProductionView"."MinimumSafetyStock" IS '最小安全库存 ';</v>
      </c>
    </row>
    <row r="44" spans="1:19" x14ac:dyDescent="0.25">
      <c r="A44" t="s">
        <v>376</v>
      </c>
      <c r="B44" t="s">
        <v>609</v>
      </c>
      <c r="C44" t="s">
        <v>610</v>
      </c>
      <c r="D44" t="s">
        <v>611</v>
      </c>
      <c r="E44" t="s">
        <v>239</v>
      </c>
      <c r="G44">
        <v>390</v>
      </c>
      <c r="H44" t="s">
        <v>1079</v>
      </c>
      <c r="I44" t="str">
        <f t="shared" si="20"/>
        <v>ServiceLevel</v>
      </c>
      <c r="J44" t="str">
        <f t="shared" si="21"/>
        <v>服务水平 (%)</v>
      </c>
      <c r="K44" s="19" t="s">
        <v>1023</v>
      </c>
      <c r="L44" s="19" t="s">
        <v>1074</v>
      </c>
      <c r="M44" t="b">
        <v>0</v>
      </c>
      <c r="N44">
        <f t="shared" si="15"/>
        <v>390</v>
      </c>
      <c r="O44" t="str">
        <f t="shared" si="16"/>
        <v>MaterialPlantData.ServiceLevel</v>
      </c>
      <c r="P44" t="str">
        <f t="shared" si="17"/>
        <v>MaterialPlantData.ServiceLevel</v>
      </c>
      <c r="R44" t="str">
        <f t="shared" si="18"/>
        <v>"MaterialPlantData"."ServiceLevel" "ServiceLevel",</v>
      </c>
      <c r="S44" t="str">
        <f t="shared" si="19"/>
        <v>COMMENT ON COLUMN "MaterialProductionView"."ServiceLevel" IS '服务水平 (%)';</v>
      </c>
    </row>
    <row r="45" spans="1:19" x14ac:dyDescent="0.25">
      <c r="A45" t="s">
        <v>376</v>
      </c>
      <c r="B45" t="s">
        <v>612</v>
      </c>
      <c r="C45" t="s">
        <v>613</v>
      </c>
      <c r="D45" t="s">
        <v>614</v>
      </c>
      <c r="E45" t="s">
        <v>147</v>
      </c>
      <c r="G45">
        <v>400</v>
      </c>
      <c r="H45" t="s">
        <v>1079</v>
      </c>
      <c r="I45" t="str">
        <f t="shared" si="20"/>
        <v>RangeOfCoverageProfile</v>
      </c>
      <c r="J45" t="str">
        <f t="shared" si="21"/>
        <v>供货天数参数文件</v>
      </c>
      <c r="K45" s="19" t="s">
        <v>1023</v>
      </c>
      <c r="L45" s="19" t="s">
        <v>1074</v>
      </c>
      <c r="M45" t="b">
        <v>0</v>
      </c>
      <c r="N45">
        <f t="shared" si="15"/>
        <v>400</v>
      </c>
      <c r="O45" t="str">
        <f t="shared" si="16"/>
        <v>MaterialPlantData.RangeOfCoverageProfile</v>
      </c>
      <c r="P45" t="str">
        <f t="shared" si="17"/>
        <v>MaterialPlantData.RangeOfCoverageProfile</v>
      </c>
      <c r="R45" t="str">
        <f t="shared" si="18"/>
        <v>"MaterialPlantData"."RangeOfCoverageProfile" "RangeOfCoverageProfile",</v>
      </c>
      <c r="S45" t="str">
        <f t="shared" si="19"/>
        <v>COMMENT ON COLUMN "MaterialProductionView"."RangeOfCoverageProfile" IS '供货天数参数文件';</v>
      </c>
    </row>
    <row r="46" spans="1:19" x14ac:dyDescent="0.25">
      <c r="A46" t="s">
        <v>376</v>
      </c>
      <c r="B46" t="s">
        <v>615</v>
      </c>
      <c r="C46" t="s">
        <v>616</v>
      </c>
      <c r="D46" t="s">
        <v>617</v>
      </c>
      <c r="E46" t="s">
        <v>147</v>
      </c>
      <c r="G46">
        <v>410</v>
      </c>
      <c r="H46" t="s">
        <v>1079</v>
      </c>
      <c r="I46" t="str">
        <f t="shared" si="20"/>
        <v>SafetyTimeIndicator</v>
      </c>
      <c r="J46" t="str">
        <f t="shared" si="21"/>
        <v>安全时间标识</v>
      </c>
      <c r="K46" s="19" t="s">
        <v>1023</v>
      </c>
      <c r="L46" s="19" t="s">
        <v>1074</v>
      </c>
      <c r="M46" t="b">
        <v>0</v>
      </c>
      <c r="N46">
        <f t="shared" si="15"/>
        <v>410</v>
      </c>
      <c r="O46" t="str">
        <f t="shared" si="16"/>
        <v>MaterialPlantData.SafetyTimeIndicator</v>
      </c>
      <c r="P46" t="str">
        <f t="shared" si="17"/>
        <v>MaterialPlantData.SafetyTimeIndicator</v>
      </c>
      <c r="R46" t="str">
        <f t="shared" si="18"/>
        <v>"MaterialPlantData"."SafetyTimeIndicator" "SafetyTimeIndicator",</v>
      </c>
      <c r="S46" t="str">
        <f t="shared" si="19"/>
        <v>COMMENT ON COLUMN "MaterialProductionView"."SafetyTimeIndicator" IS '安全时间标识';</v>
      </c>
    </row>
    <row r="47" spans="1:19" x14ac:dyDescent="0.25">
      <c r="A47" t="s">
        <v>376</v>
      </c>
      <c r="B47" t="s">
        <v>618</v>
      </c>
      <c r="C47" t="s">
        <v>619</v>
      </c>
      <c r="D47" t="s">
        <v>620</v>
      </c>
      <c r="E47" t="s">
        <v>147</v>
      </c>
      <c r="F47" t="s">
        <v>527</v>
      </c>
      <c r="G47">
        <v>420</v>
      </c>
      <c r="H47" t="s">
        <v>1079</v>
      </c>
      <c r="I47" t="str">
        <f t="shared" si="20"/>
        <v>SafetyTimeProfile</v>
      </c>
      <c r="J47" t="str">
        <f t="shared" si="21"/>
        <v>安全时间参数文件</v>
      </c>
      <c r="K47" s="19" t="s">
        <v>1023</v>
      </c>
      <c r="L47" s="19" t="s">
        <v>1074</v>
      </c>
      <c r="M47" t="b">
        <v>0</v>
      </c>
      <c r="N47">
        <f t="shared" si="15"/>
        <v>420</v>
      </c>
      <c r="O47" t="str">
        <f t="shared" si="16"/>
        <v>MaterialPlantData.SafetyTimeProfile</v>
      </c>
      <c r="P47" t="str">
        <f t="shared" si="17"/>
        <v>MaterialPlantData.SafetyTimeProfile</v>
      </c>
      <c r="R47" t="str">
        <f t="shared" si="18"/>
        <v>"MaterialPlantData"."SafetyTimeProfile" "SafetyTimeProfile",</v>
      </c>
      <c r="S47" t="str">
        <f t="shared" si="19"/>
        <v>COMMENT ON COLUMN "MaterialProductionView"."SafetyTimeProfile" IS '安全时间参数文件';</v>
      </c>
    </row>
    <row r="48" spans="1:19" x14ac:dyDescent="0.25">
      <c r="A48" t="s">
        <v>376</v>
      </c>
      <c r="B48" t="s">
        <v>621</v>
      </c>
      <c r="C48" t="s">
        <v>622</v>
      </c>
      <c r="D48" t="s">
        <v>623</v>
      </c>
      <c r="E48" t="s">
        <v>545</v>
      </c>
      <c r="G48">
        <v>430</v>
      </c>
      <c r="H48" t="s">
        <v>1079</v>
      </c>
      <c r="I48" t="str">
        <f t="shared" si="20"/>
        <v>SafetyTime</v>
      </c>
      <c r="J48" t="str">
        <f t="shared" si="21"/>
        <v>安全时间 (天数)</v>
      </c>
      <c r="K48" s="19" t="s">
        <v>1023</v>
      </c>
      <c r="L48" s="19" t="s">
        <v>1074</v>
      </c>
      <c r="M48" t="b">
        <v>0</v>
      </c>
      <c r="N48">
        <f t="shared" si="15"/>
        <v>430</v>
      </c>
      <c r="O48" t="str">
        <f t="shared" si="16"/>
        <v>MaterialPlantData.SafetyTime</v>
      </c>
      <c r="P48" t="str">
        <f t="shared" si="17"/>
        <v>MaterialPlantData.SafetyTime</v>
      </c>
      <c r="R48" t="str">
        <f t="shared" si="18"/>
        <v>"MaterialPlantData"."SafetyTime" "SafetyTime",</v>
      </c>
      <c r="S48" t="str">
        <f t="shared" si="19"/>
        <v>COMMENT ON COLUMN "MaterialProductionView"."SafetyTime" IS '安全时间 (天数)';</v>
      </c>
    </row>
    <row r="49" spans="1:19" x14ac:dyDescent="0.25">
      <c r="A49" t="s">
        <v>376</v>
      </c>
      <c r="B49" t="s">
        <v>469</v>
      </c>
      <c r="C49" t="s">
        <v>470</v>
      </c>
      <c r="D49" t="s">
        <v>69</v>
      </c>
      <c r="E49" t="s">
        <v>147</v>
      </c>
      <c r="G49">
        <v>440</v>
      </c>
      <c r="H49" t="s">
        <v>1079</v>
      </c>
      <c r="I49" t="str">
        <f t="shared" si="20"/>
        <v>Period</v>
      </c>
      <c r="J49" t="str">
        <f t="shared" si="21"/>
        <v>期间标识</v>
      </c>
      <c r="K49" s="19" t="s">
        <v>1023</v>
      </c>
      <c r="L49" s="19" t="s">
        <v>1074</v>
      </c>
      <c r="M49" t="b">
        <v>0</v>
      </c>
      <c r="N49">
        <f t="shared" si="15"/>
        <v>440</v>
      </c>
      <c r="O49" t="str">
        <f t="shared" si="16"/>
        <v>MaterialPlantData.Period</v>
      </c>
      <c r="P49" t="str">
        <f t="shared" si="17"/>
        <v>MaterialPlantData.Period</v>
      </c>
      <c r="R49" t="str">
        <f t="shared" si="18"/>
        <v>"MaterialPlantData"."Period" "Period",</v>
      </c>
      <c r="S49" t="str">
        <f t="shared" si="19"/>
        <v>COMMENT ON COLUMN "MaterialProductionView"."Period" IS '期间标识';</v>
      </c>
    </row>
    <row r="50" spans="1:19" x14ac:dyDescent="0.25">
      <c r="A50" t="s">
        <v>376</v>
      </c>
      <c r="B50" t="s">
        <v>471</v>
      </c>
      <c r="C50" t="s">
        <v>472</v>
      </c>
      <c r="D50" t="s">
        <v>71</v>
      </c>
      <c r="E50" t="s">
        <v>147</v>
      </c>
      <c r="G50">
        <v>450</v>
      </c>
      <c r="H50" t="s">
        <v>1079</v>
      </c>
      <c r="I50" t="str">
        <f t="shared" si="20"/>
        <v>FiscalYearVariant</v>
      </c>
      <c r="J50" t="str">
        <f t="shared" si="21"/>
        <v>会计年度变式</v>
      </c>
      <c r="K50" s="19" t="s">
        <v>1023</v>
      </c>
      <c r="L50" s="19" t="s">
        <v>1074</v>
      </c>
      <c r="M50" t="b">
        <v>0</v>
      </c>
      <c r="N50">
        <f t="shared" si="15"/>
        <v>450</v>
      </c>
      <c r="O50" t="str">
        <f t="shared" si="16"/>
        <v>MaterialPlantData.FiscalYearVariant</v>
      </c>
      <c r="P50" t="str">
        <f t="shared" si="17"/>
        <v>MaterialPlantData.FiscalYearVariant</v>
      </c>
      <c r="R50" t="str">
        <f t="shared" si="18"/>
        <v>"MaterialPlantData"."FiscalYearVariant" "FiscalYearVariant",</v>
      </c>
      <c r="S50" t="str">
        <f t="shared" si="19"/>
        <v>COMMENT ON COLUMN "MaterialProductionView"."FiscalYearVariant" IS '会计年度变式';</v>
      </c>
    </row>
    <row r="51" spans="1:19" x14ac:dyDescent="0.25">
      <c r="A51" t="s">
        <v>376</v>
      </c>
      <c r="B51" t="s">
        <v>473</v>
      </c>
      <c r="C51" t="s">
        <v>474</v>
      </c>
      <c r="D51" t="s">
        <v>73</v>
      </c>
      <c r="E51" t="s">
        <v>147</v>
      </c>
      <c r="G51">
        <v>460</v>
      </c>
      <c r="H51" t="s">
        <v>1079</v>
      </c>
      <c r="I51" t="str">
        <f t="shared" si="20"/>
        <v>RequirementsSplitting</v>
      </c>
      <c r="J51" t="str">
        <f t="shared" si="21"/>
        <v>需求分割标识</v>
      </c>
      <c r="K51" s="19" t="s">
        <v>1023</v>
      </c>
      <c r="L51" s="19" t="s">
        <v>1074</v>
      </c>
      <c r="M51" t="b">
        <v>0</v>
      </c>
      <c r="N51">
        <f t="shared" si="15"/>
        <v>460</v>
      </c>
      <c r="O51" t="str">
        <f t="shared" si="16"/>
        <v>MaterialPlantData.RequirementsSplitting</v>
      </c>
      <c r="P51" t="str">
        <f t="shared" si="17"/>
        <v>MaterialPlantData.RequirementsSplitting</v>
      </c>
      <c r="R51" t="str">
        <f t="shared" si="18"/>
        <v>"MaterialPlantData"."RequirementsSplitting" "RequirementsSplitting",</v>
      </c>
      <c r="S51" t="str">
        <f t="shared" si="19"/>
        <v>COMMENT ON COLUMN "MaterialProductionView"."RequirementsSplitting" IS '需求分割标识';</v>
      </c>
    </row>
    <row r="52" spans="1:19" x14ac:dyDescent="0.25">
      <c r="A52" t="s">
        <v>376</v>
      </c>
      <c r="B52" t="s">
        <v>534</v>
      </c>
      <c r="C52" t="s">
        <v>535</v>
      </c>
      <c r="D52" t="s">
        <v>89</v>
      </c>
      <c r="E52" t="s">
        <v>147</v>
      </c>
      <c r="G52">
        <v>470</v>
      </c>
      <c r="H52" t="s">
        <v>1079</v>
      </c>
      <c r="I52" t="str">
        <f t="shared" si="20"/>
        <v>PlanningStrategyGroup</v>
      </c>
      <c r="J52" t="str">
        <f t="shared" si="21"/>
        <v>计划策略组</v>
      </c>
      <c r="K52" s="19" t="s">
        <v>1023</v>
      </c>
      <c r="L52" s="19" t="s">
        <v>1074</v>
      </c>
      <c r="M52" t="b">
        <v>0</v>
      </c>
      <c r="N52">
        <f t="shared" si="15"/>
        <v>470</v>
      </c>
      <c r="O52" t="str">
        <f t="shared" si="16"/>
        <v>MaterialPlantData.PlanningStrategyGroup</v>
      </c>
      <c r="P52" t="str">
        <f t="shared" si="17"/>
        <v>MaterialPlantData.PlanningStrategyGroup</v>
      </c>
      <c r="R52" t="str">
        <f t="shared" si="18"/>
        <v>"MaterialPlantData"."PlanningStrategyGroup" "PlanningStrategyGroup",</v>
      </c>
      <c r="S52" t="str">
        <f t="shared" si="19"/>
        <v>COMMENT ON COLUMN "MaterialProductionView"."PlanningStrategyGroup" IS '计划策略组';</v>
      </c>
    </row>
    <row r="53" spans="1:19" x14ac:dyDescent="0.25">
      <c r="A53" t="s">
        <v>376</v>
      </c>
      <c r="B53" t="s">
        <v>540</v>
      </c>
      <c r="C53" t="s">
        <v>541</v>
      </c>
      <c r="D53" t="s">
        <v>91</v>
      </c>
      <c r="E53" t="s">
        <v>147</v>
      </c>
      <c r="G53">
        <v>480</v>
      </c>
      <c r="H53" t="s">
        <v>1079</v>
      </c>
      <c r="I53" t="str">
        <f t="shared" si="20"/>
        <v>ConsumptionMode</v>
      </c>
      <c r="J53" t="str">
        <f t="shared" si="21"/>
        <v>消耗模式</v>
      </c>
      <c r="K53" s="19" t="s">
        <v>1023</v>
      </c>
      <c r="L53" s="19" t="s">
        <v>1074</v>
      </c>
      <c r="M53" t="b">
        <v>0</v>
      </c>
      <c r="N53">
        <f t="shared" si="15"/>
        <v>480</v>
      </c>
      <c r="O53" t="str">
        <f t="shared" si="16"/>
        <v>MaterialPlantData.ConsumptionMode</v>
      </c>
      <c r="P53" t="str">
        <f t="shared" si="17"/>
        <v>MaterialPlantData.ConsumptionMode</v>
      </c>
      <c r="R53" t="str">
        <f t="shared" si="18"/>
        <v>"MaterialPlantData"."ConsumptionMode" "ConsumptionMode",</v>
      </c>
      <c r="S53" t="str">
        <f t="shared" si="19"/>
        <v>COMMENT ON COLUMN "MaterialProductionView"."ConsumptionMode" IS '消耗模式';</v>
      </c>
    </row>
    <row r="54" spans="1:19" x14ac:dyDescent="0.25">
      <c r="A54" t="s">
        <v>376</v>
      </c>
      <c r="B54" t="s">
        <v>542</v>
      </c>
      <c r="C54" t="s">
        <v>543</v>
      </c>
      <c r="D54" t="s">
        <v>544</v>
      </c>
      <c r="E54" t="s">
        <v>545</v>
      </c>
      <c r="G54">
        <v>490</v>
      </c>
      <c r="H54" t="s">
        <v>1079</v>
      </c>
      <c r="I54" t="str">
        <f t="shared" si="20"/>
        <v>ConsumptionPeriodBackward</v>
      </c>
      <c r="J54" t="str">
        <f t="shared" si="21"/>
        <v>逆向消耗期间</v>
      </c>
      <c r="K54" s="19" t="s">
        <v>1023</v>
      </c>
      <c r="L54" s="19" t="s">
        <v>1074</v>
      </c>
      <c r="M54" t="b">
        <v>0</v>
      </c>
      <c r="N54">
        <f t="shared" si="15"/>
        <v>490</v>
      </c>
      <c r="O54" t="str">
        <f t="shared" si="16"/>
        <v>MaterialPlantData.ConsumptionPeriodBackward</v>
      </c>
      <c r="P54" t="str">
        <f t="shared" si="17"/>
        <v>MaterialPlantData.ConsumptionPeriodBackward</v>
      </c>
      <c r="R54" t="str">
        <f t="shared" si="18"/>
        <v>"MaterialPlantData"."ConsumptionPeriodBackward" "ConsumptionPeriodBackward",</v>
      </c>
      <c r="S54" t="str">
        <f t="shared" si="19"/>
        <v>COMMENT ON COLUMN "MaterialProductionView"."ConsumptionPeriodBackward" IS '逆向消耗期间';</v>
      </c>
    </row>
    <row r="55" spans="1:19" x14ac:dyDescent="0.25">
      <c r="A55" t="s">
        <v>376</v>
      </c>
      <c r="B55" t="s">
        <v>546</v>
      </c>
      <c r="C55" t="s">
        <v>547</v>
      </c>
      <c r="D55" t="s">
        <v>548</v>
      </c>
      <c r="E55" t="s">
        <v>545</v>
      </c>
      <c r="G55">
        <v>500</v>
      </c>
      <c r="H55" t="s">
        <v>1079</v>
      </c>
      <c r="I55" t="str">
        <f t="shared" si="20"/>
        <v>ConsumptionPeriodForward</v>
      </c>
      <c r="J55" t="str">
        <f t="shared" si="21"/>
        <v>正向消耗期间</v>
      </c>
      <c r="K55" s="19" t="s">
        <v>1023</v>
      </c>
      <c r="L55" s="19" t="s">
        <v>1074</v>
      </c>
      <c r="M55" t="b">
        <v>0</v>
      </c>
      <c r="N55">
        <f t="shared" si="15"/>
        <v>500</v>
      </c>
      <c r="O55" t="str">
        <f t="shared" si="16"/>
        <v>MaterialPlantData.ConsumptionPeriodForward</v>
      </c>
      <c r="P55" t="str">
        <f t="shared" si="17"/>
        <v>MaterialPlantData.ConsumptionPeriodForward</v>
      </c>
      <c r="R55" t="str">
        <f t="shared" si="18"/>
        <v>"MaterialPlantData"."ConsumptionPeriodForward" "ConsumptionPeriodForward",</v>
      </c>
      <c r="S55" t="str">
        <f t="shared" si="19"/>
        <v>COMMENT ON COLUMN "MaterialProductionView"."ConsumptionPeriodForward" IS '正向消耗期间';</v>
      </c>
    </row>
    <row r="56" spans="1:19" x14ac:dyDescent="0.25">
      <c r="A56" t="s">
        <v>376</v>
      </c>
      <c r="B56" t="s">
        <v>479</v>
      </c>
      <c r="C56" t="s">
        <v>480</v>
      </c>
      <c r="D56" t="s">
        <v>79</v>
      </c>
      <c r="E56" t="s">
        <v>147</v>
      </c>
      <c r="G56">
        <v>510</v>
      </c>
      <c r="H56" t="s">
        <v>1079</v>
      </c>
      <c r="I56" t="str">
        <f t="shared" si="20"/>
        <v>MRPMixedIndicator</v>
      </c>
      <c r="J56" t="str">
        <f t="shared" si="21"/>
        <v>MRP综合标识</v>
      </c>
      <c r="K56" s="19" t="s">
        <v>1023</v>
      </c>
      <c r="L56" s="19" t="s">
        <v>1074</v>
      </c>
      <c r="M56" t="b">
        <v>0</v>
      </c>
      <c r="N56">
        <f t="shared" si="15"/>
        <v>510</v>
      </c>
      <c r="O56" t="str">
        <f t="shared" si="16"/>
        <v>MaterialPlantData.MRPMixedIndicator</v>
      </c>
      <c r="P56" t="str">
        <f t="shared" si="17"/>
        <v>MaterialPlantData.MRPMixedIndicator</v>
      </c>
      <c r="R56" t="str">
        <f t="shared" si="18"/>
        <v>"MaterialPlantData"."MRPMixedIndicator" "MRPMixedIndicator",</v>
      </c>
      <c r="S56" t="str">
        <f t="shared" si="19"/>
        <v>COMMENT ON COLUMN "MaterialProductionView"."MRPMixedIndicator" IS 'MRP综合标识';</v>
      </c>
    </row>
    <row r="57" spans="1:19" x14ac:dyDescent="0.25">
      <c r="A57" t="s">
        <v>376</v>
      </c>
      <c r="B57" t="s">
        <v>624</v>
      </c>
      <c r="C57" t="s">
        <v>625</v>
      </c>
      <c r="D57" t="s">
        <v>626</v>
      </c>
      <c r="E57" t="s">
        <v>147</v>
      </c>
      <c r="G57">
        <v>520</v>
      </c>
      <c r="H57" t="s">
        <v>1079</v>
      </c>
      <c r="I57" t="str">
        <f t="shared" si="20"/>
        <v>PlanningMaterial</v>
      </c>
      <c r="J57" t="str">
        <f t="shared" si="21"/>
        <v>计划物料</v>
      </c>
      <c r="K57" s="19" t="s">
        <v>1023</v>
      </c>
      <c r="L57" s="19" t="s">
        <v>1074</v>
      </c>
      <c r="M57" t="b">
        <v>0</v>
      </c>
      <c r="N57">
        <f t="shared" si="15"/>
        <v>520</v>
      </c>
      <c r="O57" t="str">
        <f t="shared" si="16"/>
        <v>MaterialPlantData.PlanningMaterial</v>
      </c>
      <c r="P57" t="str">
        <f t="shared" si="17"/>
        <v>MaterialPlantData.PlanningMaterial</v>
      </c>
      <c r="R57" t="str">
        <f t="shared" si="18"/>
        <v>"MaterialPlantData"."PlanningMaterial" "PlanningMaterial",</v>
      </c>
      <c r="S57" t="str">
        <f t="shared" si="19"/>
        <v>COMMENT ON COLUMN "MaterialProductionView"."PlanningMaterial" IS '计划物料';</v>
      </c>
    </row>
    <row r="58" spans="1:19" x14ac:dyDescent="0.25">
      <c r="A58" t="s">
        <v>376</v>
      </c>
      <c r="B58" t="s">
        <v>627</v>
      </c>
      <c r="C58" t="s">
        <v>628</v>
      </c>
      <c r="D58" t="s">
        <v>629</v>
      </c>
      <c r="E58" t="s">
        <v>147</v>
      </c>
      <c r="G58">
        <v>530</v>
      </c>
      <c r="H58" t="s">
        <v>1079</v>
      </c>
      <c r="I58" t="str">
        <f t="shared" si="20"/>
        <v>PlanningPlant</v>
      </c>
      <c r="J58" t="str">
        <f t="shared" si="21"/>
        <v>计划工厂</v>
      </c>
      <c r="K58" s="19" t="s">
        <v>1023</v>
      </c>
      <c r="L58" s="19" t="s">
        <v>1074</v>
      </c>
      <c r="M58" t="b">
        <v>0</v>
      </c>
      <c r="N58">
        <f t="shared" si="15"/>
        <v>530</v>
      </c>
      <c r="O58" t="str">
        <f t="shared" si="16"/>
        <v>MaterialPlantData.PlanningPlant</v>
      </c>
      <c r="P58" t="str">
        <f t="shared" si="17"/>
        <v>MaterialPlantData.PlanningPlant</v>
      </c>
      <c r="R58" t="str">
        <f t="shared" si="18"/>
        <v>"MaterialPlantData"."PlanningPlant" "PlanningPlant",</v>
      </c>
      <c r="S58" t="str">
        <f t="shared" si="19"/>
        <v>COMMENT ON COLUMN "MaterialProductionView"."PlanningPlant" IS '计划工厂';</v>
      </c>
    </row>
    <row r="59" spans="1:19" x14ac:dyDescent="0.25">
      <c r="A59" t="s">
        <v>376</v>
      </c>
      <c r="B59" t="s">
        <v>630</v>
      </c>
      <c r="C59" t="s">
        <v>631</v>
      </c>
      <c r="D59" t="s">
        <v>632</v>
      </c>
      <c r="E59" t="s">
        <v>147</v>
      </c>
      <c r="G59">
        <v>540</v>
      </c>
      <c r="H59" t="s">
        <v>1079</v>
      </c>
      <c r="I59" t="str">
        <f t="shared" si="20"/>
        <v>PlanningConversionFactor</v>
      </c>
      <c r="J59" t="str">
        <f t="shared" si="21"/>
        <v>计划转换因子</v>
      </c>
      <c r="K59" s="19" t="s">
        <v>1023</v>
      </c>
      <c r="L59" s="19" t="s">
        <v>1074</v>
      </c>
      <c r="M59" t="b">
        <v>0</v>
      </c>
      <c r="N59">
        <f t="shared" si="15"/>
        <v>540</v>
      </c>
      <c r="O59" t="str">
        <f t="shared" si="16"/>
        <v>MaterialPlantData.PlanningConversionFactor</v>
      </c>
      <c r="P59" t="str">
        <f t="shared" si="17"/>
        <v>MaterialPlantData.PlanningConversionFactor</v>
      </c>
      <c r="R59" t="str">
        <f t="shared" si="18"/>
        <v>"MaterialPlantData"."PlanningConversionFactor" "PlanningConversionFactor",</v>
      </c>
      <c r="S59" t="str">
        <f t="shared" si="19"/>
        <v>COMMENT ON COLUMN "MaterialProductionView"."PlanningConversionFactor" IS '计划转换因子';</v>
      </c>
    </row>
    <row r="60" spans="1:19" x14ac:dyDescent="0.25">
      <c r="A60" t="s">
        <v>376</v>
      </c>
      <c r="B60" t="s">
        <v>633</v>
      </c>
      <c r="C60" t="s">
        <v>634</v>
      </c>
      <c r="D60" t="s">
        <v>635</v>
      </c>
      <c r="E60" t="s">
        <v>147</v>
      </c>
      <c r="G60">
        <v>550</v>
      </c>
      <c r="H60" t="s">
        <v>1079</v>
      </c>
      <c r="I60" t="str">
        <f t="shared" si="20"/>
        <v>PlanningMaterialBaseUnit</v>
      </c>
      <c r="J60" t="str">
        <f t="shared" si="21"/>
        <v>计划物料的基本计量单位</v>
      </c>
      <c r="K60" s="19" t="s">
        <v>1023</v>
      </c>
      <c r="L60" s="19" t="s">
        <v>1074</v>
      </c>
      <c r="M60" t="b">
        <v>0</v>
      </c>
      <c r="N60">
        <f t="shared" si="15"/>
        <v>550</v>
      </c>
      <c r="O60" t="str">
        <f t="shared" si="16"/>
        <v>MaterialPlantData.PlanningMaterialBaseUnit</v>
      </c>
      <c r="P60" t="str">
        <f t="shared" si="17"/>
        <v>MaterialPlantData.PlanningMaterialBaseUnit</v>
      </c>
      <c r="R60" t="str">
        <f t="shared" si="18"/>
        <v>"MaterialPlantData"."PlanningMaterialBaseUnit" "PlanningMaterialBaseUnit",</v>
      </c>
      <c r="S60" t="str">
        <f t="shared" si="19"/>
        <v>COMMENT ON COLUMN "MaterialProductionView"."PlanningMaterialBaseUnit" IS '计划物料的基本计量单位';</v>
      </c>
    </row>
    <row r="61" spans="1:19" x14ac:dyDescent="0.25">
      <c r="A61" t="s">
        <v>376</v>
      </c>
      <c r="B61" t="s">
        <v>510</v>
      </c>
      <c r="C61" t="s">
        <v>511</v>
      </c>
      <c r="D61" t="s">
        <v>87</v>
      </c>
      <c r="E61" t="s">
        <v>147</v>
      </c>
      <c r="G61">
        <v>560</v>
      </c>
      <c r="H61" t="s">
        <v>1079</v>
      </c>
      <c r="I61" t="str">
        <f t="shared" si="20"/>
        <v>AvailabilityCheckingGroup</v>
      </c>
      <c r="J61" t="str">
        <f t="shared" si="21"/>
        <v>可用性检查组</v>
      </c>
      <c r="K61" s="19" t="s">
        <v>1023</v>
      </c>
      <c r="L61" s="19" t="s">
        <v>1074</v>
      </c>
      <c r="M61" t="b">
        <v>0</v>
      </c>
      <c r="N61">
        <f t="shared" si="15"/>
        <v>560</v>
      </c>
      <c r="O61" t="str">
        <f t="shared" si="16"/>
        <v>MaterialPlantData.AvailabilityCheckingGroup</v>
      </c>
      <c r="P61" t="str">
        <f t="shared" si="17"/>
        <v>MaterialPlantData.AvailabilityCheckingGroup</v>
      </c>
      <c r="R61" t="str">
        <f t="shared" si="18"/>
        <v>"MaterialPlantData"."AvailabilityCheckingGroup" "AvailabilityCheckingGroup",</v>
      </c>
      <c r="S61" t="str">
        <f t="shared" si="19"/>
        <v>COMMENT ON COLUMN "MaterialProductionView"."AvailabilityCheckingGroup" IS '可用性检查组';</v>
      </c>
    </row>
    <row r="62" spans="1:19" x14ac:dyDescent="0.25">
      <c r="A62" t="s">
        <v>376</v>
      </c>
      <c r="B62" t="s">
        <v>512</v>
      </c>
      <c r="C62" t="s">
        <v>513</v>
      </c>
      <c r="D62" t="s">
        <v>514</v>
      </c>
      <c r="E62" t="s">
        <v>347</v>
      </c>
      <c r="G62">
        <v>570</v>
      </c>
      <c r="H62" t="s">
        <v>1079</v>
      </c>
      <c r="I62" t="str">
        <f t="shared" si="20"/>
        <v>ReplenishmentLeadTime</v>
      </c>
      <c r="J62" t="str">
        <f t="shared" si="21"/>
        <v>总计补货提前时间</v>
      </c>
      <c r="K62" s="19" t="s">
        <v>1023</v>
      </c>
      <c r="L62" s="19" t="s">
        <v>1074</v>
      </c>
      <c r="M62" t="b">
        <v>0</v>
      </c>
      <c r="N62">
        <f t="shared" si="15"/>
        <v>570</v>
      </c>
      <c r="O62" t="str">
        <f t="shared" si="16"/>
        <v>MaterialPlantData.ReplenishmentLeadTime</v>
      </c>
      <c r="P62" t="str">
        <f t="shared" si="17"/>
        <v>MaterialPlantData.ReplenishmentLeadTime</v>
      </c>
      <c r="R62" t="str">
        <f t="shared" si="18"/>
        <v>"MaterialPlantData"."ReplenishmentLeadTime" "ReplenishmentLeadTime",</v>
      </c>
      <c r="S62" t="str">
        <f t="shared" si="19"/>
        <v>COMMENT ON COLUMN "MaterialProductionView"."ReplenishmentLeadTime" IS '总计补货提前时间';</v>
      </c>
    </row>
    <row r="63" spans="1:19" x14ac:dyDescent="0.25">
      <c r="A63" t="s">
        <v>376</v>
      </c>
      <c r="B63" t="s">
        <v>636</v>
      </c>
      <c r="C63" t="s">
        <v>637</v>
      </c>
      <c r="D63" t="s">
        <v>638</v>
      </c>
      <c r="E63" t="s">
        <v>147</v>
      </c>
      <c r="G63">
        <v>580</v>
      </c>
      <c r="H63" t="s">
        <v>1079</v>
      </c>
      <c r="I63" t="str">
        <f t="shared" si="20"/>
        <v>CrossProjectMaterialIndicator</v>
      </c>
      <c r="J63" t="str">
        <f t="shared" si="21"/>
        <v>跨项目物料指示符</v>
      </c>
      <c r="K63" s="19" t="s">
        <v>1023</v>
      </c>
      <c r="L63" s="19" t="s">
        <v>1074</v>
      </c>
      <c r="M63" t="b">
        <v>0</v>
      </c>
      <c r="N63">
        <f t="shared" si="15"/>
        <v>580</v>
      </c>
      <c r="O63" t="str">
        <f t="shared" si="16"/>
        <v>MaterialPlantData.CrossProjectMaterialIndicator</v>
      </c>
      <c r="P63" t="str">
        <f t="shared" si="17"/>
        <v>MaterialPlantData.CrossProjectMaterialIndicator</v>
      </c>
      <c r="R63" t="str">
        <f t="shared" si="18"/>
        <v>"MaterialPlantData"."CrossProjectMaterialIndicator" "CrossProjectMaterialIndicator",</v>
      </c>
      <c r="S63" t="str">
        <f t="shared" si="19"/>
        <v>COMMENT ON COLUMN "MaterialProductionView"."CrossProjectMaterialIndicator" IS '跨项目物料指示符';</v>
      </c>
    </row>
    <row r="64" spans="1:19" x14ac:dyDescent="0.25">
      <c r="A64" t="s">
        <v>376</v>
      </c>
      <c r="B64" t="s">
        <v>639</v>
      </c>
      <c r="C64" t="s">
        <v>640</v>
      </c>
      <c r="D64" t="s">
        <v>641</v>
      </c>
      <c r="E64" t="s">
        <v>147</v>
      </c>
      <c r="G64">
        <v>590</v>
      </c>
      <c r="H64" t="s">
        <v>1079</v>
      </c>
      <c r="I64" t="str">
        <f t="shared" si="20"/>
        <v>ConfigurableMaterial</v>
      </c>
      <c r="J64" t="str">
        <f t="shared" si="21"/>
        <v>可配置的物料</v>
      </c>
      <c r="K64" s="19" t="s">
        <v>1023</v>
      </c>
      <c r="L64" s="19" t="s">
        <v>1074</v>
      </c>
      <c r="M64" t="b">
        <v>0</v>
      </c>
      <c r="N64">
        <f t="shared" si="15"/>
        <v>590</v>
      </c>
      <c r="O64" t="str">
        <f t="shared" si="16"/>
        <v>MaterialPlantData.ConfigurableMaterial</v>
      </c>
      <c r="P64" t="str">
        <f t="shared" si="17"/>
        <v>MaterialPlantData.ConfigurableMaterial</v>
      </c>
      <c r="R64" t="str">
        <f t="shared" si="18"/>
        <v>"MaterialPlantData"."ConfigurableMaterial" "ConfigurableMaterial",</v>
      </c>
      <c r="S64" t="str">
        <f t="shared" si="19"/>
        <v>COMMENT ON COLUMN "MaterialProductionView"."ConfigurableMaterial" IS '可配置的物料';</v>
      </c>
    </row>
    <row r="65" spans="1:19" x14ac:dyDescent="0.25">
      <c r="A65" t="s">
        <v>376</v>
      </c>
      <c r="B65" t="s">
        <v>477</v>
      </c>
      <c r="C65" t="s">
        <v>478</v>
      </c>
      <c r="D65" t="s">
        <v>77</v>
      </c>
      <c r="E65" t="s">
        <v>147</v>
      </c>
      <c r="G65">
        <v>600</v>
      </c>
      <c r="H65" t="s">
        <v>1079</v>
      </c>
      <c r="I65" t="str">
        <f t="shared" si="20"/>
        <v>BOMSelectingMethod</v>
      </c>
      <c r="J65" t="str">
        <f t="shared" si="21"/>
        <v>替换BOM的选择方法</v>
      </c>
      <c r="K65" s="19" t="s">
        <v>1023</v>
      </c>
      <c r="L65" s="19" t="s">
        <v>1074</v>
      </c>
      <c r="M65" t="b">
        <v>0</v>
      </c>
      <c r="N65">
        <f t="shared" si="15"/>
        <v>600</v>
      </c>
      <c r="O65" t="str">
        <f t="shared" si="16"/>
        <v>MaterialPlantData.BOMSelectingMethod</v>
      </c>
      <c r="P65" t="str">
        <f t="shared" si="17"/>
        <v>MaterialPlantData.BOMSelectingMethod</v>
      </c>
      <c r="R65" t="str">
        <f t="shared" si="18"/>
        <v>"MaterialPlantData"."BOMSelectingMethod" "BOMSelectingMethod",</v>
      </c>
      <c r="S65" t="str">
        <f t="shared" si="19"/>
        <v>COMMENT ON COLUMN "MaterialProductionView"."BOMSelectingMethod" IS '替换BOM的选择方法';</v>
      </c>
    </row>
    <row r="66" spans="1:19" x14ac:dyDescent="0.25">
      <c r="A66" t="s">
        <v>376</v>
      </c>
      <c r="B66" t="s">
        <v>475</v>
      </c>
      <c r="C66" t="s">
        <v>476</v>
      </c>
      <c r="D66" t="s">
        <v>75</v>
      </c>
      <c r="E66" t="s">
        <v>147</v>
      </c>
      <c r="G66">
        <v>610</v>
      </c>
      <c r="H66" t="s">
        <v>1079</v>
      </c>
      <c r="I66" t="str">
        <f t="shared" si="20"/>
        <v>RequirementsSummarize</v>
      </c>
      <c r="J66" t="str">
        <f t="shared" si="21"/>
        <v>需求汇总方式</v>
      </c>
      <c r="K66" s="19" t="s">
        <v>1023</v>
      </c>
      <c r="L66" s="19" t="s">
        <v>1074</v>
      </c>
      <c r="M66" t="b">
        <v>0</v>
      </c>
      <c r="N66">
        <f t="shared" si="15"/>
        <v>610</v>
      </c>
      <c r="O66" t="str">
        <f t="shared" si="16"/>
        <v>MaterialPlantData.RequirementsSummarize</v>
      </c>
      <c r="P66" t="str">
        <f t="shared" si="17"/>
        <v>MaterialPlantData.RequirementsSummarize</v>
      </c>
      <c r="R66" t="str">
        <f t="shared" si="18"/>
        <v>"MaterialPlantData"."RequirementsSummarize" "RequirementsSummarize",</v>
      </c>
      <c r="S66" t="str">
        <f t="shared" si="19"/>
        <v>COMMENT ON COLUMN "MaterialProductionView"."RequirementsSummarize" IS '需求汇总方式';</v>
      </c>
    </row>
    <row r="67" spans="1:19" x14ac:dyDescent="0.25">
      <c r="A67" t="s">
        <v>376</v>
      </c>
      <c r="B67" t="s">
        <v>645</v>
      </c>
      <c r="C67" t="s">
        <v>646</v>
      </c>
      <c r="D67" t="s">
        <v>647</v>
      </c>
      <c r="E67" t="s">
        <v>239</v>
      </c>
      <c r="G67">
        <v>620</v>
      </c>
      <c r="H67" t="s">
        <v>1079</v>
      </c>
      <c r="I67" t="str">
        <f t="shared" ref="I67" si="22">B67</f>
        <v>ComponentScrapPercent</v>
      </c>
      <c r="J67" t="str">
        <f t="shared" si="21"/>
        <v>部件废品(%)</v>
      </c>
      <c r="K67" s="19" t="s">
        <v>1023</v>
      </c>
      <c r="L67" s="19" t="s">
        <v>1074</v>
      </c>
      <c r="M67" t="b">
        <v>0</v>
      </c>
      <c r="N67">
        <f t="shared" ref="N67" si="23">G67</f>
        <v>620</v>
      </c>
      <c r="O67" t="str">
        <f t="shared" ref="O67" si="24">A67&amp;"."&amp;B67</f>
        <v>MaterialPlantData.ComponentScrapPercent</v>
      </c>
      <c r="P67" t="str">
        <f t="shared" ref="P67" si="25">A67&amp;"."&amp;B67</f>
        <v>MaterialPlantData.ComponentScrapPercent</v>
      </c>
      <c r="R67" t="str">
        <f t="shared" ref="R67" si="26">""""&amp;A67&amp;"""."""&amp;B67&amp;""" """&amp;I67&amp;""","</f>
        <v>"MaterialPlantData"."ComponentScrapPercent" "ComponentScrapPercent",</v>
      </c>
      <c r="S67" t="str">
        <f t="shared" ref="S67" si="27">"COMMENT ON COLUMN ""MaterialProductionView""."""&amp;I67&amp;""" IS '"&amp;D67&amp;"';"</f>
        <v>COMMENT ON COLUMN "MaterialProductionView"."ComponentScrapPercent" IS '部件废品(%)';</v>
      </c>
    </row>
    <row r="68" spans="1:19" x14ac:dyDescent="0.25">
      <c r="A68" t="s">
        <v>376</v>
      </c>
      <c r="B68" t="s">
        <v>648</v>
      </c>
      <c r="C68" t="s">
        <v>649</v>
      </c>
      <c r="D68" t="s">
        <v>650</v>
      </c>
      <c r="E68" t="s">
        <v>147</v>
      </c>
      <c r="G68">
        <v>630</v>
      </c>
      <c r="H68" t="s">
        <v>1079</v>
      </c>
      <c r="I68" t="str">
        <f t="shared" ref="I68:I102" si="28">B68</f>
        <v>RequirementsGrouping</v>
      </c>
      <c r="J68" t="str">
        <f t="shared" ref="J68" si="29">D68</f>
        <v>需求分组指示符</v>
      </c>
      <c r="K68" s="19" t="s">
        <v>1023</v>
      </c>
      <c r="L68" s="19" t="s">
        <v>1074</v>
      </c>
      <c r="M68" t="b">
        <v>0</v>
      </c>
      <c r="N68">
        <f t="shared" ref="N68:N99" si="30">G68</f>
        <v>630</v>
      </c>
      <c r="O68" t="str">
        <f t="shared" ref="O68:O99" si="31">A68&amp;"."&amp;B68</f>
        <v>MaterialPlantData.RequirementsGrouping</v>
      </c>
      <c r="P68" t="str">
        <f t="shared" ref="P68:P99" si="32">A68&amp;"."&amp;B68</f>
        <v>MaterialPlantData.RequirementsGrouping</v>
      </c>
      <c r="R68" t="str">
        <f t="shared" ref="R68:R102" si="33">""""&amp;A68&amp;"""."""&amp;B68&amp;""" """&amp;I68&amp;""","</f>
        <v>"MaterialPlantData"."RequirementsGrouping" "RequirementsGrouping",</v>
      </c>
      <c r="S68" t="str">
        <f t="shared" ref="S68:S102" si="34">"COMMENT ON COLUMN ""MaterialProductionView""."""&amp;I68&amp;""" IS '"&amp;D68&amp;"';"</f>
        <v>COMMENT ON COLUMN "MaterialProductionView"."RequirementsGrouping" IS '需求分组指示符';</v>
      </c>
    </row>
    <row r="69" spans="1:19" x14ac:dyDescent="0.25">
      <c r="A69" t="s">
        <v>376</v>
      </c>
      <c r="B69" t="s">
        <v>651</v>
      </c>
      <c r="C69" t="s">
        <v>652</v>
      </c>
      <c r="D69" t="s">
        <v>653</v>
      </c>
      <c r="E69" t="s">
        <v>147</v>
      </c>
      <c r="G69">
        <v>635</v>
      </c>
      <c r="H69" t="s">
        <v>1079</v>
      </c>
      <c r="I69" t="str">
        <f t="shared" si="28"/>
        <v>MRPRelevancyRequirements</v>
      </c>
      <c r="J69" t="str">
        <f t="shared" ref="J69:J102" si="35">D69</f>
        <v>MRP相关需求</v>
      </c>
      <c r="K69" s="19" t="s">
        <v>1023</v>
      </c>
      <c r="L69" s="19" t="s">
        <v>1074</v>
      </c>
      <c r="M69" t="b">
        <v>0</v>
      </c>
      <c r="N69">
        <f t="shared" si="30"/>
        <v>635</v>
      </c>
      <c r="O69" t="str">
        <f t="shared" si="31"/>
        <v>MaterialPlantData.MRPRelevancyRequirements</v>
      </c>
      <c r="P69" t="str">
        <f t="shared" si="32"/>
        <v>MaterialPlantData.MRPRelevancyRequirements</v>
      </c>
      <c r="R69" t="str">
        <f t="shared" si="33"/>
        <v>"MaterialPlantData"."MRPRelevancyRequirements" "MRPRelevancyRequirements",</v>
      </c>
      <c r="S69" t="str">
        <f t="shared" si="34"/>
        <v>COMMENT ON COLUMN "MaterialProductionView"."MRPRelevancyRequirements" IS 'MRP相关需求';</v>
      </c>
    </row>
    <row r="70" spans="1:19" x14ac:dyDescent="0.25">
      <c r="A70" t="s">
        <v>376</v>
      </c>
      <c r="B70" t="s">
        <v>654</v>
      </c>
      <c r="C70" t="s">
        <v>655</v>
      </c>
      <c r="D70" t="s">
        <v>656</v>
      </c>
      <c r="E70" t="s">
        <v>147</v>
      </c>
      <c r="G70">
        <v>640</v>
      </c>
      <c r="H70" t="s">
        <v>1079</v>
      </c>
      <c r="I70" t="str">
        <f t="shared" si="28"/>
        <v>DiscontinuationIndicator</v>
      </c>
      <c r="J70" t="str">
        <f t="shared" si="35"/>
        <v>非连续标识</v>
      </c>
      <c r="K70" s="19" t="s">
        <v>1023</v>
      </c>
      <c r="L70" s="19" t="s">
        <v>1074</v>
      </c>
      <c r="M70" t="b">
        <v>0</v>
      </c>
      <c r="N70">
        <f t="shared" si="30"/>
        <v>640</v>
      </c>
      <c r="O70" t="str">
        <f t="shared" si="31"/>
        <v>MaterialPlantData.DiscontinuationIndicator</v>
      </c>
      <c r="P70" t="str">
        <f t="shared" si="32"/>
        <v>MaterialPlantData.DiscontinuationIndicator</v>
      </c>
      <c r="R70" t="str">
        <f t="shared" si="33"/>
        <v>"MaterialPlantData"."DiscontinuationIndicator" "DiscontinuationIndicator",</v>
      </c>
      <c r="S70" t="str">
        <f t="shared" si="34"/>
        <v>COMMENT ON COLUMN "MaterialProductionView"."DiscontinuationIndicator" IS '非连续标识';</v>
      </c>
    </row>
    <row r="71" spans="1:19" x14ac:dyDescent="0.25">
      <c r="A71" t="s">
        <v>376</v>
      </c>
      <c r="B71" t="s">
        <v>657</v>
      </c>
      <c r="C71" t="s">
        <v>658</v>
      </c>
      <c r="D71" t="s">
        <v>659</v>
      </c>
      <c r="E71" t="s">
        <v>660</v>
      </c>
      <c r="G71">
        <v>650</v>
      </c>
      <c r="H71" t="s">
        <v>1079</v>
      </c>
      <c r="I71" t="str">
        <f t="shared" si="28"/>
        <v>EffectiveOutDate</v>
      </c>
      <c r="J71" t="str">
        <f t="shared" si="35"/>
        <v>生效日期</v>
      </c>
      <c r="K71" s="19" t="s">
        <v>1023</v>
      </c>
      <c r="L71" s="19" t="s">
        <v>1074</v>
      </c>
      <c r="M71" t="b">
        <v>0</v>
      </c>
      <c r="N71">
        <f t="shared" si="30"/>
        <v>650</v>
      </c>
      <c r="O71" t="str">
        <f t="shared" si="31"/>
        <v>MaterialPlantData.EffectiveOutDate</v>
      </c>
      <c r="P71" t="str">
        <f t="shared" si="32"/>
        <v>MaterialPlantData.EffectiveOutDate</v>
      </c>
      <c r="R71" t="str">
        <f t="shared" si="33"/>
        <v>"MaterialPlantData"."EffectiveOutDate" "EffectiveOutDate",</v>
      </c>
      <c r="S71" t="str">
        <f t="shared" si="34"/>
        <v>COMMENT ON COLUMN "MaterialProductionView"."EffectiveOutDate" IS '生效日期';</v>
      </c>
    </row>
    <row r="72" spans="1:19" x14ac:dyDescent="0.25">
      <c r="A72" t="s">
        <v>376</v>
      </c>
      <c r="B72" t="s">
        <v>661</v>
      </c>
      <c r="C72" t="s">
        <v>662</v>
      </c>
      <c r="D72" t="s">
        <v>663</v>
      </c>
      <c r="E72" t="s">
        <v>147</v>
      </c>
      <c r="G72">
        <v>655</v>
      </c>
      <c r="H72" t="s">
        <v>1079</v>
      </c>
      <c r="I72" t="str">
        <f t="shared" si="28"/>
        <v>FollowUpMaterial</v>
      </c>
      <c r="J72" t="str">
        <f t="shared" si="35"/>
        <v>后续物料</v>
      </c>
      <c r="K72" s="19" t="s">
        <v>1023</v>
      </c>
      <c r="L72" s="19" t="s">
        <v>1074</v>
      </c>
      <c r="M72" t="b">
        <v>0</v>
      </c>
      <c r="N72">
        <f t="shared" si="30"/>
        <v>655</v>
      </c>
      <c r="O72" t="str">
        <f t="shared" si="31"/>
        <v>MaterialPlantData.FollowUpMaterial</v>
      </c>
      <c r="P72" t="str">
        <f t="shared" si="32"/>
        <v>MaterialPlantData.FollowUpMaterial</v>
      </c>
      <c r="R72" t="str">
        <f t="shared" si="33"/>
        <v>"MaterialPlantData"."FollowUpMaterial" "FollowUpMaterial",</v>
      </c>
      <c r="S72" t="str">
        <f t="shared" si="34"/>
        <v>COMMENT ON COLUMN "MaterialProductionView"."FollowUpMaterial" IS '后续物料';</v>
      </c>
    </row>
    <row r="73" spans="1:19" x14ac:dyDescent="0.25">
      <c r="A73" t="s">
        <v>376</v>
      </c>
      <c r="B73" t="s">
        <v>664</v>
      </c>
      <c r="C73" t="s">
        <v>665</v>
      </c>
      <c r="D73" t="s">
        <v>666</v>
      </c>
      <c r="E73" t="s">
        <v>288</v>
      </c>
      <c r="G73">
        <v>660</v>
      </c>
      <c r="H73" t="s">
        <v>1079</v>
      </c>
      <c r="I73" t="str">
        <f t="shared" si="28"/>
        <v>ReManufacturingAllowed</v>
      </c>
      <c r="J73" t="str">
        <f t="shared" si="35"/>
        <v>重复生产</v>
      </c>
      <c r="K73" s="19" t="s">
        <v>1023</v>
      </c>
      <c r="L73" s="19" t="s">
        <v>1074</v>
      </c>
      <c r="M73" t="b">
        <v>0</v>
      </c>
      <c r="N73">
        <f t="shared" si="30"/>
        <v>660</v>
      </c>
      <c r="O73" t="str">
        <f t="shared" si="31"/>
        <v>MaterialPlantData.ReManufacturingAllowed</v>
      </c>
      <c r="P73" t="str">
        <f t="shared" si="32"/>
        <v>MaterialPlantData.ReManufacturingAllowed</v>
      </c>
      <c r="R73" t="str">
        <f t="shared" si="33"/>
        <v>"MaterialPlantData"."ReManufacturingAllowed" "ReManufacturingAllowed",</v>
      </c>
      <c r="S73" t="str">
        <f t="shared" si="34"/>
        <v>COMMENT ON COLUMN "MaterialProductionView"."ReManufacturingAllowed" IS '重复生产';</v>
      </c>
    </row>
    <row r="74" spans="1:19" x14ac:dyDescent="0.25">
      <c r="A74" t="s">
        <v>376</v>
      </c>
      <c r="B74" t="s">
        <v>667</v>
      </c>
      <c r="C74" t="s">
        <v>668</v>
      </c>
      <c r="D74" t="s">
        <v>669</v>
      </c>
      <c r="E74" t="s">
        <v>147</v>
      </c>
      <c r="G74">
        <v>670</v>
      </c>
      <c r="H74" t="s">
        <v>1079</v>
      </c>
      <c r="I74" t="str">
        <f t="shared" si="28"/>
        <v>ReManufacturingProfile</v>
      </c>
      <c r="J74" t="str">
        <f t="shared" si="35"/>
        <v>重复生产参数文件</v>
      </c>
      <c r="K74" s="19" t="s">
        <v>1023</v>
      </c>
      <c r="L74" s="19" t="s">
        <v>1074</v>
      </c>
      <c r="M74" t="b">
        <v>0</v>
      </c>
      <c r="N74">
        <f t="shared" si="30"/>
        <v>670</v>
      </c>
      <c r="O74" t="str">
        <f t="shared" si="31"/>
        <v>MaterialPlantData.ReManufacturingProfile</v>
      </c>
      <c r="P74" t="str">
        <f t="shared" si="32"/>
        <v>MaterialPlantData.ReManufacturingProfile</v>
      </c>
      <c r="R74" t="str">
        <f t="shared" si="33"/>
        <v>"MaterialPlantData"."ReManufacturingProfile" "ReManufacturingProfile",</v>
      </c>
      <c r="S74" t="str">
        <f t="shared" si="34"/>
        <v>COMMENT ON COLUMN "MaterialProductionView"."ReManufacturingProfile" IS '重复生产参数文件';</v>
      </c>
    </row>
    <row r="75" spans="1:19" x14ac:dyDescent="0.25">
      <c r="A75" t="s">
        <v>376</v>
      </c>
      <c r="B75" t="s">
        <v>670</v>
      </c>
      <c r="C75" t="s">
        <v>671</v>
      </c>
      <c r="D75" t="s">
        <v>672</v>
      </c>
      <c r="E75" t="s">
        <v>147</v>
      </c>
      <c r="G75">
        <v>680</v>
      </c>
      <c r="H75" t="s">
        <v>1079</v>
      </c>
      <c r="I75" t="str">
        <f t="shared" si="28"/>
        <v>ActionControl</v>
      </c>
      <c r="J75" t="str">
        <f t="shared" si="35"/>
        <v>活动控制</v>
      </c>
      <c r="K75" s="19" t="s">
        <v>1023</v>
      </c>
      <c r="L75" s="19" t="s">
        <v>1074</v>
      </c>
      <c r="M75" t="b">
        <v>0</v>
      </c>
      <c r="N75">
        <f t="shared" si="30"/>
        <v>680</v>
      </c>
      <c r="O75" t="str">
        <f t="shared" si="31"/>
        <v>MaterialPlantData.ActionControl</v>
      </c>
      <c r="P75" t="str">
        <f t="shared" si="32"/>
        <v>MaterialPlantData.ActionControl</v>
      </c>
      <c r="R75" t="str">
        <f t="shared" si="33"/>
        <v>"MaterialPlantData"."ActionControl" "ActionControl",</v>
      </c>
      <c r="S75" t="str">
        <f t="shared" si="34"/>
        <v>COMMENT ON COLUMN "MaterialProductionView"."ActionControl" IS '活动控制';</v>
      </c>
    </row>
    <row r="76" spans="1:19" x14ac:dyDescent="0.25">
      <c r="A76" t="s">
        <v>376</v>
      </c>
      <c r="B76" t="s">
        <v>673</v>
      </c>
      <c r="C76" t="s">
        <v>674</v>
      </c>
      <c r="D76" t="s">
        <v>675</v>
      </c>
      <c r="E76" t="s">
        <v>147</v>
      </c>
      <c r="G76">
        <v>690</v>
      </c>
      <c r="H76" t="s">
        <v>1079</v>
      </c>
      <c r="I76" t="str">
        <f t="shared" si="28"/>
        <v>FairShareRule</v>
      </c>
      <c r="J76" t="str">
        <f t="shared" si="35"/>
        <v>公平分享规则</v>
      </c>
      <c r="K76" s="19" t="s">
        <v>1023</v>
      </c>
      <c r="L76" s="19" t="s">
        <v>1074</v>
      </c>
      <c r="M76" t="b">
        <v>0</v>
      </c>
      <c r="N76">
        <f t="shared" si="30"/>
        <v>690</v>
      </c>
      <c r="O76" t="str">
        <f t="shared" si="31"/>
        <v>MaterialPlantData.FairShareRule</v>
      </c>
      <c r="P76" t="str">
        <f t="shared" si="32"/>
        <v>MaterialPlantData.FairShareRule</v>
      </c>
      <c r="R76" t="str">
        <f t="shared" si="33"/>
        <v>"MaterialPlantData"."FairShareRule" "FairShareRule",</v>
      </c>
      <c r="S76" t="str">
        <f t="shared" si="34"/>
        <v>COMMENT ON COLUMN "MaterialProductionView"."FairShareRule" IS '公平分享规则';</v>
      </c>
    </row>
    <row r="77" spans="1:19" x14ac:dyDescent="0.25">
      <c r="A77" t="s">
        <v>376</v>
      </c>
      <c r="B77" t="s">
        <v>676</v>
      </c>
      <c r="C77" t="s">
        <v>677</v>
      </c>
      <c r="D77" t="s">
        <v>678</v>
      </c>
      <c r="E77" t="s">
        <v>147</v>
      </c>
      <c r="G77">
        <v>700</v>
      </c>
      <c r="H77" t="s">
        <v>1079</v>
      </c>
      <c r="I77" t="str">
        <f t="shared" si="28"/>
        <v>PushPullDistribution</v>
      </c>
      <c r="J77" t="str">
        <f t="shared" si="35"/>
        <v>推式分配</v>
      </c>
      <c r="K77" s="19" t="s">
        <v>1023</v>
      </c>
      <c r="L77" s="19" t="s">
        <v>1074</v>
      </c>
      <c r="M77" t="b">
        <v>0</v>
      </c>
      <c r="N77">
        <f t="shared" si="30"/>
        <v>700</v>
      </c>
      <c r="O77" t="str">
        <f t="shared" si="31"/>
        <v>MaterialPlantData.PushPullDistribution</v>
      </c>
      <c r="P77" t="str">
        <f t="shared" si="32"/>
        <v>MaterialPlantData.PushPullDistribution</v>
      </c>
      <c r="R77" t="str">
        <f t="shared" si="33"/>
        <v>"MaterialPlantData"."PushPullDistribution" "PushPullDistribution",</v>
      </c>
      <c r="S77" t="str">
        <f t="shared" si="34"/>
        <v>COMMENT ON COLUMN "MaterialProductionView"."PushPullDistribution" IS '推式分配';</v>
      </c>
    </row>
    <row r="78" spans="1:19" x14ac:dyDescent="0.25">
      <c r="A78" t="s">
        <v>376</v>
      </c>
      <c r="B78" t="s">
        <v>679</v>
      </c>
      <c r="C78" t="s">
        <v>680</v>
      </c>
      <c r="D78" t="s">
        <v>681</v>
      </c>
      <c r="E78" t="s">
        <v>545</v>
      </c>
      <c r="G78">
        <v>710</v>
      </c>
      <c r="H78" t="s">
        <v>1079</v>
      </c>
      <c r="I78" t="str">
        <f t="shared" si="28"/>
        <v>DeploymentHorizon</v>
      </c>
      <c r="J78" t="str">
        <f t="shared" si="35"/>
        <v>发布界限(天)</v>
      </c>
      <c r="K78" s="19" t="s">
        <v>1023</v>
      </c>
      <c r="L78" s="19" t="s">
        <v>1074</v>
      </c>
      <c r="M78" t="b">
        <v>0</v>
      </c>
      <c r="N78">
        <f t="shared" si="30"/>
        <v>710</v>
      </c>
      <c r="O78" t="str">
        <f t="shared" si="31"/>
        <v>MaterialPlantData.DeploymentHorizon</v>
      </c>
      <c r="P78" t="str">
        <f t="shared" si="32"/>
        <v>MaterialPlantData.DeploymentHorizon</v>
      </c>
      <c r="R78" t="str">
        <f t="shared" si="33"/>
        <v>"MaterialPlantData"."DeploymentHorizon" "DeploymentHorizon",</v>
      </c>
      <c r="S78" t="str">
        <f t="shared" si="34"/>
        <v>COMMENT ON COLUMN "MaterialProductionView"."DeploymentHorizon" IS '发布界限(天)';</v>
      </c>
    </row>
    <row r="79" spans="1:19" x14ac:dyDescent="0.25">
      <c r="A79" t="s">
        <v>376</v>
      </c>
      <c r="B79" t="s">
        <v>682</v>
      </c>
      <c r="C79" t="s">
        <v>683</v>
      </c>
      <c r="D79" t="s">
        <v>684</v>
      </c>
      <c r="E79" t="s">
        <v>147</v>
      </c>
      <c r="G79">
        <v>720</v>
      </c>
      <c r="H79" t="s">
        <v>1079</v>
      </c>
      <c r="I79" t="str">
        <f t="shared" si="28"/>
        <v>BackflushProfile</v>
      </c>
      <c r="J79" t="str">
        <f t="shared" si="35"/>
        <v>反冲参数文件</v>
      </c>
      <c r="K79" s="19" t="s">
        <v>1023</v>
      </c>
      <c r="L79" s="19" t="s">
        <v>1074</v>
      </c>
      <c r="M79" t="b">
        <v>0</v>
      </c>
      <c r="N79">
        <f t="shared" si="30"/>
        <v>720</v>
      </c>
      <c r="O79" t="str">
        <f t="shared" si="31"/>
        <v>MaterialPlantData.BackflushProfile</v>
      </c>
      <c r="P79" t="str">
        <f t="shared" si="32"/>
        <v>MaterialPlantData.BackflushProfile</v>
      </c>
      <c r="R79" t="str">
        <f t="shared" si="33"/>
        <v>"MaterialPlantData"."BackflushProfile" "BackflushProfile",</v>
      </c>
      <c r="S79" t="str">
        <f t="shared" si="34"/>
        <v>COMMENT ON COLUMN "MaterialProductionView"."BackflushProfile" IS '反冲参数文件';</v>
      </c>
    </row>
    <row r="80" spans="1:19" x14ac:dyDescent="0.25">
      <c r="A80" t="s">
        <v>376</v>
      </c>
      <c r="B80" t="s">
        <v>561</v>
      </c>
      <c r="C80" t="s">
        <v>562</v>
      </c>
      <c r="D80" t="s">
        <v>563</v>
      </c>
      <c r="E80" t="s">
        <v>147</v>
      </c>
      <c r="G80">
        <v>730</v>
      </c>
      <c r="H80" t="s">
        <v>1079</v>
      </c>
      <c r="I80" t="str">
        <f t="shared" si="28"/>
        <v>IssueUnit</v>
      </c>
      <c r="J80" t="str">
        <f t="shared" si="35"/>
        <v>发货计量单位</v>
      </c>
      <c r="K80" s="19" t="s">
        <v>1023</v>
      </c>
      <c r="L80" s="19" t="s">
        <v>1074</v>
      </c>
      <c r="M80" t="b">
        <v>0</v>
      </c>
      <c r="N80">
        <f t="shared" si="30"/>
        <v>730</v>
      </c>
      <c r="O80" t="str">
        <f t="shared" si="31"/>
        <v>MaterialPlantData.IssueUnit</v>
      </c>
      <c r="P80" t="str">
        <f t="shared" si="32"/>
        <v>MaterialPlantData.IssueUnit</v>
      </c>
      <c r="R80" t="str">
        <f t="shared" si="33"/>
        <v>"MaterialPlantData"."IssueUnit" "IssueUnit",</v>
      </c>
      <c r="S80" t="str">
        <f t="shared" si="34"/>
        <v>COMMENT ON COLUMN "MaterialProductionView"."IssueUnit" IS '发货计量单位';</v>
      </c>
    </row>
    <row r="81" spans="1:19" x14ac:dyDescent="0.25">
      <c r="A81" t="s">
        <v>376</v>
      </c>
      <c r="B81" t="s">
        <v>558</v>
      </c>
      <c r="C81" t="s">
        <v>559</v>
      </c>
      <c r="D81" t="s">
        <v>560</v>
      </c>
      <c r="E81" t="s">
        <v>147</v>
      </c>
      <c r="G81">
        <v>740</v>
      </c>
      <c r="H81" t="s">
        <v>1079</v>
      </c>
      <c r="I81" t="str">
        <f t="shared" si="28"/>
        <v>ProductionUnit</v>
      </c>
      <c r="J81" t="str">
        <f t="shared" si="35"/>
        <v>生产计量单位</v>
      </c>
      <c r="K81" s="19" t="s">
        <v>1023</v>
      </c>
      <c r="L81" s="19" t="s">
        <v>1074</v>
      </c>
      <c r="M81" t="b">
        <v>0</v>
      </c>
      <c r="N81">
        <f t="shared" si="30"/>
        <v>740</v>
      </c>
      <c r="O81" t="str">
        <f t="shared" si="31"/>
        <v>MaterialPlantData.ProductionUnit</v>
      </c>
      <c r="P81" t="str">
        <f t="shared" si="32"/>
        <v>MaterialPlantData.ProductionUnit</v>
      </c>
      <c r="R81" t="str">
        <f t="shared" si="33"/>
        <v>"MaterialPlantData"."ProductionUnit" "ProductionUnit",</v>
      </c>
      <c r="S81" t="str">
        <f t="shared" si="34"/>
        <v>COMMENT ON COLUMN "MaterialProductionView"."ProductionUnit" IS '生产计量单位';</v>
      </c>
    </row>
    <row r="82" spans="1:19" x14ac:dyDescent="0.25">
      <c r="A82" t="s">
        <v>376</v>
      </c>
      <c r="B82" t="s">
        <v>491</v>
      </c>
      <c r="C82" t="s">
        <v>492</v>
      </c>
      <c r="D82" t="s">
        <v>85</v>
      </c>
      <c r="E82" t="s">
        <v>147</v>
      </c>
      <c r="G82">
        <v>750</v>
      </c>
      <c r="H82" t="s">
        <v>1079</v>
      </c>
      <c r="I82" t="str">
        <f t="shared" si="28"/>
        <v>ProductionSupervisor</v>
      </c>
      <c r="J82" t="str">
        <f t="shared" si="35"/>
        <v>生产管理员</v>
      </c>
      <c r="K82" s="19" t="s">
        <v>1023</v>
      </c>
      <c r="L82" s="19" t="s">
        <v>1074</v>
      </c>
      <c r="M82" t="b">
        <v>0</v>
      </c>
      <c r="N82">
        <f t="shared" si="30"/>
        <v>750</v>
      </c>
      <c r="O82" t="str">
        <f t="shared" si="31"/>
        <v>MaterialPlantData.ProductionSupervisor</v>
      </c>
      <c r="P82" t="str">
        <f t="shared" si="32"/>
        <v>MaterialPlantData.ProductionSupervisor</v>
      </c>
      <c r="R82" t="str">
        <f t="shared" si="33"/>
        <v>"MaterialPlantData"."ProductionSupervisor" "ProductionSupervisor",</v>
      </c>
      <c r="S82" t="str">
        <f t="shared" si="34"/>
        <v>COMMENT ON COLUMN "MaterialProductionView"."ProductionSupervisor" IS '生产管理员';</v>
      </c>
    </row>
    <row r="83" spans="1:19" x14ac:dyDescent="0.25">
      <c r="A83" t="s">
        <v>376</v>
      </c>
      <c r="B83" t="s">
        <v>688</v>
      </c>
      <c r="C83" t="s">
        <v>689</v>
      </c>
      <c r="D83" t="s">
        <v>690</v>
      </c>
      <c r="E83" t="s">
        <v>147</v>
      </c>
      <c r="G83">
        <v>760</v>
      </c>
      <c r="H83" t="s">
        <v>1079</v>
      </c>
      <c r="I83" t="str">
        <f t="shared" si="28"/>
        <v>ProductionSchedulingProfile</v>
      </c>
      <c r="J83" t="str">
        <f t="shared" si="35"/>
        <v>生产计划参数文件</v>
      </c>
      <c r="K83" s="19" t="s">
        <v>1023</v>
      </c>
      <c r="L83" s="19" t="s">
        <v>1074</v>
      </c>
      <c r="M83" t="b">
        <v>0</v>
      </c>
      <c r="N83">
        <f t="shared" si="30"/>
        <v>760</v>
      </c>
      <c r="O83" t="str">
        <f t="shared" si="31"/>
        <v>MaterialPlantData.ProductionSchedulingProfile</v>
      </c>
      <c r="P83" t="str">
        <f t="shared" si="32"/>
        <v>MaterialPlantData.ProductionSchedulingProfile</v>
      </c>
      <c r="R83" t="str">
        <f t="shared" si="33"/>
        <v>"MaterialPlantData"."ProductionSchedulingProfile" "ProductionSchedulingProfile",</v>
      </c>
      <c r="S83" t="str">
        <f t="shared" si="34"/>
        <v>COMMENT ON COLUMN "MaterialProductionView"."ProductionSchedulingProfile" IS '生产计划参数文件';</v>
      </c>
    </row>
    <row r="84" spans="1:19" x14ac:dyDescent="0.25">
      <c r="A84" t="s">
        <v>376</v>
      </c>
      <c r="B84" t="s">
        <v>691</v>
      </c>
      <c r="C84" t="s">
        <v>692</v>
      </c>
      <c r="D84" t="s">
        <v>693</v>
      </c>
      <c r="E84" t="s">
        <v>147</v>
      </c>
      <c r="F84" t="s">
        <v>527</v>
      </c>
      <c r="G84">
        <v>770</v>
      </c>
      <c r="H84" t="s">
        <v>1079</v>
      </c>
      <c r="I84" t="str">
        <f t="shared" si="28"/>
        <v>TransitionMatrixGroup</v>
      </c>
      <c r="J84" t="str">
        <f t="shared" si="35"/>
        <v>转换矩阵的物料分组</v>
      </c>
      <c r="K84" s="19" t="s">
        <v>1023</v>
      </c>
      <c r="L84" s="19" t="s">
        <v>1074</v>
      </c>
      <c r="M84" t="b">
        <v>0</v>
      </c>
      <c r="N84">
        <f t="shared" si="30"/>
        <v>770</v>
      </c>
      <c r="O84" t="str">
        <f t="shared" si="31"/>
        <v>MaterialPlantData.TransitionMatrixGroup</v>
      </c>
      <c r="P84" t="str">
        <f t="shared" si="32"/>
        <v>MaterialPlantData.TransitionMatrixGroup</v>
      </c>
      <c r="R84" t="str">
        <f t="shared" si="33"/>
        <v>"MaterialPlantData"."TransitionMatrixGroup" "TransitionMatrixGroup",</v>
      </c>
      <c r="S84" t="str">
        <f t="shared" si="34"/>
        <v>COMMENT ON COLUMN "MaterialProductionView"."TransitionMatrixGroup" IS '转换矩阵的物料分组';</v>
      </c>
    </row>
    <row r="85" spans="1:19" x14ac:dyDescent="0.25">
      <c r="A85" t="s">
        <v>376</v>
      </c>
      <c r="B85" t="s">
        <v>318</v>
      </c>
      <c r="C85" t="s">
        <v>573</v>
      </c>
      <c r="D85" t="s">
        <v>95</v>
      </c>
      <c r="E85" t="s">
        <v>147</v>
      </c>
      <c r="G85">
        <v>780</v>
      </c>
      <c r="H85" t="s">
        <v>1079</v>
      </c>
      <c r="I85" t="str">
        <f t="shared" si="28"/>
        <v>SerialNumberProfile</v>
      </c>
      <c r="J85" t="str">
        <f t="shared" si="35"/>
        <v xml:space="preserve">序列化参数配置 </v>
      </c>
      <c r="K85" s="19" t="s">
        <v>1023</v>
      </c>
      <c r="L85" s="19" t="s">
        <v>1074</v>
      </c>
      <c r="M85" t="b">
        <v>0</v>
      </c>
      <c r="N85">
        <f t="shared" si="30"/>
        <v>780</v>
      </c>
      <c r="O85" t="str">
        <f t="shared" si="31"/>
        <v>MaterialPlantData.SerialNumberProfile</v>
      </c>
      <c r="P85" t="str">
        <f t="shared" si="32"/>
        <v>MaterialPlantData.SerialNumberProfile</v>
      </c>
      <c r="R85" t="str">
        <f t="shared" si="33"/>
        <v>"MaterialPlantData"."SerialNumberProfile" "SerialNumberProfile",</v>
      </c>
      <c r="S85" t="str">
        <f t="shared" si="34"/>
        <v>COMMENT ON COLUMN "MaterialProductionView"."SerialNumberProfile" IS '序列化参数配置 ';</v>
      </c>
    </row>
    <row r="86" spans="1:19" x14ac:dyDescent="0.25">
      <c r="A86" t="s">
        <v>376</v>
      </c>
      <c r="B86" t="s">
        <v>694</v>
      </c>
      <c r="C86" t="s">
        <v>695</v>
      </c>
      <c r="D86" t="s">
        <v>696</v>
      </c>
      <c r="E86" t="s">
        <v>147</v>
      </c>
      <c r="G86">
        <v>780</v>
      </c>
      <c r="H86" t="s">
        <v>1079</v>
      </c>
      <c r="I86" t="str">
        <f t="shared" si="28"/>
        <v>OverallProfile</v>
      </c>
      <c r="J86" t="str">
        <f t="shared" si="35"/>
        <v>总体参数文件</v>
      </c>
      <c r="K86" s="19" t="s">
        <v>1023</v>
      </c>
      <c r="L86" s="19" t="s">
        <v>1074</v>
      </c>
      <c r="M86" t="b">
        <v>0</v>
      </c>
      <c r="N86">
        <f t="shared" si="30"/>
        <v>780</v>
      </c>
      <c r="O86" t="str">
        <f t="shared" si="31"/>
        <v>MaterialPlantData.OverallProfile</v>
      </c>
      <c r="P86" t="str">
        <f t="shared" si="32"/>
        <v>MaterialPlantData.OverallProfile</v>
      </c>
      <c r="R86" t="str">
        <f t="shared" si="33"/>
        <v>"MaterialPlantData"."OverallProfile" "OverallProfile",</v>
      </c>
      <c r="S86" t="str">
        <f t="shared" si="34"/>
        <v>COMMENT ON COLUMN "MaterialProductionView"."OverallProfile" IS '总体参数文件';</v>
      </c>
    </row>
    <row r="87" spans="1:19" x14ac:dyDescent="0.25">
      <c r="A87" t="s">
        <v>160</v>
      </c>
      <c r="B87" t="s">
        <v>322</v>
      </c>
      <c r="C87" t="s">
        <v>323</v>
      </c>
      <c r="D87" t="s">
        <v>45</v>
      </c>
      <c r="E87" t="s">
        <v>147</v>
      </c>
      <c r="G87">
        <v>790</v>
      </c>
      <c r="H87" t="s">
        <v>1079</v>
      </c>
      <c r="I87" t="str">
        <f t="shared" si="28"/>
        <v>SerialNumberLevel</v>
      </c>
      <c r="J87" t="str">
        <f t="shared" si="35"/>
        <v>序列化层次配置</v>
      </c>
      <c r="K87" s="19" t="s">
        <v>1023</v>
      </c>
      <c r="L87" s="19" t="s">
        <v>1074</v>
      </c>
      <c r="M87" t="b">
        <v>0</v>
      </c>
      <c r="N87">
        <f t="shared" si="30"/>
        <v>790</v>
      </c>
      <c r="O87" t="str">
        <f t="shared" si="31"/>
        <v>Material.SerialNumberLevel</v>
      </c>
      <c r="P87" t="str">
        <f t="shared" si="32"/>
        <v>Material.SerialNumberLevel</v>
      </c>
      <c r="R87" t="str">
        <f t="shared" si="33"/>
        <v>"Material"."SerialNumberLevel" "SerialNumberLevel",</v>
      </c>
      <c r="S87" t="str">
        <f t="shared" si="34"/>
        <v>COMMENT ON COLUMN "MaterialProductionView"."SerialNumberLevel" IS '序列化层次配置';</v>
      </c>
    </row>
    <row r="88" spans="1:19" x14ac:dyDescent="0.25">
      <c r="A88" t="s">
        <v>160</v>
      </c>
      <c r="B88" t="s">
        <v>341</v>
      </c>
      <c r="C88" t="s">
        <v>342</v>
      </c>
      <c r="D88" t="s">
        <v>343</v>
      </c>
      <c r="E88" t="s">
        <v>288</v>
      </c>
      <c r="G88">
        <v>790</v>
      </c>
      <c r="H88" t="s">
        <v>1079</v>
      </c>
      <c r="I88" t="str">
        <f t="shared" si="28"/>
        <v>ApprovedBatchRequired</v>
      </c>
      <c r="J88" t="str">
        <f t="shared" si="35"/>
        <v>需要批准的批量记录</v>
      </c>
      <c r="K88" s="19" t="s">
        <v>1023</v>
      </c>
      <c r="L88" s="19" t="s">
        <v>1074</v>
      </c>
      <c r="M88" t="b">
        <v>0</v>
      </c>
      <c r="N88">
        <f t="shared" si="30"/>
        <v>790</v>
      </c>
      <c r="O88" t="str">
        <f t="shared" si="31"/>
        <v>Material.ApprovedBatchRequired</v>
      </c>
      <c r="P88" t="str">
        <f t="shared" si="32"/>
        <v>Material.ApprovedBatchRequired</v>
      </c>
      <c r="R88" t="str">
        <f t="shared" si="33"/>
        <v>"Material"."ApprovedBatchRequired" "ApprovedBatchRequired",</v>
      </c>
      <c r="S88" t="str">
        <f t="shared" si="34"/>
        <v>COMMENT ON COLUMN "MaterialProductionView"."ApprovedBatchRequired" IS '需要批准的批量记录';</v>
      </c>
    </row>
    <row r="89" spans="1:19" x14ac:dyDescent="0.25">
      <c r="A89" t="s">
        <v>376</v>
      </c>
      <c r="B89" t="s">
        <v>642</v>
      </c>
      <c r="C89" t="s">
        <v>643</v>
      </c>
      <c r="D89" t="s">
        <v>644</v>
      </c>
      <c r="E89" t="s">
        <v>288</v>
      </c>
      <c r="G89">
        <v>790</v>
      </c>
      <c r="H89" t="s">
        <v>1079</v>
      </c>
      <c r="I89" t="str">
        <f t="shared" si="28"/>
        <v>CriticalPart</v>
      </c>
      <c r="J89" t="str">
        <f t="shared" si="35"/>
        <v>关键组件</v>
      </c>
      <c r="K89" s="19" t="s">
        <v>1023</v>
      </c>
      <c r="L89" s="19" t="s">
        <v>1074</v>
      </c>
      <c r="M89" t="b">
        <v>0</v>
      </c>
      <c r="N89">
        <f t="shared" si="30"/>
        <v>790</v>
      </c>
      <c r="O89" t="str">
        <f t="shared" si="31"/>
        <v>MaterialPlantData.CriticalPart</v>
      </c>
      <c r="P89" t="str">
        <f t="shared" si="32"/>
        <v>MaterialPlantData.CriticalPart</v>
      </c>
      <c r="R89" t="str">
        <f t="shared" si="33"/>
        <v>"MaterialPlantData"."CriticalPart" "CriticalPart",</v>
      </c>
      <c r="S89" t="str">
        <f t="shared" si="34"/>
        <v>COMMENT ON COLUMN "MaterialProductionView"."CriticalPart" IS '关键组件';</v>
      </c>
    </row>
    <row r="90" spans="1:19" x14ac:dyDescent="0.25">
      <c r="A90" t="s">
        <v>160</v>
      </c>
      <c r="B90" t="s">
        <v>289</v>
      </c>
      <c r="C90" t="s">
        <v>290</v>
      </c>
      <c r="D90" t="s">
        <v>291</v>
      </c>
      <c r="E90" t="s">
        <v>288</v>
      </c>
      <c r="G90">
        <v>800</v>
      </c>
      <c r="H90" t="s">
        <v>1079</v>
      </c>
      <c r="I90" t="str">
        <f t="shared" si="28"/>
        <v>BatchManagement</v>
      </c>
      <c r="J90" t="str">
        <f t="shared" si="35"/>
        <v>启用批次管理</v>
      </c>
      <c r="K90" s="19" t="s">
        <v>1023</v>
      </c>
      <c r="L90" s="19" t="s">
        <v>1074</v>
      </c>
      <c r="M90" t="b">
        <v>0</v>
      </c>
      <c r="N90">
        <f t="shared" si="30"/>
        <v>800</v>
      </c>
      <c r="O90" t="str">
        <f t="shared" si="31"/>
        <v>Material.BatchManagement</v>
      </c>
      <c r="P90" t="str">
        <f t="shared" si="32"/>
        <v>Material.BatchManagement</v>
      </c>
      <c r="R90" t="str">
        <f t="shared" si="33"/>
        <v>"Material"."BatchManagement" "BatchManagement",</v>
      </c>
      <c r="S90" t="str">
        <f t="shared" si="34"/>
        <v>COMMENT ON COLUMN "MaterialProductionView"."BatchManagement" IS '启用批次管理';</v>
      </c>
    </row>
    <row r="91" spans="1:19" x14ac:dyDescent="0.25">
      <c r="A91" t="s">
        <v>376</v>
      </c>
      <c r="B91" t="s">
        <v>697</v>
      </c>
      <c r="C91" t="s">
        <v>698</v>
      </c>
      <c r="D91" t="s">
        <v>699</v>
      </c>
      <c r="E91" t="s">
        <v>147</v>
      </c>
      <c r="G91">
        <v>810</v>
      </c>
      <c r="H91" t="s">
        <v>1079</v>
      </c>
      <c r="I91" t="str">
        <f t="shared" si="28"/>
        <v>OriginalBatchManagement</v>
      </c>
      <c r="J91" t="str">
        <f t="shared" si="35"/>
        <v>初始批次管理(OB)</v>
      </c>
      <c r="K91" s="19" t="s">
        <v>1023</v>
      </c>
      <c r="L91" s="19" t="s">
        <v>1074</v>
      </c>
      <c r="M91" t="b">
        <v>0</v>
      </c>
      <c r="N91">
        <f t="shared" si="30"/>
        <v>810</v>
      </c>
      <c r="O91" t="str">
        <f t="shared" si="31"/>
        <v>MaterialPlantData.OriginalBatchManagement</v>
      </c>
      <c r="P91" t="str">
        <f t="shared" si="32"/>
        <v>MaterialPlantData.OriginalBatchManagement</v>
      </c>
      <c r="R91" t="str">
        <f t="shared" si="33"/>
        <v>"MaterialPlantData"."OriginalBatchManagement" "OriginalBatchManagement",</v>
      </c>
      <c r="S91" t="str">
        <f t="shared" si="34"/>
        <v>COMMENT ON COLUMN "MaterialProductionView"."OriginalBatchManagement" IS '初始批次管理(OB)';</v>
      </c>
    </row>
    <row r="92" spans="1:19" x14ac:dyDescent="0.25">
      <c r="A92" t="s">
        <v>376</v>
      </c>
      <c r="B92" t="s">
        <v>700</v>
      </c>
      <c r="C92" t="s">
        <v>701</v>
      </c>
      <c r="D92" t="s">
        <v>702</v>
      </c>
      <c r="E92" t="s">
        <v>147</v>
      </c>
      <c r="G92">
        <v>820</v>
      </c>
      <c r="H92" t="s">
        <v>1079</v>
      </c>
      <c r="I92" t="str">
        <f t="shared" si="28"/>
        <v>OriginalBatchReferenceMaterial</v>
      </c>
      <c r="J92" t="str">
        <f t="shared" si="35"/>
        <v>初始批次参考物料(OB)</v>
      </c>
      <c r="K92" s="19" t="s">
        <v>1023</v>
      </c>
      <c r="L92" s="19" t="s">
        <v>1074</v>
      </c>
      <c r="M92" t="b">
        <v>0</v>
      </c>
      <c r="N92">
        <f t="shared" si="30"/>
        <v>820</v>
      </c>
      <c r="O92" t="str">
        <f t="shared" si="31"/>
        <v>MaterialPlantData.OriginalBatchReferenceMaterial</v>
      </c>
      <c r="P92" t="str">
        <f t="shared" si="32"/>
        <v>MaterialPlantData.OriginalBatchReferenceMaterial</v>
      </c>
      <c r="R92" t="str">
        <f t="shared" si="33"/>
        <v>"MaterialPlantData"."OriginalBatchReferenceMaterial" "OriginalBatchReferenceMaterial",</v>
      </c>
      <c r="S92" t="str">
        <f t="shared" si="34"/>
        <v>COMMENT ON COLUMN "MaterialProductionView"."OriginalBatchReferenceMaterial" IS '初始批次参考物料(OB)';</v>
      </c>
    </row>
    <row r="93" spans="1:19" x14ac:dyDescent="0.25">
      <c r="A93" t="s">
        <v>376</v>
      </c>
      <c r="B93" t="s">
        <v>502</v>
      </c>
      <c r="C93" t="s">
        <v>503</v>
      </c>
      <c r="D93" t="s">
        <v>504</v>
      </c>
      <c r="E93" t="s">
        <v>239</v>
      </c>
      <c r="G93">
        <v>830</v>
      </c>
      <c r="H93" t="s">
        <v>1079</v>
      </c>
      <c r="I93" t="str">
        <f t="shared" si="28"/>
        <v>UnderdeliveryToleranceLimit</v>
      </c>
      <c r="J93" t="str">
        <f t="shared" si="35"/>
        <v>不足交货容差限制</v>
      </c>
      <c r="K93" s="19" t="s">
        <v>1023</v>
      </c>
      <c r="L93" s="19" t="s">
        <v>1074</v>
      </c>
      <c r="M93" t="b">
        <v>0</v>
      </c>
      <c r="N93">
        <f t="shared" si="30"/>
        <v>830</v>
      </c>
      <c r="O93" t="str">
        <f t="shared" si="31"/>
        <v>MaterialPlantData.UnderdeliveryToleranceLimit</v>
      </c>
      <c r="P93" t="str">
        <f t="shared" si="32"/>
        <v>MaterialPlantData.UnderdeliveryToleranceLimit</v>
      </c>
      <c r="R93" t="str">
        <f t="shared" si="33"/>
        <v>"MaterialPlantData"."UnderdeliveryToleranceLimit" "UnderdeliveryToleranceLimit",</v>
      </c>
      <c r="S93" t="str">
        <f t="shared" si="34"/>
        <v>COMMENT ON COLUMN "MaterialProductionView"."UnderdeliveryToleranceLimit" IS '不足交货容差限制';</v>
      </c>
    </row>
    <row r="94" spans="1:19" x14ac:dyDescent="0.25">
      <c r="A94" t="s">
        <v>376</v>
      </c>
      <c r="B94" t="s">
        <v>499</v>
      </c>
      <c r="C94" t="s">
        <v>500</v>
      </c>
      <c r="D94" t="s">
        <v>501</v>
      </c>
      <c r="E94" t="s">
        <v>239</v>
      </c>
      <c r="G94">
        <v>840</v>
      </c>
      <c r="H94" t="s">
        <v>1079</v>
      </c>
      <c r="I94" t="str">
        <f t="shared" si="28"/>
        <v>OverdeliveryToleranceLimit</v>
      </c>
      <c r="J94" t="str">
        <f t="shared" si="35"/>
        <v>超量交货容差限制</v>
      </c>
      <c r="K94" s="19" t="s">
        <v>1023</v>
      </c>
      <c r="L94" s="19" t="s">
        <v>1074</v>
      </c>
      <c r="M94" t="b">
        <v>0</v>
      </c>
      <c r="N94">
        <f t="shared" si="30"/>
        <v>840</v>
      </c>
      <c r="O94" t="str">
        <f t="shared" si="31"/>
        <v>MaterialPlantData.OverdeliveryToleranceLimit</v>
      </c>
      <c r="P94" t="str">
        <f t="shared" si="32"/>
        <v>MaterialPlantData.OverdeliveryToleranceLimit</v>
      </c>
      <c r="R94" t="str">
        <f t="shared" si="33"/>
        <v>"MaterialPlantData"."OverdeliveryToleranceLimit" "OverdeliveryToleranceLimit",</v>
      </c>
      <c r="S94" t="str">
        <f t="shared" si="34"/>
        <v>COMMENT ON COLUMN "MaterialProductionView"."OverdeliveryToleranceLimit" IS '超量交货容差限制';</v>
      </c>
    </row>
    <row r="95" spans="1:19" x14ac:dyDescent="0.25">
      <c r="A95" t="s">
        <v>376</v>
      </c>
      <c r="B95" t="s">
        <v>496</v>
      </c>
      <c r="C95" t="s">
        <v>497</v>
      </c>
      <c r="D95" t="s">
        <v>498</v>
      </c>
      <c r="E95" t="s">
        <v>288</v>
      </c>
      <c r="G95">
        <v>850</v>
      </c>
      <c r="H95" t="s">
        <v>1079</v>
      </c>
      <c r="I95" t="str">
        <f t="shared" si="28"/>
        <v>UnlimitedOverdeliveryIndicator</v>
      </c>
      <c r="J95" t="str">
        <f t="shared" si="35"/>
        <v>无限制过量交货标识</v>
      </c>
      <c r="K95" s="19" t="s">
        <v>1023</v>
      </c>
      <c r="L95" s="19" t="s">
        <v>1074</v>
      </c>
      <c r="M95" t="b">
        <v>0</v>
      </c>
      <c r="N95">
        <f t="shared" si="30"/>
        <v>850</v>
      </c>
      <c r="O95" t="str">
        <f t="shared" si="31"/>
        <v>MaterialPlantData.UnlimitedOverdeliveryIndicator</v>
      </c>
      <c r="P95" t="str">
        <f t="shared" si="32"/>
        <v>MaterialPlantData.UnlimitedOverdeliveryIndicator</v>
      </c>
      <c r="R95" t="str">
        <f t="shared" si="33"/>
        <v>"MaterialPlantData"."UnlimitedOverdeliveryIndicator" "UnlimitedOverdeliveryIndicator",</v>
      </c>
      <c r="S95" t="str">
        <f t="shared" si="34"/>
        <v>COMMENT ON COLUMN "MaterialProductionView"."UnlimitedOverdeliveryIndicator" IS '无限制过量交货标识';</v>
      </c>
    </row>
    <row r="96" spans="1:19" x14ac:dyDescent="0.25">
      <c r="A96" t="s">
        <v>376</v>
      </c>
      <c r="B96" t="s">
        <v>703</v>
      </c>
      <c r="C96" t="s">
        <v>704</v>
      </c>
      <c r="D96" t="s">
        <v>705</v>
      </c>
      <c r="E96" t="s">
        <v>347</v>
      </c>
      <c r="G96">
        <v>860</v>
      </c>
      <c r="H96" t="s">
        <v>1079</v>
      </c>
      <c r="I96" t="str">
        <f t="shared" si="28"/>
        <v>TeardownTime</v>
      </c>
      <c r="J96" t="str">
        <f t="shared" si="35"/>
        <v>准备时间(天)</v>
      </c>
      <c r="K96" s="19" t="s">
        <v>1023</v>
      </c>
      <c r="L96" s="19" t="s">
        <v>1074</v>
      </c>
      <c r="M96" t="b">
        <v>0</v>
      </c>
      <c r="N96">
        <f t="shared" si="30"/>
        <v>860</v>
      </c>
      <c r="O96" t="str">
        <f t="shared" si="31"/>
        <v>MaterialPlantData.TeardownTime</v>
      </c>
      <c r="P96" t="str">
        <f t="shared" si="32"/>
        <v>MaterialPlantData.TeardownTime</v>
      </c>
      <c r="R96" t="str">
        <f t="shared" si="33"/>
        <v>"MaterialPlantData"."TeardownTime" "TeardownTime",</v>
      </c>
      <c r="S96" t="str">
        <f t="shared" si="34"/>
        <v>COMMENT ON COLUMN "MaterialProductionView"."TeardownTime" IS '准备时间(天)';</v>
      </c>
    </row>
    <row r="97" spans="1:19" x14ac:dyDescent="0.25">
      <c r="A97" t="s">
        <v>376</v>
      </c>
      <c r="B97" t="s">
        <v>706</v>
      </c>
      <c r="C97" t="s">
        <v>707</v>
      </c>
      <c r="D97" t="s">
        <v>708</v>
      </c>
      <c r="E97" t="s">
        <v>347</v>
      </c>
      <c r="G97">
        <v>870</v>
      </c>
      <c r="H97" t="s">
        <v>1079</v>
      </c>
      <c r="I97" t="str">
        <f t="shared" si="28"/>
        <v>ProcessingTime</v>
      </c>
      <c r="J97" t="str">
        <f t="shared" si="35"/>
        <v>处理时间(天)</v>
      </c>
      <c r="K97" s="19" t="s">
        <v>1023</v>
      </c>
      <c r="L97" s="19" t="s">
        <v>1074</v>
      </c>
      <c r="M97" t="b">
        <v>0</v>
      </c>
      <c r="N97">
        <f t="shared" si="30"/>
        <v>870</v>
      </c>
      <c r="O97" t="str">
        <f t="shared" si="31"/>
        <v>MaterialPlantData.ProcessingTime</v>
      </c>
      <c r="P97" t="str">
        <f t="shared" si="32"/>
        <v>MaterialPlantData.ProcessingTime</v>
      </c>
      <c r="R97" t="str">
        <f t="shared" si="33"/>
        <v>"MaterialPlantData"."ProcessingTime" "ProcessingTime",</v>
      </c>
      <c r="S97" t="str">
        <f t="shared" si="34"/>
        <v>COMMENT ON COLUMN "MaterialProductionView"."ProcessingTime" IS '处理时间(天)';</v>
      </c>
    </row>
    <row r="98" spans="1:19" x14ac:dyDescent="0.25">
      <c r="A98" t="s">
        <v>376</v>
      </c>
      <c r="B98" t="s">
        <v>709</v>
      </c>
      <c r="C98" t="s">
        <v>710</v>
      </c>
      <c r="D98" t="s">
        <v>711</v>
      </c>
      <c r="E98" t="s">
        <v>347</v>
      </c>
      <c r="G98">
        <v>880</v>
      </c>
      <c r="H98" t="s">
        <v>1079</v>
      </c>
      <c r="I98" t="str">
        <f t="shared" si="28"/>
        <v>InteroperationTime</v>
      </c>
      <c r="J98" t="str">
        <f t="shared" si="35"/>
        <v>工序时间(天)</v>
      </c>
      <c r="K98" s="19" t="s">
        <v>1023</v>
      </c>
      <c r="L98" s="19" t="s">
        <v>1074</v>
      </c>
      <c r="M98" t="b">
        <v>0</v>
      </c>
      <c r="N98">
        <f t="shared" si="30"/>
        <v>880</v>
      </c>
      <c r="O98" t="str">
        <f t="shared" si="31"/>
        <v>MaterialPlantData.InteroperationTime</v>
      </c>
      <c r="P98" t="str">
        <f t="shared" si="32"/>
        <v>MaterialPlantData.InteroperationTime</v>
      </c>
      <c r="R98" t="str">
        <f t="shared" si="33"/>
        <v>"MaterialPlantData"."InteroperationTime" "InteroperationTime",</v>
      </c>
      <c r="S98" t="str">
        <f t="shared" si="34"/>
        <v>COMMENT ON COLUMN "MaterialProductionView"."InteroperationTime" IS '工序时间(天)';</v>
      </c>
    </row>
    <row r="99" spans="1:19" x14ac:dyDescent="0.25">
      <c r="A99" t="s">
        <v>376</v>
      </c>
      <c r="B99" t="s">
        <v>493</v>
      </c>
      <c r="C99" t="s">
        <v>494</v>
      </c>
      <c r="D99" t="s">
        <v>495</v>
      </c>
      <c r="E99" t="s">
        <v>239</v>
      </c>
      <c r="G99">
        <v>890</v>
      </c>
      <c r="H99" t="s">
        <v>1079</v>
      </c>
      <c r="I99" t="str">
        <f t="shared" si="28"/>
        <v>BaseQuantity</v>
      </c>
      <c r="J99" t="str">
        <f t="shared" si="35"/>
        <v>基准数量</v>
      </c>
      <c r="K99" s="19" t="s">
        <v>1023</v>
      </c>
      <c r="L99" s="19" t="s">
        <v>1074</v>
      </c>
      <c r="M99" t="b">
        <v>0</v>
      </c>
      <c r="N99">
        <f t="shared" si="30"/>
        <v>890</v>
      </c>
      <c r="O99" t="str">
        <f t="shared" si="31"/>
        <v>MaterialPlantData.BaseQuantity</v>
      </c>
      <c r="P99" t="str">
        <f t="shared" si="32"/>
        <v>MaterialPlantData.BaseQuantity</v>
      </c>
      <c r="R99" t="str">
        <f t="shared" si="33"/>
        <v>"MaterialPlantData"."BaseQuantity" "BaseQuantity",</v>
      </c>
      <c r="S99" t="str">
        <f t="shared" si="34"/>
        <v>COMMENT ON COLUMN "MaterialProductionView"."BaseQuantity" IS '基准数量';</v>
      </c>
    </row>
    <row r="100" spans="1:19" x14ac:dyDescent="0.25">
      <c r="A100" t="s">
        <v>376</v>
      </c>
      <c r="B100" t="s">
        <v>390</v>
      </c>
      <c r="C100" t="s">
        <v>391</v>
      </c>
      <c r="D100" t="s">
        <v>392</v>
      </c>
      <c r="E100" t="s">
        <v>147</v>
      </c>
      <c r="F100" t="s">
        <v>384</v>
      </c>
      <c r="G100">
        <v>900</v>
      </c>
      <c r="H100" t="s">
        <v>1079</v>
      </c>
      <c r="I100" t="str">
        <f t="shared" si="28"/>
        <v>PlantProductGroup</v>
      </c>
      <c r="J100" t="str">
        <f t="shared" si="35"/>
        <v>工厂产品组</v>
      </c>
      <c r="K100" s="19" t="s">
        <v>1023</v>
      </c>
      <c r="L100" s="19" t="s">
        <v>1074</v>
      </c>
      <c r="M100" t="b">
        <v>0</v>
      </c>
      <c r="N100">
        <v>900</v>
      </c>
      <c r="O100" t="str">
        <f t="shared" ref="O100" si="36">A100&amp;"."&amp;B100</f>
        <v>MaterialPlantData.PlantProductGroup</v>
      </c>
      <c r="P100" t="str">
        <f t="shared" ref="P100" si="37">A100&amp;"."&amp;B100</f>
        <v>MaterialPlantData.PlantProductGroup</v>
      </c>
      <c r="R100" t="str">
        <f t="shared" si="33"/>
        <v>"MaterialPlantData"."PlantProductGroup" "PlantProductGroup",</v>
      </c>
      <c r="S100" t="str">
        <f t="shared" si="34"/>
        <v>COMMENT ON COLUMN "MaterialProductionView"."PlantProductGroup" IS '工厂产品组';</v>
      </c>
    </row>
    <row r="101" spans="1:19" x14ac:dyDescent="0.25">
      <c r="A101" t="s">
        <v>376</v>
      </c>
      <c r="B101" t="s">
        <v>385</v>
      </c>
      <c r="C101" t="s">
        <v>386</v>
      </c>
      <c r="D101" t="s">
        <v>387</v>
      </c>
      <c r="E101" t="s">
        <v>147</v>
      </c>
      <c r="F101" t="s">
        <v>384</v>
      </c>
      <c r="G101">
        <v>910</v>
      </c>
      <c r="H101" t="s">
        <v>1079</v>
      </c>
      <c r="I101" t="str">
        <f t="shared" si="28"/>
        <v>PlantMaterialKind</v>
      </c>
      <c r="J101" t="str">
        <f t="shared" si="35"/>
        <v>工厂物料类型</v>
      </c>
      <c r="K101" s="19" t="s">
        <v>1023</v>
      </c>
      <c r="L101" s="19" t="s">
        <v>1074</v>
      </c>
      <c r="M101" t="b">
        <v>0</v>
      </c>
      <c r="N101">
        <v>910</v>
      </c>
      <c r="O101" t="str">
        <f>A101&amp;"."&amp;B101</f>
        <v>MaterialPlantData.PlantMaterialKind</v>
      </c>
      <c r="P101" t="str">
        <f>A101&amp;"."&amp;B101</f>
        <v>MaterialPlantData.PlantMaterialKind</v>
      </c>
      <c r="R101" t="str">
        <f t="shared" si="33"/>
        <v>"MaterialPlantData"."PlantMaterialKind" "PlantMaterialKind",</v>
      </c>
      <c r="S101" t="str">
        <f t="shared" si="34"/>
        <v>COMMENT ON COLUMN "MaterialProductionView"."PlantMaterialKind" IS '工厂物料类型';</v>
      </c>
    </row>
    <row r="102" spans="1:19" x14ac:dyDescent="0.25">
      <c r="A102" t="s">
        <v>376</v>
      </c>
      <c r="B102" t="s">
        <v>381</v>
      </c>
      <c r="C102" t="s">
        <v>382</v>
      </c>
      <c r="D102" t="s">
        <v>383</v>
      </c>
      <c r="E102" t="s">
        <v>175</v>
      </c>
      <c r="F102" t="s">
        <v>384</v>
      </c>
      <c r="G102">
        <v>920</v>
      </c>
      <c r="H102" t="s">
        <v>1079</v>
      </c>
      <c r="I102" t="str">
        <f t="shared" si="28"/>
        <v>PlantMaterialGroup</v>
      </c>
      <c r="J102" t="str">
        <f t="shared" si="35"/>
        <v>工厂物料组</v>
      </c>
      <c r="K102" s="19" t="s">
        <v>1023</v>
      </c>
      <c r="L102" s="19" t="s">
        <v>1074</v>
      </c>
      <c r="M102" t="b">
        <v>0</v>
      </c>
      <c r="N102">
        <v>920</v>
      </c>
      <c r="O102" t="str">
        <f>A102&amp;"."&amp;B102</f>
        <v>MaterialPlantData.PlantMaterialGroup</v>
      </c>
      <c r="P102" t="str">
        <f>A102&amp;"."&amp;B102</f>
        <v>MaterialPlantData.PlantMaterialGroup</v>
      </c>
      <c r="R102" t="str">
        <f t="shared" si="33"/>
        <v>"MaterialPlantData"."PlantMaterialGroup" "PlantMaterialGroup",</v>
      </c>
      <c r="S102" t="str">
        <f t="shared" si="34"/>
        <v>COMMENT ON COLUMN "MaterialProductionView"."PlantMaterialGroup" IS '工厂物料组';</v>
      </c>
    </row>
    <row r="103" spans="1:19" x14ac:dyDescent="0.25">
      <c r="R103" t="s">
        <v>1076</v>
      </c>
    </row>
    <row r="104" spans="1:19" x14ac:dyDescent="0.25">
      <c r="R104" t="s">
        <v>1077</v>
      </c>
    </row>
  </sheetData>
  <sortState ref="A2:G100">
    <sortCondition ref="G2:G100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9" workbookViewId="0">
      <selection activeCell="I42" sqref="I42"/>
    </sheetView>
  </sheetViews>
  <sheetFormatPr defaultColWidth="9" defaultRowHeight="14.4" x14ac:dyDescent="0.25"/>
  <cols>
    <col min="1" max="1" width="32.44140625" customWidth="1"/>
    <col min="2" max="3" width="31.5546875" customWidth="1"/>
    <col min="8" max="8" width="35.77734375" customWidth="1"/>
    <col min="9" max="9" width="48.21875" customWidth="1"/>
    <col min="10" max="10" width="27.109375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156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1080</v>
      </c>
    </row>
    <row r="2" spans="1:19" x14ac:dyDescent="0.25">
      <c r="A2" t="s">
        <v>376</v>
      </c>
      <c r="B2" t="s">
        <v>161</v>
      </c>
      <c r="C2" t="s">
        <v>377</v>
      </c>
      <c r="D2" t="s">
        <v>163</v>
      </c>
      <c r="E2" t="s">
        <v>161</v>
      </c>
      <c r="G2">
        <v>5</v>
      </c>
      <c r="H2" t="s">
        <v>1081</v>
      </c>
      <c r="I2" t="str">
        <f t="shared" ref="I2" si="0"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MaterialPlantData.Identity</v>
      </c>
      <c r="P2" t="str">
        <f>A2&amp;"."&amp;B2</f>
        <v>MaterialPlantData.Identity</v>
      </c>
      <c r="R2" t="str">
        <f>""""&amp;A2&amp;"""."""&amp;B2&amp;""" """&amp;I2&amp;""","</f>
        <v>"MaterialPlantData"."Identity" "Identity",</v>
      </c>
      <c r="S2" t="str">
        <f>"COMMENT ON COLUMN ""MaterialStorageView""."""&amp;I2&amp;""" IS '"&amp;D2&amp;"';"</f>
        <v>COMMENT ON COLUMN "MaterialStorageView"."Identity" IS '对象标识';</v>
      </c>
    </row>
    <row r="3" spans="1:19" x14ac:dyDescent="0.25">
      <c r="A3" t="s">
        <v>376</v>
      </c>
      <c r="B3" t="s">
        <v>160</v>
      </c>
      <c r="C3" t="s">
        <v>164</v>
      </c>
      <c r="D3" t="s">
        <v>378</v>
      </c>
      <c r="E3" t="s">
        <v>147</v>
      </c>
      <c r="G3">
        <v>10</v>
      </c>
      <c r="H3" t="s">
        <v>1081</v>
      </c>
      <c r="I3" t="str">
        <f t="shared" ref="I3" si="1">B3</f>
        <v>Material</v>
      </c>
      <c r="J3" t="str">
        <f t="shared" ref="J3" si="2">D3</f>
        <v>物料</v>
      </c>
      <c r="K3" s="19" t="s">
        <v>1023</v>
      </c>
      <c r="L3" s="19" t="s">
        <v>1074</v>
      </c>
      <c r="M3" t="b">
        <v>0</v>
      </c>
      <c r="N3">
        <f t="shared" ref="N3" si="3">G3</f>
        <v>10</v>
      </c>
      <c r="O3" t="str">
        <f t="shared" ref="O3" si="4">A3&amp;"."&amp;B3</f>
        <v>MaterialPlantData.Material</v>
      </c>
      <c r="P3" t="s">
        <v>1082</v>
      </c>
      <c r="R3" t="str">
        <f t="shared" ref="R3" si="5">""""&amp;A3&amp;"""."""&amp;B3&amp;""" """&amp;I3&amp;""","</f>
        <v>"MaterialPlantData"."Material" "Material",</v>
      </c>
      <c r="S3" t="str">
        <f t="shared" ref="S3" si="6">"COMMENT ON COLUMN ""MaterialStorageView""."""&amp;I3&amp;""" IS '"&amp;D3&amp;"';"</f>
        <v>COMMENT ON COLUMN "MaterialStorageView"."Material" IS '物料';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1081</v>
      </c>
      <c r="I4" t="s">
        <v>1075</v>
      </c>
      <c r="J4" t="str">
        <f t="shared" ref="J4:J43" si="7">D4</f>
        <v>物料描述</v>
      </c>
      <c r="K4" s="19" t="s">
        <v>1023</v>
      </c>
      <c r="L4" s="19" t="s">
        <v>1074</v>
      </c>
      <c r="M4" t="b">
        <v>0</v>
      </c>
      <c r="N4">
        <f t="shared" ref="N4:N43" si="8">G4</f>
        <v>20</v>
      </c>
      <c r="O4" t="str">
        <f t="shared" ref="O4:O43" si="9">A4&amp;"."&amp;B4</f>
        <v>Material.Name</v>
      </c>
      <c r="P4" t="str">
        <f t="shared" ref="P4" si="10">A4&amp;"."&amp;B4</f>
        <v>Material.Name</v>
      </c>
      <c r="R4" t="str">
        <f t="shared" ref="R4:R43" si="11">""""&amp;A4&amp;"""."""&amp;B4&amp;""" """&amp;I4&amp;""","</f>
        <v>"Material"."Name" "MaterialName",</v>
      </c>
      <c r="S4" t="str">
        <f t="shared" ref="S4:S43" si="12">"COMMENT ON COLUMN ""MaterialStorageView""."""&amp;I4&amp;""" IS '"&amp;D4&amp;"';"</f>
        <v>COMMENT ON COLUMN "MaterialStorageView"."MaterialName" IS '物料描述';</v>
      </c>
    </row>
    <row r="5" spans="1:19" x14ac:dyDescent="0.25">
      <c r="A5" t="s">
        <v>376</v>
      </c>
      <c r="B5" t="s">
        <v>379</v>
      </c>
      <c r="C5" t="s">
        <v>380</v>
      </c>
      <c r="D5" t="s">
        <v>50</v>
      </c>
      <c r="E5" t="s">
        <v>147</v>
      </c>
      <c r="G5">
        <v>30</v>
      </c>
      <c r="H5" t="s">
        <v>1081</v>
      </c>
      <c r="I5" t="str">
        <f t="shared" ref="I5:I43" si="13">B5</f>
        <v>Plant</v>
      </c>
      <c r="J5" t="str">
        <f t="shared" si="7"/>
        <v>工厂</v>
      </c>
      <c r="K5" s="19" t="s">
        <v>1023</v>
      </c>
      <c r="L5" s="19" t="s">
        <v>1074</v>
      </c>
      <c r="M5" t="b">
        <v>0</v>
      </c>
      <c r="N5">
        <f t="shared" si="8"/>
        <v>30</v>
      </c>
      <c r="O5" t="str">
        <f t="shared" si="9"/>
        <v>MaterialPlantData.Plant</v>
      </c>
      <c r="P5" t="str">
        <f t="shared" ref="P5:P43" si="14">A5&amp;"."&amp;B5</f>
        <v>MaterialPlantData.Plant</v>
      </c>
      <c r="R5" t="str">
        <f t="shared" si="11"/>
        <v>"MaterialPlantData"."Plant" "Plant",</v>
      </c>
      <c r="S5" t="str">
        <f t="shared" si="12"/>
        <v>COMMENT ON COLUMN "MaterialStorageView"."Plant" IS '工厂';</v>
      </c>
    </row>
    <row r="6" spans="1:19" x14ac:dyDescent="0.25">
      <c r="A6" t="s">
        <v>160</v>
      </c>
      <c r="B6" t="s">
        <v>224</v>
      </c>
      <c r="C6" t="s">
        <v>225</v>
      </c>
      <c r="D6" t="s">
        <v>226</v>
      </c>
      <c r="E6" t="s">
        <v>147</v>
      </c>
      <c r="G6">
        <v>35</v>
      </c>
      <c r="H6" t="s">
        <v>1081</v>
      </c>
      <c r="I6" t="str">
        <f t="shared" si="13"/>
        <v>MeasureUnit</v>
      </c>
      <c r="J6" t="str">
        <f t="shared" si="7"/>
        <v>基本计量单位</v>
      </c>
      <c r="K6" s="19" t="s">
        <v>1023</v>
      </c>
      <c r="L6" s="19" t="s">
        <v>1074</v>
      </c>
      <c r="M6" t="b">
        <v>0</v>
      </c>
      <c r="N6">
        <f t="shared" si="8"/>
        <v>35</v>
      </c>
      <c r="O6" t="str">
        <f t="shared" si="9"/>
        <v>Material.MeasureUnit</v>
      </c>
      <c r="P6" t="str">
        <f t="shared" si="14"/>
        <v>Material.MeasureUnit</v>
      </c>
      <c r="R6" t="str">
        <f t="shared" si="11"/>
        <v>"Material"."MeasureUnit" "MeasureUnit",</v>
      </c>
      <c r="S6" t="str">
        <f t="shared" si="12"/>
        <v>COMMENT ON COLUMN "MaterialStorageView"."MeasureUnit" IS '基本计量单位';</v>
      </c>
    </row>
    <row r="7" spans="1:19" x14ac:dyDescent="0.25">
      <c r="A7" t="s">
        <v>376</v>
      </c>
      <c r="B7" t="s">
        <v>561</v>
      </c>
      <c r="C7" t="s">
        <v>562</v>
      </c>
      <c r="D7" t="s">
        <v>563</v>
      </c>
      <c r="E7" t="s">
        <v>147</v>
      </c>
      <c r="G7">
        <v>40</v>
      </c>
      <c r="H7" t="s">
        <v>1081</v>
      </c>
      <c r="I7" t="str">
        <f t="shared" si="13"/>
        <v>IssueUnit</v>
      </c>
      <c r="J7" t="str">
        <f t="shared" si="7"/>
        <v>发货计量单位</v>
      </c>
      <c r="K7" s="19" t="s">
        <v>1023</v>
      </c>
      <c r="L7" s="19" t="s">
        <v>1074</v>
      </c>
      <c r="M7" t="b">
        <v>0</v>
      </c>
      <c r="N7">
        <f t="shared" si="8"/>
        <v>40</v>
      </c>
      <c r="O7" t="str">
        <f t="shared" si="9"/>
        <v>MaterialPlantData.IssueUnit</v>
      </c>
      <c r="P7" t="str">
        <f t="shared" si="14"/>
        <v>MaterialPlantData.IssueUnit</v>
      </c>
      <c r="R7" t="str">
        <f t="shared" si="11"/>
        <v>"MaterialPlantData"."IssueUnit" "IssueUnit",</v>
      </c>
      <c r="S7" t="str">
        <f t="shared" si="12"/>
        <v>COMMENT ON COLUMN "MaterialStorageView"."IssueUnit" IS '发货计量单位';</v>
      </c>
    </row>
    <row r="8" spans="1:19" x14ac:dyDescent="0.25">
      <c r="A8" t="s">
        <v>160</v>
      </c>
      <c r="B8" t="s">
        <v>258</v>
      </c>
      <c r="C8" t="s">
        <v>259</v>
      </c>
      <c r="D8" t="s">
        <v>260</v>
      </c>
      <c r="E8" t="s">
        <v>147</v>
      </c>
      <c r="G8">
        <v>50</v>
      </c>
      <c r="H8" t="s">
        <v>1081</v>
      </c>
      <c r="I8" t="str">
        <f t="shared" si="13"/>
        <v>TemperatureConditions</v>
      </c>
      <c r="J8" t="str">
        <f t="shared" si="7"/>
        <v>温度条件</v>
      </c>
      <c r="K8" s="19" t="s">
        <v>1023</v>
      </c>
      <c r="L8" s="19" t="s">
        <v>1074</v>
      </c>
      <c r="M8" t="b">
        <v>0</v>
      </c>
      <c r="N8">
        <f t="shared" si="8"/>
        <v>50</v>
      </c>
      <c r="O8" t="str">
        <f t="shared" si="9"/>
        <v>Material.TemperatureConditions</v>
      </c>
      <c r="P8" t="str">
        <f t="shared" si="14"/>
        <v>Material.TemperatureConditions</v>
      </c>
      <c r="R8" t="str">
        <f t="shared" si="11"/>
        <v>"Material"."TemperatureConditions" "TemperatureConditions",</v>
      </c>
      <c r="S8" t="str">
        <f t="shared" si="12"/>
        <v>COMMENT ON COLUMN "MaterialStorageView"."TemperatureConditions" IS '温度条件';</v>
      </c>
    </row>
    <row r="9" spans="1:19" x14ac:dyDescent="0.25">
      <c r="A9" t="s">
        <v>160</v>
      </c>
      <c r="B9" t="s">
        <v>255</v>
      </c>
      <c r="C9" t="s">
        <v>256</v>
      </c>
      <c r="D9" t="s">
        <v>257</v>
      </c>
      <c r="E9" t="s">
        <v>147</v>
      </c>
      <c r="G9">
        <v>60</v>
      </c>
      <c r="H9" t="s">
        <v>1081</v>
      </c>
      <c r="I9" t="str">
        <f t="shared" si="13"/>
        <v>StorageConditions</v>
      </c>
      <c r="J9" t="str">
        <f t="shared" si="7"/>
        <v>存储条件</v>
      </c>
      <c r="K9" s="19" t="s">
        <v>1023</v>
      </c>
      <c r="L9" s="19" t="s">
        <v>1074</v>
      </c>
      <c r="M9" t="b">
        <v>0</v>
      </c>
      <c r="N9">
        <f t="shared" si="8"/>
        <v>60</v>
      </c>
      <c r="O9" t="str">
        <f t="shared" si="9"/>
        <v>Material.StorageConditions</v>
      </c>
      <c r="P9" t="str">
        <f t="shared" si="14"/>
        <v>Material.StorageConditions</v>
      </c>
      <c r="R9" t="str">
        <f t="shared" si="11"/>
        <v>"Material"."StorageConditions" "StorageConditions",</v>
      </c>
      <c r="S9" t="str">
        <f t="shared" si="12"/>
        <v>COMMENT ON COLUMN "MaterialStorageView"."StorageConditions" IS '存储条件';</v>
      </c>
    </row>
    <row r="10" spans="1:19" x14ac:dyDescent="0.25">
      <c r="A10" t="s">
        <v>160</v>
      </c>
      <c r="B10" t="s">
        <v>252</v>
      </c>
      <c r="C10" t="s">
        <v>253</v>
      </c>
      <c r="D10" t="s">
        <v>254</v>
      </c>
      <c r="E10" t="s">
        <v>147</v>
      </c>
      <c r="G10">
        <v>70</v>
      </c>
      <c r="H10" t="s">
        <v>1081</v>
      </c>
      <c r="I10" t="str">
        <f t="shared" si="13"/>
        <v>ContainerRequirements</v>
      </c>
      <c r="J10" t="str">
        <f t="shared" si="7"/>
        <v>集装箱需求</v>
      </c>
      <c r="K10" s="19" t="s">
        <v>1023</v>
      </c>
      <c r="L10" s="19" t="s">
        <v>1074</v>
      </c>
      <c r="M10" t="b">
        <v>0</v>
      </c>
      <c r="N10">
        <f t="shared" si="8"/>
        <v>70</v>
      </c>
      <c r="O10" t="str">
        <f t="shared" si="9"/>
        <v>Material.ContainerRequirements</v>
      </c>
      <c r="P10" t="str">
        <f t="shared" si="14"/>
        <v>Material.ContainerRequirements</v>
      </c>
      <c r="R10" t="str">
        <f t="shared" si="11"/>
        <v>"Material"."ContainerRequirements" "ContainerRequirements",</v>
      </c>
      <c r="S10" t="str">
        <f t="shared" si="12"/>
        <v>COMMENT ON COLUMN "MaterialStorageView"."ContainerRequirements" IS '集装箱需求';</v>
      </c>
    </row>
    <row r="11" spans="1:19" x14ac:dyDescent="0.25">
      <c r="A11" t="s">
        <v>160</v>
      </c>
      <c r="B11" t="s">
        <v>332</v>
      </c>
      <c r="C11" t="s">
        <v>333</v>
      </c>
      <c r="D11" t="s">
        <v>334</v>
      </c>
      <c r="E11" t="s">
        <v>147</v>
      </c>
      <c r="G11">
        <v>80</v>
      </c>
      <c r="H11" t="s">
        <v>1081</v>
      </c>
      <c r="I11" t="str">
        <f t="shared" si="13"/>
        <v>HazardousMaterial</v>
      </c>
      <c r="J11" t="str">
        <f t="shared" si="7"/>
        <v>危险物料号</v>
      </c>
      <c r="K11" s="19" t="s">
        <v>1023</v>
      </c>
      <c r="L11" s="19" t="s">
        <v>1074</v>
      </c>
      <c r="M11" t="b">
        <v>0</v>
      </c>
      <c r="N11">
        <f t="shared" si="8"/>
        <v>80</v>
      </c>
      <c r="O11" t="str">
        <f t="shared" si="9"/>
        <v>Material.HazardousMaterial</v>
      </c>
      <c r="P11" t="str">
        <f t="shared" si="14"/>
        <v>Material.HazardousMaterial</v>
      </c>
      <c r="R11" t="str">
        <f t="shared" si="11"/>
        <v>"Material"."HazardousMaterial" "HazardousMaterial",</v>
      </c>
      <c r="S11" t="str">
        <f t="shared" si="12"/>
        <v>COMMENT ON COLUMN "MaterialStorageView"."HazardousMaterial" IS '危险物料号';</v>
      </c>
    </row>
    <row r="12" spans="1:19" x14ac:dyDescent="0.25">
      <c r="A12" t="s">
        <v>376</v>
      </c>
      <c r="B12" t="s">
        <v>712</v>
      </c>
      <c r="C12" t="s">
        <v>713</v>
      </c>
      <c r="D12" t="s">
        <v>714</v>
      </c>
      <c r="E12" t="s">
        <v>147</v>
      </c>
      <c r="G12">
        <v>90</v>
      </c>
      <c r="H12" t="s">
        <v>1081</v>
      </c>
      <c r="I12" t="str">
        <f t="shared" si="13"/>
        <v>CycleCountingIndicator</v>
      </c>
      <c r="J12" t="str">
        <f t="shared" si="7"/>
        <v>周期盘点标识</v>
      </c>
      <c r="K12" s="19" t="s">
        <v>1023</v>
      </c>
      <c r="L12" s="19" t="s">
        <v>1074</v>
      </c>
      <c r="M12" t="b">
        <v>0</v>
      </c>
      <c r="N12">
        <f t="shared" si="8"/>
        <v>90</v>
      </c>
      <c r="O12" t="str">
        <f t="shared" si="9"/>
        <v>MaterialPlantData.CycleCountingIndicator</v>
      </c>
      <c r="P12" t="str">
        <f t="shared" si="14"/>
        <v>MaterialPlantData.CycleCountingIndicator</v>
      </c>
      <c r="R12" t="str">
        <f t="shared" si="11"/>
        <v>"MaterialPlantData"."CycleCountingIndicator" "CycleCountingIndicator",</v>
      </c>
      <c r="S12" t="str">
        <f t="shared" si="12"/>
        <v>COMMENT ON COLUMN "MaterialStorageView"."CycleCountingIndicator" IS '周期盘点标识';</v>
      </c>
    </row>
    <row r="13" spans="1:19" x14ac:dyDescent="0.25">
      <c r="A13" t="s">
        <v>376</v>
      </c>
      <c r="B13" t="s">
        <v>715</v>
      </c>
      <c r="C13" t="s">
        <v>716</v>
      </c>
      <c r="D13" t="s">
        <v>717</v>
      </c>
      <c r="E13" t="s">
        <v>288</v>
      </c>
      <c r="G13">
        <v>100</v>
      </c>
      <c r="H13" t="s">
        <v>1081</v>
      </c>
      <c r="I13" t="str">
        <f t="shared" si="13"/>
        <v>CycleCountingFixed</v>
      </c>
      <c r="J13" t="str">
        <f t="shared" si="7"/>
        <v>周期标识被固定</v>
      </c>
      <c r="K13" s="19" t="s">
        <v>1023</v>
      </c>
      <c r="L13" s="19" t="s">
        <v>1074</v>
      </c>
      <c r="M13" t="b">
        <v>0</v>
      </c>
      <c r="N13">
        <f t="shared" si="8"/>
        <v>100</v>
      </c>
      <c r="O13" t="str">
        <f t="shared" si="9"/>
        <v>MaterialPlantData.CycleCountingFixed</v>
      </c>
      <c r="P13" t="str">
        <f t="shared" si="14"/>
        <v>MaterialPlantData.CycleCountingFixed</v>
      </c>
      <c r="R13" t="str">
        <f t="shared" si="11"/>
        <v>"MaterialPlantData"."CycleCountingFixed" "CycleCountingFixed",</v>
      </c>
      <c r="S13" t="str">
        <f t="shared" si="12"/>
        <v>COMMENT ON COLUMN "MaterialStorageView"."CycleCountingFixed" IS '周期标识被固定';</v>
      </c>
    </row>
    <row r="14" spans="1:19" x14ac:dyDescent="0.25">
      <c r="A14" t="s">
        <v>160</v>
      </c>
      <c r="B14" t="s">
        <v>366</v>
      </c>
      <c r="C14" t="s">
        <v>367</v>
      </c>
      <c r="D14" t="s">
        <v>368</v>
      </c>
      <c r="E14" t="s">
        <v>239</v>
      </c>
      <c r="G14">
        <v>110</v>
      </c>
      <c r="H14" t="s">
        <v>1081</v>
      </c>
      <c r="I14" t="str">
        <f t="shared" si="13"/>
        <v>VoucherNumberOfGoodsReceipt</v>
      </c>
      <c r="J14" t="str">
        <f t="shared" si="7"/>
        <v>收货单据数</v>
      </c>
      <c r="K14" s="19" t="s">
        <v>1023</v>
      </c>
      <c r="L14" s="19" t="s">
        <v>1074</v>
      </c>
      <c r="M14" t="b">
        <v>0</v>
      </c>
      <c r="N14">
        <f t="shared" si="8"/>
        <v>110</v>
      </c>
      <c r="O14" t="str">
        <f t="shared" si="9"/>
        <v>Material.VoucherNumberOfGoodsReceipt</v>
      </c>
      <c r="P14" t="str">
        <f t="shared" si="14"/>
        <v>Material.VoucherNumberOfGoodsReceipt</v>
      </c>
      <c r="R14" t="str">
        <f t="shared" si="11"/>
        <v>"Material"."VoucherNumberOfGoodsReceipt" "VoucherNumberOfGoodsReceipt",</v>
      </c>
      <c r="S14" t="str">
        <f t="shared" si="12"/>
        <v>COMMENT ON COLUMN "MaterialStorageView"."VoucherNumberOfGoodsReceipt" IS '收货单据数';</v>
      </c>
    </row>
    <row r="15" spans="1:19" x14ac:dyDescent="0.25">
      <c r="A15" t="s">
        <v>160</v>
      </c>
      <c r="B15" t="s">
        <v>335</v>
      </c>
      <c r="C15" t="s">
        <v>336</v>
      </c>
      <c r="D15" t="s">
        <v>337</v>
      </c>
      <c r="E15" t="s">
        <v>147</v>
      </c>
      <c r="G15">
        <v>120</v>
      </c>
      <c r="H15" t="s">
        <v>1081</v>
      </c>
      <c r="I15" t="str">
        <f t="shared" si="13"/>
        <v>MaterialLabelType</v>
      </c>
      <c r="J15" t="str">
        <f t="shared" si="7"/>
        <v>标号类型</v>
      </c>
      <c r="K15" s="19" t="s">
        <v>1023</v>
      </c>
      <c r="L15" s="19" t="s">
        <v>1074</v>
      </c>
      <c r="M15" t="b">
        <v>0</v>
      </c>
      <c r="N15">
        <f t="shared" si="8"/>
        <v>120</v>
      </c>
      <c r="O15" t="str">
        <f t="shared" si="9"/>
        <v>Material.MaterialLabelType</v>
      </c>
      <c r="P15" t="str">
        <f t="shared" si="14"/>
        <v>Material.MaterialLabelType</v>
      </c>
      <c r="R15" t="str">
        <f t="shared" si="11"/>
        <v>"Material"."MaterialLabelType" "MaterialLabelType",</v>
      </c>
      <c r="S15" t="str">
        <f t="shared" si="12"/>
        <v>COMMENT ON COLUMN "MaterialStorageView"."MaterialLabelType" IS '标号类型';</v>
      </c>
    </row>
    <row r="16" spans="1:19" x14ac:dyDescent="0.25">
      <c r="A16" t="s">
        <v>160</v>
      </c>
      <c r="B16" t="s">
        <v>338</v>
      </c>
      <c r="C16" t="s">
        <v>339</v>
      </c>
      <c r="D16" t="s">
        <v>340</v>
      </c>
      <c r="E16" t="s">
        <v>147</v>
      </c>
      <c r="G16">
        <v>130</v>
      </c>
      <c r="H16" t="s">
        <v>1081</v>
      </c>
      <c r="I16" t="str">
        <f t="shared" si="13"/>
        <v>MaterialLabelForm</v>
      </c>
      <c r="J16" t="str">
        <f t="shared" si="7"/>
        <v>标签格式</v>
      </c>
      <c r="K16" s="19" t="s">
        <v>1023</v>
      </c>
      <c r="L16" s="19" t="s">
        <v>1074</v>
      </c>
      <c r="M16" t="b">
        <v>0</v>
      </c>
      <c r="N16">
        <f t="shared" si="8"/>
        <v>130</v>
      </c>
      <c r="O16" t="str">
        <f t="shared" si="9"/>
        <v>Material.MaterialLabelForm</v>
      </c>
      <c r="P16" t="str">
        <f t="shared" si="14"/>
        <v>Material.MaterialLabelForm</v>
      </c>
      <c r="R16" t="str">
        <f t="shared" si="11"/>
        <v>"Material"."MaterialLabelForm" "MaterialLabelForm",</v>
      </c>
      <c r="S16" t="str">
        <f t="shared" si="12"/>
        <v>COMMENT ON COLUMN "MaterialStorageView"."MaterialLabelForm" IS '标签格式';</v>
      </c>
    </row>
    <row r="17" spans="1:19" x14ac:dyDescent="0.25">
      <c r="A17" t="s">
        <v>160</v>
      </c>
      <c r="B17" t="s">
        <v>341</v>
      </c>
      <c r="C17" t="s">
        <v>342</v>
      </c>
      <c r="D17" t="s">
        <v>343</v>
      </c>
      <c r="E17" t="s">
        <v>288</v>
      </c>
      <c r="G17">
        <v>140</v>
      </c>
      <c r="H17" t="s">
        <v>1081</v>
      </c>
      <c r="I17" t="str">
        <f t="shared" si="13"/>
        <v>ApprovedBatchRequired</v>
      </c>
      <c r="J17" t="str">
        <f t="shared" si="7"/>
        <v>需要批准的批量记录</v>
      </c>
      <c r="K17" s="19" t="s">
        <v>1023</v>
      </c>
      <c r="L17" s="19" t="s">
        <v>1074</v>
      </c>
      <c r="M17" t="b">
        <v>0</v>
      </c>
      <c r="N17">
        <f t="shared" si="8"/>
        <v>140</v>
      </c>
      <c r="O17" t="str">
        <f t="shared" si="9"/>
        <v>Material.ApprovedBatchRequired</v>
      </c>
      <c r="P17" t="str">
        <f t="shared" si="14"/>
        <v>Material.ApprovedBatchRequired</v>
      </c>
      <c r="R17" t="str">
        <f t="shared" si="11"/>
        <v>"Material"."ApprovedBatchRequired" "ApprovedBatchRequired",</v>
      </c>
      <c r="S17" t="str">
        <f t="shared" si="12"/>
        <v>COMMENT ON COLUMN "MaterialStorageView"."ApprovedBatchRequired" IS '需要批准的批量记录';</v>
      </c>
    </row>
    <row r="18" spans="1:19" x14ac:dyDescent="0.25">
      <c r="A18" t="s">
        <v>376</v>
      </c>
      <c r="B18" t="s">
        <v>697</v>
      </c>
      <c r="C18" t="s">
        <v>698</v>
      </c>
      <c r="D18" t="s">
        <v>699</v>
      </c>
      <c r="E18" t="s">
        <v>147</v>
      </c>
      <c r="G18">
        <v>150</v>
      </c>
      <c r="H18" t="s">
        <v>1081</v>
      </c>
      <c r="I18" t="str">
        <f t="shared" si="13"/>
        <v>OriginalBatchManagement</v>
      </c>
      <c r="J18" t="str">
        <f t="shared" si="7"/>
        <v>初始批次管理(OB)</v>
      </c>
      <c r="K18" s="19" t="s">
        <v>1023</v>
      </c>
      <c r="L18" s="19" t="s">
        <v>1074</v>
      </c>
      <c r="M18" t="b">
        <v>0</v>
      </c>
      <c r="N18">
        <f t="shared" si="8"/>
        <v>150</v>
      </c>
      <c r="O18" t="str">
        <f t="shared" si="9"/>
        <v>MaterialPlantData.OriginalBatchManagement</v>
      </c>
      <c r="P18" t="str">
        <f t="shared" si="14"/>
        <v>MaterialPlantData.OriginalBatchManagement</v>
      </c>
      <c r="R18" t="str">
        <f t="shared" si="11"/>
        <v>"MaterialPlantData"."OriginalBatchManagement" "OriginalBatchManagement",</v>
      </c>
      <c r="S18" t="str">
        <f t="shared" si="12"/>
        <v>COMMENT ON COLUMN "MaterialStorageView"."OriginalBatchManagement" IS '初始批次管理(OB)';</v>
      </c>
    </row>
    <row r="19" spans="1:19" x14ac:dyDescent="0.25">
      <c r="A19" t="s">
        <v>376</v>
      </c>
      <c r="B19" t="s">
        <v>700</v>
      </c>
      <c r="C19" t="s">
        <v>701</v>
      </c>
      <c r="D19" t="s">
        <v>702</v>
      </c>
      <c r="E19" t="s">
        <v>147</v>
      </c>
      <c r="G19">
        <v>160</v>
      </c>
      <c r="H19" t="s">
        <v>1081</v>
      </c>
      <c r="I19" t="str">
        <f t="shared" si="13"/>
        <v>OriginalBatchReferenceMaterial</v>
      </c>
      <c r="J19" t="str">
        <f t="shared" si="7"/>
        <v>初始批次参考物料(OB)</v>
      </c>
      <c r="K19" s="19" t="s">
        <v>1023</v>
      </c>
      <c r="L19" s="19" t="s">
        <v>1074</v>
      </c>
      <c r="M19" t="b">
        <v>0</v>
      </c>
      <c r="N19">
        <f t="shared" si="8"/>
        <v>160</v>
      </c>
      <c r="O19" t="str">
        <f t="shared" si="9"/>
        <v>MaterialPlantData.OriginalBatchReferenceMaterial</v>
      </c>
      <c r="P19" t="str">
        <f t="shared" si="14"/>
        <v>MaterialPlantData.OriginalBatchReferenceMaterial</v>
      </c>
      <c r="R19" t="str">
        <f t="shared" si="11"/>
        <v>"MaterialPlantData"."OriginalBatchReferenceMaterial" "OriginalBatchReferenceMaterial",</v>
      </c>
      <c r="S19" t="str">
        <f t="shared" si="12"/>
        <v>COMMENT ON COLUMN "MaterialStorageView"."OriginalBatchReferenceMaterial" IS '初始批次参考物料(OB)';</v>
      </c>
    </row>
    <row r="20" spans="1:19" x14ac:dyDescent="0.25">
      <c r="A20" t="s">
        <v>160</v>
      </c>
      <c r="B20" t="s">
        <v>289</v>
      </c>
      <c r="C20" t="s">
        <v>290</v>
      </c>
      <c r="D20" t="s">
        <v>291</v>
      </c>
      <c r="E20" t="s">
        <v>288</v>
      </c>
      <c r="G20">
        <v>170</v>
      </c>
      <c r="H20" t="s">
        <v>1081</v>
      </c>
      <c r="I20" t="str">
        <f t="shared" si="13"/>
        <v>BatchManagement</v>
      </c>
      <c r="J20" t="str">
        <f t="shared" si="7"/>
        <v>启用批次管理</v>
      </c>
      <c r="K20" s="19" t="s">
        <v>1023</v>
      </c>
      <c r="L20" s="19" t="s">
        <v>1074</v>
      </c>
      <c r="M20" t="b">
        <v>0</v>
      </c>
      <c r="N20">
        <f t="shared" si="8"/>
        <v>170</v>
      </c>
      <c r="O20" t="str">
        <f t="shared" si="9"/>
        <v>Material.BatchManagement</v>
      </c>
      <c r="P20" t="str">
        <f t="shared" si="14"/>
        <v>Material.BatchManagement</v>
      </c>
      <c r="R20" t="str">
        <f t="shared" si="11"/>
        <v>"Material"."BatchManagement" "BatchManagement",</v>
      </c>
      <c r="S20" t="str">
        <f t="shared" si="12"/>
        <v>COMMENT ON COLUMN "MaterialStorageView"."BatchManagement" IS '启用批次管理';</v>
      </c>
    </row>
    <row r="21" spans="1:19" x14ac:dyDescent="0.25">
      <c r="A21" t="s">
        <v>376</v>
      </c>
      <c r="B21" t="s">
        <v>718</v>
      </c>
      <c r="C21" t="s">
        <v>719</v>
      </c>
      <c r="D21" t="s">
        <v>720</v>
      </c>
      <c r="E21" t="s">
        <v>347</v>
      </c>
      <c r="G21">
        <v>180</v>
      </c>
      <c r="H21" t="s">
        <v>1081</v>
      </c>
      <c r="I21" t="str">
        <f t="shared" si="13"/>
        <v>MaximumStoragePeriod</v>
      </c>
      <c r="J21" t="str">
        <f t="shared" si="7"/>
        <v>最大仓储期间</v>
      </c>
      <c r="K21" s="19" t="s">
        <v>1023</v>
      </c>
      <c r="L21" s="19" t="s">
        <v>1074</v>
      </c>
      <c r="M21" t="b">
        <v>0</v>
      </c>
      <c r="N21">
        <f t="shared" si="8"/>
        <v>180</v>
      </c>
      <c r="O21" t="str">
        <f t="shared" si="9"/>
        <v>MaterialPlantData.MaximumStoragePeriod</v>
      </c>
      <c r="P21" t="str">
        <f t="shared" si="14"/>
        <v>MaterialPlantData.MaximumStoragePeriod</v>
      </c>
      <c r="R21" t="str">
        <f t="shared" si="11"/>
        <v>"MaterialPlantData"."MaximumStoragePeriod" "MaximumStoragePeriod",</v>
      </c>
      <c r="S21" t="str">
        <f t="shared" si="12"/>
        <v>COMMENT ON COLUMN "MaterialStorageView"."MaximumStoragePeriod" IS '最大仓储期间';</v>
      </c>
    </row>
    <row r="22" spans="1:19" x14ac:dyDescent="0.25">
      <c r="A22" t="s">
        <v>376</v>
      </c>
      <c r="B22" t="s">
        <v>721</v>
      </c>
      <c r="C22" t="s">
        <v>722</v>
      </c>
      <c r="D22" t="s">
        <v>723</v>
      </c>
      <c r="E22" t="s">
        <v>147</v>
      </c>
      <c r="G22">
        <v>190</v>
      </c>
      <c r="H22" t="s">
        <v>1081</v>
      </c>
      <c r="I22" t="str">
        <f t="shared" si="13"/>
        <v>MaximumStoragePeriodUnit</v>
      </c>
      <c r="J22" t="str">
        <f t="shared" si="7"/>
        <v>最大仓储期间计量单位</v>
      </c>
      <c r="K22" s="19" t="s">
        <v>1023</v>
      </c>
      <c r="L22" s="19" t="s">
        <v>1074</v>
      </c>
      <c r="M22" t="b">
        <v>0</v>
      </c>
      <c r="N22">
        <f t="shared" si="8"/>
        <v>190</v>
      </c>
      <c r="O22" t="str">
        <f t="shared" si="9"/>
        <v>MaterialPlantData.MaximumStoragePeriodUnit</v>
      </c>
      <c r="P22" t="str">
        <f t="shared" si="14"/>
        <v>MaterialPlantData.MaximumStoragePeriodUnit</v>
      </c>
      <c r="R22" t="str">
        <f t="shared" si="11"/>
        <v>"MaterialPlantData"."MaximumStoragePeriodUnit" "MaximumStoragePeriodUnit",</v>
      </c>
      <c r="S22" t="str">
        <f t="shared" si="12"/>
        <v>COMMENT ON COLUMN "MaterialStorageView"."MaximumStoragePeriodUnit" IS '最大仓储期间计量单位';</v>
      </c>
    </row>
    <row r="23" spans="1:19" x14ac:dyDescent="0.25">
      <c r="A23" t="s">
        <v>160</v>
      </c>
      <c r="B23" t="s">
        <v>344</v>
      </c>
      <c r="C23" t="s">
        <v>345</v>
      </c>
      <c r="D23" t="s">
        <v>346</v>
      </c>
      <c r="E23" t="s">
        <v>347</v>
      </c>
      <c r="G23">
        <v>200</v>
      </c>
      <c r="H23" t="s">
        <v>1081</v>
      </c>
      <c r="I23" t="str">
        <f t="shared" si="13"/>
        <v>MinimumRemainingShelfLife</v>
      </c>
      <c r="J23" t="str">
        <f t="shared" si="7"/>
        <v>最小剩余货架寿命</v>
      </c>
      <c r="K23" s="19" t="s">
        <v>1023</v>
      </c>
      <c r="L23" s="19" t="s">
        <v>1074</v>
      </c>
      <c r="M23" t="b">
        <v>0</v>
      </c>
      <c r="N23">
        <f t="shared" si="8"/>
        <v>200</v>
      </c>
      <c r="O23" t="str">
        <f t="shared" si="9"/>
        <v>Material.MinimumRemainingShelfLife</v>
      </c>
      <c r="P23" t="str">
        <f t="shared" si="14"/>
        <v>Material.MinimumRemainingShelfLife</v>
      </c>
      <c r="R23" t="str">
        <f t="shared" si="11"/>
        <v>"Material"."MinimumRemainingShelfLife" "MinimumRemainingShelfLife",</v>
      </c>
      <c r="S23" t="str">
        <f t="shared" si="12"/>
        <v>COMMENT ON COLUMN "MaterialStorageView"."MinimumRemainingShelfLife" IS '最小剩余货架寿命';</v>
      </c>
    </row>
    <row r="24" spans="1:19" x14ac:dyDescent="0.25">
      <c r="A24" t="s">
        <v>160</v>
      </c>
      <c r="B24" t="s">
        <v>348</v>
      </c>
      <c r="C24" t="s">
        <v>349</v>
      </c>
      <c r="D24" t="s">
        <v>350</v>
      </c>
      <c r="E24" t="s">
        <v>347</v>
      </c>
      <c r="G24">
        <v>210</v>
      </c>
      <c r="H24" t="s">
        <v>1081</v>
      </c>
      <c r="I24" t="str">
        <f t="shared" si="13"/>
        <v>TotalShelfLife</v>
      </c>
      <c r="J24" t="str">
        <f t="shared" si="7"/>
        <v>总货架寿命</v>
      </c>
      <c r="K24" s="19" t="s">
        <v>1023</v>
      </c>
      <c r="L24" s="19" t="s">
        <v>1074</v>
      </c>
      <c r="M24" t="b">
        <v>0</v>
      </c>
      <c r="N24">
        <f t="shared" si="8"/>
        <v>210</v>
      </c>
      <c r="O24" t="str">
        <f t="shared" si="9"/>
        <v>Material.TotalShelfLife</v>
      </c>
      <c r="P24" t="str">
        <f t="shared" si="14"/>
        <v>Material.TotalShelfLife</v>
      </c>
      <c r="R24" t="str">
        <f t="shared" si="11"/>
        <v>"Material"."TotalShelfLife" "TotalShelfLife",</v>
      </c>
      <c r="S24" t="str">
        <f t="shared" si="12"/>
        <v>COMMENT ON COLUMN "MaterialStorageView"."TotalShelfLife" IS '总货架寿命';</v>
      </c>
    </row>
    <row r="25" spans="1:19" x14ac:dyDescent="0.25">
      <c r="A25" t="s">
        <v>160</v>
      </c>
      <c r="B25" t="s">
        <v>351</v>
      </c>
      <c r="C25" t="s">
        <v>352</v>
      </c>
      <c r="D25" t="s">
        <v>353</v>
      </c>
      <c r="E25" t="s">
        <v>147</v>
      </c>
      <c r="G25">
        <v>220</v>
      </c>
      <c r="H25" t="s">
        <v>1081</v>
      </c>
      <c r="I25" t="str">
        <f t="shared" si="13"/>
        <v>ShelfLifeExpirationDate</v>
      </c>
      <c r="J25" t="str">
        <f t="shared" si="7"/>
        <v>货架寿命期间标识</v>
      </c>
      <c r="K25" s="19" t="s">
        <v>1023</v>
      </c>
      <c r="L25" s="19" t="s">
        <v>1074</v>
      </c>
      <c r="M25" t="b">
        <v>0</v>
      </c>
      <c r="N25">
        <f t="shared" si="8"/>
        <v>220</v>
      </c>
      <c r="O25" t="str">
        <f t="shared" si="9"/>
        <v>Material.ShelfLifeExpirationDate</v>
      </c>
      <c r="P25" t="str">
        <f t="shared" si="14"/>
        <v>Material.ShelfLifeExpirationDate</v>
      </c>
      <c r="R25" t="str">
        <f t="shared" si="11"/>
        <v>"Material"."ShelfLifeExpirationDate" "ShelfLifeExpirationDate",</v>
      </c>
      <c r="S25" t="str">
        <f t="shared" si="12"/>
        <v>COMMENT ON COLUMN "MaterialStorageView"."ShelfLifeExpirationDate" IS '货架寿命期间标识';</v>
      </c>
    </row>
    <row r="26" spans="1:19" x14ac:dyDescent="0.25">
      <c r="A26" t="s">
        <v>160</v>
      </c>
      <c r="B26" t="s">
        <v>354</v>
      </c>
      <c r="C26" t="s">
        <v>355</v>
      </c>
      <c r="D26" t="s">
        <v>356</v>
      </c>
      <c r="E26" t="s">
        <v>147</v>
      </c>
      <c r="G26">
        <v>230</v>
      </c>
      <c r="H26" t="s">
        <v>1081</v>
      </c>
      <c r="I26" t="str">
        <f t="shared" si="13"/>
        <v>ShelfLifeExpirationDateRound</v>
      </c>
      <c r="J26" t="str">
        <f t="shared" si="7"/>
        <v>货架寿命计算舍入规则</v>
      </c>
      <c r="K26" s="19" t="s">
        <v>1023</v>
      </c>
      <c r="L26" s="19" t="s">
        <v>1074</v>
      </c>
      <c r="M26" t="b">
        <v>0</v>
      </c>
      <c r="N26">
        <f t="shared" si="8"/>
        <v>230</v>
      </c>
      <c r="O26" t="str">
        <f t="shared" si="9"/>
        <v>Material.ShelfLifeExpirationDateRound</v>
      </c>
      <c r="P26" t="str">
        <f t="shared" si="14"/>
        <v>Material.ShelfLifeExpirationDateRound</v>
      </c>
      <c r="R26" t="str">
        <f t="shared" si="11"/>
        <v>"Material"."ShelfLifeExpirationDateRound" "ShelfLifeExpirationDateRound",</v>
      </c>
      <c r="S26" t="str">
        <f t="shared" si="12"/>
        <v>COMMENT ON COLUMN "MaterialStorageView"."ShelfLifeExpirationDateRound" IS '货架寿命计算舍入规则';</v>
      </c>
    </row>
    <row r="27" spans="1:19" x14ac:dyDescent="0.25">
      <c r="A27" t="s">
        <v>160</v>
      </c>
      <c r="B27" t="s">
        <v>357</v>
      </c>
      <c r="C27" t="s">
        <v>358</v>
      </c>
      <c r="D27" t="s">
        <v>359</v>
      </c>
      <c r="E27" t="s">
        <v>347</v>
      </c>
      <c r="G27">
        <v>240</v>
      </c>
      <c r="H27" t="s">
        <v>1081</v>
      </c>
      <c r="I27" t="str">
        <f t="shared" si="13"/>
        <v>StoragePercentage</v>
      </c>
      <c r="J27" t="str">
        <f t="shared" si="7"/>
        <v>仓储百分比</v>
      </c>
      <c r="K27" s="19" t="s">
        <v>1023</v>
      </c>
      <c r="L27" s="19" t="s">
        <v>1074</v>
      </c>
      <c r="M27" t="b">
        <v>0</v>
      </c>
      <c r="N27">
        <f t="shared" si="8"/>
        <v>240</v>
      </c>
      <c r="O27" t="str">
        <f t="shared" si="9"/>
        <v>Material.StoragePercentage</v>
      </c>
      <c r="P27" t="str">
        <f t="shared" si="14"/>
        <v>Material.StoragePercentage</v>
      </c>
      <c r="R27" t="str">
        <f t="shared" si="11"/>
        <v>"Material"."StoragePercentage" "StoragePercentage",</v>
      </c>
      <c r="S27" t="str">
        <f t="shared" si="12"/>
        <v>COMMENT ON COLUMN "MaterialStorageView"."StoragePercentage" IS '仓储百分比';</v>
      </c>
    </row>
    <row r="28" spans="1:19" x14ac:dyDescent="0.25">
      <c r="A28" t="s">
        <v>160</v>
      </c>
      <c r="B28" t="s">
        <v>236</v>
      </c>
      <c r="C28" t="s">
        <v>237</v>
      </c>
      <c r="D28" t="s">
        <v>238</v>
      </c>
      <c r="E28" t="s">
        <v>239</v>
      </c>
      <c r="G28">
        <v>250</v>
      </c>
      <c r="H28" t="s">
        <v>1081</v>
      </c>
      <c r="I28" t="str">
        <f t="shared" si="13"/>
        <v>GrossWeight</v>
      </c>
      <c r="J28" t="str">
        <f t="shared" si="7"/>
        <v>毛重</v>
      </c>
      <c r="K28" s="19" t="s">
        <v>1023</v>
      </c>
      <c r="L28" s="19" t="s">
        <v>1074</v>
      </c>
      <c r="M28" t="b">
        <v>0</v>
      </c>
      <c r="N28">
        <f t="shared" si="8"/>
        <v>250</v>
      </c>
      <c r="O28" t="str">
        <f t="shared" si="9"/>
        <v>Material.GrossWeight</v>
      </c>
      <c r="P28" t="str">
        <f t="shared" si="14"/>
        <v>Material.GrossWeight</v>
      </c>
      <c r="R28" t="str">
        <f t="shared" si="11"/>
        <v>"Material"."GrossWeight" "GrossWeight",</v>
      </c>
      <c r="S28" t="str">
        <f t="shared" si="12"/>
        <v>COMMENT ON COLUMN "MaterialStorageView"."GrossWeight" IS '毛重';</v>
      </c>
    </row>
    <row r="29" spans="1:19" x14ac:dyDescent="0.25">
      <c r="A29" t="s">
        <v>160</v>
      </c>
      <c r="B29" t="s">
        <v>240</v>
      </c>
      <c r="C29" t="s">
        <v>241</v>
      </c>
      <c r="D29" t="s">
        <v>242</v>
      </c>
      <c r="E29" t="s">
        <v>239</v>
      </c>
      <c r="G29">
        <v>260</v>
      </c>
      <c r="H29" t="s">
        <v>1081</v>
      </c>
      <c r="I29" t="str">
        <f t="shared" si="13"/>
        <v>NetWeight</v>
      </c>
      <c r="J29" t="str">
        <f t="shared" si="7"/>
        <v>净重</v>
      </c>
      <c r="K29" s="19" t="s">
        <v>1023</v>
      </c>
      <c r="L29" s="19" t="s">
        <v>1074</v>
      </c>
      <c r="M29" t="b">
        <v>0</v>
      </c>
      <c r="N29">
        <f t="shared" si="8"/>
        <v>260</v>
      </c>
      <c r="O29" t="str">
        <f t="shared" si="9"/>
        <v>Material.NetWeight</v>
      </c>
      <c r="P29" t="str">
        <f t="shared" si="14"/>
        <v>Material.NetWeight</v>
      </c>
      <c r="R29" t="str">
        <f t="shared" si="11"/>
        <v>"Material"."NetWeight" "NetWeight",</v>
      </c>
      <c r="S29" t="str">
        <f t="shared" si="12"/>
        <v>COMMENT ON COLUMN "MaterialStorageView"."NetWeight" IS '净重';</v>
      </c>
    </row>
    <row r="30" spans="1:19" x14ac:dyDescent="0.25">
      <c r="A30" t="s">
        <v>160</v>
      </c>
      <c r="B30" t="s">
        <v>243</v>
      </c>
      <c r="C30" t="s">
        <v>244</v>
      </c>
      <c r="D30" t="s">
        <v>245</v>
      </c>
      <c r="E30" t="s">
        <v>147</v>
      </c>
      <c r="G30">
        <v>270</v>
      </c>
      <c r="H30" t="s">
        <v>1081</v>
      </c>
      <c r="I30" t="str">
        <f t="shared" si="13"/>
        <v>WeightUnit</v>
      </c>
      <c r="J30" t="str">
        <f t="shared" si="7"/>
        <v>重量单位</v>
      </c>
      <c r="K30" s="19" t="s">
        <v>1023</v>
      </c>
      <c r="L30" s="19" t="s">
        <v>1074</v>
      </c>
      <c r="M30" t="b">
        <v>0</v>
      </c>
      <c r="N30">
        <f t="shared" si="8"/>
        <v>270</v>
      </c>
      <c r="O30" t="str">
        <f t="shared" si="9"/>
        <v>Material.WeightUnit</v>
      </c>
      <c r="P30" t="str">
        <f t="shared" si="14"/>
        <v>Material.WeightUnit</v>
      </c>
      <c r="R30" t="str">
        <f t="shared" si="11"/>
        <v>"Material"."WeightUnit" "WeightUnit",</v>
      </c>
      <c r="S30" t="str">
        <f t="shared" si="12"/>
        <v>COMMENT ON COLUMN "MaterialStorageView"."WeightUnit" IS '重量单位';</v>
      </c>
    </row>
    <row r="31" spans="1:19" x14ac:dyDescent="0.25">
      <c r="A31" t="s">
        <v>160</v>
      </c>
      <c r="B31" t="s">
        <v>246</v>
      </c>
      <c r="C31" t="s">
        <v>247</v>
      </c>
      <c r="D31" t="s">
        <v>248</v>
      </c>
      <c r="E31" t="s">
        <v>239</v>
      </c>
      <c r="G31">
        <v>280</v>
      </c>
      <c r="H31" t="s">
        <v>1081</v>
      </c>
      <c r="I31" t="str">
        <f t="shared" si="13"/>
        <v>Volume</v>
      </c>
      <c r="J31" t="str">
        <f t="shared" si="7"/>
        <v>体积</v>
      </c>
      <c r="K31" s="19" t="s">
        <v>1023</v>
      </c>
      <c r="L31" s="19" t="s">
        <v>1074</v>
      </c>
      <c r="M31" t="b">
        <v>0</v>
      </c>
      <c r="N31">
        <f t="shared" si="8"/>
        <v>280</v>
      </c>
      <c r="O31" t="str">
        <f t="shared" si="9"/>
        <v>Material.Volume</v>
      </c>
      <c r="P31" t="str">
        <f t="shared" si="14"/>
        <v>Material.Volume</v>
      </c>
      <c r="R31" t="str">
        <f t="shared" si="11"/>
        <v>"Material"."Volume" "Volume",</v>
      </c>
      <c r="S31" t="str">
        <f t="shared" si="12"/>
        <v>COMMENT ON COLUMN "MaterialStorageView"."Volume" IS '体积';</v>
      </c>
    </row>
    <row r="32" spans="1:19" x14ac:dyDescent="0.25">
      <c r="A32" t="s">
        <v>160</v>
      </c>
      <c r="B32" t="s">
        <v>249</v>
      </c>
      <c r="C32" t="s">
        <v>250</v>
      </c>
      <c r="D32" t="s">
        <v>251</v>
      </c>
      <c r="E32" t="s">
        <v>147</v>
      </c>
      <c r="G32">
        <v>290</v>
      </c>
      <c r="H32" t="s">
        <v>1081</v>
      </c>
      <c r="I32" t="str">
        <f t="shared" si="13"/>
        <v>VolumeUnit</v>
      </c>
      <c r="J32" t="str">
        <f t="shared" si="7"/>
        <v>体积单位</v>
      </c>
      <c r="K32" s="19" t="s">
        <v>1023</v>
      </c>
      <c r="L32" s="19" t="s">
        <v>1074</v>
      </c>
      <c r="M32" t="b">
        <v>0</v>
      </c>
      <c r="N32">
        <f t="shared" si="8"/>
        <v>290</v>
      </c>
      <c r="O32" t="str">
        <f t="shared" si="9"/>
        <v>Material.VolumeUnit</v>
      </c>
      <c r="P32" t="str">
        <f t="shared" si="14"/>
        <v>Material.VolumeUnit</v>
      </c>
      <c r="R32" t="str">
        <f t="shared" si="11"/>
        <v>"Material"."VolumeUnit" "VolumeUnit",</v>
      </c>
      <c r="S32" t="str">
        <f t="shared" si="12"/>
        <v>COMMENT ON COLUMN "MaterialStorageView"."VolumeUnit" IS '体积单位';</v>
      </c>
    </row>
    <row r="33" spans="1:19" x14ac:dyDescent="0.25">
      <c r="A33" t="s">
        <v>160</v>
      </c>
      <c r="B33" t="s">
        <v>233</v>
      </c>
      <c r="C33" t="s">
        <v>234</v>
      </c>
      <c r="D33" t="s">
        <v>235</v>
      </c>
      <c r="E33" t="s">
        <v>166</v>
      </c>
      <c r="G33">
        <v>300</v>
      </c>
      <c r="H33" t="s">
        <v>1081</v>
      </c>
      <c r="I33" t="str">
        <f t="shared" si="13"/>
        <v>Dimension</v>
      </c>
      <c r="J33" t="str">
        <f t="shared" si="7"/>
        <v>大小/尺寸/密度</v>
      </c>
      <c r="K33" s="19" t="s">
        <v>1023</v>
      </c>
      <c r="L33" s="19" t="s">
        <v>1074</v>
      </c>
      <c r="M33" t="b">
        <v>0</v>
      </c>
      <c r="N33">
        <f t="shared" si="8"/>
        <v>300</v>
      </c>
      <c r="O33" t="str">
        <f t="shared" si="9"/>
        <v>Material.Dimension</v>
      </c>
      <c r="P33" t="str">
        <f t="shared" si="14"/>
        <v>Material.Dimension</v>
      </c>
      <c r="R33" t="str">
        <f t="shared" si="11"/>
        <v>"Material"."Dimension" "Dimension",</v>
      </c>
      <c r="S33" t="str">
        <f t="shared" si="12"/>
        <v>COMMENT ON COLUMN "MaterialStorageView"."Dimension" IS '大小/尺寸/密度';</v>
      </c>
    </row>
    <row r="34" spans="1:19" x14ac:dyDescent="0.25">
      <c r="A34" t="s">
        <v>376</v>
      </c>
      <c r="B34" t="s">
        <v>564</v>
      </c>
      <c r="C34" t="s">
        <v>565</v>
      </c>
      <c r="D34" t="s">
        <v>566</v>
      </c>
      <c r="E34" t="s">
        <v>288</v>
      </c>
      <c r="G34">
        <v>310</v>
      </c>
      <c r="H34" t="s">
        <v>1081</v>
      </c>
      <c r="I34" t="str">
        <f t="shared" si="13"/>
        <v>NegativeStocksAllowed</v>
      </c>
      <c r="J34" t="str">
        <f t="shared" si="7"/>
        <v>工厂中允许负库存</v>
      </c>
      <c r="K34" s="19" t="s">
        <v>1023</v>
      </c>
      <c r="L34" s="19" t="s">
        <v>1074</v>
      </c>
      <c r="M34" t="b">
        <v>0</v>
      </c>
      <c r="N34">
        <f t="shared" si="8"/>
        <v>310</v>
      </c>
      <c r="O34" t="str">
        <f t="shared" si="9"/>
        <v>MaterialPlantData.NegativeStocksAllowed</v>
      </c>
      <c r="P34" t="str">
        <f t="shared" si="14"/>
        <v>MaterialPlantData.NegativeStocksAllowed</v>
      </c>
      <c r="R34" t="str">
        <f t="shared" si="11"/>
        <v>"MaterialPlantData"."NegativeStocksAllowed" "NegativeStocksAllowed",</v>
      </c>
      <c r="S34" t="str">
        <f t="shared" si="12"/>
        <v>COMMENT ON COLUMN "MaterialStorageView"."NegativeStocksAllowed" IS '工厂中允许负库存';</v>
      </c>
    </row>
    <row r="35" spans="1:19" x14ac:dyDescent="0.25">
      <c r="A35" t="s">
        <v>376</v>
      </c>
      <c r="B35" t="s">
        <v>531</v>
      </c>
      <c r="C35" t="s">
        <v>532</v>
      </c>
      <c r="D35" t="s">
        <v>533</v>
      </c>
      <c r="E35" t="s">
        <v>147</v>
      </c>
      <c r="F35" t="s">
        <v>527</v>
      </c>
      <c r="G35">
        <v>320</v>
      </c>
      <c r="H35" t="s">
        <v>1081</v>
      </c>
      <c r="I35" t="str">
        <f t="shared" si="13"/>
        <v>LogisticsHandlingGroup</v>
      </c>
      <c r="J35" t="str">
        <f t="shared" si="7"/>
        <v>后勤处理组</v>
      </c>
      <c r="K35" s="19" t="s">
        <v>1023</v>
      </c>
      <c r="L35" s="19" t="s">
        <v>1074</v>
      </c>
      <c r="M35" t="b">
        <v>0</v>
      </c>
      <c r="N35">
        <f t="shared" si="8"/>
        <v>320</v>
      </c>
      <c r="O35" t="str">
        <f t="shared" si="9"/>
        <v>MaterialPlantData.LogisticsHandlingGroup</v>
      </c>
      <c r="P35" t="str">
        <f t="shared" si="14"/>
        <v>MaterialPlantData.LogisticsHandlingGroup</v>
      </c>
      <c r="R35" t="str">
        <f t="shared" si="11"/>
        <v>"MaterialPlantData"."LogisticsHandlingGroup" "LogisticsHandlingGroup",</v>
      </c>
      <c r="S35" t="str">
        <f t="shared" si="12"/>
        <v>COMMENT ON COLUMN "MaterialStorageView"."LogisticsHandlingGroup" IS '后勤处理组';</v>
      </c>
    </row>
    <row r="36" spans="1:19" x14ac:dyDescent="0.25">
      <c r="A36" t="s">
        <v>376</v>
      </c>
      <c r="B36" t="s">
        <v>318</v>
      </c>
      <c r="C36" t="s">
        <v>573</v>
      </c>
      <c r="D36" t="s">
        <v>95</v>
      </c>
      <c r="E36" t="s">
        <v>147</v>
      </c>
      <c r="G36">
        <v>320</v>
      </c>
      <c r="H36" t="s">
        <v>1081</v>
      </c>
      <c r="I36" t="str">
        <f t="shared" si="13"/>
        <v>SerialNumberProfile</v>
      </c>
      <c r="J36" t="str">
        <f t="shared" si="7"/>
        <v xml:space="preserve">序列化参数配置 </v>
      </c>
      <c r="K36" s="19" t="s">
        <v>1023</v>
      </c>
      <c r="L36" s="19" t="s">
        <v>1074</v>
      </c>
      <c r="M36" t="b">
        <v>0</v>
      </c>
      <c r="N36">
        <f t="shared" si="8"/>
        <v>320</v>
      </c>
      <c r="O36" t="str">
        <f t="shared" si="9"/>
        <v>MaterialPlantData.SerialNumberProfile</v>
      </c>
      <c r="P36" t="str">
        <f t="shared" si="14"/>
        <v>MaterialPlantData.SerialNumberProfile</v>
      </c>
      <c r="R36" t="str">
        <f t="shared" si="11"/>
        <v>"MaterialPlantData"."SerialNumberProfile" "SerialNumberProfile",</v>
      </c>
      <c r="S36" t="str">
        <f t="shared" si="12"/>
        <v>COMMENT ON COLUMN "MaterialStorageView"."SerialNumberProfile" IS '序列化参数配置 ';</v>
      </c>
    </row>
    <row r="37" spans="1:19" x14ac:dyDescent="0.25">
      <c r="A37" t="s">
        <v>160</v>
      </c>
      <c r="B37" t="s">
        <v>322</v>
      </c>
      <c r="C37" t="s">
        <v>323</v>
      </c>
      <c r="D37" t="s">
        <v>45</v>
      </c>
      <c r="E37" t="s">
        <v>147</v>
      </c>
      <c r="G37">
        <v>330</v>
      </c>
      <c r="H37" t="s">
        <v>1081</v>
      </c>
      <c r="I37" t="str">
        <f t="shared" si="13"/>
        <v>SerialNumberLevel</v>
      </c>
      <c r="J37" t="str">
        <f t="shared" si="7"/>
        <v>序列化层次配置</v>
      </c>
      <c r="K37" s="19" t="s">
        <v>1023</v>
      </c>
      <c r="L37" s="19" t="s">
        <v>1074</v>
      </c>
      <c r="M37" t="b">
        <v>0</v>
      </c>
      <c r="N37">
        <f t="shared" si="8"/>
        <v>330</v>
      </c>
      <c r="O37" t="str">
        <f t="shared" si="9"/>
        <v>Material.SerialNumberLevel</v>
      </c>
      <c r="P37" t="str">
        <f t="shared" si="14"/>
        <v>Material.SerialNumberLevel</v>
      </c>
      <c r="R37" t="str">
        <f t="shared" si="11"/>
        <v>"Material"."SerialNumberLevel" "SerialNumberLevel",</v>
      </c>
      <c r="S37" t="str">
        <f t="shared" si="12"/>
        <v>COMMENT ON COLUMN "MaterialStorageView"."SerialNumberLevel" IS '序列化层次配置';</v>
      </c>
    </row>
    <row r="38" spans="1:19" x14ac:dyDescent="0.25">
      <c r="A38" t="s">
        <v>376</v>
      </c>
      <c r="B38" t="s">
        <v>724</v>
      </c>
      <c r="C38" t="s">
        <v>725</v>
      </c>
      <c r="D38" t="s">
        <v>726</v>
      </c>
      <c r="E38" t="s">
        <v>147</v>
      </c>
      <c r="G38">
        <v>340</v>
      </c>
      <c r="H38" t="s">
        <v>1081</v>
      </c>
      <c r="I38" t="str">
        <f t="shared" si="13"/>
        <v>DistributionProfile</v>
      </c>
      <c r="J38" t="str">
        <f t="shared" si="7"/>
        <v>分销参数文件</v>
      </c>
      <c r="K38" s="19" t="s">
        <v>1023</v>
      </c>
      <c r="L38" s="19" t="s">
        <v>1074</v>
      </c>
      <c r="M38" t="b">
        <v>0</v>
      </c>
      <c r="N38">
        <f t="shared" si="8"/>
        <v>340</v>
      </c>
      <c r="O38" t="str">
        <f t="shared" si="9"/>
        <v>MaterialPlantData.DistributionProfile</v>
      </c>
      <c r="P38" t="str">
        <f t="shared" si="14"/>
        <v>MaterialPlantData.DistributionProfile</v>
      </c>
      <c r="R38" t="str">
        <f t="shared" si="11"/>
        <v>"MaterialPlantData"."DistributionProfile" "DistributionProfile",</v>
      </c>
      <c r="S38" t="str">
        <f t="shared" si="12"/>
        <v>COMMENT ON COLUMN "MaterialStorageView"."DistributionProfile" IS '分销参数文件';</v>
      </c>
    </row>
    <row r="39" spans="1:19" x14ac:dyDescent="0.25">
      <c r="A39" t="s">
        <v>376</v>
      </c>
      <c r="B39" t="s">
        <v>549</v>
      </c>
      <c r="C39" t="s">
        <v>550</v>
      </c>
      <c r="D39" t="s">
        <v>551</v>
      </c>
      <c r="E39" t="s">
        <v>147</v>
      </c>
      <c r="F39" t="s">
        <v>527</v>
      </c>
      <c r="G39">
        <v>350</v>
      </c>
      <c r="H39" t="s">
        <v>1081</v>
      </c>
      <c r="I39" t="str">
        <f t="shared" si="13"/>
        <v>ProfitCenter</v>
      </c>
      <c r="J39" t="str">
        <f t="shared" si="7"/>
        <v>利润中心</v>
      </c>
      <c r="K39" s="19" t="s">
        <v>1023</v>
      </c>
      <c r="L39" s="19" t="s">
        <v>1074</v>
      </c>
      <c r="M39" t="b">
        <v>0</v>
      </c>
      <c r="N39">
        <f t="shared" si="8"/>
        <v>350</v>
      </c>
      <c r="O39" t="str">
        <f t="shared" si="9"/>
        <v>MaterialPlantData.ProfitCenter</v>
      </c>
      <c r="P39" t="str">
        <f t="shared" si="14"/>
        <v>MaterialPlantData.ProfitCenter</v>
      </c>
      <c r="R39" t="str">
        <f t="shared" si="11"/>
        <v>"MaterialPlantData"."ProfitCenter" "ProfitCenter",</v>
      </c>
      <c r="S39" t="str">
        <f t="shared" si="12"/>
        <v>COMMENT ON COLUMN "MaterialStorageView"."ProfitCenter" IS '利润中心';</v>
      </c>
    </row>
    <row r="40" spans="1:19" x14ac:dyDescent="0.25">
      <c r="A40" t="s">
        <v>376</v>
      </c>
      <c r="B40" t="s">
        <v>528</v>
      </c>
      <c r="C40" t="s">
        <v>529</v>
      </c>
      <c r="D40" t="s">
        <v>530</v>
      </c>
      <c r="E40" t="s">
        <v>147</v>
      </c>
      <c r="F40" t="s">
        <v>527</v>
      </c>
      <c r="G40">
        <v>360</v>
      </c>
      <c r="H40" t="s">
        <v>1081</v>
      </c>
      <c r="I40" t="str">
        <f t="shared" si="13"/>
        <v>StockDeterminationGroup</v>
      </c>
      <c r="J40" t="str">
        <f t="shared" si="7"/>
        <v>库存确定组</v>
      </c>
      <c r="K40" s="19" t="s">
        <v>1023</v>
      </c>
      <c r="L40" s="19" t="s">
        <v>1074</v>
      </c>
      <c r="M40" t="b">
        <v>0</v>
      </c>
      <c r="N40">
        <f t="shared" si="8"/>
        <v>360</v>
      </c>
      <c r="O40" t="str">
        <f t="shared" si="9"/>
        <v>MaterialPlantData.StockDeterminationGroup</v>
      </c>
      <c r="P40" t="str">
        <f t="shared" si="14"/>
        <v>MaterialPlantData.StockDeterminationGroup</v>
      </c>
      <c r="R40" t="str">
        <f t="shared" si="11"/>
        <v>"MaterialPlantData"."StockDeterminationGroup" "StockDeterminationGroup",</v>
      </c>
      <c r="S40" t="str">
        <f t="shared" si="12"/>
        <v>COMMENT ON COLUMN "MaterialStorageView"."StockDeterminationGroup" IS '库存确定组';</v>
      </c>
    </row>
    <row r="41" spans="1:19" x14ac:dyDescent="0.25">
      <c r="A41" t="s">
        <v>376</v>
      </c>
      <c r="B41" t="s">
        <v>390</v>
      </c>
      <c r="C41" t="s">
        <v>391</v>
      </c>
      <c r="D41" t="s">
        <v>392</v>
      </c>
      <c r="E41" t="s">
        <v>147</v>
      </c>
      <c r="F41" t="s">
        <v>384</v>
      </c>
      <c r="G41">
        <v>370</v>
      </c>
      <c r="H41" t="s">
        <v>1081</v>
      </c>
      <c r="I41" t="str">
        <f t="shared" si="13"/>
        <v>PlantProductGroup</v>
      </c>
      <c r="J41" t="str">
        <f t="shared" si="7"/>
        <v>工厂产品组</v>
      </c>
      <c r="K41" s="19" t="s">
        <v>1023</v>
      </c>
      <c r="L41" s="19" t="s">
        <v>1074</v>
      </c>
      <c r="M41" t="b">
        <v>0</v>
      </c>
      <c r="N41">
        <f t="shared" si="8"/>
        <v>370</v>
      </c>
      <c r="O41" t="str">
        <f t="shared" si="9"/>
        <v>MaterialPlantData.PlantProductGroup</v>
      </c>
      <c r="P41" t="str">
        <f t="shared" si="14"/>
        <v>MaterialPlantData.PlantProductGroup</v>
      </c>
      <c r="R41" t="str">
        <f t="shared" si="11"/>
        <v>"MaterialPlantData"."PlantProductGroup" "PlantProductGroup",</v>
      </c>
      <c r="S41" t="str">
        <f t="shared" si="12"/>
        <v>COMMENT ON COLUMN "MaterialStorageView"."PlantProductGroup" IS '工厂产品组';</v>
      </c>
    </row>
    <row r="42" spans="1:19" x14ac:dyDescent="0.25">
      <c r="A42" t="s">
        <v>376</v>
      </c>
      <c r="B42" t="s">
        <v>385</v>
      </c>
      <c r="C42" t="s">
        <v>386</v>
      </c>
      <c r="D42" t="s">
        <v>387</v>
      </c>
      <c r="E42" t="s">
        <v>147</v>
      </c>
      <c r="F42" t="s">
        <v>384</v>
      </c>
      <c r="G42">
        <v>380</v>
      </c>
      <c r="H42" t="s">
        <v>1081</v>
      </c>
      <c r="I42" t="str">
        <f t="shared" si="13"/>
        <v>PlantMaterialKind</v>
      </c>
      <c r="J42" t="str">
        <f t="shared" si="7"/>
        <v>工厂物料类型</v>
      </c>
      <c r="K42" s="19" t="s">
        <v>1023</v>
      </c>
      <c r="L42" s="19" t="s">
        <v>1074</v>
      </c>
      <c r="M42" t="b">
        <v>0</v>
      </c>
      <c r="N42">
        <f t="shared" si="8"/>
        <v>380</v>
      </c>
      <c r="O42" t="str">
        <f t="shared" si="9"/>
        <v>MaterialPlantData.PlantMaterialKind</v>
      </c>
      <c r="P42" t="str">
        <f t="shared" si="14"/>
        <v>MaterialPlantData.PlantMaterialKind</v>
      </c>
      <c r="R42" t="str">
        <f t="shared" si="11"/>
        <v>"MaterialPlantData"."PlantMaterialKind" "PlantMaterialKind",</v>
      </c>
      <c r="S42" t="str">
        <f t="shared" si="12"/>
        <v>COMMENT ON COLUMN "MaterialStorageView"."PlantMaterialKind" IS '工厂物料类型';</v>
      </c>
    </row>
    <row r="43" spans="1:19" x14ac:dyDescent="0.25">
      <c r="A43" t="s">
        <v>376</v>
      </c>
      <c r="B43" t="s">
        <v>381</v>
      </c>
      <c r="C43" t="s">
        <v>382</v>
      </c>
      <c r="D43" t="s">
        <v>383</v>
      </c>
      <c r="E43" t="s">
        <v>175</v>
      </c>
      <c r="F43" t="s">
        <v>384</v>
      </c>
      <c r="G43">
        <v>390</v>
      </c>
      <c r="H43" t="s">
        <v>1081</v>
      </c>
      <c r="I43" t="str">
        <f t="shared" si="13"/>
        <v>PlantMaterialGroup</v>
      </c>
      <c r="J43" t="str">
        <f t="shared" si="7"/>
        <v>工厂物料组</v>
      </c>
      <c r="K43" s="19" t="s">
        <v>1023</v>
      </c>
      <c r="L43" s="19" t="s">
        <v>1074</v>
      </c>
      <c r="M43" t="b">
        <v>0</v>
      </c>
      <c r="N43">
        <f t="shared" si="8"/>
        <v>390</v>
      </c>
      <c r="O43" t="str">
        <f t="shared" si="9"/>
        <v>MaterialPlantData.PlantMaterialGroup</v>
      </c>
      <c r="P43" t="str">
        <f t="shared" si="14"/>
        <v>MaterialPlantData.PlantMaterialGroup</v>
      </c>
      <c r="R43" t="str">
        <f t="shared" si="11"/>
        <v>"MaterialPlantData"."PlantMaterialGroup" "PlantMaterialGroup",</v>
      </c>
      <c r="S43" t="str">
        <f t="shared" si="12"/>
        <v>COMMENT ON COLUMN "MaterialStorageView"."PlantMaterialGroup" IS '工厂物料组';</v>
      </c>
    </row>
    <row r="44" spans="1:19" x14ac:dyDescent="0.25">
      <c r="R44" t="s">
        <v>1076</v>
      </c>
    </row>
    <row r="45" spans="1:19" x14ac:dyDescent="0.25">
      <c r="R45" t="s">
        <v>1077</v>
      </c>
    </row>
  </sheetData>
  <sortState ref="A2:G44">
    <sortCondition ref="G2:G44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C9" sqref="C9"/>
    </sheetView>
  </sheetViews>
  <sheetFormatPr defaultColWidth="9" defaultRowHeight="14.4" x14ac:dyDescent="0.25"/>
  <cols>
    <col min="1" max="1" width="47" customWidth="1"/>
    <col min="2" max="2" width="25.21875" customWidth="1"/>
    <col min="7" max="7" width="5.21875" customWidth="1"/>
    <col min="8" max="8" width="25.109375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1083</v>
      </c>
    </row>
    <row r="2" spans="1:19" x14ac:dyDescent="0.25">
      <c r="A2" t="s">
        <v>843</v>
      </c>
      <c r="B2" t="s">
        <v>161</v>
      </c>
      <c r="C2" t="s">
        <v>844</v>
      </c>
      <c r="D2" t="s">
        <v>163</v>
      </c>
      <c r="E2" t="s">
        <v>161</v>
      </c>
      <c r="G2">
        <v>5</v>
      </c>
      <c r="H2" t="s">
        <v>1084</v>
      </c>
      <c r="I2" t="str">
        <f t="shared" ref="I2" si="0"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MaterialInspectionData.Identity</v>
      </c>
      <c r="P2" t="str">
        <f>A2&amp;"."&amp;B2</f>
        <v>MaterialInspectionData.Identity</v>
      </c>
      <c r="R2" t="str">
        <f>""""&amp;A2&amp;"""."""&amp;B2&amp;""" """&amp;I2&amp;""","</f>
        <v>"MaterialInspectionData"."Identity" "Identity",</v>
      </c>
      <c r="S2" t="str">
        <f>"COMMENT ON COLUMN ""MaterialInspectionView""."""&amp;I2&amp;""" IS '"&amp;D2&amp;"';"</f>
        <v>COMMENT ON COLUMN "MaterialInspectionView"."Identity" IS '对象标识';</v>
      </c>
    </row>
    <row r="3" spans="1:19" x14ac:dyDescent="0.25">
      <c r="A3" t="s">
        <v>843</v>
      </c>
      <c r="B3" t="s">
        <v>160</v>
      </c>
      <c r="C3" t="s">
        <v>164</v>
      </c>
      <c r="D3" t="s">
        <v>378</v>
      </c>
      <c r="E3" t="s">
        <v>147</v>
      </c>
      <c r="G3">
        <v>10</v>
      </c>
      <c r="H3" t="s">
        <v>1084</v>
      </c>
      <c r="I3" t="str">
        <f t="shared" ref="I3" si="1">B3</f>
        <v>Material</v>
      </c>
      <c r="J3" t="str">
        <f t="shared" ref="J3" si="2">D3</f>
        <v>物料</v>
      </c>
      <c r="K3" s="19" t="s">
        <v>1023</v>
      </c>
      <c r="L3" s="19" t="s">
        <v>1074</v>
      </c>
      <c r="M3" t="b">
        <v>0</v>
      </c>
      <c r="N3">
        <f t="shared" ref="N3" si="3">G3</f>
        <v>10</v>
      </c>
      <c r="O3" t="str">
        <f t="shared" ref="O3" si="4">A3&amp;"."&amp;B3</f>
        <v>MaterialInspectionData.Material</v>
      </c>
      <c r="P3" t="str">
        <f t="shared" ref="P3" si="5">A3&amp;"."&amp;B3</f>
        <v>MaterialInspectionData.Material</v>
      </c>
      <c r="R3" t="str">
        <f t="shared" ref="R3" si="6">""""&amp;A3&amp;"""."""&amp;B3&amp;""" """&amp;I3&amp;""","</f>
        <v>"MaterialInspectionData"."Material" "Material",</v>
      </c>
      <c r="S3" t="str">
        <f t="shared" ref="S3" si="7">"COMMENT ON COLUMN ""MaterialInspectionView""."""&amp;I3&amp;""" IS '"&amp;D3&amp;"';"</f>
        <v>COMMENT ON COLUMN "MaterialInspectionView"."Material" IS '物料';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1084</v>
      </c>
      <c r="I4" t="s">
        <v>1075</v>
      </c>
      <c r="J4" t="str">
        <f t="shared" ref="J4:J45" si="8">D4</f>
        <v>物料描述</v>
      </c>
      <c r="K4" s="19" t="s">
        <v>1023</v>
      </c>
      <c r="L4" s="19" t="s">
        <v>1074</v>
      </c>
      <c r="M4" t="b">
        <v>0</v>
      </c>
      <c r="N4">
        <f t="shared" ref="N4:N45" si="9">G4</f>
        <v>20</v>
      </c>
      <c r="O4" t="str">
        <f t="shared" ref="O4:O45" si="10">A4&amp;"."&amp;B4</f>
        <v>Material.Name</v>
      </c>
      <c r="P4" t="str">
        <f t="shared" ref="P4:P45" si="11">A4&amp;"."&amp;B4</f>
        <v>Material.Name</v>
      </c>
      <c r="R4" t="str">
        <f t="shared" ref="R4:R45" si="12">""""&amp;A4&amp;"""."""&amp;B4&amp;""" """&amp;I4&amp;""","</f>
        <v>"Material"."Name" "MaterialName",</v>
      </c>
      <c r="S4" t="str">
        <f t="shared" ref="S4:S45" si="13">"COMMENT ON COLUMN ""MaterialInspectionView""."""&amp;I4&amp;""" IS '"&amp;D4&amp;"';"</f>
        <v>COMMENT ON COLUMN "MaterialInspectionView"."MaterialName" IS '物料描述';</v>
      </c>
    </row>
    <row r="5" spans="1:19" x14ac:dyDescent="0.25">
      <c r="A5" t="s">
        <v>843</v>
      </c>
      <c r="B5" t="s">
        <v>379</v>
      </c>
      <c r="C5" t="s">
        <v>380</v>
      </c>
      <c r="D5" t="s">
        <v>50</v>
      </c>
      <c r="E5" t="s">
        <v>147</v>
      </c>
      <c r="G5">
        <v>30</v>
      </c>
      <c r="H5" t="s">
        <v>1084</v>
      </c>
      <c r="I5" t="str">
        <f t="shared" ref="I5:I45" si="14">B5</f>
        <v>Plant</v>
      </c>
      <c r="J5" t="str">
        <f t="shared" si="8"/>
        <v>工厂</v>
      </c>
      <c r="K5" s="19" t="s">
        <v>1023</v>
      </c>
      <c r="L5" s="19" t="s">
        <v>1074</v>
      </c>
      <c r="M5" t="b">
        <v>0</v>
      </c>
      <c r="N5">
        <f t="shared" si="9"/>
        <v>30</v>
      </c>
      <c r="O5" t="str">
        <f t="shared" si="10"/>
        <v>MaterialInspectionData.Plant</v>
      </c>
      <c r="P5" t="str">
        <f t="shared" si="11"/>
        <v>MaterialInspectionData.Plant</v>
      </c>
      <c r="R5" t="str">
        <f t="shared" si="12"/>
        <v>"MaterialInspectionData"."Plant" "Plant",</v>
      </c>
      <c r="S5" t="str">
        <f t="shared" si="13"/>
        <v>COMMENT ON COLUMN "MaterialInspectionView"."Plant" IS '工厂';</v>
      </c>
    </row>
    <row r="6" spans="1:19" x14ac:dyDescent="0.25">
      <c r="A6" t="s">
        <v>160</v>
      </c>
      <c r="B6" t="s">
        <v>224</v>
      </c>
      <c r="C6" t="s">
        <v>225</v>
      </c>
      <c r="D6" t="s">
        <v>226</v>
      </c>
      <c r="E6" t="s">
        <v>147</v>
      </c>
      <c r="G6">
        <v>40</v>
      </c>
      <c r="H6" t="s">
        <v>1084</v>
      </c>
      <c r="I6" t="str">
        <f t="shared" si="14"/>
        <v>MeasureUnit</v>
      </c>
      <c r="J6" t="str">
        <f t="shared" si="8"/>
        <v>基本计量单位</v>
      </c>
      <c r="K6" s="19" t="s">
        <v>1023</v>
      </c>
      <c r="L6" s="19" t="s">
        <v>1074</v>
      </c>
      <c r="M6" t="b">
        <v>0</v>
      </c>
      <c r="N6">
        <f t="shared" si="9"/>
        <v>40</v>
      </c>
      <c r="O6" t="str">
        <f t="shared" si="10"/>
        <v>Material.MeasureUnit</v>
      </c>
      <c r="P6" t="str">
        <f t="shared" si="11"/>
        <v>Material.MeasureUnit</v>
      </c>
      <c r="R6" t="str">
        <f t="shared" si="12"/>
        <v>"Material"."MeasureUnit" "MeasureUnit",</v>
      </c>
      <c r="S6" t="str">
        <f t="shared" si="13"/>
        <v>COMMENT ON COLUMN "MaterialInspectionView"."MeasureUnit" IS '基本计量单位';</v>
      </c>
    </row>
    <row r="7" spans="1:19" x14ac:dyDescent="0.25">
      <c r="A7" t="s">
        <v>376</v>
      </c>
      <c r="B7" t="s">
        <v>561</v>
      </c>
      <c r="C7" t="s">
        <v>562</v>
      </c>
      <c r="D7" t="s">
        <v>563</v>
      </c>
      <c r="E7" t="s">
        <v>147</v>
      </c>
      <c r="G7">
        <v>50</v>
      </c>
      <c r="H7" t="s">
        <v>1084</v>
      </c>
      <c r="I7" t="str">
        <f t="shared" si="14"/>
        <v>IssueUnit</v>
      </c>
      <c r="J7" t="str">
        <f t="shared" si="8"/>
        <v>发货计量单位</v>
      </c>
      <c r="K7" s="19" t="s">
        <v>1023</v>
      </c>
      <c r="L7" s="19" t="s">
        <v>1074</v>
      </c>
      <c r="M7" t="b">
        <v>0</v>
      </c>
      <c r="N7">
        <f t="shared" si="9"/>
        <v>50</v>
      </c>
      <c r="O7" t="str">
        <f t="shared" si="10"/>
        <v>MaterialPlantData.IssueUnit</v>
      </c>
      <c r="P7" t="str">
        <f t="shared" si="11"/>
        <v>MaterialPlantData.IssueUnit</v>
      </c>
      <c r="R7" t="str">
        <f t="shared" si="12"/>
        <v>"MaterialPlantData"."IssueUnit" "IssueUnit",</v>
      </c>
      <c r="S7" t="str">
        <f t="shared" si="13"/>
        <v>COMMENT ON COLUMN "MaterialInspectionView"."IssueUnit" IS '发货计量单位';</v>
      </c>
    </row>
    <row r="8" spans="1:19" x14ac:dyDescent="0.25">
      <c r="A8" t="s">
        <v>376</v>
      </c>
      <c r="B8" t="s">
        <v>727</v>
      </c>
      <c r="C8" t="s">
        <v>728</v>
      </c>
      <c r="D8" t="s">
        <v>729</v>
      </c>
      <c r="E8" t="s">
        <v>147</v>
      </c>
      <c r="G8">
        <v>60</v>
      </c>
      <c r="H8" t="s">
        <v>1084</v>
      </c>
      <c r="I8" t="str">
        <f t="shared" si="14"/>
        <v>QMMaterialAuthorizationGroup</v>
      </c>
      <c r="J8" t="str">
        <f t="shared" si="8"/>
        <v>QM 物料授权</v>
      </c>
      <c r="K8" s="19" t="s">
        <v>1023</v>
      </c>
      <c r="L8" s="19" t="s">
        <v>1074</v>
      </c>
      <c r="M8" t="b">
        <v>0</v>
      </c>
      <c r="N8">
        <f t="shared" si="9"/>
        <v>60</v>
      </c>
      <c r="O8" t="str">
        <f t="shared" si="10"/>
        <v>MaterialPlantData.QMMaterialAuthorizationGroup</v>
      </c>
      <c r="P8" t="str">
        <f t="shared" si="11"/>
        <v>MaterialPlantData.QMMaterialAuthorizationGroup</v>
      </c>
      <c r="R8" t="str">
        <f t="shared" si="12"/>
        <v>"MaterialPlantData"."QMMaterialAuthorizationGroup" "QMMaterialAuthorizationGroup",</v>
      </c>
      <c r="S8" t="str">
        <f t="shared" si="13"/>
        <v>COMMENT ON COLUMN "MaterialInspectionView"."QMMaterialAuthorizationGroup" IS 'QM 物料授权';</v>
      </c>
    </row>
    <row r="9" spans="1:19" x14ac:dyDescent="0.25">
      <c r="A9" t="s">
        <v>376</v>
      </c>
      <c r="B9" t="s">
        <v>730</v>
      </c>
      <c r="C9" t="s">
        <v>731</v>
      </c>
      <c r="D9" t="s">
        <v>732</v>
      </c>
      <c r="E9" t="s">
        <v>288</v>
      </c>
      <c r="G9">
        <v>70</v>
      </c>
      <c r="H9" t="s">
        <v>1084</v>
      </c>
      <c r="I9" t="str">
        <f t="shared" si="14"/>
        <v>DocumentationRequired</v>
      </c>
      <c r="J9" t="str">
        <f t="shared" si="8"/>
        <v>凭证需求</v>
      </c>
      <c r="K9" s="19" t="s">
        <v>1023</v>
      </c>
      <c r="L9" s="19" t="s">
        <v>1074</v>
      </c>
      <c r="M9" t="b">
        <v>0</v>
      </c>
      <c r="N9">
        <f t="shared" si="9"/>
        <v>70</v>
      </c>
      <c r="O9" t="str">
        <f t="shared" si="10"/>
        <v>MaterialPlantData.DocumentationRequired</v>
      </c>
      <c r="P9" t="str">
        <f t="shared" si="11"/>
        <v>MaterialPlantData.DocumentationRequired</v>
      </c>
      <c r="R9" t="str">
        <f t="shared" si="12"/>
        <v>"MaterialPlantData"."DocumentationRequired" "DocumentationRequired",</v>
      </c>
      <c r="S9" t="str">
        <f t="shared" si="13"/>
        <v>COMMENT ON COLUMN "MaterialInspectionView"."DocumentationRequired" IS '凭证需求';</v>
      </c>
    </row>
    <row r="10" spans="1:19" x14ac:dyDescent="0.25">
      <c r="A10" t="s">
        <v>376</v>
      </c>
      <c r="B10" t="s">
        <v>419</v>
      </c>
      <c r="C10" t="s">
        <v>420</v>
      </c>
      <c r="D10" t="s">
        <v>421</v>
      </c>
      <c r="E10" t="s">
        <v>347</v>
      </c>
      <c r="G10">
        <v>80</v>
      </c>
      <c r="H10" t="s">
        <v>1084</v>
      </c>
      <c r="I10" t="str">
        <f t="shared" si="14"/>
        <v>ReceiptProcessingDay</v>
      </c>
      <c r="J10" t="str">
        <f t="shared" si="8"/>
        <v>收货处理(天)</v>
      </c>
      <c r="K10" s="19" t="s">
        <v>1023</v>
      </c>
      <c r="L10" s="19" t="s">
        <v>1074</v>
      </c>
      <c r="M10" t="b">
        <v>0</v>
      </c>
      <c r="N10">
        <f t="shared" si="9"/>
        <v>80</v>
      </c>
      <c r="O10" t="str">
        <f t="shared" si="10"/>
        <v>MaterialPlantData.ReceiptProcessingDay</v>
      </c>
      <c r="P10" t="str">
        <f t="shared" si="11"/>
        <v>MaterialPlantData.ReceiptProcessingDay</v>
      </c>
      <c r="R10" t="str">
        <f t="shared" si="12"/>
        <v>"MaterialPlantData"."ReceiptProcessingDay" "ReceiptProcessingDay",</v>
      </c>
      <c r="S10" t="str">
        <f t="shared" si="13"/>
        <v>COMMENT ON COLUMN "MaterialInspectionView"."ReceiptProcessingDay" IS '收货处理(天)';</v>
      </c>
    </row>
    <row r="11" spans="1:19" x14ac:dyDescent="0.25">
      <c r="A11" t="s">
        <v>376</v>
      </c>
      <c r="B11" t="s">
        <v>733</v>
      </c>
      <c r="C11" t="s">
        <v>734</v>
      </c>
      <c r="D11" t="s">
        <v>735</v>
      </c>
      <c r="E11" t="s">
        <v>347</v>
      </c>
      <c r="G11">
        <v>100</v>
      </c>
      <c r="H11" t="s">
        <v>1084</v>
      </c>
      <c r="I11" t="str">
        <f t="shared" si="14"/>
        <v>InspectionInterval</v>
      </c>
      <c r="J11" t="str">
        <f t="shared" si="8"/>
        <v>检查间隔(天)</v>
      </c>
      <c r="K11" s="19" t="s">
        <v>1023</v>
      </c>
      <c r="L11" s="19" t="s">
        <v>1074</v>
      </c>
      <c r="M11" t="b">
        <v>0</v>
      </c>
      <c r="N11">
        <f t="shared" si="9"/>
        <v>100</v>
      </c>
      <c r="O11" t="str">
        <f t="shared" si="10"/>
        <v>MaterialPlantData.InspectionInterval</v>
      </c>
      <c r="P11" t="str">
        <f t="shared" si="11"/>
        <v>MaterialPlantData.InspectionInterval</v>
      </c>
      <c r="R11" t="str">
        <f t="shared" si="12"/>
        <v>"MaterialPlantData"."InspectionInterval" "InspectionInterval",</v>
      </c>
      <c r="S11" t="str">
        <f t="shared" si="13"/>
        <v>COMMENT ON COLUMN "MaterialInspectionView"."InspectionInterval" IS '检查间隔(天)';</v>
      </c>
    </row>
    <row r="12" spans="1:19" x14ac:dyDescent="0.25">
      <c r="A12" t="s">
        <v>160</v>
      </c>
      <c r="B12" t="s">
        <v>369</v>
      </c>
      <c r="C12" t="s">
        <v>370</v>
      </c>
      <c r="D12" t="s">
        <v>371</v>
      </c>
      <c r="E12" t="s">
        <v>147</v>
      </c>
      <c r="G12">
        <v>110</v>
      </c>
      <c r="H12" t="s">
        <v>1084</v>
      </c>
      <c r="I12" t="str">
        <f t="shared" si="14"/>
        <v>CatalogProfile</v>
      </c>
      <c r="J12" t="str">
        <f t="shared" si="8"/>
        <v>类别参数文件</v>
      </c>
      <c r="K12" s="19" t="s">
        <v>1023</v>
      </c>
      <c r="L12" s="19" t="s">
        <v>1074</v>
      </c>
      <c r="M12" t="b">
        <v>0</v>
      </c>
      <c r="N12">
        <f t="shared" si="9"/>
        <v>110</v>
      </c>
      <c r="O12" t="str">
        <f t="shared" si="10"/>
        <v>Material.CatalogProfile</v>
      </c>
      <c r="P12" t="str">
        <f t="shared" si="11"/>
        <v>Material.CatalogProfile</v>
      </c>
      <c r="R12" t="str">
        <f t="shared" si="12"/>
        <v>"Material"."CatalogProfile" "CatalogProfile",</v>
      </c>
      <c r="S12" t="str">
        <f t="shared" si="13"/>
        <v>COMMENT ON COLUMN "MaterialInspectionView"."CatalogProfile" IS '类别参数文件';</v>
      </c>
    </row>
    <row r="13" spans="1:19" x14ac:dyDescent="0.25">
      <c r="A13" t="s">
        <v>376</v>
      </c>
      <c r="B13" t="s">
        <v>398</v>
      </c>
      <c r="C13" t="s">
        <v>399</v>
      </c>
      <c r="D13" t="s">
        <v>400</v>
      </c>
      <c r="E13" t="s">
        <v>147</v>
      </c>
      <c r="F13" t="s">
        <v>401</v>
      </c>
      <c r="G13">
        <v>120</v>
      </c>
      <c r="H13" t="s">
        <v>1084</v>
      </c>
      <c r="I13" t="str">
        <f t="shared" si="14"/>
        <v>PlantMaterialStatus</v>
      </c>
      <c r="J13" t="str">
        <f t="shared" si="8"/>
        <v>工厂物料状态</v>
      </c>
      <c r="K13" s="19" t="s">
        <v>1023</v>
      </c>
      <c r="L13" s="19" t="s">
        <v>1074</v>
      </c>
      <c r="M13" t="b">
        <v>0</v>
      </c>
      <c r="N13">
        <f t="shared" si="9"/>
        <v>120</v>
      </c>
      <c r="O13" t="str">
        <f t="shared" si="10"/>
        <v>MaterialPlantData.PlantMaterialStatus</v>
      </c>
      <c r="P13" t="str">
        <f t="shared" si="11"/>
        <v>MaterialPlantData.PlantMaterialStatus</v>
      </c>
      <c r="R13" t="str">
        <f t="shared" si="12"/>
        <v>"MaterialPlantData"."PlantMaterialStatus" "PlantMaterialStatus",</v>
      </c>
      <c r="S13" t="str">
        <f t="shared" si="13"/>
        <v>COMMENT ON COLUMN "MaterialInspectionView"."PlantMaterialStatus" IS '工厂物料状态';</v>
      </c>
    </row>
    <row r="14" spans="1:19" x14ac:dyDescent="0.25">
      <c r="A14" t="s">
        <v>376</v>
      </c>
      <c r="B14" t="s">
        <v>685</v>
      </c>
      <c r="C14" t="s">
        <v>686</v>
      </c>
      <c r="D14" t="s">
        <v>687</v>
      </c>
      <c r="E14" t="s">
        <v>660</v>
      </c>
      <c r="G14">
        <v>130</v>
      </c>
      <c r="H14" t="s">
        <v>1084</v>
      </c>
      <c r="I14" t="str">
        <f t="shared" si="14"/>
        <v>PlantMaterialStatusValidDate</v>
      </c>
      <c r="J14" t="str">
        <f t="shared" si="8"/>
        <v>工厂物料状态有效起始日期</v>
      </c>
      <c r="K14" s="19" t="s">
        <v>1023</v>
      </c>
      <c r="L14" s="19" t="s">
        <v>1074</v>
      </c>
      <c r="M14" t="b">
        <v>0</v>
      </c>
      <c r="N14">
        <f t="shared" si="9"/>
        <v>130</v>
      </c>
      <c r="O14" t="str">
        <f t="shared" si="10"/>
        <v>MaterialPlantData.PlantMaterialStatusValidDate</v>
      </c>
      <c r="P14" t="str">
        <f t="shared" si="11"/>
        <v>MaterialPlantData.PlantMaterialStatusValidDate</v>
      </c>
      <c r="R14" t="str">
        <f t="shared" si="12"/>
        <v>"MaterialPlantData"."PlantMaterialStatusValidDate" "PlantMaterialStatusValidDate",</v>
      </c>
      <c r="S14" t="str">
        <f t="shared" si="13"/>
        <v>COMMENT ON COLUMN "MaterialInspectionView"."PlantMaterialStatusValidDate" IS '工厂物料状态有效起始日期';</v>
      </c>
    </row>
    <row r="15" spans="1:19" x14ac:dyDescent="0.25">
      <c r="A15" t="s">
        <v>160</v>
      </c>
      <c r="B15" t="s">
        <v>363</v>
      </c>
      <c r="C15" t="s">
        <v>364</v>
      </c>
      <c r="D15" t="s">
        <v>365</v>
      </c>
      <c r="E15" t="s">
        <v>288</v>
      </c>
      <c r="G15">
        <v>140</v>
      </c>
      <c r="H15" t="s">
        <v>1084</v>
      </c>
      <c r="I15" t="str">
        <f t="shared" si="14"/>
        <v>QMInProcurementIsActive</v>
      </c>
      <c r="J15" t="str">
        <f t="shared" si="8"/>
        <v>QM采购激活</v>
      </c>
      <c r="K15" s="19" t="s">
        <v>1023</v>
      </c>
      <c r="L15" s="19" t="s">
        <v>1074</v>
      </c>
      <c r="M15" t="b">
        <v>0</v>
      </c>
      <c r="N15">
        <f t="shared" si="9"/>
        <v>140</v>
      </c>
      <c r="O15" t="str">
        <f t="shared" si="10"/>
        <v>Material.QMInProcurementIsActive</v>
      </c>
      <c r="P15" t="str">
        <f t="shared" si="11"/>
        <v>Material.QMInProcurementIsActive</v>
      </c>
      <c r="R15" t="str">
        <f t="shared" si="12"/>
        <v>"Material"."QMInProcurementIsActive" "QMInProcurementIsActive",</v>
      </c>
      <c r="S15" t="str">
        <f t="shared" si="13"/>
        <v>COMMENT ON COLUMN "MaterialInspectionView"."QMInProcurementIsActive" IS 'QM采购激活';</v>
      </c>
    </row>
    <row r="16" spans="1:19" x14ac:dyDescent="0.25">
      <c r="A16" t="s">
        <v>376</v>
      </c>
      <c r="B16" t="s">
        <v>736</v>
      </c>
      <c r="C16" t="s">
        <v>737</v>
      </c>
      <c r="D16" t="s">
        <v>738</v>
      </c>
      <c r="E16" t="s">
        <v>147</v>
      </c>
      <c r="G16">
        <v>150</v>
      </c>
      <c r="H16" t="s">
        <v>1084</v>
      </c>
      <c r="I16" t="str">
        <f t="shared" si="14"/>
        <v>QMControlKeyInProcurement</v>
      </c>
      <c r="J16" t="str">
        <f t="shared" si="8"/>
        <v>QM控制码</v>
      </c>
      <c r="K16" s="19" t="s">
        <v>1023</v>
      </c>
      <c r="L16" s="19" t="s">
        <v>1074</v>
      </c>
      <c r="M16" t="b">
        <v>0</v>
      </c>
      <c r="N16">
        <f t="shared" si="9"/>
        <v>150</v>
      </c>
      <c r="O16" t="str">
        <f t="shared" si="10"/>
        <v>MaterialPlantData.QMControlKeyInProcurement</v>
      </c>
      <c r="P16" t="str">
        <f t="shared" si="11"/>
        <v>MaterialPlantData.QMControlKeyInProcurement</v>
      </c>
      <c r="R16" t="str">
        <f t="shared" si="12"/>
        <v>"MaterialPlantData"."QMControlKeyInProcurement" "QMControlKeyInProcurement",</v>
      </c>
      <c r="S16" t="str">
        <f t="shared" si="13"/>
        <v>COMMENT ON COLUMN "MaterialInspectionView"."QMControlKeyInProcurement" IS 'QM控制码';</v>
      </c>
    </row>
    <row r="17" spans="1:19" x14ac:dyDescent="0.25">
      <c r="A17" t="s">
        <v>376</v>
      </c>
      <c r="B17" t="s">
        <v>739</v>
      </c>
      <c r="C17" t="s">
        <v>740</v>
      </c>
      <c r="D17" t="s">
        <v>741</v>
      </c>
      <c r="E17" t="s">
        <v>147</v>
      </c>
      <c r="G17">
        <v>160</v>
      </c>
      <c r="H17" t="s">
        <v>1084</v>
      </c>
      <c r="I17" t="str">
        <f t="shared" si="14"/>
        <v>QMCertificateType</v>
      </c>
      <c r="J17" t="str">
        <f t="shared" si="8"/>
        <v>QM证书类型</v>
      </c>
      <c r="K17" s="19" t="s">
        <v>1023</v>
      </c>
      <c r="L17" s="19" t="s">
        <v>1074</v>
      </c>
      <c r="M17" t="b">
        <v>0</v>
      </c>
      <c r="N17">
        <f t="shared" si="9"/>
        <v>160</v>
      </c>
      <c r="O17" t="str">
        <f t="shared" si="10"/>
        <v>MaterialPlantData.QMCertificateType</v>
      </c>
      <c r="P17" t="str">
        <f t="shared" si="11"/>
        <v>MaterialPlantData.QMCertificateType</v>
      </c>
      <c r="R17" t="str">
        <f t="shared" si="12"/>
        <v>"MaterialPlantData"."QMCertificateType" "QMCertificateType",</v>
      </c>
      <c r="S17" t="str">
        <f t="shared" si="13"/>
        <v>COMMENT ON COLUMN "MaterialInspectionView"."QMCertificateType" IS 'QM证书类型';</v>
      </c>
    </row>
    <row r="18" spans="1:19" x14ac:dyDescent="0.25">
      <c r="A18" t="s">
        <v>376</v>
      </c>
      <c r="B18" t="s">
        <v>742</v>
      </c>
      <c r="C18" t="s">
        <v>743</v>
      </c>
      <c r="D18" t="s">
        <v>744</v>
      </c>
      <c r="E18" t="s">
        <v>147</v>
      </c>
      <c r="G18">
        <v>170</v>
      </c>
      <c r="H18" t="s">
        <v>1084</v>
      </c>
      <c r="I18" t="str">
        <f t="shared" si="14"/>
        <v>QMVendorSystemRequired</v>
      </c>
      <c r="J18" t="str">
        <f t="shared" si="8"/>
        <v>QM目标系统</v>
      </c>
      <c r="K18" s="19" t="s">
        <v>1023</v>
      </c>
      <c r="L18" s="19" t="s">
        <v>1074</v>
      </c>
      <c r="M18" t="b">
        <v>0</v>
      </c>
      <c r="N18">
        <f t="shared" si="9"/>
        <v>170</v>
      </c>
      <c r="O18" t="str">
        <f t="shared" si="10"/>
        <v>MaterialPlantData.QMVendorSystemRequired</v>
      </c>
      <c r="P18" t="str">
        <f t="shared" si="11"/>
        <v>MaterialPlantData.QMVendorSystemRequired</v>
      </c>
      <c r="R18" t="str">
        <f t="shared" si="12"/>
        <v>"MaterialPlantData"."QMVendorSystemRequired" "QMVendorSystemRequired",</v>
      </c>
      <c r="S18" t="str">
        <f t="shared" si="13"/>
        <v>COMMENT ON COLUMN "MaterialInspectionView"."QMVendorSystemRequired" IS 'QM目标系统';</v>
      </c>
    </row>
    <row r="19" spans="1:19" x14ac:dyDescent="0.25">
      <c r="A19" t="s">
        <v>843</v>
      </c>
      <c r="B19" t="s">
        <v>845</v>
      </c>
      <c r="C19" t="s">
        <v>846</v>
      </c>
      <c r="D19" t="s">
        <v>121</v>
      </c>
      <c r="E19" t="s">
        <v>147</v>
      </c>
      <c r="G19">
        <v>180</v>
      </c>
      <c r="H19" t="s">
        <v>1084</v>
      </c>
      <c r="I19" t="str">
        <f t="shared" si="14"/>
        <v>InspectionKind</v>
      </c>
      <c r="J19" t="str">
        <f t="shared" si="8"/>
        <v>检验类型</v>
      </c>
      <c r="K19" s="19" t="s">
        <v>1023</v>
      </c>
      <c r="L19" s="19" t="s">
        <v>1074</v>
      </c>
      <c r="M19" t="b">
        <v>0</v>
      </c>
      <c r="N19">
        <f t="shared" si="9"/>
        <v>180</v>
      </c>
      <c r="O19" t="str">
        <f t="shared" si="10"/>
        <v>MaterialInspectionData.InspectionKind</v>
      </c>
      <c r="P19" t="str">
        <f t="shared" si="11"/>
        <v>MaterialInspectionData.InspectionKind</v>
      </c>
      <c r="R19" t="str">
        <f t="shared" si="12"/>
        <v>"MaterialInspectionData"."InspectionKind" "InspectionKind",</v>
      </c>
      <c r="S19" t="str">
        <f t="shared" si="13"/>
        <v>COMMENT ON COLUMN "MaterialInspectionView"."InspectionKind" IS '检验类型';</v>
      </c>
    </row>
    <row r="20" spans="1:19" x14ac:dyDescent="0.25">
      <c r="A20" t="s">
        <v>843</v>
      </c>
      <c r="B20" t="s">
        <v>850</v>
      </c>
      <c r="C20" t="s">
        <v>851</v>
      </c>
      <c r="D20" t="s">
        <v>852</v>
      </c>
      <c r="E20" t="s">
        <v>288</v>
      </c>
      <c r="G20">
        <v>190</v>
      </c>
      <c r="H20" t="s">
        <v>1084</v>
      </c>
      <c r="I20" t="str">
        <f t="shared" si="14"/>
        <v>InspectionPreferred</v>
      </c>
      <c r="J20" t="str">
        <f t="shared" si="8"/>
        <v>首选检验类型</v>
      </c>
      <c r="K20" s="19" t="s">
        <v>1023</v>
      </c>
      <c r="L20" s="19" t="s">
        <v>1074</v>
      </c>
      <c r="M20" t="b">
        <v>0</v>
      </c>
      <c r="N20">
        <f t="shared" si="9"/>
        <v>190</v>
      </c>
      <c r="O20" t="str">
        <f t="shared" si="10"/>
        <v>MaterialInspectionData.InspectionPreferred</v>
      </c>
      <c r="P20" t="str">
        <f t="shared" si="11"/>
        <v>MaterialInspectionData.InspectionPreferred</v>
      </c>
      <c r="R20" t="str">
        <f t="shared" si="12"/>
        <v>"MaterialInspectionData"."InspectionPreferred" "InspectionPreferred",</v>
      </c>
      <c r="S20" t="str">
        <f t="shared" si="13"/>
        <v>COMMENT ON COLUMN "MaterialInspectionView"."InspectionPreferred" IS '首选检验类型';</v>
      </c>
    </row>
    <row r="21" spans="1:19" x14ac:dyDescent="0.25">
      <c r="A21" t="s">
        <v>843</v>
      </c>
      <c r="B21" t="s">
        <v>847</v>
      </c>
      <c r="C21" t="s">
        <v>848</v>
      </c>
      <c r="D21" t="s">
        <v>849</v>
      </c>
      <c r="E21" t="s">
        <v>288</v>
      </c>
      <c r="G21">
        <v>200</v>
      </c>
      <c r="H21" t="s">
        <v>1084</v>
      </c>
      <c r="I21" t="str">
        <f t="shared" si="14"/>
        <v>InspectionActive</v>
      </c>
      <c r="J21" t="str">
        <f t="shared" si="8"/>
        <v>激活检验类型</v>
      </c>
      <c r="K21" s="19" t="s">
        <v>1023</v>
      </c>
      <c r="L21" s="19" t="s">
        <v>1074</v>
      </c>
      <c r="M21" t="b">
        <v>0</v>
      </c>
      <c r="N21">
        <f t="shared" si="9"/>
        <v>200</v>
      </c>
      <c r="O21" t="str">
        <f t="shared" si="10"/>
        <v>MaterialInspectionData.InspectionActive</v>
      </c>
      <c r="P21" t="str">
        <f t="shared" si="11"/>
        <v>MaterialInspectionData.InspectionActive</v>
      </c>
      <c r="R21" t="str">
        <f t="shared" si="12"/>
        <v>"MaterialInspectionData"."InspectionActive" "InspectionActive",</v>
      </c>
      <c r="S21" t="str">
        <f t="shared" si="13"/>
        <v>COMMENT ON COLUMN "MaterialInspectionView"."InspectionActive" IS '激活检验类型';</v>
      </c>
    </row>
    <row r="22" spans="1:19" x14ac:dyDescent="0.25">
      <c r="A22" t="s">
        <v>843</v>
      </c>
      <c r="B22" t="s">
        <v>505</v>
      </c>
      <c r="C22" t="s">
        <v>506</v>
      </c>
      <c r="D22" t="s">
        <v>853</v>
      </c>
      <c r="E22" t="s">
        <v>288</v>
      </c>
      <c r="G22">
        <v>210</v>
      </c>
      <c r="H22" t="s">
        <v>1084</v>
      </c>
      <c r="I22" t="str">
        <f t="shared" si="14"/>
        <v>PostToInspectionStock</v>
      </c>
      <c r="J22" t="str">
        <f t="shared" si="8"/>
        <v>过帐到检验库存</v>
      </c>
      <c r="K22" s="19" t="s">
        <v>1023</v>
      </c>
      <c r="L22" s="19" t="s">
        <v>1074</v>
      </c>
      <c r="M22" t="b">
        <v>0</v>
      </c>
      <c r="N22">
        <f t="shared" si="9"/>
        <v>210</v>
      </c>
      <c r="O22" t="str">
        <f t="shared" si="10"/>
        <v>MaterialInspectionData.PostToInspectionStock</v>
      </c>
      <c r="P22" t="str">
        <f t="shared" si="11"/>
        <v>MaterialInspectionData.PostToInspectionStock</v>
      </c>
      <c r="R22" t="str">
        <f t="shared" si="12"/>
        <v>"MaterialInspectionData"."PostToInspectionStock" "PostToInspectionStock",</v>
      </c>
      <c r="S22" t="str">
        <f t="shared" si="13"/>
        <v>COMMENT ON COLUMN "MaterialInspectionView"."PostToInspectionStock" IS '过帐到检验库存';</v>
      </c>
    </row>
    <row r="23" spans="1:19" x14ac:dyDescent="0.25">
      <c r="A23" t="s">
        <v>843</v>
      </c>
      <c r="B23" t="s">
        <v>854</v>
      </c>
      <c r="C23" t="s">
        <v>855</v>
      </c>
      <c r="D23" t="s">
        <v>856</v>
      </c>
      <c r="E23" t="s">
        <v>288</v>
      </c>
      <c r="G23">
        <v>220</v>
      </c>
      <c r="H23" t="s">
        <v>1084</v>
      </c>
      <c r="I23" t="str">
        <f t="shared" si="14"/>
        <v>InspectionHandlingUnit</v>
      </c>
      <c r="J23" t="str">
        <f t="shared" si="8"/>
        <v>处理单位检验(HU)</v>
      </c>
      <c r="K23" s="19" t="s">
        <v>1023</v>
      </c>
      <c r="L23" s="19" t="s">
        <v>1074</v>
      </c>
      <c r="M23" t="b">
        <v>0</v>
      </c>
      <c r="N23">
        <f t="shared" si="9"/>
        <v>220</v>
      </c>
      <c r="O23" t="str">
        <f t="shared" si="10"/>
        <v>MaterialInspectionData.InspectionHandlingUnit</v>
      </c>
      <c r="P23" t="str">
        <f t="shared" si="11"/>
        <v>MaterialInspectionData.InspectionHandlingUnit</v>
      </c>
      <c r="R23" t="str">
        <f t="shared" si="12"/>
        <v>"MaterialInspectionData"."InspectionHandlingUnit" "InspectionHandlingUnit",</v>
      </c>
      <c r="S23" t="str">
        <f t="shared" si="13"/>
        <v>COMMENT ON COLUMN "MaterialInspectionView"."InspectionHandlingUnit" IS '处理单位检验(HU)';</v>
      </c>
    </row>
    <row r="24" spans="1:19" x14ac:dyDescent="0.25">
      <c r="A24" t="s">
        <v>843</v>
      </c>
      <c r="B24" t="s">
        <v>857</v>
      </c>
      <c r="C24" t="s">
        <v>858</v>
      </c>
      <c r="D24" t="s">
        <v>859</v>
      </c>
      <c r="E24" t="s">
        <v>288</v>
      </c>
      <c r="G24">
        <v>230</v>
      </c>
      <c r="H24" t="s">
        <v>1084</v>
      </c>
      <c r="I24" t="str">
        <f t="shared" si="14"/>
        <v>WithSpecification</v>
      </c>
      <c r="J24" t="str">
        <f t="shared" si="8"/>
        <v>使用物料说明的检验</v>
      </c>
      <c r="K24" s="19" t="s">
        <v>1023</v>
      </c>
      <c r="L24" s="19" t="s">
        <v>1074</v>
      </c>
      <c r="M24" t="b">
        <v>0</v>
      </c>
      <c r="N24">
        <f t="shared" si="9"/>
        <v>230</v>
      </c>
      <c r="O24" t="str">
        <f t="shared" si="10"/>
        <v>MaterialInspectionData.WithSpecification</v>
      </c>
      <c r="P24" t="str">
        <f t="shared" si="11"/>
        <v>MaterialInspectionData.WithSpecification</v>
      </c>
      <c r="R24" t="str">
        <f t="shared" si="12"/>
        <v>"MaterialInspectionData"."WithSpecification" "WithSpecification",</v>
      </c>
      <c r="S24" t="str">
        <f t="shared" si="13"/>
        <v>COMMENT ON COLUMN "MaterialInspectionView"."WithSpecification" IS '使用物料说明的检验';</v>
      </c>
    </row>
    <row r="25" spans="1:19" x14ac:dyDescent="0.25">
      <c r="A25" t="s">
        <v>843</v>
      </c>
      <c r="B25" t="s">
        <v>860</v>
      </c>
      <c r="C25" t="s">
        <v>861</v>
      </c>
      <c r="D25" t="s">
        <v>862</v>
      </c>
      <c r="E25" t="s">
        <v>288</v>
      </c>
      <c r="G25">
        <v>240</v>
      </c>
      <c r="H25" t="s">
        <v>1084</v>
      </c>
      <c r="I25" t="str">
        <f t="shared" si="14"/>
        <v>WithTaskList</v>
      </c>
      <c r="J25" t="str">
        <f t="shared" si="8"/>
        <v>有任务清单的检验</v>
      </c>
      <c r="K25" s="19" t="s">
        <v>1023</v>
      </c>
      <c r="L25" s="19" t="s">
        <v>1074</v>
      </c>
      <c r="M25" t="b">
        <v>0</v>
      </c>
      <c r="N25">
        <f t="shared" si="9"/>
        <v>240</v>
      </c>
      <c r="O25" t="str">
        <f t="shared" si="10"/>
        <v>MaterialInspectionData.WithTaskList</v>
      </c>
      <c r="P25" t="str">
        <f t="shared" si="11"/>
        <v>MaterialInspectionData.WithTaskList</v>
      </c>
      <c r="R25" t="str">
        <f t="shared" si="12"/>
        <v>"MaterialInspectionData"."WithTaskList" "WithTaskList",</v>
      </c>
      <c r="S25" t="str">
        <f t="shared" si="13"/>
        <v>COMMENT ON COLUMN "MaterialInspectionView"."WithTaskList" IS '有任务清单的检验';</v>
      </c>
    </row>
    <row r="26" spans="1:19" x14ac:dyDescent="0.25">
      <c r="A26" t="s">
        <v>843</v>
      </c>
      <c r="B26" t="s">
        <v>863</v>
      </c>
      <c r="C26" t="s">
        <v>864</v>
      </c>
      <c r="D26" t="s">
        <v>865</v>
      </c>
      <c r="E26" t="s">
        <v>288</v>
      </c>
      <c r="G26">
        <v>250</v>
      </c>
      <c r="H26" t="s">
        <v>1084</v>
      </c>
      <c r="I26" t="str">
        <f t="shared" si="14"/>
        <v>WithConfiguration</v>
      </c>
      <c r="J26" t="str">
        <f t="shared" si="8"/>
        <v>通过配置检验</v>
      </c>
      <c r="K26" s="19" t="s">
        <v>1023</v>
      </c>
      <c r="L26" s="19" t="s">
        <v>1074</v>
      </c>
      <c r="M26" t="b">
        <v>0</v>
      </c>
      <c r="N26">
        <f t="shared" si="9"/>
        <v>250</v>
      </c>
      <c r="O26" t="str">
        <f t="shared" si="10"/>
        <v>MaterialInspectionData.WithConfiguration</v>
      </c>
      <c r="P26" t="str">
        <f t="shared" si="11"/>
        <v>MaterialInspectionData.WithConfiguration</v>
      </c>
      <c r="R26" t="str">
        <f t="shared" si="12"/>
        <v>"MaterialInspectionData"."WithConfiguration" "WithConfiguration",</v>
      </c>
      <c r="S26" t="str">
        <f t="shared" si="13"/>
        <v>COMMENT ON COLUMN "MaterialInspectionView"."WithConfiguration" IS '通过配置检验';</v>
      </c>
    </row>
    <row r="27" spans="1:19" x14ac:dyDescent="0.25">
      <c r="A27" t="s">
        <v>843</v>
      </c>
      <c r="B27" t="s">
        <v>866</v>
      </c>
      <c r="C27" t="s">
        <v>867</v>
      </c>
      <c r="D27" t="s">
        <v>868</v>
      </c>
      <c r="E27" t="s">
        <v>288</v>
      </c>
      <c r="G27">
        <v>260</v>
      </c>
      <c r="H27" t="s">
        <v>1084</v>
      </c>
      <c r="I27" t="str">
        <f t="shared" si="14"/>
        <v>WithBatchDetermination</v>
      </c>
      <c r="J27" t="str">
        <f t="shared" si="8"/>
        <v>按批检验</v>
      </c>
      <c r="K27" s="19" t="s">
        <v>1023</v>
      </c>
      <c r="L27" s="19" t="s">
        <v>1074</v>
      </c>
      <c r="M27" t="b">
        <v>0</v>
      </c>
      <c r="N27">
        <f t="shared" si="9"/>
        <v>260</v>
      </c>
      <c r="O27" t="str">
        <f t="shared" si="10"/>
        <v>MaterialInspectionData.WithBatchDetermination</v>
      </c>
      <c r="P27" t="str">
        <f t="shared" si="11"/>
        <v>MaterialInspectionData.WithBatchDetermination</v>
      </c>
      <c r="R27" t="str">
        <f t="shared" si="12"/>
        <v>"MaterialInspectionData"."WithBatchDetermination" "WithBatchDetermination",</v>
      </c>
      <c r="S27" t="str">
        <f t="shared" si="13"/>
        <v>COMMENT ON COLUMN "MaterialInspectionView"."WithBatchDetermination" IS '按批检验';</v>
      </c>
    </row>
    <row r="28" spans="1:19" x14ac:dyDescent="0.25">
      <c r="A28" t="s">
        <v>843</v>
      </c>
      <c r="B28" t="s">
        <v>869</v>
      </c>
      <c r="C28" t="s">
        <v>870</v>
      </c>
      <c r="D28" t="s">
        <v>871</v>
      </c>
      <c r="E28" t="s">
        <v>288</v>
      </c>
      <c r="G28">
        <v>270</v>
      </c>
      <c r="H28" t="s">
        <v>1084</v>
      </c>
      <c r="I28" t="str">
        <f t="shared" si="14"/>
        <v>AutomaticSpecification</v>
      </c>
      <c r="J28" t="str">
        <f t="shared" si="8"/>
        <v>自动规格分配</v>
      </c>
      <c r="K28" s="19" t="s">
        <v>1023</v>
      </c>
      <c r="L28" s="19" t="s">
        <v>1074</v>
      </c>
      <c r="M28" t="b">
        <v>0</v>
      </c>
      <c r="N28">
        <f t="shared" si="9"/>
        <v>270</v>
      </c>
      <c r="O28" t="str">
        <f t="shared" si="10"/>
        <v>MaterialInspectionData.AutomaticSpecification</v>
      </c>
      <c r="P28" t="str">
        <f t="shared" si="11"/>
        <v>MaterialInspectionData.AutomaticSpecification</v>
      </c>
      <c r="R28" t="str">
        <f t="shared" si="12"/>
        <v>"MaterialInspectionData"."AutomaticSpecification" "AutomaticSpecification",</v>
      </c>
      <c r="S28" t="str">
        <f t="shared" si="13"/>
        <v>COMMENT ON COLUMN "MaterialInspectionView"."AutomaticSpecification" IS '自动规格分配';</v>
      </c>
    </row>
    <row r="29" spans="1:19" x14ac:dyDescent="0.25">
      <c r="A29" t="s">
        <v>843</v>
      </c>
      <c r="B29" t="s">
        <v>872</v>
      </c>
      <c r="C29" t="s">
        <v>873</v>
      </c>
      <c r="D29" t="s">
        <v>874</v>
      </c>
      <c r="E29" t="s">
        <v>288</v>
      </c>
      <c r="G29">
        <v>280</v>
      </c>
      <c r="H29" t="s">
        <v>1084</v>
      </c>
      <c r="I29" t="str">
        <f t="shared" si="14"/>
        <v>WithCharacteristics</v>
      </c>
      <c r="J29" t="str">
        <f t="shared" si="8"/>
        <v>检查特征</v>
      </c>
      <c r="K29" s="19" t="s">
        <v>1023</v>
      </c>
      <c r="L29" s="19" t="s">
        <v>1074</v>
      </c>
      <c r="M29" t="b">
        <v>0</v>
      </c>
      <c r="N29">
        <f t="shared" si="9"/>
        <v>280</v>
      </c>
      <c r="O29" t="str">
        <f t="shared" si="10"/>
        <v>MaterialInspectionData.WithCharacteristics</v>
      </c>
      <c r="P29" t="str">
        <f t="shared" si="11"/>
        <v>MaterialInspectionData.WithCharacteristics</v>
      </c>
      <c r="R29" t="str">
        <f t="shared" si="12"/>
        <v>"MaterialInspectionData"."WithCharacteristics" "WithCharacteristics",</v>
      </c>
      <c r="S29" t="str">
        <f t="shared" si="13"/>
        <v>COMMENT ON COLUMN "MaterialInspectionView"."WithCharacteristics" IS '检查特征';</v>
      </c>
    </row>
    <row r="30" spans="1:19" x14ac:dyDescent="0.25">
      <c r="A30" t="s">
        <v>843</v>
      </c>
      <c r="B30" t="s">
        <v>875</v>
      </c>
      <c r="C30" t="s">
        <v>876</v>
      </c>
      <c r="D30" t="s">
        <v>877</v>
      </c>
      <c r="E30" t="s">
        <v>147</v>
      </c>
      <c r="F30" t="s">
        <v>878</v>
      </c>
      <c r="G30">
        <v>290</v>
      </c>
      <c r="H30" t="s">
        <v>1084</v>
      </c>
      <c r="I30" t="str">
        <f t="shared" si="14"/>
        <v>SamplingProcedure</v>
      </c>
      <c r="J30" t="str">
        <f t="shared" si="8"/>
        <v>采样过程</v>
      </c>
      <c r="K30" s="19" t="s">
        <v>1023</v>
      </c>
      <c r="L30" s="19" t="s">
        <v>1074</v>
      </c>
      <c r="M30" t="b">
        <v>0</v>
      </c>
      <c r="N30">
        <f t="shared" si="9"/>
        <v>290</v>
      </c>
      <c r="O30" t="str">
        <f t="shared" si="10"/>
        <v>MaterialInspectionData.SamplingProcedure</v>
      </c>
      <c r="P30" t="str">
        <f t="shared" si="11"/>
        <v>MaterialInspectionData.SamplingProcedure</v>
      </c>
      <c r="R30" t="str">
        <f t="shared" si="12"/>
        <v>"MaterialInspectionData"."SamplingProcedure" "SamplingProcedure",</v>
      </c>
      <c r="S30" t="str">
        <f t="shared" si="13"/>
        <v>COMMENT ON COLUMN "MaterialInspectionView"."SamplingProcedure" IS '采样过程';</v>
      </c>
    </row>
    <row r="31" spans="1:19" x14ac:dyDescent="0.25">
      <c r="A31" t="s">
        <v>843</v>
      </c>
      <c r="B31" t="s">
        <v>879</v>
      </c>
      <c r="C31" t="s">
        <v>880</v>
      </c>
      <c r="D31" t="s">
        <v>881</v>
      </c>
      <c r="E31" t="s">
        <v>288</v>
      </c>
      <c r="G31">
        <v>300</v>
      </c>
      <c r="H31" t="s">
        <v>1084</v>
      </c>
      <c r="I31" t="str">
        <f t="shared" si="14"/>
        <v>AllInspection</v>
      </c>
      <c r="J31" t="str">
        <f t="shared" si="8"/>
        <v>全部检验</v>
      </c>
      <c r="K31" s="19" t="s">
        <v>1023</v>
      </c>
      <c r="L31" s="19" t="s">
        <v>1074</v>
      </c>
      <c r="M31" t="b">
        <v>0</v>
      </c>
      <c r="N31">
        <f t="shared" si="9"/>
        <v>300</v>
      </c>
      <c r="O31" t="str">
        <f t="shared" si="10"/>
        <v>MaterialInspectionData.AllInspection</v>
      </c>
      <c r="P31" t="str">
        <f t="shared" si="11"/>
        <v>MaterialInspectionData.AllInspection</v>
      </c>
      <c r="R31" t="str">
        <f t="shared" si="12"/>
        <v>"MaterialInspectionData"."AllInspection" "AllInspection",</v>
      </c>
      <c r="S31" t="str">
        <f t="shared" si="13"/>
        <v>COMMENT ON COLUMN "MaterialInspectionView"."AllInspection" IS '全部检验';</v>
      </c>
    </row>
    <row r="32" spans="1:19" x14ac:dyDescent="0.25">
      <c r="A32" t="s">
        <v>843</v>
      </c>
      <c r="B32" t="s">
        <v>882</v>
      </c>
      <c r="C32" t="s">
        <v>883</v>
      </c>
      <c r="D32" t="s">
        <v>884</v>
      </c>
      <c r="E32" t="s">
        <v>239</v>
      </c>
      <c r="G32">
        <v>310</v>
      </c>
      <c r="H32" t="s">
        <v>1084</v>
      </c>
      <c r="I32" t="str">
        <f t="shared" si="14"/>
        <v>Percentage</v>
      </c>
      <c r="J32" t="str">
        <f t="shared" si="8"/>
        <v>检验百分比</v>
      </c>
      <c r="K32" s="19" t="s">
        <v>1023</v>
      </c>
      <c r="L32" s="19" t="s">
        <v>1074</v>
      </c>
      <c r="M32" t="b">
        <v>0</v>
      </c>
      <c r="N32">
        <f t="shared" si="9"/>
        <v>310</v>
      </c>
      <c r="O32" t="str">
        <f t="shared" si="10"/>
        <v>MaterialInspectionData.Percentage</v>
      </c>
      <c r="P32" t="str">
        <f t="shared" si="11"/>
        <v>MaterialInspectionData.Percentage</v>
      </c>
      <c r="R32" t="str">
        <f t="shared" si="12"/>
        <v>"MaterialInspectionData"."Percentage" "Percentage",</v>
      </c>
      <c r="S32" t="str">
        <f t="shared" si="13"/>
        <v>COMMENT ON COLUMN "MaterialInspectionView"."Percentage" IS '检验百分比';</v>
      </c>
    </row>
    <row r="33" spans="1:19" x14ac:dyDescent="0.25">
      <c r="A33" t="s">
        <v>843</v>
      </c>
      <c r="B33" t="s">
        <v>885</v>
      </c>
      <c r="C33" t="s">
        <v>886</v>
      </c>
      <c r="D33" t="s">
        <v>887</v>
      </c>
      <c r="E33" t="s">
        <v>288</v>
      </c>
      <c r="G33">
        <v>320</v>
      </c>
      <c r="H33" t="s">
        <v>1084</v>
      </c>
      <c r="I33" t="str">
        <f t="shared" si="14"/>
        <v>ManuallySampleCalculation</v>
      </c>
      <c r="J33" t="str">
        <f t="shared" si="8"/>
        <v>手工采样计算</v>
      </c>
      <c r="K33" s="19" t="s">
        <v>1023</v>
      </c>
      <c r="L33" s="19" t="s">
        <v>1074</v>
      </c>
      <c r="M33" t="b">
        <v>0</v>
      </c>
      <c r="N33">
        <f t="shared" si="9"/>
        <v>320</v>
      </c>
      <c r="O33" t="str">
        <f t="shared" si="10"/>
        <v>MaterialInspectionData.ManuallySampleCalculation</v>
      </c>
      <c r="P33" t="str">
        <f t="shared" si="11"/>
        <v>MaterialInspectionData.ManuallySampleCalculation</v>
      </c>
      <c r="R33" t="str">
        <f t="shared" si="12"/>
        <v>"MaterialInspectionData"."ManuallySampleCalculation" "ManuallySampleCalculation",</v>
      </c>
      <c r="S33" t="str">
        <f t="shared" si="13"/>
        <v>COMMENT ON COLUMN "MaterialInspectionView"."ManuallySampleCalculation" IS '手工采样计算';</v>
      </c>
    </row>
    <row r="34" spans="1:19" x14ac:dyDescent="0.25">
      <c r="A34" t="s">
        <v>843</v>
      </c>
      <c r="B34" t="s">
        <v>888</v>
      </c>
      <c r="C34" t="s">
        <v>889</v>
      </c>
      <c r="D34" t="s">
        <v>890</v>
      </c>
      <c r="E34" t="s">
        <v>288</v>
      </c>
      <c r="G34">
        <v>330</v>
      </c>
      <c r="H34" t="s">
        <v>1084</v>
      </c>
      <c r="I34" t="str">
        <f t="shared" si="14"/>
        <v>ManuallyEnterSample</v>
      </c>
      <c r="J34" t="str">
        <f t="shared" si="8"/>
        <v>手工输入采样</v>
      </c>
      <c r="K34" s="19" t="s">
        <v>1023</v>
      </c>
      <c r="L34" s="19" t="s">
        <v>1074</v>
      </c>
      <c r="M34" t="b">
        <v>0</v>
      </c>
      <c r="N34">
        <f t="shared" si="9"/>
        <v>330</v>
      </c>
      <c r="O34" t="str">
        <f t="shared" si="10"/>
        <v>MaterialInspectionData.ManuallyEnterSample</v>
      </c>
      <c r="P34" t="str">
        <f t="shared" si="11"/>
        <v>MaterialInspectionData.ManuallyEnterSample</v>
      </c>
      <c r="R34" t="str">
        <f t="shared" si="12"/>
        <v>"MaterialInspectionData"."ManuallyEnterSample" "ManuallyEnterSample",</v>
      </c>
      <c r="S34" t="str">
        <f t="shared" si="13"/>
        <v>COMMENT ON COLUMN "MaterialInspectionView"."ManuallyEnterSample" IS '手工输入采样';</v>
      </c>
    </row>
    <row r="35" spans="1:19" x14ac:dyDescent="0.25">
      <c r="A35" t="s">
        <v>843</v>
      </c>
      <c r="B35" t="s">
        <v>891</v>
      </c>
      <c r="C35" t="s">
        <v>892</v>
      </c>
      <c r="D35" t="s">
        <v>893</v>
      </c>
      <c r="E35" t="s">
        <v>147</v>
      </c>
      <c r="F35" t="s">
        <v>878</v>
      </c>
      <c r="G35">
        <v>340</v>
      </c>
      <c r="H35" t="s">
        <v>1084</v>
      </c>
      <c r="I35" t="str">
        <f t="shared" si="14"/>
        <v>InspectionDynamicRule</v>
      </c>
      <c r="J35" t="str">
        <f t="shared" si="8"/>
        <v>动态修改规则</v>
      </c>
      <c r="K35" s="19" t="s">
        <v>1023</v>
      </c>
      <c r="L35" s="19" t="s">
        <v>1074</v>
      </c>
      <c r="M35" t="b">
        <v>0</v>
      </c>
      <c r="N35">
        <f t="shared" si="9"/>
        <v>340</v>
      </c>
      <c r="O35" t="str">
        <f t="shared" si="10"/>
        <v>MaterialInspectionData.InspectionDynamicRule</v>
      </c>
      <c r="P35" t="str">
        <f t="shared" si="11"/>
        <v>MaterialInspectionData.InspectionDynamicRule</v>
      </c>
      <c r="R35" t="str">
        <f t="shared" si="12"/>
        <v>"MaterialInspectionData"."InspectionDynamicRule" "InspectionDynamicRule",</v>
      </c>
      <c r="S35" t="str">
        <f t="shared" si="13"/>
        <v>COMMENT ON COLUMN "MaterialInspectionView"."InspectionDynamicRule" IS '动态修改规则';</v>
      </c>
    </row>
    <row r="36" spans="1:19" x14ac:dyDescent="0.25">
      <c r="A36" t="s">
        <v>843</v>
      </c>
      <c r="B36" t="s">
        <v>894</v>
      </c>
      <c r="C36" t="s">
        <v>895</v>
      </c>
      <c r="D36" t="s">
        <v>896</v>
      </c>
      <c r="E36" t="s">
        <v>288</v>
      </c>
      <c r="G36">
        <v>350</v>
      </c>
      <c r="H36" t="s">
        <v>1084</v>
      </c>
      <c r="I36" t="str">
        <f t="shared" si="14"/>
        <v>SkipsAllowed</v>
      </c>
      <c r="J36" t="str">
        <f t="shared" si="8"/>
        <v>允许略过</v>
      </c>
      <c r="K36" s="19" t="s">
        <v>1023</v>
      </c>
      <c r="L36" s="19" t="s">
        <v>1074</v>
      </c>
      <c r="M36" t="b">
        <v>0</v>
      </c>
      <c r="N36">
        <f t="shared" si="9"/>
        <v>350</v>
      </c>
      <c r="O36" t="str">
        <f t="shared" si="10"/>
        <v>MaterialInspectionData.SkipsAllowed</v>
      </c>
      <c r="P36" t="str">
        <f t="shared" si="11"/>
        <v>MaterialInspectionData.SkipsAllowed</v>
      </c>
      <c r="R36" t="str">
        <f t="shared" si="12"/>
        <v>"MaterialInspectionData"."SkipsAllowed" "SkipsAllowed",</v>
      </c>
      <c r="S36" t="str">
        <f t="shared" si="13"/>
        <v>COMMENT ON COLUMN "MaterialInspectionView"."SkipsAllowed" IS '允许略过';</v>
      </c>
    </row>
    <row r="37" spans="1:19" x14ac:dyDescent="0.25">
      <c r="A37" t="s">
        <v>843</v>
      </c>
      <c r="B37" t="s">
        <v>897</v>
      </c>
      <c r="C37" t="s">
        <v>898</v>
      </c>
      <c r="D37" t="s">
        <v>899</v>
      </c>
      <c r="E37" t="s">
        <v>288</v>
      </c>
      <c r="G37">
        <v>360</v>
      </c>
      <c r="H37" t="s">
        <v>1084</v>
      </c>
      <c r="I37" t="str">
        <f t="shared" si="14"/>
        <v>AutomaticUsageDecision</v>
      </c>
      <c r="J37" t="str">
        <f t="shared" si="8"/>
        <v>自动使用决策</v>
      </c>
      <c r="K37" s="19" t="s">
        <v>1023</v>
      </c>
      <c r="L37" s="19" t="s">
        <v>1074</v>
      </c>
      <c r="M37" t="b">
        <v>0</v>
      </c>
      <c r="N37">
        <f t="shared" si="9"/>
        <v>360</v>
      </c>
      <c r="O37" t="str">
        <f t="shared" si="10"/>
        <v>MaterialInspectionData.AutomaticUsageDecision</v>
      </c>
      <c r="P37" t="str">
        <f t="shared" si="11"/>
        <v>MaterialInspectionData.AutomaticUsageDecision</v>
      </c>
      <c r="R37" t="str">
        <f t="shared" si="12"/>
        <v>"MaterialInspectionData"."AutomaticUsageDecision" "AutomaticUsageDecision",</v>
      </c>
      <c r="S37" t="str">
        <f t="shared" si="13"/>
        <v>COMMENT ON COLUMN "MaterialInspectionView"."AutomaticUsageDecision" IS '自动使用决策';</v>
      </c>
    </row>
    <row r="38" spans="1:19" x14ac:dyDescent="0.25">
      <c r="A38" t="s">
        <v>843</v>
      </c>
      <c r="B38" t="s">
        <v>900</v>
      </c>
      <c r="C38" t="s">
        <v>901</v>
      </c>
      <c r="D38" t="s">
        <v>902</v>
      </c>
      <c r="E38" t="s">
        <v>288</v>
      </c>
      <c r="G38">
        <v>370</v>
      </c>
      <c r="H38" t="s">
        <v>1084</v>
      </c>
      <c r="I38" t="str">
        <f t="shared" si="14"/>
        <v>SerialNumberPossible</v>
      </c>
      <c r="J38" t="str">
        <f t="shared" si="8"/>
        <v>可能序列号</v>
      </c>
      <c r="K38" s="19" t="s">
        <v>1023</v>
      </c>
      <c r="L38" s="19" t="s">
        <v>1074</v>
      </c>
      <c r="M38" t="b">
        <v>0</v>
      </c>
      <c r="N38">
        <f t="shared" si="9"/>
        <v>370</v>
      </c>
      <c r="O38" t="str">
        <f t="shared" si="10"/>
        <v>MaterialInspectionData.SerialNumberPossible</v>
      </c>
      <c r="P38" t="str">
        <f t="shared" si="11"/>
        <v>MaterialInspectionData.SerialNumberPossible</v>
      </c>
      <c r="R38" t="str">
        <f t="shared" si="12"/>
        <v>"MaterialInspectionData"."SerialNumberPossible" "SerialNumberPossible",</v>
      </c>
      <c r="S38" t="str">
        <f t="shared" si="13"/>
        <v>COMMENT ON COLUMN "MaterialInspectionView"."SerialNumberPossible" IS '可能序列号';</v>
      </c>
    </row>
    <row r="39" spans="1:19" x14ac:dyDescent="0.25">
      <c r="A39" t="s">
        <v>843</v>
      </c>
      <c r="B39" t="s">
        <v>903</v>
      </c>
      <c r="C39" t="s">
        <v>904</v>
      </c>
      <c r="D39" t="s">
        <v>905</v>
      </c>
      <c r="E39" t="s">
        <v>347</v>
      </c>
      <c r="G39">
        <v>380</v>
      </c>
      <c r="H39" t="s">
        <v>1084</v>
      </c>
      <c r="I39" t="str">
        <f t="shared" si="14"/>
        <v>AverageDuration</v>
      </c>
      <c r="J39" t="str">
        <f t="shared" si="8"/>
        <v>平均检验期</v>
      </c>
      <c r="K39" s="19" t="s">
        <v>1023</v>
      </c>
      <c r="L39" s="19" t="s">
        <v>1074</v>
      </c>
      <c r="M39" t="b">
        <v>0</v>
      </c>
      <c r="N39">
        <f t="shared" si="9"/>
        <v>380</v>
      </c>
      <c r="O39" t="str">
        <f t="shared" si="10"/>
        <v>MaterialInspectionData.AverageDuration</v>
      </c>
      <c r="P39" t="str">
        <f t="shared" si="11"/>
        <v>MaterialInspectionData.AverageDuration</v>
      </c>
      <c r="R39" t="str">
        <f t="shared" si="12"/>
        <v>"MaterialInspectionData"."AverageDuration" "AverageDuration",</v>
      </c>
      <c r="S39" t="str">
        <f t="shared" si="13"/>
        <v>COMMENT ON COLUMN "MaterialInspectionView"."AverageDuration" IS '平均检验期';</v>
      </c>
    </row>
    <row r="40" spans="1:19" x14ac:dyDescent="0.25">
      <c r="A40" t="s">
        <v>843</v>
      </c>
      <c r="B40" t="s">
        <v>906</v>
      </c>
      <c r="C40" t="s">
        <v>907</v>
      </c>
      <c r="D40" t="s">
        <v>123</v>
      </c>
      <c r="E40" t="s">
        <v>147</v>
      </c>
      <c r="G40">
        <v>390</v>
      </c>
      <c r="H40" t="s">
        <v>1084</v>
      </c>
      <c r="I40" t="str">
        <f t="shared" si="14"/>
        <v>InspectionScoreProcedure</v>
      </c>
      <c r="J40" t="str">
        <f t="shared" si="8"/>
        <v>质量记分过程</v>
      </c>
      <c r="K40" s="19" t="s">
        <v>1023</v>
      </c>
      <c r="L40" s="19" t="s">
        <v>1074</v>
      </c>
      <c r="M40" t="b">
        <v>0</v>
      </c>
      <c r="N40">
        <f t="shared" si="9"/>
        <v>390</v>
      </c>
      <c r="O40" t="str">
        <f t="shared" si="10"/>
        <v>MaterialInspectionData.InspectionScoreProcedure</v>
      </c>
      <c r="P40" t="str">
        <f t="shared" si="11"/>
        <v>MaterialInspectionData.InspectionScoreProcedure</v>
      </c>
      <c r="R40" t="str">
        <f t="shared" si="12"/>
        <v>"MaterialInspectionData"."InspectionScoreProcedure" "InspectionScoreProcedure",</v>
      </c>
      <c r="S40" t="str">
        <f t="shared" si="13"/>
        <v>COMMENT ON COLUMN "MaterialInspectionView"."InspectionScoreProcedure" IS '质量记分过程';</v>
      </c>
    </row>
    <row r="41" spans="1:19" x14ac:dyDescent="0.25">
      <c r="A41" t="s">
        <v>843</v>
      </c>
      <c r="B41" t="s">
        <v>908</v>
      </c>
      <c r="C41" t="s">
        <v>909</v>
      </c>
      <c r="D41" t="s">
        <v>910</v>
      </c>
      <c r="E41" t="s">
        <v>239</v>
      </c>
      <c r="G41">
        <v>400</v>
      </c>
      <c r="H41" t="s">
        <v>1084</v>
      </c>
      <c r="I41" t="str">
        <f t="shared" si="14"/>
        <v>AllowedScrapPercent</v>
      </c>
      <c r="J41" t="str">
        <f t="shared" si="8"/>
        <v>允许废品率</v>
      </c>
      <c r="K41" s="19" t="s">
        <v>1023</v>
      </c>
      <c r="L41" s="19" t="s">
        <v>1074</v>
      </c>
      <c r="M41" t="b">
        <v>0</v>
      </c>
      <c r="N41">
        <f t="shared" si="9"/>
        <v>400</v>
      </c>
      <c r="O41" t="str">
        <f t="shared" si="10"/>
        <v>MaterialInspectionData.AllowedScrapPercent</v>
      </c>
      <c r="P41" t="str">
        <f t="shared" si="11"/>
        <v>MaterialInspectionData.AllowedScrapPercent</v>
      </c>
      <c r="R41" t="str">
        <f t="shared" si="12"/>
        <v>"MaterialInspectionData"."AllowedScrapPercent" "AllowedScrapPercent",</v>
      </c>
      <c r="S41" t="str">
        <f t="shared" si="13"/>
        <v>COMMENT ON COLUMN "MaterialInspectionView"."AllowedScrapPercent" IS '允许废品率';</v>
      </c>
    </row>
    <row r="42" spans="1:19" x14ac:dyDescent="0.25">
      <c r="A42" t="s">
        <v>843</v>
      </c>
      <c r="B42" t="s">
        <v>911</v>
      </c>
      <c r="C42" t="s">
        <v>912</v>
      </c>
      <c r="D42" t="s">
        <v>125</v>
      </c>
      <c r="E42" t="s">
        <v>147</v>
      </c>
      <c r="G42">
        <v>410</v>
      </c>
      <c r="H42" t="s">
        <v>1084</v>
      </c>
      <c r="I42" t="str">
        <f t="shared" si="14"/>
        <v>InspectionLotModel</v>
      </c>
      <c r="J42" t="str">
        <f t="shared" si="8"/>
        <v>检验批创建方式</v>
      </c>
      <c r="K42" s="19" t="s">
        <v>1023</v>
      </c>
      <c r="L42" s="19" t="s">
        <v>1074</v>
      </c>
      <c r="M42" t="b">
        <v>0</v>
      </c>
      <c r="N42">
        <f t="shared" si="9"/>
        <v>410</v>
      </c>
      <c r="O42" t="str">
        <f t="shared" si="10"/>
        <v>MaterialInspectionData.InspectionLotModel</v>
      </c>
      <c r="P42" t="str">
        <f t="shared" si="11"/>
        <v>MaterialInspectionData.InspectionLotModel</v>
      </c>
      <c r="R42" t="str">
        <f t="shared" si="12"/>
        <v>"MaterialInspectionData"."InspectionLotModel" "InspectionLotModel",</v>
      </c>
      <c r="S42" t="str">
        <f t="shared" si="13"/>
        <v>COMMENT ON COLUMN "MaterialInspectionView"."InspectionLotModel" IS '检验批创建方式';</v>
      </c>
    </row>
    <row r="43" spans="1:19" x14ac:dyDescent="0.25">
      <c r="A43" t="s">
        <v>843</v>
      </c>
      <c r="B43" t="s">
        <v>913</v>
      </c>
      <c r="C43" t="s">
        <v>914</v>
      </c>
      <c r="D43" t="s">
        <v>915</v>
      </c>
      <c r="E43" t="s">
        <v>288</v>
      </c>
      <c r="G43">
        <v>420</v>
      </c>
      <c r="H43" t="s">
        <v>1084</v>
      </c>
      <c r="I43" t="str">
        <f t="shared" si="14"/>
        <v>AppraisalCostIndividual</v>
      </c>
      <c r="J43" t="str">
        <f t="shared" si="8"/>
        <v>单个QM订单评估成本</v>
      </c>
      <c r="K43" s="19" t="s">
        <v>1023</v>
      </c>
      <c r="L43" s="19" t="s">
        <v>1074</v>
      </c>
      <c r="M43" t="b">
        <v>0</v>
      </c>
      <c r="N43">
        <f t="shared" si="9"/>
        <v>420</v>
      </c>
      <c r="O43" t="str">
        <f t="shared" si="10"/>
        <v>MaterialInspectionData.AppraisalCostIndividual</v>
      </c>
      <c r="P43" t="str">
        <f t="shared" si="11"/>
        <v>MaterialInspectionData.AppraisalCostIndividual</v>
      </c>
      <c r="R43" t="str">
        <f t="shared" si="12"/>
        <v>"MaterialInspectionData"."AppraisalCostIndividual" "AppraisalCostIndividual",</v>
      </c>
      <c r="S43" t="str">
        <f t="shared" si="13"/>
        <v>COMMENT ON COLUMN "MaterialInspectionView"."AppraisalCostIndividual" IS '单个QM订单评估成本';</v>
      </c>
    </row>
    <row r="44" spans="1:19" x14ac:dyDescent="0.25">
      <c r="A44" t="s">
        <v>843</v>
      </c>
      <c r="B44" t="s">
        <v>916</v>
      </c>
      <c r="C44" t="s">
        <v>917</v>
      </c>
      <c r="D44" t="s">
        <v>918</v>
      </c>
      <c r="E44" t="s">
        <v>147</v>
      </c>
      <c r="G44">
        <v>430</v>
      </c>
      <c r="H44" t="s">
        <v>1084</v>
      </c>
      <c r="I44" t="str">
        <f t="shared" si="14"/>
        <v>AppraisalCostQMOrder</v>
      </c>
      <c r="J44" t="str">
        <f t="shared" si="8"/>
        <v>评估成本QM订单</v>
      </c>
      <c r="K44" s="19" t="s">
        <v>1023</v>
      </c>
      <c r="L44" s="19" t="s">
        <v>1074</v>
      </c>
      <c r="M44" t="b">
        <v>0</v>
      </c>
      <c r="N44">
        <f t="shared" si="9"/>
        <v>430</v>
      </c>
      <c r="O44" t="str">
        <f t="shared" si="10"/>
        <v>MaterialInspectionData.AppraisalCostQMOrder</v>
      </c>
      <c r="P44" t="str">
        <f t="shared" si="11"/>
        <v>MaterialInspectionData.AppraisalCostQMOrder</v>
      </c>
      <c r="R44" t="str">
        <f t="shared" si="12"/>
        <v>"MaterialInspectionData"."AppraisalCostQMOrder" "AppraisalCostQMOrder",</v>
      </c>
      <c r="S44" t="str">
        <f t="shared" si="13"/>
        <v>COMMENT ON COLUMN "MaterialInspectionView"."AppraisalCostQMOrder" IS '评估成本QM订单';</v>
      </c>
    </row>
    <row r="45" spans="1:19" x14ac:dyDescent="0.25">
      <c r="A45" t="s">
        <v>843</v>
      </c>
      <c r="B45" t="s">
        <v>919</v>
      </c>
      <c r="C45" t="s">
        <v>920</v>
      </c>
      <c r="D45" t="s">
        <v>921</v>
      </c>
      <c r="E45" t="s">
        <v>288</v>
      </c>
      <c r="G45">
        <v>440</v>
      </c>
      <c r="H45" t="s">
        <v>1084</v>
      </c>
      <c r="I45" t="str">
        <f t="shared" si="14"/>
        <v>MultipleSpecifications</v>
      </c>
      <c r="J45" t="str">
        <f t="shared" si="8"/>
        <v>多个规范</v>
      </c>
      <c r="K45" s="19" t="s">
        <v>1023</v>
      </c>
      <c r="L45" s="19" t="s">
        <v>1074</v>
      </c>
      <c r="M45" t="b">
        <v>0</v>
      </c>
      <c r="N45">
        <f t="shared" si="9"/>
        <v>440</v>
      </c>
      <c r="O45" t="str">
        <f t="shared" si="10"/>
        <v>MaterialInspectionData.MultipleSpecifications</v>
      </c>
      <c r="P45" t="str">
        <f t="shared" si="11"/>
        <v>MaterialInspectionData.MultipleSpecifications</v>
      </c>
      <c r="R45" t="str">
        <f t="shared" si="12"/>
        <v>"MaterialInspectionData"."MultipleSpecifications" "MultipleSpecifications",</v>
      </c>
      <c r="S45" t="str">
        <f t="shared" si="13"/>
        <v>COMMENT ON COLUMN "MaterialInspectionView"."MultipleSpecifications" IS '多个规范';</v>
      </c>
    </row>
    <row r="46" spans="1:19" x14ac:dyDescent="0.25">
      <c r="R46" t="s">
        <v>1085</v>
      </c>
    </row>
    <row r="47" spans="1:19" x14ac:dyDescent="0.25">
      <c r="R47" t="s">
        <v>1086</v>
      </c>
    </row>
    <row r="48" spans="1:19" x14ac:dyDescent="0.25">
      <c r="R48" t="s">
        <v>1087</v>
      </c>
    </row>
    <row r="49" spans="18:18" x14ac:dyDescent="0.25">
      <c r="R49" t="s">
        <v>1088</v>
      </c>
    </row>
  </sheetData>
  <sortState ref="A2:G46">
    <sortCondition ref="G2:G46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O58" sqref="O58:P58"/>
    </sheetView>
  </sheetViews>
  <sheetFormatPr defaultColWidth="9" defaultRowHeight="14.4" x14ac:dyDescent="0.25"/>
  <cols>
    <col min="7" max="7" width="5.21875" customWidth="1"/>
    <col min="8" max="8" width="22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158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1089</v>
      </c>
    </row>
    <row r="2" spans="1:19" x14ac:dyDescent="0.25">
      <c r="A2" t="s">
        <v>764</v>
      </c>
      <c r="B2" t="s">
        <v>161</v>
      </c>
      <c r="C2" t="s">
        <v>765</v>
      </c>
      <c r="D2" t="s">
        <v>163</v>
      </c>
      <c r="E2" t="s">
        <v>161</v>
      </c>
      <c r="G2">
        <v>5</v>
      </c>
      <c r="H2" t="s">
        <v>1090</v>
      </c>
      <c r="I2" t="str">
        <f t="shared" ref="I2" si="0"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MaterialSalesData.Identity</v>
      </c>
      <c r="P2" t="str">
        <f>A2&amp;"."&amp;B2</f>
        <v>MaterialSalesData.Identity</v>
      </c>
      <c r="R2" t="str">
        <f>""""&amp;A2&amp;"""."""&amp;B2&amp;""" """&amp;I2&amp;""","</f>
        <v>"MaterialSalesData"."Identity" "Identity",</v>
      </c>
      <c r="S2" t="str">
        <f>"COMMENT ON COLUMN ""MaterialSalesView""."""&amp;I2&amp;""" IS '"&amp;D2&amp;"';"</f>
        <v>COMMENT ON COLUMN "MaterialSalesView"."Identity" IS '对象标识';</v>
      </c>
    </row>
    <row r="3" spans="1:19" x14ac:dyDescent="0.25">
      <c r="A3" t="s">
        <v>764</v>
      </c>
      <c r="B3" t="s">
        <v>160</v>
      </c>
      <c r="C3" t="s">
        <v>164</v>
      </c>
      <c r="D3" t="s">
        <v>378</v>
      </c>
      <c r="E3" t="s">
        <v>147</v>
      </c>
      <c r="G3">
        <v>10</v>
      </c>
      <c r="H3" t="s">
        <v>1090</v>
      </c>
      <c r="I3" t="str">
        <f t="shared" ref="I3" si="1">B3</f>
        <v>Material</v>
      </c>
      <c r="J3" t="str">
        <f t="shared" ref="J3" si="2">D3</f>
        <v>物料</v>
      </c>
      <c r="K3" s="19" t="s">
        <v>1023</v>
      </c>
      <c r="L3" s="19" t="s">
        <v>1074</v>
      </c>
      <c r="M3" t="b">
        <v>0</v>
      </c>
      <c r="N3">
        <f t="shared" ref="N3" si="3">G3</f>
        <v>10</v>
      </c>
      <c r="O3" t="str">
        <f t="shared" ref="O3" si="4">A3&amp;"."&amp;B3</f>
        <v>MaterialSalesData.Material</v>
      </c>
      <c r="P3" t="str">
        <f t="shared" ref="P3" si="5">A3&amp;"."&amp;B3</f>
        <v>MaterialSalesData.Material</v>
      </c>
      <c r="R3" t="str">
        <f t="shared" ref="R3" si="6">""""&amp;A3&amp;"""."""&amp;B3&amp;""" """&amp;I3&amp;""","</f>
        <v>"MaterialSalesData"."Material" "Material",</v>
      </c>
      <c r="S3" t="str">
        <f t="shared" ref="S3" si="7">"COMMENT ON COLUMN ""MaterialSalesView""."""&amp;I3&amp;""" IS '"&amp;D3&amp;"';"</f>
        <v>COMMENT ON COLUMN "MaterialSalesView"."Material" IS '物料';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1090</v>
      </c>
      <c r="I4" t="s">
        <v>1075</v>
      </c>
      <c r="J4" t="str">
        <f t="shared" ref="J4:J35" si="8">D4</f>
        <v>物料描述</v>
      </c>
      <c r="K4" s="19" t="s">
        <v>1023</v>
      </c>
      <c r="L4" s="19" t="s">
        <v>1074</v>
      </c>
      <c r="M4" t="b">
        <v>0</v>
      </c>
      <c r="N4">
        <f t="shared" ref="N4:N35" si="9">G4</f>
        <v>20</v>
      </c>
      <c r="O4" t="str">
        <f t="shared" ref="O4:O35" si="10">A4&amp;"."&amp;B4</f>
        <v>Material.Name</v>
      </c>
      <c r="P4" t="str">
        <f t="shared" ref="P4:P35" si="11">A4&amp;"."&amp;B4</f>
        <v>Material.Name</v>
      </c>
      <c r="R4" t="str">
        <f t="shared" ref="R4:R35" si="12">""""&amp;A4&amp;"""."""&amp;B4&amp;""" """&amp;I4&amp;""","</f>
        <v>"Material"."Name" "MaterialName",</v>
      </c>
      <c r="S4" t="str">
        <f t="shared" ref="S4:S35" si="13">"COMMENT ON COLUMN ""MaterialSalesView""."""&amp;I4&amp;""" IS '"&amp;D4&amp;"';"</f>
        <v>COMMENT ON COLUMN "MaterialSalesView"."MaterialName" IS '物料描述';</v>
      </c>
    </row>
    <row r="5" spans="1:19" x14ac:dyDescent="0.25">
      <c r="A5" t="s">
        <v>376</v>
      </c>
      <c r="B5" t="s">
        <v>379</v>
      </c>
      <c r="C5" t="s">
        <v>380</v>
      </c>
      <c r="D5" t="s">
        <v>50</v>
      </c>
      <c r="E5" t="s">
        <v>147</v>
      </c>
      <c r="G5">
        <v>25</v>
      </c>
      <c r="H5" t="s">
        <v>1090</v>
      </c>
      <c r="I5" t="str">
        <f t="shared" ref="I5:I36" si="14">B5</f>
        <v>Plant</v>
      </c>
      <c r="J5" t="str">
        <f t="shared" si="8"/>
        <v>工厂</v>
      </c>
      <c r="K5" s="19" t="s">
        <v>1023</v>
      </c>
      <c r="L5" s="19" t="s">
        <v>1074</v>
      </c>
      <c r="M5" t="b">
        <v>0</v>
      </c>
      <c r="N5">
        <f t="shared" si="9"/>
        <v>25</v>
      </c>
      <c r="O5" t="str">
        <f t="shared" si="10"/>
        <v>MaterialPlantData.Plant</v>
      </c>
      <c r="P5" t="str">
        <f t="shared" si="11"/>
        <v>MaterialPlantData.Plant</v>
      </c>
      <c r="R5" t="str">
        <f t="shared" si="12"/>
        <v>"MaterialPlantData"."Plant" "Plant",</v>
      </c>
      <c r="S5" t="str">
        <f t="shared" si="13"/>
        <v>COMMENT ON COLUMN "MaterialSalesView"."Plant" IS '工厂';</v>
      </c>
    </row>
    <row r="6" spans="1:19" x14ac:dyDescent="0.25">
      <c r="A6" t="s">
        <v>764</v>
      </c>
      <c r="B6" t="s">
        <v>766</v>
      </c>
      <c r="C6" t="s">
        <v>767</v>
      </c>
      <c r="D6" t="s">
        <v>99</v>
      </c>
      <c r="E6" t="s">
        <v>147</v>
      </c>
      <c r="G6">
        <v>30</v>
      </c>
      <c r="H6" t="s">
        <v>1090</v>
      </c>
      <c r="I6" t="str">
        <f t="shared" si="14"/>
        <v>SalesOrganization</v>
      </c>
      <c r="J6" t="str">
        <f t="shared" si="8"/>
        <v>销售组织</v>
      </c>
      <c r="K6" s="19" t="s">
        <v>1023</v>
      </c>
      <c r="L6" s="19" t="s">
        <v>1074</v>
      </c>
      <c r="M6" t="b">
        <v>0</v>
      </c>
      <c r="N6">
        <f t="shared" si="9"/>
        <v>30</v>
      </c>
      <c r="O6" t="str">
        <f t="shared" si="10"/>
        <v>MaterialSalesData.SalesOrganization</v>
      </c>
      <c r="P6" t="str">
        <f t="shared" si="11"/>
        <v>MaterialSalesData.SalesOrganization</v>
      </c>
      <c r="R6" t="str">
        <f t="shared" si="12"/>
        <v>"MaterialSalesData"."SalesOrganization" "SalesOrganization",</v>
      </c>
      <c r="S6" t="str">
        <f t="shared" si="13"/>
        <v>COMMENT ON COLUMN "MaterialSalesView"."SalesOrganization" IS '销售组织';</v>
      </c>
    </row>
    <row r="7" spans="1:19" x14ac:dyDescent="0.25">
      <c r="A7" t="s">
        <v>764</v>
      </c>
      <c r="B7" t="s">
        <v>768</v>
      </c>
      <c r="C7" t="s">
        <v>769</v>
      </c>
      <c r="D7" t="s">
        <v>101</v>
      </c>
      <c r="E7" t="s">
        <v>147</v>
      </c>
      <c r="G7">
        <v>40</v>
      </c>
      <c r="H7" t="s">
        <v>1090</v>
      </c>
      <c r="I7" t="str">
        <f t="shared" si="14"/>
        <v>DistributionChannel</v>
      </c>
      <c r="J7" t="str">
        <f t="shared" si="8"/>
        <v>分销渠道</v>
      </c>
      <c r="K7" s="19" t="s">
        <v>1023</v>
      </c>
      <c r="L7" s="19" t="s">
        <v>1074</v>
      </c>
      <c r="M7" t="b">
        <v>0</v>
      </c>
      <c r="N7">
        <f t="shared" si="9"/>
        <v>40</v>
      </c>
      <c r="O7" t="str">
        <f t="shared" si="10"/>
        <v>MaterialSalesData.DistributionChannel</v>
      </c>
      <c r="P7" t="str">
        <f t="shared" si="11"/>
        <v>MaterialSalesData.DistributionChannel</v>
      </c>
      <c r="R7" t="str">
        <f t="shared" si="12"/>
        <v>"MaterialSalesData"."DistributionChannel" "DistributionChannel",</v>
      </c>
      <c r="S7" t="str">
        <f t="shared" si="13"/>
        <v>COMMENT ON COLUMN "MaterialSalesView"."DistributionChannel" IS '分销渠道';</v>
      </c>
    </row>
    <row r="8" spans="1:19" x14ac:dyDescent="0.25">
      <c r="A8" t="s">
        <v>160</v>
      </c>
      <c r="B8" t="s">
        <v>224</v>
      </c>
      <c r="C8" t="s">
        <v>225</v>
      </c>
      <c r="D8" t="s">
        <v>226</v>
      </c>
      <c r="E8" t="s">
        <v>147</v>
      </c>
      <c r="G8">
        <v>50</v>
      </c>
      <c r="H8" t="s">
        <v>1090</v>
      </c>
      <c r="I8" t="str">
        <f t="shared" si="14"/>
        <v>MeasureUnit</v>
      </c>
      <c r="J8" t="str">
        <f t="shared" si="8"/>
        <v>基本计量单位</v>
      </c>
      <c r="K8" s="19" t="s">
        <v>1023</v>
      </c>
      <c r="L8" s="19" t="s">
        <v>1074</v>
      </c>
      <c r="M8" t="b">
        <v>0</v>
      </c>
      <c r="N8">
        <f t="shared" si="9"/>
        <v>50</v>
      </c>
      <c r="O8" t="str">
        <f t="shared" si="10"/>
        <v>Material.MeasureUnit</v>
      </c>
      <c r="P8" t="str">
        <f t="shared" si="11"/>
        <v>Material.MeasureUnit</v>
      </c>
      <c r="R8" t="str">
        <f t="shared" si="12"/>
        <v>"Material"."MeasureUnit" "MeasureUnit",</v>
      </c>
      <c r="S8" t="str">
        <f t="shared" si="13"/>
        <v>COMMENT ON COLUMN "MaterialSalesView"."MeasureUnit" IS '基本计量单位';</v>
      </c>
    </row>
    <row r="9" spans="1:19" x14ac:dyDescent="0.25">
      <c r="A9" t="s">
        <v>160</v>
      </c>
      <c r="B9" t="s">
        <v>180</v>
      </c>
      <c r="C9" t="s">
        <v>181</v>
      </c>
      <c r="D9" t="s">
        <v>143</v>
      </c>
      <c r="E9" t="s">
        <v>147</v>
      </c>
      <c r="G9">
        <v>60</v>
      </c>
      <c r="H9" t="s">
        <v>1090</v>
      </c>
      <c r="I9" t="str">
        <f t="shared" si="14"/>
        <v>ProductGroup</v>
      </c>
      <c r="J9" t="str">
        <f t="shared" si="8"/>
        <v>产品组</v>
      </c>
      <c r="K9" s="19" t="s">
        <v>1023</v>
      </c>
      <c r="L9" s="19" t="s">
        <v>1074</v>
      </c>
      <c r="M9" t="b">
        <v>0</v>
      </c>
      <c r="N9">
        <f t="shared" si="9"/>
        <v>60</v>
      </c>
      <c r="O9" t="str">
        <f t="shared" si="10"/>
        <v>Material.ProductGroup</v>
      </c>
      <c r="P9" t="str">
        <f t="shared" si="11"/>
        <v>Material.ProductGroup</v>
      </c>
      <c r="R9" t="str">
        <f t="shared" si="12"/>
        <v>"Material"."ProductGroup" "ProductGroup",</v>
      </c>
      <c r="S9" t="str">
        <f t="shared" si="13"/>
        <v>COMMENT ON COLUMN "MaterialSalesView"."ProductGroup" IS '产品组';</v>
      </c>
    </row>
    <row r="10" spans="1:19" x14ac:dyDescent="0.25">
      <c r="A10" t="s">
        <v>764</v>
      </c>
      <c r="B10" t="s">
        <v>793</v>
      </c>
      <c r="C10" t="s">
        <v>794</v>
      </c>
      <c r="D10" t="s">
        <v>795</v>
      </c>
      <c r="E10" t="s">
        <v>147</v>
      </c>
      <c r="G10">
        <v>70</v>
      </c>
      <c r="H10" t="s">
        <v>1090</v>
      </c>
      <c r="I10" t="str">
        <f t="shared" si="14"/>
        <v>SalesUnit</v>
      </c>
      <c r="J10" t="str">
        <f t="shared" si="8"/>
        <v>销售计量单位</v>
      </c>
      <c r="K10" s="19" t="s">
        <v>1023</v>
      </c>
      <c r="L10" s="19" t="s">
        <v>1074</v>
      </c>
      <c r="M10" t="b">
        <v>0</v>
      </c>
      <c r="N10">
        <f t="shared" si="9"/>
        <v>70</v>
      </c>
      <c r="O10" t="str">
        <f t="shared" si="10"/>
        <v>MaterialSalesData.SalesUnit</v>
      </c>
      <c r="P10" t="str">
        <f t="shared" si="11"/>
        <v>MaterialSalesData.SalesUnit</v>
      </c>
      <c r="R10" t="str">
        <f t="shared" si="12"/>
        <v>"MaterialSalesData"."SalesUnit" "SalesUnit",</v>
      </c>
      <c r="S10" t="str">
        <f t="shared" si="13"/>
        <v>COMMENT ON COLUMN "MaterialSalesView"."SalesUnit" IS '销售计量单位';</v>
      </c>
    </row>
    <row r="11" spans="1:19" x14ac:dyDescent="0.25">
      <c r="A11" t="s">
        <v>764</v>
      </c>
      <c r="B11" t="s">
        <v>832</v>
      </c>
      <c r="C11" t="s">
        <v>833</v>
      </c>
      <c r="D11" t="s">
        <v>834</v>
      </c>
      <c r="E11" t="s">
        <v>288</v>
      </c>
      <c r="G11">
        <v>75</v>
      </c>
      <c r="H11" t="s">
        <v>1090</v>
      </c>
      <c r="I11" t="str">
        <f t="shared" si="14"/>
        <v>VariableSalesOrderUnit</v>
      </c>
      <c r="J11" t="str">
        <f t="shared" si="8"/>
        <v>销售计量单位不可变</v>
      </c>
      <c r="K11" s="19" t="s">
        <v>1023</v>
      </c>
      <c r="L11" s="19" t="s">
        <v>1074</v>
      </c>
      <c r="M11" t="b">
        <v>0</v>
      </c>
      <c r="N11">
        <f t="shared" si="9"/>
        <v>75</v>
      </c>
      <c r="O11" t="str">
        <f t="shared" si="10"/>
        <v>MaterialSalesData.VariableSalesOrderUnit</v>
      </c>
      <c r="P11" t="str">
        <f t="shared" si="11"/>
        <v>MaterialSalesData.VariableSalesOrderUnit</v>
      </c>
      <c r="R11" t="str">
        <f t="shared" si="12"/>
        <v>"MaterialSalesData"."VariableSalesOrderUnit" "VariableSalesOrderUnit",</v>
      </c>
      <c r="S11" t="str">
        <f t="shared" si="13"/>
        <v>COMMENT ON COLUMN "MaterialSalesView"."VariableSalesOrderUnit" IS '销售计量单位不可变';</v>
      </c>
    </row>
    <row r="12" spans="1:19" x14ac:dyDescent="0.25">
      <c r="A12" t="s">
        <v>160</v>
      </c>
      <c r="B12" t="s">
        <v>208</v>
      </c>
      <c r="C12" t="s">
        <v>209</v>
      </c>
      <c r="D12" t="s">
        <v>210</v>
      </c>
      <c r="E12" t="s">
        <v>147</v>
      </c>
      <c r="G12">
        <v>80</v>
      </c>
      <c r="H12" t="s">
        <v>1090</v>
      </c>
      <c r="I12" t="str">
        <f t="shared" si="14"/>
        <v>CrossDistributionChainStatus</v>
      </c>
      <c r="J12" t="str">
        <f t="shared" si="8"/>
        <v>跨分销链物料状态</v>
      </c>
      <c r="K12" s="19" t="s">
        <v>1023</v>
      </c>
      <c r="L12" s="19" t="s">
        <v>1074</v>
      </c>
      <c r="M12" t="b">
        <v>0</v>
      </c>
      <c r="N12">
        <f t="shared" si="9"/>
        <v>80</v>
      </c>
      <c r="O12" t="str">
        <f t="shared" si="10"/>
        <v>Material.CrossDistributionChainStatus</v>
      </c>
      <c r="P12" t="str">
        <f t="shared" si="11"/>
        <v>Material.CrossDistributionChainStatus</v>
      </c>
      <c r="R12" t="str">
        <f t="shared" si="12"/>
        <v>"Material"."CrossDistributionChainStatus" "CrossDistributionChainStatus",</v>
      </c>
      <c r="S12" t="str">
        <f t="shared" si="13"/>
        <v>COMMENT ON COLUMN "MaterialSalesView"."CrossDistributionChainStatus" IS '跨分销链物料状态';</v>
      </c>
    </row>
    <row r="13" spans="1:19" x14ac:dyDescent="0.25">
      <c r="A13" t="s">
        <v>764</v>
      </c>
      <c r="B13" t="s">
        <v>827</v>
      </c>
      <c r="C13" t="s">
        <v>828</v>
      </c>
      <c r="D13" t="s">
        <v>829</v>
      </c>
      <c r="E13" t="s">
        <v>147</v>
      </c>
      <c r="G13">
        <v>90</v>
      </c>
      <c r="H13" t="s">
        <v>1090</v>
      </c>
      <c r="I13" t="str">
        <f t="shared" si="14"/>
        <v>DistributeChainMaterialStatus</v>
      </c>
      <c r="J13" t="str">
        <f t="shared" si="8"/>
        <v>特定分销链的状态</v>
      </c>
      <c r="K13" s="19" t="s">
        <v>1023</v>
      </c>
      <c r="L13" s="19" t="s">
        <v>1074</v>
      </c>
      <c r="M13" t="b">
        <v>0</v>
      </c>
      <c r="N13">
        <f t="shared" si="9"/>
        <v>90</v>
      </c>
      <c r="O13" t="str">
        <f t="shared" si="10"/>
        <v>MaterialSalesData.DistributeChainMaterialStatus</v>
      </c>
      <c r="P13" t="str">
        <f t="shared" si="11"/>
        <v>MaterialSalesData.DistributeChainMaterialStatus</v>
      </c>
      <c r="R13" t="str">
        <f t="shared" si="12"/>
        <v>"MaterialSalesData"."DistributeChainMaterialStatus" "DistributeChainMaterialStatus",</v>
      </c>
      <c r="S13" t="str">
        <f t="shared" si="13"/>
        <v>COMMENT ON COLUMN "MaterialSalesView"."DistributeChainMaterialStatus" IS '特定分销链的状态';</v>
      </c>
    </row>
    <row r="14" spans="1:19" x14ac:dyDescent="0.25">
      <c r="A14" t="s">
        <v>764</v>
      </c>
      <c r="B14" t="s">
        <v>801</v>
      </c>
      <c r="C14" t="s">
        <v>802</v>
      </c>
      <c r="D14" t="s">
        <v>803</v>
      </c>
      <c r="E14" t="s">
        <v>147</v>
      </c>
      <c r="G14">
        <v>100</v>
      </c>
      <c r="H14" t="s">
        <v>1090</v>
      </c>
      <c r="I14" t="str">
        <f t="shared" si="14"/>
        <v>DeliveringPlant</v>
      </c>
      <c r="J14" t="str">
        <f t="shared" si="8"/>
        <v>交货工厂</v>
      </c>
      <c r="K14" s="19" t="s">
        <v>1023</v>
      </c>
      <c r="L14" s="19" t="s">
        <v>1074</v>
      </c>
      <c r="M14" t="b">
        <v>0</v>
      </c>
      <c r="N14">
        <f t="shared" si="9"/>
        <v>100</v>
      </c>
      <c r="O14" t="str">
        <f t="shared" si="10"/>
        <v>MaterialSalesData.DeliveringPlant</v>
      </c>
      <c r="P14" t="str">
        <f t="shared" si="11"/>
        <v>MaterialSalesData.DeliveringPlant</v>
      </c>
      <c r="R14" t="str">
        <f t="shared" si="12"/>
        <v>"MaterialSalesData"."DeliveringPlant" "DeliveringPlant",</v>
      </c>
      <c r="S14" t="str">
        <f t="shared" si="13"/>
        <v>COMMENT ON COLUMN "MaterialSalesView"."DeliveringPlant" IS '交货工厂';</v>
      </c>
    </row>
    <row r="15" spans="1:19" x14ac:dyDescent="0.25">
      <c r="A15" t="s">
        <v>160</v>
      </c>
      <c r="B15" t="s">
        <v>173</v>
      </c>
      <c r="C15" t="s">
        <v>174</v>
      </c>
      <c r="D15" t="s">
        <v>141</v>
      </c>
      <c r="E15" t="s">
        <v>175</v>
      </c>
      <c r="G15">
        <v>110</v>
      </c>
      <c r="H15" t="s">
        <v>1090</v>
      </c>
      <c r="I15" t="str">
        <f t="shared" si="14"/>
        <v>MaterialGroup</v>
      </c>
      <c r="J15" t="str">
        <f t="shared" si="8"/>
        <v>物料组</v>
      </c>
      <c r="K15" s="19" t="s">
        <v>1023</v>
      </c>
      <c r="L15" s="19" t="s">
        <v>1074</v>
      </c>
      <c r="M15" t="b">
        <v>0</v>
      </c>
      <c r="N15">
        <f t="shared" si="9"/>
        <v>110</v>
      </c>
      <c r="O15" t="str">
        <f t="shared" si="10"/>
        <v>Material.MaterialGroup</v>
      </c>
      <c r="P15" t="str">
        <f t="shared" si="11"/>
        <v>Material.MaterialGroup</v>
      </c>
      <c r="R15" t="str">
        <f t="shared" si="12"/>
        <v>"Material"."MaterialGroup" "MaterialGroup",</v>
      </c>
      <c r="S15" t="str">
        <f t="shared" si="13"/>
        <v>COMMENT ON COLUMN "MaterialSalesView"."MaterialGroup" IS '物料组';</v>
      </c>
    </row>
    <row r="16" spans="1:19" x14ac:dyDescent="0.25">
      <c r="A16" t="s">
        <v>764</v>
      </c>
      <c r="B16" t="s">
        <v>796</v>
      </c>
      <c r="C16" t="s">
        <v>797</v>
      </c>
      <c r="D16" t="s">
        <v>798</v>
      </c>
      <c r="E16" t="s">
        <v>288</v>
      </c>
      <c r="G16">
        <v>120</v>
      </c>
      <c r="H16" t="s">
        <v>1090</v>
      </c>
      <c r="I16" t="str">
        <f t="shared" si="14"/>
        <v>CashDiscountIndicator</v>
      </c>
      <c r="J16" t="str">
        <f t="shared" si="8"/>
        <v>现金折扣标志</v>
      </c>
      <c r="K16" s="19" t="s">
        <v>1023</v>
      </c>
      <c r="L16" s="19" t="s">
        <v>1074</v>
      </c>
      <c r="M16" t="b">
        <v>0</v>
      </c>
      <c r="N16">
        <f t="shared" si="9"/>
        <v>120</v>
      </c>
      <c r="O16" t="str">
        <f t="shared" si="10"/>
        <v>MaterialSalesData.CashDiscountIndicator</v>
      </c>
      <c r="P16" t="str">
        <f t="shared" si="11"/>
        <v>MaterialSalesData.CashDiscountIndicator</v>
      </c>
      <c r="R16" t="str">
        <f t="shared" si="12"/>
        <v>"MaterialSalesData"."CashDiscountIndicator" "CashDiscountIndicator",</v>
      </c>
      <c r="S16" t="str">
        <f t="shared" si="13"/>
        <v>COMMENT ON COLUMN "MaterialSalesView"."CashDiscountIndicator" IS '现金折扣标志';</v>
      </c>
    </row>
    <row r="17" spans="1:19" x14ac:dyDescent="0.25">
      <c r="A17" t="s">
        <v>764</v>
      </c>
      <c r="B17" t="s">
        <v>830</v>
      </c>
      <c r="C17" t="s">
        <v>831</v>
      </c>
      <c r="D17" t="s">
        <v>135</v>
      </c>
      <c r="E17" t="s">
        <v>147</v>
      </c>
      <c r="G17">
        <v>130</v>
      </c>
      <c r="H17" t="s">
        <v>1090</v>
      </c>
      <c r="I17" t="str">
        <f t="shared" si="14"/>
        <v>OutputTaxClassify</v>
      </c>
      <c r="J17" t="str">
        <f t="shared" si="8"/>
        <v>销项税分类</v>
      </c>
      <c r="K17" s="19" t="s">
        <v>1023</v>
      </c>
      <c r="L17" s="19" t="s">
        <v>1074</v>
      </c>
      <c r="M17" t="b">
        <v>0</v>
      </c>
      <c r="N17">
        <f t="shared" si="9"/>
        <v>130</v>
      </c>
      <c r="O17" t="str">
        <f t="shared" si="10"/>
        <v>MaterialSalesData.OutputTaxClassify</v>
      </c>
      <c r="P17" t="str">
        <f t="shared" si="11"/>
        <v>MaterialSalesData.OutputTaxClassify</v>
      </c>
      <c r="R17" t="str">
        <f t="shared" si="12"/>
        <v>"MaterialSalesData"."OutputTaxClassify" "OutputTaxClassify",</v>
      </c>
      <c r="S17" t="str">
        <f t="shared" si="13"/>
        <v>COMMENT ON COLUMN "MaterialSalesView"."OutputTaxClassify" IS '销项税分类';</v>
      </c>
    </row>
    <row r="18" spans="1:19" x14ac:dyDescent="0.25">
      <c r="A18" t="s">
        <v>764</v>
      </c>
      <c r="B18" t="s">
        <v>778</v>
      </c>
      <c r="C18" t="s">
        <v>779</v>
      </c>
      <c r="D18" t="s">
        <v>780</v>
      </c>
      <c r="E18" t="s">
        <v>239</v>
      </c>
      <c r="G18">
        <v>140</v>
      </c>
      <c r="H18" t="s">
        <v>1090</v>
      </c>
      <c r="I18" t="str">
        <f t="shared" si="14"/>
        <v>MinimumOrderQuantity</v>
      </c>
      <c r="J18" t="str">
        <f t="shared" si="8"/>
        <v>最小订购量</v>
      </c>
      <c r="K18" s="19" t="s">
        <v>1023</v>
      </c>
      <c r="L18" s="19" t="s">
        <v>1074</v>
      </c>
      <c r="M18" t="b">
        <v>0</v>
      </c>
      <c r="N18">
        <f t="shared" si="9"/>
        <v>140</v>
      </c>
      <c r="O18" t="str">
        <f t="shared" si="10"/>
        <v>MaterialSalesData.MinimumOrderQuantity</v>
      </c>
      <c r="P18" t="str">
        <f t="shared" si="11"/>
        <v>MaterialSalesData.MinimumOrderQuantity</v>
      </c>
      <c r="R18" t="str">
        <f t="shared" si="12"/>
        <v>"MaterialSalesData"."MinimumOrderQuantity" "MinimumOrderQuantity",</v>
      </c>
      <c r="S18" t="str">
        <f t="shared" si="13"/>
        <v>COMMENT ON COLUMN "MaterialSalesView"."MinimumOrderQuantity" IS '最小订购量';</v>
      </c>
    </row>
    <row r="19" spans="1:19" x14ac:dyDescent="0.25">
      <c r="A19" t="s">
        <v>764</v>
      </c>
      <c r="B19" t="s">
        <v>784</v>
      </c>
      <c r="C19" t="s">
        <v>785</v>
      </c>
      <c r="D19" t="s">
        <v>786</v>
      </c>
      <c r="E19" t="s">
        <v>239</v>
      </c>
      <c r="G19">
        <v>150</v>
      </c>
      <c r="H19" t="s">
        <v>1090</v>
      </c>
      <c r="I19" t="str">
        <f t="shared" si="14"/>
        <v>MinimumDeliveryQuantity</v>
      </c>
      <c r="J19" t="str">
        <f t="shared" si="8"/>
        <v>最小交货量</v>
      </c>
      <c r="K19" s="19" t="s">
        <v>1023</v>
      </c>
      <c r="L19" s="19" t="s">
        <v>1074</v>
      </c>
      <c r="M19" t="b">
        <v>0</v>
      </c>
      <c r="N19">
        <f t="shared" si="9"/>
        <v>150</v>
      </c>
      <c r="O19" t="str">
        <f t="shared" si="10"/>
        <v>MaterialSalesData.MinimumDeliveryQuantity</v>
      </c>
      <c r="P19" t="str">
        <f t="shared" si="11"/>
        <v>MaterialSalesData.MinimumDeliveryQuantity</v>
      </c>
      <c r="R19" t="str">
        <f t="shared" si="12"/>
        <v>"MaterialSalesData"."MinimumDeliveryQuantity" "MinimumDeliveryQuantity",</v>
      </c>
      <c r="S19" t="str">
        <f t="shared" si="13"/>
        <v>COMMENT ON COLUMN "MaterialSalesView"."MinimumDeliveryQuantity" IS '最小交货量';</v>
      </c>
    </row>
    <row r="20" spans="1:19" x14ac:dyDescent="0.25">
      <c r="A20" t="s">
        <v>764</v>
      </c>
      <c r="B20" t="s">
        <v>781</v>
      </c>
      <c r="C20" t="s">
        <v>782</v>
      </c>
      <c r="D20" t="s">
        <v>783</v>
      </c>
      <c r="E20" t="s">
        <v>239</v>
      </c>
      <c r="G20">
        <v>160</v>
      </c>
      <c r="H20" t="s">
        <v>1090</v>
      </c>
      <c r="I20" t="str">
        <f t="shared" si="14"/>
        <v>MinimumMakeToOrderQuantity</v>
      </c>
      <c r="J20" t="str">
        <f t="shared" si="8"/>
        <v>最小定做量</v>
      </c>
      <c r="K20" s="19" t="s">
        <v>1023</v>
      </c>
      <c r="L20" s="19" t="s">
        <v>1074</v>
      </c>
      <c r="M20" t="b">
        <v>0</v>
      </c>
      <c r="N20">
        <f t="shared" si="9"/>
        <v>160</v>
      </c>
      <c r="O20" t="str">
        <f t="shared" si="10"/>
        <v>MaterialSalesData.MinimumMakeToOrderQuantity</v>
      </c>
      <c r="P20" t="str">
        <f t="shared" si="11"/>
        <v>MaterialSalesData.MinimumMakeToOrderQuantity</v>
      </c>
      <c r="R20" t="str">
        <f t="shared" si="12"/>
        <v>"MaterialSalesData"."MinimumMakeToOrderQuantity" "MinimumMakeToOrderQuantity",</v>
      </c>
      <c r="S20" t="str">
        <f t="shared" si="13"/>
        <v>COMMENT ON COLUMN "MaterialSalesView"."MinimumMakeToOrderQuantity" IS '最小定做量';</v>
      </c>
    </row>
    <row r="21" spans="1:19" x14ac:dyDescent="0.25">
      <c r="A21" t="s">
        <v>764</v>
      </c>
      <c r="B21" t="s">
        <v>787</v>
      </c>
      <c r="C21" t="s">
        <v>788</v>
      </c>
      <c r="D21" t="s">
        <v>789</v>
      </c>
      <c r="E21" t="s">
        <v>239</v>
      </c>
      <c r="G21">
        <v>170</v>
      </c>
      <c r="H21" t="s">
        <v>1090</v>
      </c>
      <c r="I21" t="str">
        <f t="shared" si="14"/>
        <v>BaseDeliveryQuantity</v>
      </c>
      <c r="J21" t="str">
        <f t="shared" si="8"/>
        <v>交货量基数</v>
      </c>
      <c r="K21" s="19" t="s">
        <v>1023</v>
      </c>
      <c r="L21" s="19" t="s">
        <v>1074</v>
      </c>
      <c r="M21" t="b">
        <v>0</v>
      </c>
      <c r="N21">
        <f t="shared" si="9"/>
        <v>170</v>
      </c>
      <c r="O21" t="str">
        <f t="shared" si="10"/>
        <v>MaterialSalesData.BaseDeliveryQuantity</v>
      </c>
      <c r="P21" t="str">
        <f t="shared" si="11"/>
        <v>MaterialSalesData.BaseDeliveryQuantity</v>
      </c>
      <c r="R21" t="str">
        <f t="shared" si="12"/>
        <v>"MaterialSalesData"."BaseDeliveryQuantity" "BaseDeliveryQuantity",</v>
      </c>
      <c r="S21" t="str">
        <f t="shared" si="13"/>
        <v>COMMENT ON COLUMN "MaterialSalesView"."BaseDeliveryQuantity" IS '交货量基数';</v>
      </c>
    </row>
    <row r="22" spans="1:19" x14ac:dyDescent="0.25">
      <c r="A22" t="s">
        <v>764</v>
      </c>
      <c r="B22" t="s">
        <v>790</v>
      </c>
      <c r="C22" t="s">
        <v>791</v>
      </c>
      <c r="D22" t="s">
        <v>792</v>
      </c>
      <c r="E22" t="s">
        <v>147</v>
      </c>
      <c r="G22">
        <v>180</v>
      </c>
      <c r="H22" t="s">
        <v>1090</v>
      </c>
      <c r="I22" t="str">
        <f t="shared" si="14"/>
        <v>DeliveryUnit</v>
      </c>
      <c r="J22" t="str">
        <f t="shared" si="8"/>
        <v>交付计量单位</v>
      </c>
      <c r="K22" s="19" t="s">
        <v>1023</v>
      </c>
      <c r="L22" s="19" t="s">
        <v>1074</v>
      </c>
      <c r="M22" t="b">
        <v>0</v>
      </c>
      <c r="N22">
        <f t="shared" si="9"/>
        <v>180</v>
      </c>
      <c r="O22" t="str">
        <f t="shared" si="10"/>
        <v>MaterialSalesData.DeliveryUnit</v>
      </c>
      <c r="P22" t="str">
        <f t="shared" si="11"/>
        <v>MaterialSalesData.DeliveryUnit</v>
      </c>
      <c r="R22" t="str">
        <f t="shared" si="12"/>
        <v>"MaterialSalesData"."DeliveryUnit" "DeliveryUnit",</v>
      </c>
      <c r="S22" t="str">
        <f t="shared" si="13"/>
        <v>COMMENT ON COLUMN "MaterialSalesView"."DeliveryUnit" IS '交付计量单位';</v>
      </c>
    </row>
    <row r="23" spans="1:19" x14ac:dyDescent="0.25">
      <c r="A23" t="s">
        <v>764</v>
      </c>
      <c r="B23" t="s">
        <v>770</v>
      </c>
      <c r="C23" t="s">
        <v>771</v>
      </c>
      <c r="D23" t="s">
        <v>107</v>
      </c>
      <c r="E23" t="s">
        <v>147</v>
      </c>
      <c r="G23">
        <v>190</v>
      </c>
      <c r="H23" t="s">
        <v>1090</v>
      </c>
      <c r="I23" t="str">
        <f t="shared" si="14"/>
        <v>StatisticsGroup</v>
      </c>
      <c r="J23" t="str">
        <f t="shared" si="8"/>
        <v>物料统计组</v>
      </c>
      <c r="K23" s="19" t="s">
        <v>1023</v>
      </c>
      <c r="L23" s="19" t="s">
        <v>1074</v>
      </c>
      <c r="M23" t="b">
        <v>0</v>
      </c>
      <c r="N23">
        <f t="shared" si="9"/>
        <v>190</v>
      </c>
      <c r="O23" t="str">
        <f t="shared" si="10"/>
        <v>MaterialSalesData.StatisticsGroup</v>
      </c>
      <c r="P23" t="str">
        <f t="shared" si="11"/>
        <v>MaterialSalesData.StatisticsGroup</v>
      </c>
      <c r="R23" t="str">
        <f t="shared" si="12"/>
        <v>"MaterialSalesData"."StatisticsGroup" "StatisticsGroup",</v>
      </c>
      <c r="S23" t="str">
        <f t="shared" si="13"/>
        <v>COMMENT ON COLUMN "MaterialSalesView"."StatisticsGroup" IS '物料统计组';</v>
      </c>
    </row>
    <row r="24" spans="1:19" x14ac:dyDescent="0.25">
      <c r="A24" t="s">
        <v>764</v>
      </c>
      <c r="B24" t="s">
        <v>806</v>
      </c>
      <c r="C24" t="s">
        <v>807</v>
      </c>
      <c r="D24" t="s">
        <v>127</v>
      </c>
      <c r="E24" t="s">
        <v>147</v>
      </c>
      <c r="G24">
        <v>200</v>
      </c>
      <c r="H24" t="s">
        <v>1090</v>
      </c>
      <c r="I24" t="str">
        <f t="shared" si="14"/>
        <v>MaterialPricingGroup</v>
      </c>
      <c r="J24" t="str">
        <f t="shared" si="8"/>
        <v>物料定价组</v>
      </c>
      <c r="K24" s="19" t="s">
        <v>1023</v>
      </c>
      <c r="L24" s="19" t="s">
        <v>1074</v>
      </c>
      <c r="M24" t="b">
        <v>0</v>
      </c>
      <c r="N24">
        <f t="shared" si="9"/>
        <v>200</v>
      </c>
      <c r="O24" t="str">
        <f t="shared" si="10"/>
        <v>MaterialSalesData.MaterialPricingGroup</v>
      </c>
      <c r="P24" t="str">
        <f t="shared" si="11"/>
        <v>MaterialSalesData.MaterialPricingGroup</v>
      </c>
      <c r="R24" t="str">
        <f t="shared" si="12"/>
        <v>"MaterialSalesData"."MaterialPricingGroup" "MaterialPricingGroup",</v>
      </c>
      <c r="S24" t="str">
        <f t="shared" si="13"/>
        <v>COMMENT ON COLUMN "MaterialSalesView"."MaterialPricingGroup" IS '物料定价组';</v>
      </c>
    </row>
    <row r="25" spans="1:19" x14ac:dyDescent="0.25">
      <c r="A25" t="s">
        <v>764</v>
      </c>
      <c r="B25" t="s">
        <v>772</v>
      </c>
      <c r="C25" t="s">
        <v>773</v>
      </c>
      <c r="D25" t="s">
        <v>109</v>
      </c>
      <c r="E25" t="s">
        <v>147</v>
      </c>
      <c r="G25">
        <v>210</v>
      </c>
      <c r="H25" t="s">
        <v>1090</v>
      </c>
      <c r="I25" t="str">
        <f t="shared" si="14"/>
        <v>RebateGroup</v>
      </c>
      <c r="J25" t="str">
        <f t="shared" si="8"/>
        <v>成交额回扣组</v>
      </c>
      <c r="K25" s="19" t="s">
        <v>1023</v>
      </c>
      <c r="L25" s="19" t="s">
        <v>1074</v>
      </c>
      <c r="M25" t="b">
        <v>0</v>
      </c>
      <c r="N25">
        <f t="shared" si="9"/>
        <v>210</v>
      </c>
      <c r="O25" t="str">
        <f t="shared" si="10"/>
        <v>MaterialSalesData.RebateGroup</v>
      </c>
      <c r="P25" t="str">
        <f t="shared" si="11"/>
        <v>MaterialSalesData.RebateGroup</v>
      </c>
      <c r="R25" t="str">
        <f t="shared" si="12"/>
        <v>"MaterialSalesData"."RebateGroup" "RebateGroup",</v>
      </c>
      <c r="S25" t="str">
        <f t="shared" si="13"/>
        <v>COMMENT ON COLUMN "MaterialSalesView"."RebateGroup" IS '成交额回扣组';</v>
      </c>
    </row>
    <row r="26" spans="1:19" x14ac:dyDescent="0.25">
      <c r="A26" t="s">
        <v>764</v>
      </c>
      <c r="B26" t="s">
        <v>808</v>
      </c>
      <c r="C26" t="s">
        <v>809</v>
      </c>
      <c r="D26" t="s">
        <v>111</v>
      </c>
      <c r="E26" t="s">
        <v>147</v>
      </c>
      <c r="G26">
        <v>220</v>
      </c>
      <c r="H26" t="s">
        <v>1090</v>
      </c>
      <c r="I26" t="str">
        <f t="shared" si="14"/>
        <v>MaterialAccountGroup</v>
      </c>
      <c r="J26" t="str">
        <f t="shared" si="8"/>
        <v>科目设置组</v>
      </c>
      <c r="K26" s="19" t="s">
        <v>1023</v>
      </c>
      <c r="L26" s="19" t="s">
        <v>1074</v>
      </c>
      <c r="M26" t="b">
        <v>0</v>
      </c>
      <c r="N26">
        <f t="shared" si="9"/>
        <v>220</v>
      </c>
      <c r="O26" t="str">
        <f t="shared" si="10"/>
        <v>MaterialSalesData.MaterialAccountGroup</v>
      </c>
      <c r="P26" t="str">
        <f t="shared" si="11"/>
        <v>MaterialSalesData.MaterialAccountGroup</v>
      </c>
      <c r="R26" t="str">
        <f t="shared" si="12"/>
        <v>"MaterialSalesData"."MaterialAccountGroup" "MaterialAccountGroup",</v>
      </c>
      <c r="S26" t="str">
        <f t="shared" si="13"/>
        <v>COMMENT ON COLUMN "MaterialSalesView"."MaterialAccountGroup" IS '科目设置组';</v>
      </c>
    </row>
    <row r="27" spans="1:19" x14ac:dyDescent="0.25">
      <c r="A27" t="s">
        <v>160</v>
      </c>
      <c r="B27" t="s">
        <v>57</v>
      </c>
      <c r="C27" t="s">
        <v>324</v>
      </c>
      <c r="D27" t="s">
        <v>325</v>
      </c>
      <c r="E27" t="s">
        <v>147</v>
      </c>
      <c r="G27">
        <v>230</v>
      </c>
      <c r="H27" t="s">
        <v>1090</v>
      </c>
      <c r="I27" t="str">
        <f t="shared" si="14"/>
        <v>CrossMaterialCategoryGroup</v>
      </c>
      <c r="J27" t="str">
        <f t="shared" si="8"/>
        <v>普通项目类别组</v>
      </c>
      <c r="K27" s="19" t="s">
        <v>1023</v>
      </c>
      <c r="L27" s="19" t="s">
        <v>1074</v>
      </c>
      <c r="M27" t="b">
        <v>0</v>
      </c>
      <c r="N27">
        <f t="shared" si="9"/>
        <v>230</v>
      </c>
      <c r="O27" t="str">
        <f t="shared" si="10"/>
        <v>Material.CrossMaterialCategoryGroup</v>
      </c>
      <c r="P27" t="str">
        <f t="shared" si="11"/>
        <v>Material.CrossMaterialCategoryGroup</v>
      </c>
      <c r="R27" t="str">
        <f t="shared" si="12"/>
        <v>"Material"."CrossMaterialCategoryGroup" "CrossMaterialCategoryGroup",</v>
      </c>
      <c r="S27" t="str">
        <f t="shared" si="13"/>
        <v>COMMENT ON COLUMN "MaterialSalesView"."CrossMaterialCategoryGroup" IS '普通项目类别组';</v>
      </c>
    </row>
    <row r="28" spans="1:19" x14ac:dyDescent="0.25">
      <c r="A28" t="s">
        <v>764</v>
      </c>
      <c r="B28" t="s">
        <v>799</v>
      </c>
      <c r="C28" t="s">
        <v>800</v>
      </c>
      <c r="D28" t="s">
        <v>103</v>
      </c>
      <c r="E28" t="s">
        <v>147</v>
      </c>
      <c r="G28">
        <v>240</v>
      </c>
      <c r="H28" t="s">
        <v>1090</v>
      </c>
      <c r="I28" t="str">
        <f t="shared" si="14"/>
        <v>MaterialCategoryGroup</v>
      </c>
      <c r="J28" t="str">
        <f t="shared" si="8"/>
        <v>项目类别组</v>
      </c>
      <c r="K28" s="19" t="s">
        <v>1023</v>
      </c>
      <c r="L28" s="19" t="s">
        <v>1074</v>
      </c>
      <c r="M28" t="b">
        <v>0</v>
      </c>
      <c r="N28">
        <f t="shared" si="9"/>
        <v>240</v>
      </c>
      <c r="O28" t="str">
        <f t="shared" si="10"/>
        <v>MaterialSalesData.MaterialCategoryGroup</v>
      </c>
      <c r="P28" t="str">
        <f t="shared" si="11"/>
        <v>MaterialSalesData.MaterialCategoryGroup</v>
      </c>
      <c r="R28" t="str">
        <f t="shared" si="12"/>
        <v>"MaterialSalesData"."MaterialCategoryGroup" "MaterialCategoryGroup",</v>
      </c>
      <c r="S28" t="str">
        <f t="shared" si="13"/>
        <v>COMMENT ON COLUMN "MaterialSalesView"."MaterialCategoryGroup" IS '项目类别组';</v>
      </c>
    </row>
    <row r="29" spans="1:19" x14ac:dyDescent="0.25">
      <c r="A29" t="s">
        <v>764</v>
      </c>
      <c r="B29" t="s">
        <v>201</v>
      </c>
      <c r="C29" t="s">
        <v>805</v>
      </c>
      <c r="D29" t="s">
        <v>203</v>
      </c>
      <c r="E29" t="s">
        <v>147</v>
      </c>
      <c r="G29">
        <v>250</v>
      </c>
      <c r="H29" t="s">
        <v>1090</v>
      </c>
      <c r="I29" t="str">
        <f t="shared" si="14"/>
        <v>PricingReferenceMaterial</v>
      </c>
      <c r="J29" t="str">
        <f t="shared" si="8"/>
        <v>定价参考物料</v>
      </c>
      <c r="K29" s="19" t="s">
        <v>1023</v>
      </c>
      <c r="L29" s="19" t="s">
        <v>1074</v>
      </c>
      <c r="M29" t="b">
        <v>0</v>
      </c>
      <c r="N29">
        <f t="shared" si="9"/>
        <v>250</v>
      </c>
      <c r="O29" t="str">
        <f t="shared" si="10"/>
        <v>MaterialSalesData.PricingReferenceMaterial</v>
      </c>
      <c r="P29" t="str">
        <f t="shared" si="11"/>
        <v>MaterialSalesData.PricingReferenceMaterial</v>
      </c>
      <c r="R29" t="str">
        <f t="shared" si="12"/>
        <v>"MaterialSalesData"."PricingReferenceMaterial" "PricingReferenceMaterial",</v>
      </c>
      <c r="S29" t="str">
        <f t="shared" si="13"/>
        <v>COMMENT ON COLUMN "MaterialSalesView"."PricingReferenceMaterial" IS '定价参考物料';</v>
      </c>
    </row>
    <row r="30" spans="1:19" x14ac:dyDescent="0.25">
      <c r="A30" t="s">
        <v>764</v>
      </c>
      <c r="B30" t="s">
        <v>283</v>
      </c>
      <c r="C30" t="s">
        <v>804</v>
      </c>
      <c r="D30" t="s">
        <v>41</v>
      </c>
      <c r="E30" t="s">
        <v>147</v>
      </c>
      <c r="G30">
        <v>260</v>
      </c>
      <c r="H30" t="s">
        <v>1090</v>
      </c>
      <c r="I30" t="str">
        <f t="shared" si="14"/>
        <v>ProductHierarchy</v>
      </c>
      <c r="J30" t="str">
        <f t="shared" si="8"/>
        <v>产品层次</v>
      </c>
      <c r="K30" s="19" t="s">
        <v>1023</v>
      </c>
      <c r="L30" s="19" t="s">
        <v>1074</v>
      </c>
      <c r="M30" t="b">
        <v>0</v>
      </c>
      <c r="N30">
        <f t="shared" si="9"/>
        <v>260</v>
      </c>
      <c r="O30" t="str">
        <f t="shared" si="10"/>
        <v>MaterialSalesData.ProductHierarchy</v>
      </c>
      <c r="P30" t="str">
        <f t="shared" si="11"/>
        <v>MaterialSalesData.ProductHierarchy</v>
      </c>
      <c r="R30" t="str">
        <f t="shared" si="12"/>
        <v>"MaterialSalesData"."ProductHierarchy" "ProductHierarchy",</v>
      </c>
      <c r="S30" t="str">
        <f t="shared" si="13"/>
        <v>COMMENT ON COLUMN "MaterialSalesView"."ProductHierarchy" IS '产品层次';</v>
      </c>
    </row>
    <row r="31" spans="1:19" x14ac:dyDescent="0.25">
      <c r="A31" t="s">
        <v>764</v>
      </c>
      <c r="B31" t="s">
        <v>774</v>
      </c>
      <c r="C31" t="s">
        <v>775</v>
      </c>
      <c r="D31" t="s">
        <v>776</v>
      </c>
      <c r="E31" t="s">
        <v>147</v>
      </c>
      <c r="F31" t="s">
        <v>777</v>
      </c>
      <c r="G31">
        <v>270</v>
      </c>
      <c r="H31" t="s">
        <v>1090</v>
      </c>
      <c r="I31" t="str">
        <f t="shared" si="14"/>
        <v>CommissionGroup</v>
      </c>
      <c r="J31" t="str">
        <f t="shared" si="8"/>
        <v>佣金组</v>
      </c>
      <c r="K31" s="19" t="s">
        <v>1023</v>
      </c>
      <c r="L31" s="19" t="s">
        <v>1074</v>
      </c>
      <c r="M31" t="b">
        <v>0</v>
      </c>
      <c r="N31">
        <f t="shared" si="9"/>
        <v>270</v>
      </c>
      <c r="O31" t="str">
        <f t="shared" si="10"/>
        <v>MaterialSalesData.CommissionGroup</v>
      </c>
      <c r="P31" t="str">
        <f t="shared" si="11"/>
        <v>MaterialSalesData.CommissionGroup</v>
      </c>
      <c r="R31" t="str">
        <f t="shared" si="12"/>
        <v>"MaterialSalesData"."CommissionGroup" "CommissionGroup",</v>
      </c>
      <c r="S31" t="str">
        <f t="shared" si="13"/>
        <v>COMMENT ON COLUMN "MaterialSalesView"."CommissionGroup" IS '佣金组';</v>
      </c>
    </row>
    <row r="32" spans="1:19" x14ac:dyDescent="0.25">
      <c r="A32" t="s">
        <v>764</v>
      </c>
      <c r="B32" t="s">
        <v>810</v>
      </c>
      <c r="C32" t="s">
        <v>811</v>
      </c>
      <c r="D32" t="s">
        <v>812</v>
      </c>
      <c r="E32" t="s">
        <v>147</v>
      </c>
      <c r="F32" t="s">
        <v>777</v>
      </c>
      <c r="G32">
        <v>280</v>
      </c>
      <c r="H32" t="s">
        <v>1090</v>
      </c>
      <c r="I32" t="str">
        <f t="shared" si="14"/>
        <v>MaterialSalesGroup1</v>
      </c>
      <c r="J32" t="str">
        <f t="shared" si="8"/>
        <v>物料组1</v>
      </c>
      <c r="K32" s="19" t="s">
        <v>1023</v>
      </c>
      <c r="L32" s="19" t="s">
        <v>1074</v>
      </c>
      <c r="M32" t="b">
        <v>0</v>
      </c>
      <c r="N32">
        <f t="shared" si="9"/>
        <v>280</v>
      </c>
      <c r="O32" t="str">
        <f t="shared" si="10"/>
        <v>MaterialSalesData.MaterialSalesGroup1</v>
      </c>
      <c r="P32" t="str">
        <f t="shared" si="11"/>
        <v>MaterialSalesData.MaterialSalesGroup1</v>
      </c>
      <c r="R32" t="str">
        <f t="shared" si="12"/>
        <v>"MaterialSalesData"."MaterialSalesGroup1" "MaterialSalesGroup1",</v>
      </c>
      <c r="S32" t="str">
        <f t="shared" si="13"/>
        <v>COMMENT ON COLUMN "MaterialSalesView"."MaterialSalesGroup1" IS '物料组1';</v>
      </c>
    </row>
    <row r="33" spans="1:19" x14ac:dyDescent="0.25">
      <c r="A33" t="s">
        <v>764</v>
      </c>
      <c r="B33" t="s">
        <v>813</v>
      </c>
      <c r="C33" t="s">
        <v>814</v>
      </c>
      <c r="D33" t="s">
        <v>815</v>
      </c>
      <c r="E33" t="s">
        <v>147</v>
      </c>
      <c r="F33" t="s">
        <v>777</v>
      </c>
      <c r="G33">
        <v>290</v>
      </c>
      <c r="H33" t="s">
        <v>1090</v>
      </c>
      <c r="I33" t="str">
        <f t="shared" si="14"/>
        <v>MaterialSalesGroup2</v>
      </c>
      <c r="J33" t="str">
        <f t="shared" si="8"/>
        <v>物料组2</v>
      </c>
      <c r="K33" s="19" t="s">
        <v>1023</v>
      </c>
      <c r="L33" s="19" t="s">
        <v>1074</v>
      </c>
      <c r="M33" t="b">
        <v>0</v>
      </c>
      <c r="N33">
        <f t="shared" si="9"/>
        <v>290</v>
      </c>
      <c r="O33" t="str">
        <f t="shared" si="10"/>
        <v>MaterialSalesData.MaterialSalesGroup2</v>
      </c>
      <c r="P33" t="str">
        <f t="shared" si="11"/>
        <v>MaterialSalesData.MaterialSalesGroup2</v>
      </c>
      <c r="R33" t="str">
        <f t="shared" si="12"/>
        <v>"MaterialSalesData"."MaterialSalesGroup2" "MaterialSalesGroup2",</v>
      </c>
      <c r="S33" t="str">
        <f t="shared" si="13"/>
        <v>COMMENT ON COLUMN "MaterialSalesView"."MaterialSalesGroup2" IS '物料组2';</v>
      </c>
    </row>
    <row r="34" spans="1:19" x14ac:dyDescent="0.25">
      <c r="A34" t="s">
        <v>764</v>
      </c>
      <c r="B34" t="s">
        <v>816</v>
      </c>
      <c r="C34" t="s">
        <v>817</v>
      </c>
      <c r="D34" t="s">
        <v>818</v>
      </c>
      <c r="E34" t="s">
        <v>147</v>
      </c>
      <c r="F34" t="s">
        <v>777</v>
      </c>
      <c r="G34">
        <v>300</v>
      </c>
      <c r="H34" t="s">
        <v>1090</v>
      </c>
      <c r="I34" t="str">
        <f t="shared" si="14"/>
        <v>MaterialSalesGroup3</v>
      </c>
      <c r="J34" t="str">
        <f t="shared" si="8"/>
        <v>物料组3</v>
      </c>
      <c r="K34" s="19" t="s">
        <v>1023</v>
      </c>
      <c r="L34" s="19" t="s">
        <v>1074</v>
      </c>
      <c r="M34" t="b">
        <v>0</v>
      </c>
      <c r="N34">
        <f t="shared" si="9"/>
        <v>300</v>
      </c>
      <c r="O34" t="str">
        <f t="shared" si="10"/>
        <v>MaterialSalesData.MaterialSalesGroup3</v>
      </c>
      <c r="P34" t="str">
        <f t="shared" si="11"/>
        <v>MaterialSalesData.MaterialSalesGroup3</v>
      </c>
      <c r="R34" t="str">
        <f t="shared" si="12"/>
        <v>"MaterialSalesData"."MaterialSalesGroup3" "MaterialSalesGroup3",</v>
      </c>
      <c r="S34" t="str">
        <f t="shared" si="13"/>
        <v>COMMENT ON COLUMN "MaterialSalesView"."MaterialSalesGroup3" IS '物料组3';</v>
      </c>
    </row>
    <row r="35" spans="1:19" x14ac:dyDescent="0.25">
      <c r="A35" t="s">
        <v>764</v>
      </c>
      <c r="B35" t="s">
        <v>819</v>
      </c>
      <c r="C35" t="s">
        <v>820</v>
      </c>
      <c r="D35" t="s">
        <v>821</v>
      </c>
      <c r="E35" t="s">
        <v>147</v>
      </c>
      <c r="F35" t="s">
        <v>777</v>
      </c>
      <c r="G35">
        <v>310</v>
      </c>
      <c r="H35" t="s">
        <v>1090</v>
      </c>
      <c r="I35" t="str">
        <f t="shared" si="14"/>
        <v>MaterialSalesGroup4</v>
      </c>
      <c r="J35" t="str">
        <f t="shared" si="8"/>
        <v>物料组4</v>
      </c>
      <c r="K35" s="19" t="s">
        <v>1023</v>
      </c>
      <c r="L35" s="19" t="s">
        <v>1074</v>
      </c>
      <c r="M35" t="b">
        <v>0</v>
      </c>
      <c r="N35">
        <f t="shared" si="9"/>
        <v>310</v>
      </c>
      <c r="O35" t="str">
        <f t="shared" si="10"/>
        <v>MaterialSalesData.MaterialSalesGroup4</v>
      </c>
      <c r="P35" t="str">
        <f t="shared" si="11"/>
        <v>MaterialSalesData.MaterialSalesGroup4</v>
      </c>
      <c r="R35" t="str">
        <f t="shared" si="12"/>
        <v>"MaterialSalesData"."MaterialSalesGroup4" "MaterialSalesGroup4",</v>
      </c>
      <c r="S35" t="str">
        <f t="shared" si="13"/>
        <v>COMMENT ON COLUMN "MaterialSalesView"."MaterialSalesGroup4" IS '物料组4';</v>
      </c>
    </row>
    <row r="36" spans="1:19" x14ac:dyDescent="0.25">
      <c r="A36" t="s">
        <v>764</v>
      </c>
      <c r="B36" t="s">
        <v>822</v>
      </c>
      <c r="C36" t="s">
        <v>823</v>
      </c>
      <c r="D36" t="s">
        <v>824</v>
      </c>
      <c r="E36" t="s">
        <v>147</v>
      </c>
      <c r="F36" t="s">
        <v>777</v>
      </c>
      <c r="G36">
        <v>320</v>
      </c>
      <c r="H36" t="s">
        <v>1090</v>
      </c>
      <c r="I36" t="str">
        <f t="shared" si="14"/>
        <v>MaterialSalesGroup5</v>
      </c>
      <c r="J36" t="str">
        <f t="shared" ref="J36:J55" si="15">D36</f>
        <v>物料组5</v>
      </c>
      <c r="K36" s="19" t="s">
        <v>1023</v>
      </c>
      <c r="L36" s="19" t="s">
        <v>1074</v>
      </c>
      <c r="M36" t="b">
        <v>0</v>
      </c>
      <c r="N36">
        <f t="shared" ref="N36:N55" si="16">G36</f>
        <v>320</v>
      </c>
      <c r="O36" t="str">
        <f t="shared" ref="O36:O55" si="17">A36&amp;"."&amp;B36</f>
        <v>MaterialSalesData.MaterialSalesGroup5</v>
      </c>
      <c r="P36" t="str">
        <f t="shared" ref="P36:P55" si="18">A36&amp;"."&amp;B36</f>
        <v>MaterialSalesData.MaterialSalesGroup5</v>
      </c>
      <c r="R36" t="str">
        <f t="shared" ref="R36:R59" si="19">""""&amp;A36&amp;"""."""&amp;B36&amp;""" """&amp;I36&amp;""","</f>
        <v>"MaterialSalesData"."MaterialSalesGroup5" "MaterialSalesGroup5",</v>
      </c>
      <c r="S36" t="str">
        <f t="shared" ref="S36:S59" si="20">"COMMENT ON COLUMN ""MaterialSalesView""."""&amp;I36&amp;""" IS '"&amp;D36&amp;"';"</f>
        <v>COMMENT ON COLUMN "MaterialSalesView"."MaterialSalesGroup5" IS '物料组5';</v>
      </c>
    </row>
    <row r="37" spans="1:19" x14ac:dyDescent="0.25">
      <c r="A37" t="s">
        <v>376</v>
      </c>
      <c r="B37" t="s">
        <v>524</v>
      </c>
      <c r="C37" t="s">
        <v>525</v>
      </c>
      <c r="D37" t="s">
        <v>526</v>
      </c>
      <c r="E37" t="s">
        <v>147</v>
      </c>
      <c r="F37" t="s">
        <v>527</v>
      </c>
      <c r="G37">
        <v>330</v>
      </c>
      <c r="H37" t="s">
        <v>1090</v>
      </c>
      <c r="I37" t="str">
        <f t="shared" ref="I37:I55" si="21">B37</f>
        <v>TradeMaterialGroup</v>
      </c>
      <c r="J37" t="str">
        <f t="shared" si="15"/>
        <v>国际贸易物料组</v>
      </c>
      <c r="K37" s="19" t="s">
        <v>1023</v>
      </c>
      <c r="L37" s="19" t="s">
        <v>1074</v>
      </c>
      <c r="M37" t="b">
        <v>0</v>
      </c>
      <c r="N37">
        <f t="shared" si="16"/>
        <v>330</v>
      </c>
      <c r="O37" t="str">
        <f t="shared" si="17"/>
        <v>MaterialPlantData.TradeMaterialGroup</v>
      </c>
      <c r="P37" t="str">
        <f t="shared" si="18"/>
        <v>MaterialPlantData.TradeMaterialGroup</v>
      </c>
      <c r="R37" t="str">
        <f t="shared" si="19"/>
        <v>"MaterialPlantData"."TradeMaterialGroup" "TradeMaterialGroup",</v>
      </c>
      <c r="S37" t="str">
        <f t="shared" si="20"/>
        <v>COMMENT ON COLUMN "MaterialSalesView"."TradeMaterialGroup" IS '国际贸易物料组';</v>
      </c>
    </row>
    <row r="38" spans="1:19" x14ac:dyDescent="0.25">
      <c r="A38" t="s">
        <v>160</v>
      </c>
      <c r="B38" t="s">
        <v>236</v>
      </c>
      <c r="C38" t="s">
        <v>237</v>
      </c>
      <c r="D38" t="s">
        <v>238</v>
      </c>
      <c r="E38" t="s">
        <v>239</v>
      </c>
      <c r="G38">
        <v>340</v>
      </c>
      <c r="H38" t="s">
        <v>1090</v>
      </c>
      <c r="I38" t="str">
        <f t="shared" si="21"/>
        <v>GrossWeight</v>
      </c>
      <c r="J38" t="str">
        <f t="shared" si="15"/>
        <v>毛重</v>
      </c>
      <c r="K38" s="19" t="s">
        <v>1023</v>
      </c>
      <c r="L38" s="19" t="s">
        <v>1074</v>
      </c>
      <c r="M38" t="b">
        <v>0</v>
      </c>
      <c r="N38">
        <f t="shared" si="16"/>
        <v>340</v>
      </c>
      <c r="O38" t="str">
        <f t="shared" si="17"/>
        <v>Material.GrossWeight</v>
      </c>
      <c r="P38" t="str">
        <f t="shared" si="18"/>
        <v>Material.GrossWeight</v>
      </c>
      <c r="R38" t="str">
        <f t="shared" si="19"/>
        <v>"Material"."GrossWeight" "GrossWeight",</v>
      </c>
      <c r="S38" t="str">
        <f t="shared" si="20"/>
        <v>COMMENT ON COLUMN "MaterialSalesView"."GrossWeight" IS '毛重';</v>
      </c>
    </row>
    <row r="39" spans="1:19" x14ac:dyDescent="0.25">
      <c r="A39" t="s">
        <v>160</v>
      </c>
      <c r="B39" t="s">
        <v>240</v>
      </c>
      <c r="C39" t="s">
        <v>241</v>
      </c>
      <c r="D39" t="s">
        <v>242</v>
      </c>
      <c r="E39" t="s">
        <v>239</v>
      </c>
      <c r="G39">
        <v>350</v>
      </c>
      <c r="H39" t="s">
        <v>1090</v>
      </c>
      <c r="I39" t="str">
        <f t="shared" si="21"/>
        <v>NetWeight</v>
      </c>
      <c r="J39" t="str">
        <f t="shared" si="15"/>
        <v>净重</v>
      </c>
      <c r="K39" s="19" t="s">
        <v>1023</v>
      </c>
      <c r="L39" s="19" t="s">
        <v>1074</v>
      </c>
      <c r="M39" t="b">
        <v>0</v>
      </c>
      <c r="N39">
        <f t="shared" si="16"/>
        <v>350</v>
      </c>
      <c r="O39" t="str">
        <f t="shared" si="17"/>
        <v>Material.NetWeight</v>
      </c>
      <c r="P39" t="str">
        <f t="shared" si="18"/>
        <v>Material.NetWeight</v>
      </c>
      <c r="R39" t="str">
        <f t="shared" si="19"/>
        <v>"Material"."NetWeight" "NetWeight",</v>
      </c>
      <c r="S39" t="str">
        <f t="shared" si="20"/>
        <v>COMMENT ON COLUMN "MaterialSalesView"."NetWeight" IS '净重';</v>
      </c>
    </row>
    <row r="40" spans="1:19" x14ac:dyDescent="0.25">
      <c r="A40" t="s">
        <v>160</v>
      </c>
      <c r="B40" t="s">
        <v>243</v>
      </c>
      <c r="C40" t="s">
        <v>244</v>
      </c>
      <c r="D40" t="s">
        <v>245</v>
      </c>
      <c r="E40" t="s">
        <v>147</v>
      </c>
      <c r="G40">
        <v>360</v>
      </c>
      <c r="H40" t="s">
        <v>1090</v>
      </c>
      <c r="I40" t="str">
        <f t="shared" si="21"/>
        <v>WeightUnit</v>
      </c>
      <c r="J40" t="str">
        <f t="shared" si="15"/>
        <v>重量单位</v>
      </c>
      <c r="K40" s="19" t="s">
        <v>1023</v>
      </c>
      <c r="L40" s="19" t="s">
        <v>1074</v>
      </c>
      <c r="M40" t="b">
        <v>0</v>
      </c>
      <c r="N40">
        <f t="shared" si="16"/>
        <v>360</v>
      </c>
      <c r="O40" t="str">
        <f t="shared" si="17"/>
        <v>Material.WeightUnit</v>
      </c>
      <c r="P40" t="str">
        <f t="shared" si="18"/>
        <v>Material.WeightUnit</v>
      </c>
      <c r="R40" t="str">
        <f t="shared" si="19"/>
        <v>"Material"."WeightUnit" "WeightUnit",</v>
      </c>
      <c r="S40" t="str">
        <f t="shared" si="20"/>
        <v>COMMENT ON COLUMN "MaterialSalesView"."WeightUnit" IS '重量单位';</v>
      </c>
    </row>
    <row r="41" spans="1:19" x14ac:dyDescent="0.25">
      <c r="A41" t="s">
        <v>376</v>
      </c>
      <c r="B41" t="s">
        <v>591</v>
      </c>
      <c r="C41" t="s">
        <v>592</v>
      </c>
      <c r="D41" t="s">
        <v>593</v>
      </c>
      <c r="E41" t="s">
        <v>147</v>
      </c>
      <c r="G41">
        <v>370</v>
      </c>
      <c r="H41" t="s">
        <v>1090</v>
      </c>
      <c r="I41" t="str">
        <f t="shared" si="21"/>
        <v>ReplacementPart</v>
      </c>
      <c r="J41" t="str">
        <f t="shared" si="15"/>
        <v>替换部件</v>
      </c>
      <c r="K41" s="19" t="s">
        <v>1023</v>
      </c>
      <c r="L41" s="19" t="s">
        <v>1074</v>
      </c>
      <c r="M41" t="b">
        <v>0</v>
      </c>
      <c r="N41">
        <f t="shared" si="16"/>
        <v>370</v>
      </c>
      <c r="O41" t="str">
        <f t="shared" si="17"/>
        <v>MaterialPlantData.ReplacementPart</v>
      </c>
      <c r="P41" t="str">
        <f t="shared" si="18"/>
        <v>MaterialPlantData.ReplacementPart</v>
      </c>
      <c r="R41" t="str">
        <f t="shared" si="19"/>
        <v>"MaterialPlantData"."ReplacementPart" "ReplacementPart",</v>
      </c>
      <c r="S41" t="str">
        <f t="shared" si="20"/>
        <v>COMMENT ON COLUMN "MaterialSalesView"."ReplacementPart" IS '替换部件';</v>
      </c>
    </row>
    <row r="42" spans="1:19" x14ac:dyDescent="0.25">
      <c r="A42" t="s">
        <v>160</v>
      </c>
      <c r="B42" t="s">
        <v>326</v>
      </c>
      <c r="C42" t="s">
        <v>327</v>
      </c>
      <c r="D42" t="s">
        <v>328</v>
      </c>
      <c r="E42" t="s">
        <v>147</v>
      </c>
      <c r="G42">
        <v>380</v>
      </c>
      <c r="H42" t="s">
        <v>1090</v>
      </c>
      <c r="I42" t="str">
        <f t="shared" si="21"/>
        <v>DiscountInKind</v>
      </c>
      <c r="J42" t="str">
        <f t="shared" si="15"/>
        <v>免税货物折扣资格</v>
      </c>
      <c r="K42" s="19" t="s">
        <v>1023</v>
      </c>
      <c r="L42" s="19" t="s">
        <v>1074</v>
      </c>
      <c r="M42" t="b">
        <v>0</v>
      </c>
      <c r="N42">
        <f t="shared" si="16"/>
        <v>380</v>
      </c>
      <c r="O42" t="str">
        <f t="shared" si="17"/>
        <v>Material.DiscountInKind</v>
      </c>
      <c r="P42" t="str">
        <f t="shared" si="18"/>
        <v>Material.DiscountInKind</v>
      </c>
      <c r="R42" t="str">
        <f t="shared" si="19"/>
        <v>"Material"."DiscountInKind" "DiscountInKind",</v>
      </c>
      <c r="S42" t="str">
        <f t="shared" si="20"/>
        <v>COMMENT ON COLUMN "MaterialSalesView"."DiscountInKind" IS '免税货物折扣资格';</v>
      </c>
    </row>
    <row r="43" spans="1:19" x14ac:dyDescent="0.25">
      <c r="A43" t="s">
        <v>376</v>
      </c>
      <c r="B43" t="s">
        <v>264</v>
      </c>
      <c r="C43" t="s">
        <v>265</v>
      </c>
      <c r="D43" t="s">
        <v>266</v>
      </c>
      <c r="E43" t="s">
        <v>147</v>
      </c>
      <c r="G43">
        <v>390</v>
      </c>
      <c r="H43" t="s">
        <v>1090</v>
      </c>
      <c r="I43" t="str">
        <f t="shared" si="21"/>
        <v>FreightGroup</v>
      </c>
      <c r="J43" t="str">
        <f t="shared" si="15"/>
        <v>货运组</v>
      </c>
      <c r="K43" s="19" t="s">
        <v>1023</v>
      </c>
      <c r="L43" s="19" t="s">
        <v>1074</v>
      </c>
      <c r="M43" t="b">
        <v>0</v>
      </c>
      <c r="N43">
        <f t="shared" si="16"/>
        <v>390</v>
      </c>
      <c r="O43" t="str">
        <f t="shared" si="17"/>
        <v>MaterialPlantData.FreightGroup</v>
      </c>
      <c r="P43" t="str">
        <f t="shared" si="18"/>
        <v>MaterialPlantData.FreightGroup</v>
      </c>
      <c r="R43" t="str">
        <f t="shared" si="19"/>
        <v>"MaterialPlantData"."FreightGroup" "FreightGroup",</v>
      </c>
      <c r="S43" t="str">
        <f t="shared" si="20"/>
        <v>COMMENT ON COLUMN "MaterialSalesView"."FreightGroup" IS '货运组';</v>
      </c>
    </row>
    <row r="44" spans="1:19" x14ac:dyDescent="0.25">
      <c r="A44" t="s">
        <v>376</v>
      </c>
      <c r="B44" t="s">
        <v>510</v>
      </c>
      <c r="C44" t="s">
        <v>511</v>
      </c>
      <c r="D44" t="s">
        <v>87</v>
      </c>
      <c r="E44" t="s">
        <v>147</v>
      </c>
      <c r="G44">
        <v>395</v>
      </c>
      <c r="H44" t="s">
        <v>1090</v>
      </c>
      <c r="I44" t="str">
        <f t="shared" si="21"/>
        <v>AvailabilityCheckingGroup</v>
      </c>
      <c r="J44" t="str">
        <f t="shared" si="15"/>
        <v>可用性检查组</v>
      </c>
      <c r="K44" s="19" t="s">
        <v>1023</v>
      </c>
      <c r="L44" s="19" t="s">
        <v>1074</v>
      </c>
      <c r="M44" t="b">
        <v>0</v>
      </c>
      <c r="N44">
        <f t="shared" si="16"/>
        <v>395</v>
      </c>
      <c r="O44" t="str">
        <f t="shared" si="17"/>
        <v>MaterialPlantData.AvailabilityCheckingGroup</v>
      </c>
      <c r="P44" t="str">
        <f t="shared" si="18"/>
        <v>MaterialPlantData.AvailabilityCheckingGroup</v>
      </c>
      <c r="R44" t="str">
        <f t="shared" si="19"/>
        <v>"MaterialPlantData"."AvailabilityCheckingGroup" "AvailabilityCheckingGroup",</v>
      </c>
      <c r="S44" t="str">
        <f t="shared" si="20"/>
        <v>COMMENT ON COLUMN "MaterialSalesView"."AvailabilityCheckingGroup" IS '可用性检查组';</v>
      </c>
    </row>
    <row r="45" spans="1:19" x14ac:dyDescent="0.25">
      <c r="A45" t="s">
        <v>160</v>
      </c>
      <c r="B45" t="s">
        <v>289</v>
      </c>
      <c r="C45" t="s">
        <v>290</v>
      </c>
      <c r="D45" t="s">
        <v>291</v>
      </c>
      <c r="E45" t="s">
        <v>288</v>
      </c>
      <c r="G45">
        <v>400</v>
      </c>
      <c r="H45" t="s">
        <v>1090</v>
      </c>
      <c r="I45" t="str">
        <f t="shared" si="21"/>
        <v>BatchManagement</v>
      </c>
      <c r="J45" t="str">
        <f t="shared" si="15"/>
        <v>启用批次管理</v>
      </c>
      <c r="K45" s="19" t="s">
        <v>1023</v>
      </c>
      <c r="L45" s="19" t="s">
        <v>1074</v>
      </c>
      <c r="M45" t="b">
        <v>0</v>
      </c>
      <c r="N45">
        <f t="shared" si="16"/>
        <v>400</v>
      </c>
      <c r="O45" t="str">
        <f t="shared" si="17"/>
        <v>Material.BatchManagement</v>
      </c>
      <c r="P45" t="str">
        <f t="shared" si="18"/>
        <v>Material.BatchManagement</v>
      </c>
      <c r="R45" t="str">
        <f t="shared" si="19"/>
        <v>"Material"."BatchManagement" "BatchManagement",</v>
      </c>
      <c r="S45" t="str">
        <f t="shared" si="20"/>
        <v>COMMENT ON COLUMN "MaterialSalesView"."BatchManagement" IS '启用批次管理';</v>
      </c>
    </row>
    <row r="46" spans="1:19" x14ac:dyDescent="0.25">
      <c r="A46" t="s">
        <v>160</v>
      </c>
      <c r="B46" t="s">
        <v>261</v>
      </c>
      <c r="C46" t="s">
        <v>262</v>
      </c>
      <c r="D46" t="s">
        <v>263</v>
      </c>
      <c r="E46" t="s">
        <v>147</v>
      </c>
      <c r="G46">
        <v>410</v>
      </c>
      <c r="H46" t="s">
        <v>1090</v>
      </c>
      <c r="I46" t="str">
        <f t="shared" si="21"/>
        <v>TransportationGroup</v>
      </c>
      <c r="J46" t="str">
        <f t="shared" si="15"/>
        <v>运输组</v>
      </c>
      <c r="K46" s="19" t="s">
        <v>1023</v>
      </c>
      <c r="L46" s="19" t="s">
        <v>1074</v>
      </c>
      <c r="M46" t="b">
        <v>0</v>
      </c>
      <c r="N46">
        <f t="shared" si="16"/>
        <v>410</v>
      </c>
      <c r="O46" t="str">
        <f t="shared" si="17"/>
        <v>Material.TransportationGroup</v>
      </c>
      <c r="P46" t="str">
        <f t="shared" si="18"/>
        <v>Material.TransportationGroup</v>
      </c>
      <c r="R46" t="str">
        <f t="shared" si="19"/>
        <v>"Material"."TransportationGroup" "TransportationGroup",</v>
      </c>
      <c r="S46" t="str">
        <f t="shared" si="20"/>
        <v>COMMENT ON COLUMN "MaterialSalesView"."TransportationGroup" IS '运输组';</v>
      </c>
    </row>
    <row r="47" spans="1:19" x14ac:dyDescent="0.25">
      <c r="A47" t="s">
        <v>376</v>
      </c>
      <c r="B47" t="s">
        <v>508</v>
      </c>
      <c r="C47" t="s">
        <v>509</v>
      </c>
      <c r="D47" t="s">
        <v>105</v>
      </c>
      <c r="E47" t="s">
        <v>147</v>
      </c>
      <c r="G47">
        <v>420</v>
      </c>
      <c r="H47" t="s">
        <v>1090</v>
      </c>
      <c r="I47" t="str">
        <f t="shared" si="21"/>
        <v>LoadingGroup</v>
      </c>
      <c r="J47" t="str">
        <f t="shared" si="15"/>
        <v>装载组</v>
      </c>
      <c r="K47" s="19" t="s">
        <v>1023</v>
      </c>
      <c r="L47" s="19" t="s">
        <v>1074</v>
      </c>
      <c r="M47" t="b">
        <v>0</v>
      </c>
      <c r="N47">
        <f t="shared" si="16"/>
        <v>420</v>
      </c>
      <c r="O47" t="str">
        <f t="shared" si="17"/>
        <v>MaterialPlantData.LoadingGroup</v>
      </c>
      <c r="P47" t="str">
        <f t="shared" si="18"/>
        <v>MaterialPlantData.LoadingGroup</v>
      </c>
      <c r="R47" t="str">
        <f t="shared" si="19"/>
        <v>"MaterialPlantData"."LoadingGroup" "LoadingGroup",</v>
      </c>
      <c r="S47" t="str">
        <f t="shared" si="20"/>
        <v>COMMENT ON COLUMN "MaterialSalesView"."LoadingGroup" IS '装载组';</v>
      </c>
    </row>
    <row r="48" spans="1:19" x14ac:dyDescent="0.25">
      <c r="A48" t="s">
        <v>376</v>
      </c>
      <c r="B48" t="s">
        <v>579</v>
      </c>
      <c r="C48" t="s">
        <v>580</v>
      </c>
      <c r="D48" t="s">
        <v>581</v>
      </c>
      <c r="E48" t="s">
        <v>239</v>
      </c>
      <c r="G48">
        <v>430</v>
      </c>
      <c r="H48" t="s">
        <v>1090</v>
      </c>
      <c r="I48" t="str">
        <f t="shared" si="21"/>
        <v>ShippingSetupTime</v>
      </c>
      <c r="J48" t="str">
        <f t="shared" si="15"/>
        <v>装运准备时间</v>
      </c>
      <c r="K48" s="19" t="s">
        <v>1023</v>
      </c>
      <c r="L48" s="19" t="s">
        <v>1074</v>
      </c>
      <c r="M48" t="b">
        <v>0</v>
      </c>
      <c r="N48">
        <f t="shared" si="16"/>
        <v>430</v>
      </c>
      <c r="O48" t="str">
        <f t="shared" si="17"/>
        <v>MaterialPlantData.ShippingSetupTime</v>
      </c>
      <c r="P48" t="str">
        <f t="shared" si="18"/>
        <v>MaterialPlantData.ShippingSetupTime</v>
      </c>
      <c r="R48" t="str">
        <f t="shared" si="19"/>
        <v>"MaterialPlantData"."ShippingSetupTime" "ShippingSetupTime",</v>
      </c>
      <c r="S48" t="str">
        <f t="shared" si="20"/>
        <v>COMMENT ON COLUMN "MaterialSalesView"."ShippingSetupTime" IS '装运准备时间';</v>
      </c>
    </row>
    <row r="49" spans="1:19" x14ac:dyDescent="0.25">
      <c r="A49" t="s">
        <v>376</v>
      </c>
      <c r="B49" t="s">
        <v>582</v>
      </c>
      <c r="C49" t="s">
        <v>583</v>
      </c>
      <c r="D49" t="s">
        <v>584</v>
      </c>
      <c r="E49" t="s">
        <v>239</v>
      </c>
      <c r="G49">
        <v>440</v>
      </c>
      <c r="H49" t="s">
        <v>1090</v>
      </c>
      <c r="I49" t="str">
        <f t="shared" si="21"/>
        <v>ShippingProcessingTime</v>
      </c>
      <c r="J49" t="str">
        <f t="shared" si="15"/>
        <v>装运处理时间</v>
      </c>
      <c r="K49" s="19" t="s">
        <v>1023</v>
      </c>
      <c r="L49" s="19" t="s">
        <v>1074</v>
      </c>
      <c r="M49" t="b">
        <v>0</v>
      </c>
      <c r="N49">
        <f t="shared" si="16"/>
        <v>440</v>
      </c>
      <c r="O49" t="str">
        <f t="shared" si="17"/>
        <v>MaterialPlantData.ShippingProcessingTime</v>
      </c>
      <c r="P49" t="str">
        <f t="shared" si="18"/>
        <v>MaterialPlantData.ShippingProcessingTime</v>
      </c>
      <c r="R49" t="str">
        <f t="shared" si="19"/>
        <v>"MaterialPlantData"."ShippingProcessingTime" "ShippingProcessingTime",</v>
      </c>
      <c r="S49" t="str">
        <f t="shared" si="20"/>
        <v>COMMENT ON COLUMN "MaterialSalesView"."ShippingProcessingTime" IS '装运处理时间';</v>
      </c>
    </row>
    <row r="50" spans="1:19" x14ac:dyDescent="0.25">
      <c r="A50" t="s">
        <v>376</v>
      </c>
      <c r="B50" t="s">
        <v>585</v>
      </c>
      <c r="C50" t="s">
        <v>586</v>
      </c>
      <c r="D50" t="s">
        <v>587</v>
      </c>
      <c r="E50" t="s">
        <v>239</v>
      </c>
      <c r="G50">
        <v>450</v>
      </c>
      <c r="H50" t="s">
        <v>1090</v>
      </c>
      <c r="I50" t="str">
        <f t="shared" si="21"/>
        <v>ShippingBaseQuantity</v>
      </c>
      <c r="J50" t="str">
        <f t="shared" si="15"/>
        <v>装运基准数量</v>
      </c>
      <c r="K50" s="19" t="s">
        <v>1023</v>
      </c>
      <c r="L50" s="19" t="s">
        <v>1074</v>
      </c>
      <c r="M50" t="b">
        <v>0</v>
      </c>
      <c r="N50">
        <f t="shared" si="16"/>
        <v>450</v>
      </c>
      <c r="O50" t="str">
        <f t="shared" si="17"/>
        <v>MaterialPlantData.ShippingBaseQuantity</v>
      </c>
      <c r="P50" t="str">
        <f t="shared" si="18"/>
        <v>MaterialPlantData.ShippingBaseQuantity</v>
      </c>
      <c r="R50" t="str">
        <f t="shared" si="19"/>
        <v>"MaterialPlantData"."ShippingBaseQuantity" "ShippingBaseQuantity",</v>
      </c>
      <c r="S50" t="str">
        <f t="shared" si="20"/>
        <v>COMMENT ON COLUMN "MaterialSalesView"."ShippingBaseQuantity" IS '装运基准数量';</v>
      </c>
    </row>
    <row r="51" spans="1:19" x14ac:dyDescent="0.25">
      <c r="A51" t="s">
        <v>376</v>
      </c>
      <c r="B51" t="s">
        <v>564</v>
      </c>
      <c r="C51" t="s">
        <v>565</v>
      </c>
      <c r="D51" t="s">
        <v>566</v>
      </c>
      <c r="E51" t="s">
        <v>288</v>
      </c>
      <c r="G51">
        <v>460</v>
      </c>
      <c r="H51" t="s">
        <v>1090</v>
      </c>
      <c r="I51" t="str">
        <f t="shared" si="21"/>
        <v>NegativeStocksAllowed</v>
      </c>
      <c r="J51" t="str">
        <f t="shared" si="15"/>
        <v>工厂中允许负库存</v>
      </c>
      <c r="K51" s="19" t="s">
        <v>1023</v>
      </c>
      <c r="L51" s="19" t="s">
        <v>1074</v>
      </c>
      <c r="M51" t="b">
        <v>0</v>
      </c>
      <c r="N51">
        <f t="shared" si="16"/>
        <v>460</v>
      </c>
      <c r="O51" t="str">
        <f t="shared" si="17"/>
        <v>MaterialPlantData.NegativeStocksAllowed</v>
      </c>
      <c r="P51" t="str">
        <f t="shared" si="18"/>
        <v>MaterialPlantData.NegativeStocksAllowed</v>
      </c>
      <c r="R51" t="str">
        <f t="shared" si="19"/>
        <v>"MaterialPlantData"."NegativeStocksAllowed" "NegativeStocksAllowed",</v>
      </c>
      <c r="S51" t="str">
        <f t="shared" si="20"/>
        <v>COMMENT ON COLUMN "MaterialSalesView"."NegativeStocksAllowed" IS '工厂中允许负库存';</v>
      </c>
    </row>
    <row r="52" spans="1:19" x14ac:dyDescent="0.25">
      <c r="A52" t="s">
        <v>376</v>
      </c>
      <c r="B52" t="s">
        <v>549</v>
      </c>
      <c r="C52" t="s">
        <v>550</v>
      </c>
      <c r="D52" t="s">
        <v>551</v>
      </c>
      <c r="E52" t="s">
        <v>147</v>
      </c>
      <c r="F52" t="s">
        <v>527</v>
      </c>
      <c r="G52">
        <v>470</v>
      </c>
      <c r="H52" t="s">
        <v>1090</v>
      </c>
      <c r="I52" t="str">
        <f t="shared" si="21"/>
        <v>ProfitCenter</v>
      </c>
      <c r="J52" t="str">
        <f t="shared" si="15"/>
        <v>利润中心</v>
      </c>
      <c r="K52" s="19" t="s">
        <v>1023</v>
      </c>
      <c r="L52" s="19" t="s">
        <v>1074</v>
      </c>
      <c r="M52" t="b">
        <v>0</v>
      </c>
      <c r="N52">
        <f t="shared" si="16"/>
        <v>470</v>
      </c>
      <c r="O52" t="str">
        <f t="shared" si="17"/>
        <v>MaterialPlantData.ProfitCenter</v>
      </c>
      <c r="P52" t="str">
        <f t="shared" si="18"/>
        <v>MaterialPlantData.ProfitCenter</v>
      </c>
      <c r="R52" t="str">
        <f t="shared" si="19"/>
        <v>"MaterialPlantData"."ProfitCenter" "ProfitCenter",</v>
      </c>
      <c r="S52" t="str">
        <f t="shared" si="20"/>
        <v>COMMENT ON COLUMN "MaterialSalesView"."ProfitCenter" IS '利润中心';</v>
      </c>
    </row>
    <row r="53" spans="1:19" x14ac:dyDescent="0.25">
      <c r="A53" t="s">
        <v>376</v>
      </c>
      <c r="B53" t="s">
        <v>318</v>
      </c>
      <c r="C53" t="s">
        <v>573</v>
      </c>
      <c r="D53" t="s">
        <v>95</v>
      </c>
      <c r="E53" t="s">
        <v>147</v>
      </c>
      <c r="G53">
        <v>480</v>
      </c>
      <c r="H53" t="s">
        <v>1090</v>
      </c>
      <c r="I53" t="str">
        <f t="shared" si="21"/>
        <v>SerialNumberProfile</v>
      </c>
      <c r="J53" t="str">
        <f t="shared" si="15"/>
        <v xml:space="preserve">序列化参数配置 </v>
      </c>
      <c r="K53" s="19" t="s">
        <v>1023</v>
      </c>
      <c r="L53" s="19" t="s">
        <v>1074</v>
      </c>
      <c r="M53" t="b">
        <v>0</v>
      </c>
      <c r="N53">
        <f t="shared" si="16"/>
        <v>480</v>
      </c>
      <c r="O53" t="str">
        <f t="shared" si="17"/>
        <v>MaterialPlantData.SerialNumberProfile</v>
      </c>
      <c r="P53" t="str">
        <f t="shared" si="18"/>
        <v>MaterialPlantData.SerialNumberProfile</v>
      </c>
      <c r="R53" t="str">
        <f t="shared" si="19"/>
        <v>"MaterialPlantData"."SerialNumberProfile" "SerialNumberProfile",</v>
      </c>
      <c r="S53" t="str">
        <f t="shared" si="20"/>
        <v>COMMENT ON COLUMN "MaterialSalesView"."SerialNumberProfile" IS '序列化参数配置 ';</v>
      </c>
    </row>
    <row r="54" spans="1:19" x14ac:dyDescent="0.25">
      <c r="A54" t="s">
        <v>160</v>
      </c>
      <c r="B54" t="s">
        <v>322</v>
      </c>
      <c r="C54" t="s">
        <v>323</v>
      </c>
      <c r="D54" t="s">
        <v>45</v>
      </c>
      <c r="E54" t="s">
        <v>147</v>
      </c>
      <c r="G54">
        <v>490</v>
      </c>
      <c r="H54" t="s">
        <v>1090</v>
      </c>
      <c r="I54" t="str">
        <f t="shared" si="21"/>
        <v>SerialNumberLevel</v>
      </c>
      <c r="J54" t="str">
        <f t="shared" si="15"/>
        <v>序列化层次配置</v>
      </c>
      <c r="K54" s="19" t="s">
        <v>1023</v>
      </c>
      <c r="L54" s="19" t="s">
        <v>1074</v>
      </c>
      <c r="M54" t="b">
        <v>0</v>
      </c>
      <c r="N54">
        <f t="shared" si="16"/>
        <v>490</v>
      </c>
      <c r="O54" t="str">
        <f t="shared" si="17"/>
        <v>Material.SerialNumberLevel</v>
      </c>
      <c r="P54" t="str">
        <f t="shared" si="18"/>
        <v>Material.SerialNumberLevel</v>
      </c>
      <c r="R54" t="str">
        <f t="shared" si="19"/>
        <v>"Material"."SerialNumberLevel" "SerialNumberLevel",</v>
      </c>
      <c r="S54" t="str">
        <f t="shared" si="20"/>
        <v>COMMENT ON COLUMN "MaterialSalesView"."SerialNumberLevel" IS '序列化层次配置';</v>
      </c>
    </row>
    <row r="55" spans="1:19" x14ac:dyDescent="0.25">
      <c r="A55" t="s">
        <v>764</v>
      </c>
      <c r="B55" t="s">
        <v>825</v>
      </c>
      <c r="D55" t="s">
        <v>826</v>
      </c>
      <c r="E55" t="s">
        <v>578</v>
      </c>
      <c r="G55">
        <v>500</v>
      </c>
      <c r="H55" t="s">
        <v>1090</v>
      </c>
      <c r="I55" t="str">
        <f t="shared" si="21"/>
        <v>SalesText</v>
      </c>
      <c r="J55" t="str">
        <f t="shared" si="15"/>
        <v>销售文本</v>
      </c>
      <c r="K55" s="19" t="s">
        <v>1023</v>
      </c>
      <c r="L55" s="19" t="s">
        <v>1074</v>
      </c>
      <c r="M55" t="b">
        <v>0</v>
      </c>
      <c r="N55">
        <f t="shared" si="16"/>
        <v>500</v>
      </c>
      <c r="O55" t="str">
        <f t="shared" si="17"/>
        <v>MaterialSalesData.SalesText</v>
      </c>
      <c r="P55" t="str">
        <f t="shared" si="18"/>
        <v>MaterialSalesData.SalesText</v>
      </c>
      <c r="R55" t="str">
        <f t="shared" si="19"/>
        <v>"MaterialSalesData"."SalesText" "SalesText",</v>
      </c>
      <c r="S55" t="str">
        <f t="shared" si="20"/>
        <v>COMMENT ON COLUMN "MaterialSalesView"."SalesText" IS '销售文本';</v>
      </c>
    </row>
    <row r="56" spans="1:19" x14ac:dyDescent="0.25">
      <c r="A56" s="6" t="s">
        <v>764</v>
      </c>
      <c r="B56" s="9" t="s">
        <v>835</v>
      </c>
      <c r="C56" s="10"/>
      <c r="D56" s="11" t="s">
        <v>836</v>
      </c>
      <c r="E56" s="9" t="s">
        <v>347</v>
      </c>
      <c r="F56" s="11"/>
      <c r="G56" s="11">
        <v>71</v>
      </c>
      <c r="H56" t="s">
        <v>1090</v>
      </c>
      <c r="I56" t="str">
        <f t="shared" ref="I56" si="22">B56</f>
        <v>SalesUnitConvertMolecule</v>
      </c>
      <c r="J56" t="str">
        <f t="shared" ref="J56" si="23">D56</f>
        <v>销售计量单位转换分子</v>
      </c>
      <c r="K56" s="19" t="s">
        <v>1023</v>
      </c>
      <c r="L56" s="19" t="s">
        <v>1074</v>
      </c>
      <c r="M56" t="b">
        <v>0</v>
      </c>
      <c r="N56">
        <f t="shared" ref="N56" si="24">G56</f>
        <v>71</v>
      </c>
      <c r="O56" t="str">
        <f t="shared" ref="O56" si="25">A56&amp;"."&amp;B56</f>
        <v>MaterialSalesData.SalesUnitConvertMolecule</v>
      </c>
      <c r="P56" t="str">
        <f t="shared" ref="P56" si="26">A56&amp;"."&amp;B56</f>
        <v>MaterialSalesData.SalesUnitConvertMolecule</v>
      </c>
      <c r="R56" t="str">
        <f t="shared" si="19"/>
        <v>"MaterialSalesData"."SalesUnitConvertMolecule" "SalesUnitConvertMolecule",</v>
      </c>
      <c r="S56" t="str">
        <f t="shared" si="20"/>
        <v>COMMENT ON COLUMN "MaterialSalesView"."SalesUnitConvertMolecule" IS '销售计量单位转换分子';</v>
      </c>
    </row>
    <row r="57" spans="1:19" x14ac:dyDescent="0.25">
      <c r="A57" s="6" t="s">
        <v>764</v>
      </c>
      <c r="B57" s="9" t="s">
        <v>837</v>
      </c>
      <c r="C57" s="10"/>
      <c r="D57" s="11" t="s">
        <v>838</v>
      </c>
      <c r="E57" s="9" t="s">
        <v>347</v>
      </c>
      <c r="F57" s="11"/>
      <c r="G57" s="12">
        <v>72</v>
      </c>
      <c r="H57" t="s">
        <v>1090</v>
      </c>
      <c r="I57" t="str">
        <f>B57</f>
        <v>SalesUnitConvertDenominator</v>
      </c>
      <c r="J57" t="str">
        <f>D57</f>
        <v>销售计量单位转换分母</v>
      </c>
      <c r="K57" s="19" t="s">
        <v>1023</v>
      </c>
      <c r="L57" s="19" t="s">
        <v>1074</v>
      </c>
      <c r="M57" t="b">
        <v>0</v>
      </c>
      <c r="N57">
        <f>G57</f>
        <v>72</v>
      </c>
      <c r="O57" t="str">
        <f>A57&amp;"."&amp;B57</f>
        <v>MaterialSalesData.SalesUnitConvertDenominator</v>
      </c>
      <c r="P57" t="str">
        <f>A57&amp;"."&amp;B57</f>
        <v>MaterialSalesData.SalesUnitConvertDenominator</v>
      </c>
      <c r="R57" t="str">
        <f t="shared" si="19"/>
        <v>"MaterialSalesData"."SalesUnitConvertDenominator" "SalesUnitConvertDenominator",</v>
      </c>
      <c r="S57" t="str">
        <f t="shared" si="20"/>
        <v>COMMENT ON COLUMN "MaterialSalesView"."SalesUnitConvertDenominator" IS '销售计量单位转换分母';</v>
      </c>
    </row>
    <row r="58" spans="1:19" x14ac:dyDescent="0.25">
      <c r="A58" s="6" t="s">
        <v>764</v>
      </c>
      <c r="B58" s="9" t="s">
        <v>839</v>
      </c>
      <c r="C58" s="10"/>
      <c r="D58" s="11" t="s">
        <v>840</v>
      </c>
      <c r="E58" s="9" t="s">
        <v>347</v>
      </c>
      <c r="F58" s="11"/>
      <c r="G58" s="12">
        <v>181</v>
      </c>
      <c r="H58" t="s">
        <v>1090</v>
      </c>
      <c r="I58" t="str">
        <f>B58</f>
        <v>DeliveryUnitConvertMolecule</v>
      </c>
      <c r="J58" t="str">
        <f>D58</f>
        <v>交货计量单位转换分子</v>
      </c>
      <c r="K58" s="19" t="s">
        <v>1023</v>
      </c>
      <c r="L58" s="19" t="s">
        <v>1074</v>
      </c>
      <c r="M58" t="b">
        <v>0</v>
      </c>
      <c r="N58">
        <f>G58</f>
        <v>181</v>
      </c>
      <c r="O58" t="str">
        <f>A58&amp;"."&amp;B58</f>
        <v>MaterialSalesData.DeliveryUnitConvertMolecule</v>
      </c>
      <c r="P58" t="str">
        <f>A58&amp;"."&amp;B58</f>
        <v>MaterialSalesData.DeliveryUnitConvertMolecule</v>
      </c>
      <c r="R58" t="str">
        <f t="shared" si="19"/>
        <v>"MaterialSalesData"."DeliveryUnitConvertMolecule" "DeliveryUnitConvertMolecule",</v>
      </c>
      <c r="S58" t="str">
        <f t="shared" si="20"/>
        <v>COMMENT ON COLUMN "MaterialSalesView"."DeliveryUnitConvertMolecule" IS '交货计量单位转换分子';</v>
      </c>
    </row>
    <row r="59" spans="1:19" x14ac:dyDescent="0.25">
      <c r="A59" s="6" t="s">
        <v>764</v>
      </c>
      <c r="B59" s="9" t="s">
        <v>841</v>
      </c>
      <c r="C59" s="10"/>
      <c r="D59" s="11" t="s">
        <v>842</v>
      </c>
      <c r="E59" s="9" t="s">
        <v>347</v>
      </c>
      <c r="F59" s="11"/>
      <c r="G59" s="12">
        <v>182</v>
      </c>
      <c r="H59" t="s">
        <v>1090</v>
      </c>
      <c r="I59" t="str">
        <f>B59</f>
        <v>DeliveryUnitConvertDenominator</v>
      </c>
      <c r="J59" t="str">
        <f>D59</f>
        <v>交货计量单位转换分母</v>
      </c>
      <c r="K59" s="19" t="s">
        <v>1023</v>
      </c>
      <c r="L59" s="19" t="s">
        <v>1074</v>
      </c>
      <c r="M59" t="b">
        <v>0</v>
      </c>
      <c r="N59">
        <f>G59</f>
        <v>182</v>
      </c>
      <c r="O59" t="str">
        <f>A59&amp;"."&amp;B59</f>
        <v>MaterialSalesData.DeliveryUnitConvertDenominator</v>
      </c>
      <c r="P59" t="str">
        <f>A59&amp;"."&amp;B59</f>
        <v>MaterialSalesData.DeliveryUnitConvertDenominator</v>
      </c>
      <c r="R59" t="str">
        <f t="shared" si="19"/>
        <v>"MaterialSalesData"."DeliveryUnitConvertDenominator" "DeliveryUnitConvertDenominator",</v>
      </c>
      <c r="S59" t="str">
        <f t="shared" si="20"/>
        <v>COMMENT ON COLUMN "MaterialSalesView"."DeliveryUnitConvertDenominator" IS '交货计量单位转换分母';</v>
      </c>
    </row>
    <row r="60" spans="1:19" x14ac:dyDescent="0.25">
      <c r="R60" t="s">
        <v>1091</v>
      </c>
    </row>
    <row r="61" spans="1:19" x14ac:dyDescent="0.25">
      <c r="R61" t="s">
        <v>1092</v>
      </c>
    </row>
    <row r="62" spans="1:19" x14ac:dyDescent="0.25">
      <c r="R62" t="s">
        <v>1093</v>
      </c>
    </row>
    <row r="63" spans="1:19" x14ac:dyDescent="0.25">
      <c r="R63" t="s">
        <v>1094</v>
      </c>
    </row>
    <row r="64" spans="1:19" x14ac:dyDescent="0.25">
      <c r="R64" t="s">
        <v>1095</v>
      </c>
    </row>
    <row r="65" spans="18:18" x14ac:dyDescent="0.25">
      <c r="R65" t="s">
        <v>1096</v>
      </c>
    </row>
    <row r="66" spans="18:18" x14ac:dyDescent="0.25">
      <c r="R66" t="s">
        <v>1097</v>
      </c>
    </row>
    <row r="67" spans="18:18" x14ac:dyDescent="0.25">
      <c r="R67" t="s">
        <v>1098</v>
      </c>
    </row>
    <row r="68" spans="18:18" x14ac:dyDescent="0.25">
      <c r="R68" t="s">
        <v>1099</v>
      </c>
    </row>
    <row r="69" spans="18:18" x14ac:dyDescent="0.25">
      <c r="R69" t="s">
        <v>1100</v>
      </c>
    </row>
  </sheetData>
  <sortState ref="A2:G55">
    <sortCondition ref="G2:G55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C12" sqref="C12"/>
    </sheetView>
  </sheetViews>
  <sheetFormatPr defaultColWidth="9" defaultRowHeight="14.4" x14ac:dyDescent="0.25"/>
  <cols>
    <col min="1" max="1" width="31.109375" customWidth="1"/>
    <col min="2" max="2" width="14.5546875" customWidth="1"/>
    <col min="3" max="3" width="19" customWidth="1"/>
    <col min="7" max="7" width="5.21875" customWidth="1"/>
  </cols>
  <sheetData>
    <row r="1" spans="1:1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159</v>
      </c>
      <c r="H1" s="18" t="s">
        <v>1015</v>
      </c>
      <c r="I1" s="18" t="s">
        <v>147</v>
      </c>
      <c r="J1" s="18" t="s">
        <v>166</v>
      </c>
      <c r="K1" s="18" t="s">
        <v>175</v>
      </c>
      <c r="L1" s="18" t="s">
        <v>1016</v>
      </c>
      <c r="M1" s="18" t="s">
        <v>1017</v>
      </c>
      <c r="N1" s="18" t="s">
        <v>1018</v>
      </c>
      <c r="O1" s="18" t="s">
        <v>1019</v>
      </c>
      <c r="P1" s="18" t="s">
        <v>1020</v>
      </c>
      <c r="Q1" s="18" t="s">
        <v>1071</v>
      </c>
      <c r="R1" s="18" t="s">
        <v>1101</v>
      </c>
    </row>
    <row r="2" spans="1:19" x14ac:dyDescent="0.25">
      <c r="A2" t="s">
        <v>922</v>
      </c>
      <c r="B2" t="s">
        <v>161</v>
      </c>
      <c r="C2" t="s">
        <v>923</v>
      </c>
      <c r="D2" t="s">
        <v>163</v>
      </c>
      <c r="E2" t="s">
        <v>161</v>
      </c>
      <c r="G2">
        <v>5</v>
      </c>
      <c r="H2" t="s">
        <v>1102</v>
      </c>
      <c r="I2" t="str">
        <f>B2</f>
        <v>Identity</v>
      </c>
      <c r="J2" t="str">
        <f>D2</f>
        <v>对象标识</v>
      </c>
      <c r="K2" s="19" t="s">
        <v>1023</v>
      </c>
      <c r="L2" s="19" t="s">
        <v>1074</v>
      </c>
      <c r="M2" t="b">
        <v>0</v>
      </c>
      <c r="N2">
        <f>G2</f>
        <v>5</v>
      </c>
      <c r="O2" t="str">
        <f>A2&amp;"."&amp;B2</f>
        <v>MaterialValuationData.Identity</v>
      </c>
      <c r="P2" t="str">
        <f>A2&amp;"."&amp;B2</f>
        <v>MaterialValuationData.Identity</v>
      </c>
      <c r="R2" t="str">
        <f>""""&amp;A2&amp;"""."""&amp;B2&amp;""" """&amp;I2&amp;""","</f>
        <v>"MaterialValuationData"."Identity" "Identity",</v>
      </c>
      <c r="S2" t="str">
        <f>"COMMENT ON COLUMN ""MaterialValuationView""."""&amp;I2&amp;""" IS '"&amp;D2&amp;"';"</f>
        <v>COMMENT ON COLUMN "MaterialValuationView"."Identity" IS '对象标识';</v>
      </c>
    </row>
    <row r="3" spans="1:19" x14ac:dyDescent="0.25">
      <c r="A3" t="s">
        <v>922</v>
      </c>
      <c r="B3" t="s">
        <v>160</v>
      </c>
      <c r="C3" t="s">
        <v>164</v>
      </c>
      <c r="D3" t="s">
        <v>378</v>
      </c>
      <c r="E3" t="s">
        <v>147</v>
      </c>
      <c r="G3">
        <v>10</v>
      </c>
      <c r="H3" t="s">
        <v>1102</v>
      </c>
      <c r="I3" t="str">
        <f>B3</f>
        <v>Material</v>
      </c>
      <c r="J3" t="str">
        <f t="shared" ref="J3" si="0">D3</f>
        <v>物料</v>
      </c>
      <c r="K3" s="19" t="s">
        <v>1023</v>
      </c>
      <c r="L3" s="19" t="s">
        <v>1074</v>
      </c>
      <c r="M3" t="b">
        <v>0</v>
      </c>
      <c r="N3">
        <f t="shared" ref="N3" si="1">G3</f>
        <v>10</v>
      </c>
      <c r="O3" t="str">
        <f t="shared" ref="O3" si="2">A3&amp;"."&amp;B3</f>
        <v>MaterialValuationData.Material</v>
      </c>
      <c r="P3" t="str">
        <f t="shared" ref="P3" si="3">A3&amp;"."&amp;B3</f>
        <v>MaterialValuationData.Material</v>
      </c>
      <c r="R3" t="str">
        <f t="shared" ref="R3" si="4">""""&amp;A3&amp;"""."""&amp;B3&amp;""" """&amp;I3&amp;""","</f>
        <v>"MaterialValuationData"."Material" "Material",</v>
      </c>
      <c r="S3" t="str">
        <f t="shared" ref="S3" si="5">"COMMENT ON COLUMN ""MaterialValuationView""."""&amp;I3&amp;""" IS '"&amp;D3&amp;"';"</f>
        <v>COMMENT ON COLUMN "MaterialValuationView"."Material" IS '物料';</v>
      </c>
    </row>
    <row r="4" spans="1:19" x14ac:dyDescent="0.25">
      <c r="A4" t="s">
        <v>160</v>
      </c>
      <c r="B4" t="s">
        <v>166</v>
      </c>
      <c r="C4" t="s">
        <v>167</v>
      </c>
      <c r="D4" t="s">
        <v>168</v>
      </c>
      <c r="E4" t="s">
        <v>166</v>
      </c>
      <c r="G4">
        <v>20</v>
      </c>
      <c r="H4" t="s">
        <v>1102</v>
      </c>
      <c r="I4" t="s">
        <v>1075</v>
      </c>
      <c r="J4" t="str">
        <f t="shared" ref="J4:J35" si="6">D4</f>
        <v>物料描述</v>
      </c>
      <c r="K4" s="19" t="s">
        <v>1023</v>
      </c>
      <c r="L4" s="19" t="s">
        <v>1074</v>
      </c>
      <c r="M4" t="b">
        <v>0</v>
      </c>
      <c r="N4">
        <f t="shared" ref="N4:N35" si="7">G4</f>
        <v>20</v>
      </c>
      <c r="O4" t="str">
        <f t="shared" ref="O4:O35" si="8">A4&amp;"."&amp;B4</f>
        <v>Material.Name</v>
      </c>
      <c r="P4" t="str">
        <f t="shared" ref="P4:P35" si="9">A4&amp;"."&amp;B4</f>
        <v>Material.Name</v>
      </c>
      <c r="R4" t="str">
        <f t="shared" ref="R4:R35" si="10">""""&amp;A4&amp;"""."""&amp;B4&amp;""" """&amp;I4&amp;""","</f>
        <v>"Material"."Name" "MaterialName",</v>
      </c>
      <c r="S4" t="str">
        <f t="shared" ref="S4:S35" si="11">"COMMENT ON COLUMN ""MaterialValuationView""."""&amp;I4&amp;""" IS '"&amp;D4&amp;"';"</f>
        <v>COMMENT ON COLUMN "MaterialValuationView"."MaterialName" IS '物料描述';</v>
      </c>
    </row>
    <row r="5" spans="1:19" x14ac:dyDescent="0.25">
      <c r="A5" t="s">
        <v>922</v>
      </c>
      <c r="B5" t="s">
        <v>924</v>
      </c>
      <c r="C5" t="s">
        <v>925</v>
      </c>
      <c r="D5" t="s">
        <v>113</v>
      </c>
      <c r="E5" t="s">
        <v>147</v>
      </c>
      <c r="G5">
        <v>30</v>
      </c>
      <c r="H5" t="s">
        <v>1102</v>
      </c>
      <c r="I5" t="str">
        <f t="shared" ref="I5" si="12">B5</f>
        <v>ValuationGroup</v>
      </c>
      <c r="J5" t="str">
        <f t="shared" si="6"/>
        <v>评估范围</v>
      </c>
      <c r="K5" s="19" t="s">
        <v>1023</v>
      </c>
      <c r="L5" s="19" t="s">
        <v>1074</v>
      </c>
      <c r="M5" t="b">
        <v>0</v>
      </c>
      <c r="N5">
        <f t="shared" si="7"/>
        <v>30</v>
      </c>
      <c r="O5" t="str">
        <f t="shared" si="8"/>
        <v>MaterialValuationData.ValuationGroup</v>
      </c>
      <c r="P5" t="str">
        <f t="shared" si="9"/>
        <v>MaterialValuationData.ValuationGroup</v>
      </c>
      <c r="R5" t="str">
        <f t="shared" si="10"/>
        <v>"MaterialValuationData"."ValuationGroup" "ValuationGroup",</v>
      </c>
      <c r="S5" t="str">
        <f t="shared" si="11"/>
        <v>COMMENT ON COLUMN "MaterialValuationView"."ValuationGroup" IS '评估范围';</v>
      </c>
    </row>
    <row r="6" spans="1:19" x14ac:dyDescent="0.25">
      <c r="A6" t="s">
        <v>922</v>
      </c>
      <c r="B6" t="s">
        <v>926</v>
      </c>
      <c r="C6" t="s">
        <v>927</v>
      </c>
      <c r="D6" t="s">
        <v>115</v>
      </c>
      <c r="E6" t="s">
        <v>147</v>
      </c>
      <c r="G6">
        <v>40</v>
      </c>
      <c r="H6" t="s">
        <v>1102</v>
      </c>
      <c r="I6" t="str">
        <f t="shared" ref="I6:I52" si="13">B6</f>
        <v>ValuationKind</v>
      </c>
      <c r="J6" t="str">
        <f t="shared" si="6"/>
        <v>评估类型</v>
      </c>
      <c r="K6" s="19" t="s">
        <v>1023</v>
      </c>
      <c r="L6" s="19" t="s">
        <v>1074</v>
      </c>
      <c r="M6" t="b">
        <v>0</v>
      </c>
      <c r="N6">
        <f t="shared" si="7"/>
        <v>40</v>
      </c>
      <c r="O6" t="str">
        <f t="shared" si="8"/>
        <v>MaterialValuationData.ValuationKind</v>
      </c>
      <c r="P6" t="str">
        <f t="shared" si="9"/>
        <v>MaterialValuationData.ValuationKind</v>
      </c>
      <c r="R6" t="str">
        <f t="shared" si="10"/>
        <v>"MaterialValuationData"."ValuationKind" "ValuationKind",</v>
      </c>
      <c r="S6" t="str">
        <f t="shared" si="11"/>
        <v>COMMENT ON COLUMN "MaterialValuationView"."ValuationKind" IS '评估类型';</v>
      </c>
    </row>
    <row r="7" spans="1:19" x14ac:dyDescent="0.25">
      <c r="A7" t="s">
        <v>160</v>
      </c>
      <c r="B7" t="s">
        <v>224</v>
      </c>
      <c r="C7" t="s">
        <v>225</v>
      </c>
      <c r="D7" t="s">
        <v>226</v>
      </c>
      <c r="E7" t="s">
        <v>147</v>
      </c>
      <c r="G7">
        <v>50</v>
      </c>
      <c r="H7" t="s">
        <v>1102</v>
      </c>
      <c r="I7" t="str">
        <f t="shared" si="13"/>
        <v>MeasureUnit</v>
      </c>
      <c r="J7" t="str">
        <f t="shared" si="6"/>
        <v>基本计量单位</v>
      </c>
      <c r="K7" s="19" t="s">
        <v>1023</v>
      </c>
      <c r="L7" s="19" t="s">
        <v>1074</v>
      </c>
      <c r="M7" t="b">
        <v>0</v>
      </c>
      <c r="N7">
        <f t="shared" si="7"/>
        <v>50</v>
      </c>
      <c r="O7" t="str">
        <f t="shared" si="8"/>
        <v>Material.MeasureUnit</v>
      </c>
      <c r="P7" t="str">
        <f t="shared" si="9"/>
        <v>Material.MeasureUnit</v>
      </c>
      <c r="R7" t="str">
        <f t="shared" si="10"/>
        <v>"Material"."MeasureUnit" "MeasureUnit",</v>
      </c>
      <c r="S7" t="str">
        <f t="shared" si="11"/>
        <v>COMMENT ON COLUMN "MaterialValuationView"."MeasureUnit" IS '基本计量单位';</v>
      </c>
    </row>
    <row r="8" spans="1:19" x14ac:dyDescent="0.25">
      <c r="A8" t="s">
        <v>922</v>
      </c>
      <c r="B8" t="s">
        <v>393</v>
      </c>
      <c r="C8" t="s">
        <v>394</v>
      </c>
      <c r="D8" t="s">
        <v>117</v>
      </c>
      <c r="E8" t="s">
        <v>147</v>
      </c>
      <c r="G8">
        <v>60</v>
      </c>
      <c r="H8" t="s">
        <v>1102</v>
      </c>
      <c r="I8" t="str">
        <f t="shared" si="13"/>
        <v>ValuationCategory</v>
      </c>
      <c r="J8" t="str">
        <f t="shared" si="6"/>
        <v>评估类别</v>
      </c>
      <c r="K8" s="19" t="s">
        <v>1023</v>
      </c>
      <c r="L8" s="19" t="s">
        <v>1074</v>
      </c>
      <c r="M8" t="b">
        <v>0</v>
      </c>
      <c r="N8">
        <f t="shared" si="7"/>
        <v>60</v>
      </c>
      <c r="O8" t="str">
        <f t="shared" si="8"/>
        <v>MaterialValuationData.ValuationCategory</v>
      </c>
      <c r="P8" t="str">
        <f t="shared" si="9"/>
        <v>MaterialValuationData.ValuationCategory</v>
      </c>
      <c r="R8" t="str">
        <f t="shared" si="10"/>
        <v>"MaterialValuationData"."ValuationCategory" "ValuationCategory",</v>
      </c>
      <c r="S8" t="str">
        <f t="shared" si="11"/>
        <v>COMMENT ON COLUMN "MaterialValuationView"."ValuationCategory" IS '评估类别';</v>
      </c>
    </row>
    <row r="9" spans="1:19" x14ac:dyDescent="0.25">
      <c r="A9" t="s">
        <v>160</v>
      </c>
      <c r="B9" t="s">
        <v>180</v>
      </c>
      <c r="C9" t="s">
        <v>181</v>
      </c>
      <c r="D9" t="s">
        <v>143</v>
      </c>
      <c r="E9" t="s">
        <v>147</v>
      </c>
      <c r="G9">
        <v>70</v>
      </c>
      <c r="H9" t="s">
        <v>1102</v>
      </c>
      <c r="I9" t="str">
        <f t="shared" si="13"/>
        <v>ProductGroup</v>
      </c>
      <c r="J9" t="str">
        <f t="shared" si="6"/>
        <v>产品组</v>
      </c>
      <c r="K9" s="19" t="s">
        <v>1023</v>
      </c>
      <c r="L9" s="19" t="s">
        <v>1074</v>
      </c>
      <c r="M9" t="b">
        <v>0</v>
      </c>
      <c r="N9">
        <f t="shared" si="7"/>
        <v>70</v>
      </c>
      <c r="O9" t="str">
        <f t="shared" si="8"/>
        <v>Material.ProductGroup</v>
      </c>
      <c r="P9" t="str">
        <f t="shared" si="9"/>
        <v>Material.ProductGroup</v>
      </c>
      <c r="R9" t="str">
        <f t="shared" si="10"/>
        <v>"Material"."ProductGroup" "ProductGroup",</v>
      </c>
      <c r="S9" t="str">
        <f t="shared" si="11"/>
        <v>COMMENT ON COLUMN "MaterialValuationView"."ProductGroup" IS '产品组';</v>
      </c>
    </row>
    <row r="10" spans="1:19" x14ac:dyDescent="0.25">
      <c r="A10" t="s">
        <v>922</v>
      </c>
      <c r="B10" t="s">
        <v>928</v>
      </c>
      <c r="C10" t="s">
        <v>929</v>
      </c>
      <c r="D10" t="s">
        <v>930</v>
      </c>
      <c r="E10" t="s">
        <v>147</v>
      </c>
      <c r="G10">
        <v>80</v>
      </c>
      <c r="H10" t="s">
        <v>1102</v>
      </c>
      <c r="I10" t="str">
        <f t="shared" si="13"/>
        <v>ValuationClassify</v>
      </c>
      <c r="J10" t="str">
        <f t="shared" si="6"/>
        <v>评估类</v>
      </c>
      <c r="K10" s="19" t="s">
        <v>1023</v>
      </c>
      <c r="L10" s="19" t="s">
        <v>1074</v>
      </c>
      <c r="M10" t="b">
        <v>0</v>
      </c>
      <c r="N10">
        <f t="shared" si="7"/>
        <v>80</v>
      </c>
      <c r="O10" t="str">
        <f t="shared" si="8"/>
        <v>MaterialValuationData.ValuationClassify</v>
      </c>
      <c r="P10" t="str">
        <f t="shared" si="9"/>
        <v>MaterialValuationData.ValuationClassify</v>
      </c>
      <c r="R10" t="str">
        <f t="shared" si="10"/>
        <v>"MaterialValuationData"."ValuationClassify" "ValuationClassify",</v>
      </c>
      <c r="S10" t="str">
        <f t="shared" si="11"/>
        <v>COMMENT ON COLUMN "MaterialValuationView"."ValuationClassify" IS '评估类';</v>
      </c>
    </row>
    <row r="11" spans="1:19" x14ac:dyDescent="0.25">
      <c r="A11" t="s">
        <v>922</v>
      </c>
      <c r="B11" t="s">
        <v>966</v>
      </c>
      <c r="C11" t="s">
        <v>967</v>
      </c>
      <c r="D11" t="s">
        <v>968</v>
      </c>
      <c r="E11" t="s">
        <v>147</v>
      </c>
      <c r="F11" t="s">
        <v>969</v>
      </c>
      <c r="G11">
        <v>90</v>
      </c>
      <c r="H11" t="s">
        <v>1102</v>
      </c>
      <c r="I11" t="str">
        <f t="shared" si="13"/>
        <v>ValuationClassSalesOrderStock</v>
      </c>
      <c r="J11" t="str">
        <f t="shared" si="6"/>
        <v>销售订单库存的评估类</v>
      </c>
      <c r="K11" s="19" t="s">
        <v>1023</v>
      </c>
      <c r="L11" s="19" t="s">
        <v>1074</v>
      </c>
      <c r="M11" t="b">
        <v>0</v>
      </c>
      <c r="N11">
        <f t="shared" si="7"/>
        <v>90</v>
      </c>
      <c r="O11" t="str">
        <f t="shared" si="8"/>
        <v>MaterialValuationData.ValuationClassSalesOrderStock</v>
      </c>
      <c r="P11" t="str">
        <f t="shared" si="9"/>
        <v>MaterialValuationData.ValuationClassSalesOrderStock</v>
      </c>
      <c r="R11" t="str">
        <f t="shared" si="10"/>
        <v>"MaterialValuationData"."ValuationClassSalesOrderStock" "ValuationClassSalesOrderStock",</v>
      </c>
      <c r="S11" t="str">
        <f t="shared" si="11"/>
        <v>COMMENT ON COLUMN "MaterialValuationView"."ValuationClassSalesOrderStock" IS '销售订单库存的评估类';</v>
      </c>
    </row>
    <row r="12" spans="1:19" x14ac:dyDescent="0.25">
      <c r="A12" t="s">
        <v>922</v>
      </c>
      <c r="B12" t="s">
        <v>970</v>
      </c>
      <c r="C12" t="s">
        <v>971</v>
      </c>
      <c r="D12" t="s">
        <v>972</v>
      </c>
      <c r="E12" t="s">
        <v>147</v>
      </c>
      <c r="F12" t="s">
        <v>969</v>
      </c>
      <c r="G12">
        <v>100</v>
      </c>
      <c r="H12" t="s">
        <v>1102</v>
      </c>
      <c r="I12" t="str">
        <f t="shared" si="13"/>
        <v>ValuationClassProjectStock</v>
      </c>
      <c r="J12" t="str">
        <f t="shared" si="6"/>
        <v>项目库存的评估类</v>
      </c>
      <c r="K12" s="19" t="s">
        <v>1023</v>
      </c>
      <c r="L12" s="19" t="s">
        <v>1074</v>
      </c>
      <c r="M12" t="b">
        <v>0</v>
      </c>
      <c r="N12">
        <f t="shared" si="7"/>
        <v>100</v>
      </c>
      <c r="O12" t="str">
        <f t="shared" si="8"/>
        <v>MaterialValuationData.ValuationClassProjectStock</v>
      </c>
      <c r="P12" t="str">
        <f t="shared" si="9"/>
        <v>MaterialValuationData.ValuationClassProjectStock</v>
      </c>
      <c r="R12" t="str">
        <f t="shared" si="10"/>
        <v>"MaterialValuationData"."ValuationClassProjectStock" "ValuationClassProjectStock",</v>
      </c>
      <c r="S12" t="str">
        <f t="shared" si="11"/>
        <v>COMMENT ON COLUMN "MaterialValuationView"."ValuationClassProjectStock" IS '项目库存的评估类';</v>
      </c>
    </row>
    <row r="13" spans="1:19" x14ac:dyDescent="0.25">
      <c r="A13" t="s">
        <v>922</v>
      </c>
      <c r="B13" t="s">
        <v>931</v>
      </c>
      <c r="C13" t="s">
        <v>932</v>
      </c>
      <c r="D13" t="s">
        <v>119</v>
      </c>
      <c r="E13" t="s">
        <v>147</v>
      </c>
      <c r="G13">
        <v>110</v>
      </c>
      <c r="H13" t="s">
        <v>1102</v>
      </c>
      <c r="I13" t="str">
        <f t="shared" si="13"/>
        <v>ValuationControl</v>
      </c>
      <c r="J13" t="str">
        <f t="shared" si="6"/>
        <v>价格控制标识</v>
      </c>
      <c r="K13" s="19" t="s">
        <v>1023</v>
      </c>
      <c r="L13" s="19" t="s">
        <v>1074</v>
      </c>
      <c r="M13" t="b">
        <v>0</v>
      </c>
      <c r="N13">
        <f t="shared" si="7"/>
        <v>110</v>
      </c>
      <c r="O13" t="str">
        <f t="shared" si="8"/>
        <v>MaterialValuationData.ValuationControl</v>
      </c>
      <c r="P13" t="str">
        <f t="shared" si="9"/>
        <v>MaterialValuationData.ValuationControl</v>
      </c>
      <c r="R13" t="str">
        <f t="shared" si="10"/>
        <v>"MaterialValuationData"."ValuationControl" "ValuationControl",</v>
      </c>
      <c r="S13" t="str">
        <f t="shared" si="11"/>
        <v>COMMENT ON COLUMN "MaterialValuationView"."ValuationControl" IS '价格控制标识';</v>
      </c>
    </row>
    <row r="14" spans="1:19" x14ac:dyDescent="0.25">
      <c r="A14" t="s">
        <v>922</v>
      </c>
      <c r="B14" t="s">
        <v>939</v>
      </c>
      <c r="C14" t="s">
        <v>940</v>
      </c>
      <c r="D14" t="s">
        <v>941</v>
      </c>
      <c r="E14" t="s">
        <v>239</v>
      </c>
      <c r="G14">
        <v>120</v>
      </c>
      <c r="H14" t="s">
        <v>1102</v>
      </c>
      <c r="I14" t="str">
        <f t="shared" si="13"/>
        <v>PriceBases</v>
      </c>
      <c r="J14" t="str">
        <f t="shared" si="6"/>
        <v>计价基数</v>
      </c>
      <c r="K14" s="19" t="s">
        <v>1023</v>
      </c>
      <c r="L14" s="19" t="s">
        <v>1074</v>
      </c>
      <c r="M14" t="b">
        <v>0</v>
      </c>
      <c r="N14">
        <f t="shared" si="7"/>
        <v>120</v>
      </c>
      <c r="O14" t="str">
        <f t="shared" si="8"/>
        <v>MaterialValuationData.PriceBases</v>
      </c>
      <c r="P14" t="str">
        <f t="shared" si="9"/>
        <v>MaterialValuationData.PriceBases</v>
      </c>
      <c r="R14" t="str">
        <f t="shared" si="10"/>
        <v>"MaterialValuationData"."PriceBases" "PriceBases",</v>
      </c>
      <c r="S14" t="str">
        <f t="shared" si="11"/>
        <v>COMMENT ON COLUMN "MaterialValuationView"."PriceBases" IS '计价基数';</v>
      </c>
    </row>
    <row r="15" spans="1:19" x14ac:dyDescent="0.25">
      <c r="A15" t="s">
        <v>922</v>
      </c>
      <c r="B15" t="s">
        <v>933</v>
      </c>
      <c r="C15" t="s">
        <v>934</v>
      </c>
      <c r="D15" t="s">
        <v>935</v>
      </c>
      <c r="E15" t="s">
        <v>239</v>
      </c>
      <c r="G15">
        <v>130</v>
      </c>
      <c r="H15" t="s">
        <v>1102</v>
      </c>
      <c r="I15" t="str">
        <f t="shared" si="13"/>
        <v>MovingAveragePrice</v>
      </c>
      <c r="J15" t="str">
        <f t="shared" si="6"/>
        <v>移动均价</v>
      </c>
      <c r="K15" s="19" t="s">
        <v>1023</v>
      </c>
      <c r="L15" s="19" t="s">
        <v>1074</v>
      </c>
      <c r="M15" t="b">
        <v>0</v>
      </c>
      <c r="N15">
        <f t="shared" si="7"/>
        <v>130</v>
      </c>
      <c r="O15" t="str">
        <f t="shared" si="8"/>
        <v>MaterialValuationData.MovingAveragePrice</v>
      </c>
      <c r="P15" t="str">
        <f t="shared" si="9"/>
        <v>MaterialValuationData.MovingAveragePrice</v>
      </c>
      <c r="R15" t="str">
        <f t="shared" si="10"/>
        <v>"MaterialValuationData"."MovingAveragePrice" "MovingAveragePrice",</v>
      </c>
      <c r="S15" t="str">
        <f t="shared" si="11"/>
        <v>COMMENT ON COLUMN "MaterialValuationView"."MovingAveragePrice" IS '移动均价';</v>
      </c>
    </row>
    <row r="16" spans="1:19" x14ac:dyDescent="0.25">
      <c r="A16" t="s">
        <v>922</v>
      </c>
      <c r="B16" t="s">
        <v>936</v>
      </c>
      <c r="C16" t="s">
        <v>937</v>
      </c>
      <c r="D16" t="s">
        <v>938</v>
      </c>
      <c r="E16" t="s">
        <v>239</v>
      </c>
      <c r="G16">
        <v>140</v>
      </c>
      <c r="H16" t="s">
        <v>1102</v>
      </c>
      <c r="I16" t="str">
        <f t="shared" si="13"/>
        <v>StandardPrice</v>
      </c>
      <c r="J16" t="str">
        <f t="shared" si="6"/>
        <v>标准价格</v>
      </c>
      <c r="K16" s="19" t="s">
        <v>1023</v>
      </c>
      <c r="L16" s="19" t="s">
        <v>1074</v>
      </c>
      <c r="M16" t="b">
        <v>0</v>
      </c>
      <c r="N16">
        <f t="shared" si="7"/>
        <v>140</v>
      </c>
      <c r="O16" t="str">
        <f t="shared" si="8"/>
        <v>MaterialValuationData.StandardPrice</v>
      </c>
      <c r="P16" t="str">
        <f t="shared" si="9"/>
        <v>MaterialValuationData.StandardPrice</v>
      </c>
      <c r="R16" t="str">
        <f t="shared" si="10"/>
        <v>"MaterialValuationData"."StandardPrice" "StandardPrice",</v>
      </c>
      <c r="S16" t="str">
        <f t="shared" si="11"/>
        <v>COMMENT ON COLUMN "MaterialValuationView"."StandardPrice" IS '标准价格';</v>
      </c>
    </row>
    <row r="17" spans="1:19" x14ac:dyDescent="0.25">
      <c r="A17" t="s">
        <v>922</v>
      </c>
      <c r="B17" t="s">
        <v>973</v>
      </c>
      <c r="C17" t="s">
        <v>974</v>
      </c>
      <c r="D17" t="s">
        <v>975</v>
      </c>
      <c r="E17" t="s">
        <v>239</v>
      </c>
      <c r="G17">
        <v>150</v>
      </c>
      <c r="H17" t="s">
        <v>1102</v>
      </c>
      <c r="I17" t="str">
        <f t="shared" si="13"/>
        <v>FuturePrice</v>
      </c>
      <c r="J17" t="str">
        <f t="shared" si="6"/>
        <v>未来价格</v>
      </c>
      <c r="K17" s="19" t="s">
        <v>1023</v>
      </c>
      <c r="L17" s="19" t="s">
        <v>1074</v>
      </c>
      <c r="M17" t="b">
        <v>0</v>
      </c>
      <c r="N17">
        <f t="shared" si="7"/>
        <v>150</v>
      </c>
      <c r="O17" t="str">
        <f t="shared" si="8"/>
        <v>MaterialValuationData.FuturePrice</v>
      </c>
      <c r="P17" t="str">
        <f t="shared" si="9"/>
        <v>MaterialValuationData.FuturePrice</v>
      </c>
      <c r="R17" t="str">
        <f t="shared" si="10"/>
        <v>"MaterialValuationData"."FuturePrice" "FuturePrice",</v>
      </c>
      <c r="S17" t="str">
        <f t="shared" si="11"/>
        <v>COMMENT ON COLUMN "MaterialValuationView"."FuturePrice" IS '未来价格';</v>
      </c>
    </row>
    <row r="18" spans="1:19" x14ac:dyDescent="0.25">
      <c r="A18" t="s">
        <v>922</v>
      </c>
      <c r="B18" t="s">
        <v>976</v>
      </c>
      <c r="C18" t="s">
        <v>977</v>
      </c>
      <c r="D18" t="s">
        <v>978</v>
      </c>
      <c r="E18" t="s">
        <v>660</v>
      </c>
      <c r="G18">
        <v>160</v>
      </c>
      <c r="H18" t="s">
        <v>1102</v>
      </c>
      <c r="I18" t="str">
        <f t="shared" si="13"/>
        <v>FuturePriceValidDate</v>
      </c>
      <c r="J18" t="str">
        <f t="shared" si="6"/>
        <v>未来价格开始有效日期</v>
      </c>
      <c r="K18" s="19" t="s">
        <v>1023</v>
      </c>
      <c r="L18" s="19" t="s">
        <v>1074</v>
      </c>
      <c r="M18" t="b">
        <v>0</v>
      </c>
      <c r="N18">
        <f t="shared" si="7"/>
        <v>160</v>
      </c>
      <c r="O18" t="str">
        <f t="shared" si="8"/>
        <v>MaterialValuationData.FuturePriceValidDate</v>
      </c>
      <c r="P18" t="str">
        <f t="shared" si="9"/>
        <v>MaterialValuationData.FuturePriceValidDate</v>
      </c>
      <c r="R18" t="str">
        <f t="shared" si="10"/>
        <v>"MaterialValuationData"."FuturePriceValidDate" "FuturePriceValidDate",</v>
      </c>
      <c r="S18" t="str">
        <f t="shared" si="11"/>
        <v>COMMENT ON COLUMN "MaterialValuationView"."FuturePriceValidDate" IS '未来价格开始有效日期';</v>
      </c>
    </row>
    <row r="19" spans="1:19" x14ac:dyDescent="0.25">
      <c r="A19" t="s">
        <v>922</v>
      </c>
      <c r="B19" t="s">
        <v>979</v>
      </c>
      <c r="C19" t="s">
        <v>980</v>
      </c>
      <c r="D19" t="s">
        <v>981</v>
      </c>
      <c r="E19" t="s">
        <v>239</v>
      </c>
      <c r="G19">
        <v>170</v>
      </c>
      <c r="H19" t="s">
        <v>1102</v>
      </c>
      <c r="I19" t="str">
        <f t="shared" si="13"/>
        <v>TaxLawValuationPrice1</v>
      </c>
      <c r="J19" t="str">
        <f t="shared" si="6"/>
        <v>税价1</v>
      </c>
      <c r="K19" s="19" t="s">
        <v>1023</v>
      </c>
      <c r="L19" s="19" t="s">
        <v>1074</v>
      </c>
      <c r="M19" t="b">
        <v>0</v>
      </c>
      <c r="N19">
        <f t="shared" si="7"/>
        <v>170</v>
      </c>
      <c r="O19" t="str">
        <f t="shared" si="8"/>
        <v>MaterialValuationData.TaxLawValuationPrice1</v>
      </c>
      <c r="P19" t="str">
        <f t="shared" si="9"/>
        <v>MaterialValuationData.TaxLawValuationPrice1</v>
      </c>
      <c r="R19" t="str">
        <f t="shared" si="10"/>
        <v>"MaterialValuationData"."TaxLawValuationPrice1" "TaxLawValuationPrice1",</v>
      </c>
      <c r="S19" t="str">
        <f t="shared" si="11"/>
        <v>COMMENT ON COLUMN "MaterialValuationView"."TaxLawValuationPrice1" IS '税价1';</v>
      </c>
    </row>
    <row r="20" spans="1:19" x14ac:dyDescent="0.25">
      <c r="A20" t="s">
        <v>922</v>
      </c>
      <c r="B20" t="s">
        <v>988</v>
      </c>
      <c r="C20" t="s">
        <v>989</v>
      </c>
      <c r="D20" t="s">
        <v>990</v>
      </c>
      <c r="E20" t="s">
        <v>239</v>
      </c>
      <c r="G20">
        <v>180</v>
      </c>
      <c r="H20" t="s">
        <v>1102</v>
      </c>
      <c r="I20" t="str">
        <f t="shared" si="13"/>
        <v>CommercialLawValuationPrice1</v>
      </c>
      <c r="J20" t="str">
        <f t="shared" si="6"/>
        <v>商业价格1</v>
      </c>
      <c r="K20" s="19" t="s">
        <v>1023</v>
      </c>
      <c r="L20" s="19" t="s">
        <v>1074</v>
      </c>
      <c r="M20" t="b">
        <v>0</v>
      </c>
      <c r="N20">
        <f t="shared" si="7"/>
        <v>180</v>
      </c>
      <c r="O20" t="str">
        <f t="shared" si="8"/>
        <v>MaterialValuationData.CommercialLawValuationPrice1</v>
      </c>
      <c r="P20" t="str">
        <f t="shared" si="9"/>
        <v>MaterialValuationData.CommercialLawValuationPrice1</v>
      </c>
      <c r="R20" t="str">
        <f t="shared" si="10"/>
        <v>"MaterialValuationData"."CommercialLawValuationPrice1" "CommercialLawValuationPrice1",</v>
      </c>
      <c r="S20" t="str">
        <f t="shared" si="11"/>
        <v>COMMENT ON COLUMN "MaterialValuationView"."CommercialLawValuationPrice1" IS '商业价格1';</v>
      </c>
    </row>
    <row r="21" spans="1:19" x14ac:dyDescent="0.25">
      <c r="A21" t="s">
        <v>922</v>
      </c>
      <c r="B21" t="s">
        <v>982</v>
      </c>
      <c r="C21" t="s">
        <v>983</v>
      </c>
      <c r="D21" t="s">
        <v>984</v>
      </c>
      <c r="E21" t="s">
        <v>239</v>
      </c>
      <c r="G21">
        <v>190</v>
      </c>
      <c r="H21" t="s">
        <v>1102</v>
      </c>
      <c r="I21" t="str">
        <f t="shared" si="13"/>
        <v>TaxLawValuationPrice2</v>
      </c>
      <c r="J21" t="str">
        <f t="shared" si="6"/>
        <v>税价2</v>
      </c>
      <c r="K21" s="19" t="s">
        <v>1023</v>
      </c>
      <c r="L21" s="19" t="s">
        <v>1074</v>
      </c>
      <c r="M21" t="b">
        <v>0</v>
      </c>
      <c r="N21">
        <f t="shared" si="7"/>
        <v>190</v>
      </c>
      <c r="O21" t="str">
        <f t="shared" si="8"/>
        <v>MaterialValuationData.TaxLawValuationPrice2</v>
      </c>
      <c r="P21" t="str">
        <f t="shared" si="9"/>
        <v>MaterialValuationData.TaxLawValuationPrice2</v>
      </c>
      <c r="R21" t="str">
        <f t="shared" si="10"/>
        <v>"MaterialValuationData"."TaxLawValuationPrice2" "TaxLawValuationPrice2",</v>
      </c>
      <c r="S21" t="str">
        <f t="shared" si="11"/>
        <v>COMMENT ON COLUMN "MaterialValuationView"."TaxLawValuationPrice2" IS '税价2';</v>
      </c>
    </row>
    <row r="22" spans="1:19" x14ac:dyDescent="0.25">
      <c r="A22" t="s">
        <v>922</v>
      </c>
      <c r="B22" t="s">
        <v>991</v>
      </c>
      <c r="C22" t="s">
        <v>992</v>
      </c>
      <c r="D22" t="s">
        <v>993</v>
      </c>
      <c r="E22" t="s">
        <v>239</v>
      </c>
      <c r="G22">
        <v>200</v>
      </c>
      <c r="H22" t="s">
        <v>1102</v>
      </c>
      <c r="I22" t="str">
        <f t="shared" si="13"/>
        <v>CommercialLawValuationPrice2</v>
      </c>
      <c r="J22" t="str">
        <f t="shared" si="6"/>
        <v>商业价格2</v>
      </c>
      <c r="K22" s="19" t="s">
        <v>1023</v>
      </c>
      <c r="L22" s="19" t="s">
        <v>1074</v>
      </c>
      <c r="M22" t="b">
        <v>0</v>
      </c>
      <c r="N22">
        <f t="shared" si="7"/>
        <v>200</v>
      </c>
      <c r="O22" t="str">
        <f t="shared" si="8"/>
        <v>MaterialValuationData.CommercialLawValuationPrice2</v>
      </c>
      <c r="P22" t="str">
        <f t="shared" si="9"/>
        <v>MaterialValuationData.CommercialLawValuationPrice2</v>
      </c>
      <c r="R22" t="str">
        <f t="shared" si="10"/>
        <v>"MaterialValuationData"."CommercialLawValuationPrice2" "CommercialLawValuationPrice2",</v>
      </c>
      <c r="S22" t="str">
        <f t="shared" si="11"/>
        <v>COMMENT ON COLUMN "MaterialValuationView"."CommercialLawValuationPrice2" IS '商业价格2';</v>
      </c>
    </row>
    <row r="23" spans="1:19" x14ac:dyDescent="0.25">
      <c r="A23" t="s">
        <v>922</v>
      </c>
      <c r="B23" t="s">
        <v>985</v>
      </c>
      <c r="C23" t="s">
        <v>986</v>
      </c>
      <c r="D23" t="s">
        <v>987</v>
      </c>
      <c r="E23" t="s">
        <v>239</v>
      </c>
      <c r="G23">
        <v>210</v>
      </c>
      <c r="H23" t="s">
        <v>1102</v>
      </c>
      <c r="I23" t="str">
        <f t="shared" si="13"/>
        <v>TaxLawValuationPrice3</v>
      </c>
      <c r="J23" t="str">
        <f t="shared" si="6"/>
        <v>税价3</v>
      </c>
      <c r="K23" s="19" t="s">
        <v>1023</v>
      </c>
      <c r="L23" s="19" t="s">
        <v>1074</v>
      </c>
      <c r="M23" t="b">
        <v>0</v>
      </c>
      <c r="N23">
        <f t="shared" si="7"/>
        <v>210</v>
      </c>
      <c r="O23" t="str">
        <f t="shared" si="8"/>
        <v>MaterialValuationData.TaxLawValuationPrice3</v>
      </c>
      <c r="P23" t="str">
        <f t="shared" si="9"/>
        <v>MaterialValuationData.TaxLawValuationPrice3</v>
      </c>
      <c r="R23" t="str">
        <f t="shared" si="10"/>
        <v>"MaterialValuationData"."TaxLawValuationPrice3" "TaxLawValuationPrice3",</v>
      </c>
      <c r="S23" t="str">
        <f t="shared" si="11"/>
        <v>COMMENT ON COLUMN "MaterialValuationView"."TaxLawValuationPrice3" IS '税价3';</v>
      </c>
    </row>
    <row r="24" spans="1:19" x14ac:dyDescent="0.25">
      <c r="A24" t="s">
        <v>922</v>
      </c>
      <c r="B24" t="s">
        <v>994</v>
      </c>
      <c r="C24" t="s">
        <v>995</v>
      </c>
      <c r="D24" t="s">
        <v>996</v>
      </c>
      <c r="E24" t="s">
        <v>239</v>
      </c>
      <c r="G24">
        <v>220</v>
      </c>
      <c r="H24" t="s">
        <v>1102</v>
      </c>
      <c r="I24" t="str">
        <f t="shared" si="13"/>
        <v>CommercialLawValuationPrice3</v>
      </c>
      <c r="J24" t="str">
        <f t="shared" si="6"/>
        <v>商业价格3</v>
      </c>
      <c r="K24" s="19" t="s">
        <v>1023</v>
      </c>
      <c r="L24" s="19" t="s">
        <v>1074</v>
      </c>
      <c r="M24" t="b">
        <v>0</v>
      </c>
      <c r="N24">
        <f t="shared" si="7"/>
        <v>220</v>
      </c>
      <c r="O24" t="str">
        <f t="shared" si="8"/>
        <v>MaterialValuationData.CommercialLawValuationPrice3</v>
      </c>
      <c r="P24" t="str">
        <f t="shared" si="9"/>
        <v>MaterialValuationData.CommercialLawValuationPrice3</v>
      </c>
      <c r="R24" t="str">
        <f t="shared" si="10"/>
        <v>"MaterialValuationData"."CommercialLawValuationPrice3" "CommercialLawValuationPrice3",</v>
      </c>
      <c r="S24" t="str">
        <f t="shared" si="11"/>
        <v>COMMENT ON COLUMN "MaterialValuationView"."CommercialLawValuationPrice3" IS '商业价格3';</v>
      </c>
    </row>
    <row r="25" spans="1:19" x14ac:dyDescent="0.25">
      <c r="A25" t="s">
        <v>922</v>
      </c>
      <c r="B25" t="s">
        <v>997</v>
      </c>
      <c r="C25" t="s">
        <v>998</v>
      </c>
      <c r="D25" t="s">
        <v>999</v>
      </c>
      <c r="E25" t="s">
        <v>147</v>
      </c>
      <c r="G25">
        <v>230</v>
      </c>
      <c r="H25" t="s">
        <v>1102</v>
      </c>
      <c r="I25" t="str">
        <f t="shared" si="13"/>
        <v>DevaluationIndicator</v>
      </c>
      <c r="J25" t="str">
        <f t="shared" si="6"/>
        <v>贬值标志</v>
      </c>
      <c r="K25" s="19" t="s">
        <v>1023</v>
      </c>
      <c r="L25" s="19" t="s">
        <v>1074</v>
      </c>
      <c r="M25" t="b">
        <v>0</v>
      </c>
      <c r="N25">
        <f t="shared" si="7"/>
        <v>230</v>
      </c>
      <c r="O25" t="str">
        <f t="shared" si="8"/>
        <v>MaterialValuationData.DevaluationIndicator</v>
      </c>
      <c r="P25" t="str">
        <f t="shared" si="9"/>
        <v>MaterialValuationData.DevaluationIndicator</v>
      </c>
      <c r="R25" t="str">
        <f t="shared" si="10"/>
        <v>"MaterialValuationData"."DevaluationIndicator" "DevaluationIndicator",</v>
      </c>
      <c r="S25" t="str">
        <f t="shared" si="11"/>
        <v>COMMENT ON COLUMN "MaterialValuationView"."DevaluationIndicator" IS '贬值标志';</v>
      </c>
    </row>
    <row r="26" spans="1:19" x14ac:dyDescent="0.25">
      <c r="A26" t="s">
        <v>922</v>
      </c>
      <c r="B26" t="s">
        <v>1000</v>
      </c>
      <c r="C26" t="s">
        <v>1001</v>
      </c>
      <c r="D26" t="s">
        <v>1002</v>
      </c>
      <c r="E26" t="s">
        <v>239</v>
      </c>
      <c r="G26">
        <v>240</v>
      </c>
      <c r="H26" t="s">
        <v>1102</v>
      </c>
      <c r="I26" t="str">
        <f t="shared" si="13"/>
        <v>ValuationPriceBases</v>
      </c>
      <c r="J26" t="str">
        <f t="shared" si="6"/>
        <v>估价基数</v>
      </c>
      <c r="K26" s="19" t="s">
        <v>1023</v>
      </c>
      <c r="L26" s="19" t="s">
        <v>1074</v>
      </c>
      <c r="M26" t="b">
        <v>0</v>
      </c>
      <c r="N26">
        <f t="shared" si="7"/>
        <v>240</v>
      </c>
      <c r="O26" t="str">
        <f t="shared" si="8"/>
        <v>MaterialValuationData.ValuationPriceBases</v>
      </c>
      <c r="P26" t="str">
        <f t="shared" si="9"/>
        <v>MaterialValuationData.ValuationPriceBases</v>
      </c>
      <c r="R26" t="str">
        <f t="shared" si="10"/>
        <v>"MaterialValuationData"."ValuationPriceBases" "ValuationPriceBases",</v>
      </c>
      <c r="S26" t="str">
        <f t="shared" si="11"/>
        <v>COMMENT ON COLUMN "MaterialValuationView"."ValuationPriceBases" IS '估价基数';</v>
      </c>
    </row>
    <row r="27" spans="1:19" x14ac:dyDescent="0.25">
      <c r="A27" t="s">
        <v>922</v>
      </c>
      <c r="B27" t="s">
        <v>1003</v>
      </c>
      <c r="C27" t="s">
        <v>1004</v>
      </c>
      <c r="D27" t="s">
        <v>1005</v>
      </c>
      <c r="E27" t="s">
        <v>288</v>
      </c>
      <c r="G27">
        <v>250</v>
      </c>
      <c r="H27" t="s">
        <v>1102</v>
      </c>
      <c r="I27" t="str">
        <f t="shared" si="13"/>
        <v>LIFO_FIFO_Relevant</v>
      </c>
      <c r="J27" t="str">
        <f t="shared" si="6"/>
        <v>与LIFO/FIFO相关</v>
      </c>
      <c r="K27" s="19" t="s">
        <v>1023</v>
      </c>
      <c r="L27" s="19" t="s">
        <v>1074</v>
      </c>
      <c r="M27" t="b">
        <v>0</v>
      </c>
      <c r="N27">
        <f t="shared" si="7"/>
        <v>250</v>
      </c>
      <c r="O27" t="str">
        <f t="shared" si="8"/>
        <v>MaterialValuationData.LIFO_FIFO_Relevant</v>
      </c>
      <c r="P27" t="str">
        <f t="shared" si="9"/>
        <v>MaterialValuationData.LIFO_FIFO_Relevant</v>
      </c>
      <c r="R27" t="str">
        <f t="shared" si="10"/>
        <v>"MaterialValuationData"."LIFO_FIFO_Relevant" "LIFO_FIFO_Relevant",</v>
      </c>
      <c r="S27" t="str">
        <f t="shared" si="11"/>
        <v>COMMENT ON COLUMN "MaterialValuationView"."LIFO_FIFO_Relevant" IS '与LIFO/FIFO相关';</v>
      </c>
    </row>
    <row r="28" spans="1:19" x14ac:dyDescent="0.25">
      <c r="A28" t="s">
        <v>922</v>
      </c>
      <c r="B28" t="s">
        <v>1006</v>
      </c>
      <c r="C28" t="s">
        <v>1007</v>
      </c>
      <c r="D28" t="s">
        <v>1008</v>
      </c>
      <c r="E28" t="s">
        <v>147</v>
      </c>
      <c r="G28">
        <v>260</v>
      </c>
      <c r="H28" t="s">
        <v>1102</v>
      </c>
      <c r="I28" t="str">
        <f t="shared" si="13"/>
        <v>LIFO_FIFO_PoolNumber</v>
      </c>
      <c r="J28" t="str">
        <f t="shared" si="6"/>
        <v>LIFO评估储备号</v>
      </c>
      <c r="K28" s="19" t="s">
        <v>1023</v>
      </c>
      <c r="L28" s="19" t="s">
        <v>1074</v>
      </c>
      <c r="M28" t="b">
        <v>0</v>
      </c>
      <c r="N28">
        <f t="shared" si="7"/>
        <v>260</v>
      </c>
      <c r="O28" t="str">
        <f t="shared" si="8"/>
        <v>MaterialValuationData.LIFO_FIFO_PoolNumber</v>
      </c>
      <c r="P28" t="str">
        <f t="shared" si="9"/>
        <v>MaterialValuationData.LIFO_FIFO_PoolNumber</v>
      </c>
      <c r="R28" t="str">
        <f t="shared" si="10"/>
        <v>"MaterialValuationData"."LIFO_FIFO_PoolNumber" "LIFO_FIFO_PoolNumber",</v>
      </c>
      <c r="S28" t="str">
        <f t="shared" si="11"/>
        <v>COMMENT ON COLUMN "MaterialValuationView"."LIFO_FIFO_PoolNumber" IS 'LIFO评估储备号';</v>
      </c>
    </row>
    <row r="29" spans="1:19" x14ac:dyDescent="0.25">
      <c r="A29" t="s">
        <v>376</v>
      </c>
      <c r="B29" t="s">
        <v>395</v>
      </c>
      <c r="C29" t="s">
        <v>396</v>
      </c>
      <c r="D29" t="s">
        <v>397</v>
      </c>
      <c r="E29" t="s">
        <v>288</v>
      </c>
      <c r="G29">
        <v>270</v>
      </c>
      <c r="H29" t="s">
        <v>1102</v>
      </c>
      <c r="I29" t="str">
        <f t="shared" si="13"/>
        <v>DoNotCost</v>
      </c>
      <c r="J29" t="str">
        <f t="shared" si="6"/>
        <v>无成本核算</v>
      </c>
      <c r="K29" s="19" t="s">
        <v>1023</v>
      </c>
      <c r="L29" s="19" t="s">
        <v>1074</v>
      </c>
      <c r="M29" t="b">
        <v>0</v>
      </c>
      <c r="N29">
        <f t="shared" si="7"/>
        <v>270</v>
      </c>
      <c r="O29" t="str">
        <f t="shared" si="8"/>
        <v>MaterialPlantData.DoNotCost</v>
      </c>
      <c r="P29" t="str">
        <f t="shared" si="9"/>
        <v>MaterialPlantData.DoNotCost</v>
      </c>
      <c r="R29" t="str">
        <f t="shared" si="10"/>
        <v>"MaterialPlantData"."DoNotCost" "DoNotCost",</v>
      </c>
      <c r="S29" t="str">
        <f t="shared" si="11"/>
        <v>COMMENT ON COLUMN "MaterialValuationView"."DoNotCost" IS '无成本核算';</v>
      </c>
    </row>
    <row r="30" spans="1:19" x14ac:dyDescent="0.25">
      <c r="A30" t="s">
        <v>922</v>
      </c>
      <c r="B30" t="s">
        <v>960</v>
      </c>
      <c r="C30" t="s">
        <v>961</v>
      </c>
      <c r="D30" t="s">
        <v>962</v>
      </c>
      <c r="E30" t="s">
        <v>288</v>
      </c>
      <c r="G30">
        <v>280</v>
      </c>
      <c r="H30" t="s">
        <v>1102</v>
      </c>
      <c r="I30" t="str">
        <f t="shared" si="13"/>
        <v>QuantityStructureCosted</v>
      </c>
      <c r="J30" t="str">
        <f t="shared" si="6"/>
        <v>用数量结构成本核算(QS)</v>
      </c>
      <c r="K30" s="19" t="s">
        <v>1023</v>
      </c>
      <c r="L30" s="19" t="s">
        <v>1074</v>
      </c>
      <c r="M30" t="b">
        <v>0</v>
      </c>
      <c r="N30">
        <f t="shared" si="7"/>
        <v>280</v>
      </c>
      <c r="O30" t="str">
        <f t="shared" si="8"/>
        <v>MaterialValuationData.QuantityStructureCosted</v>
      </c>
      <c r="P30" t="str">
        <f t="shared" si="9"/>
        <v>MaterialValuationData.QuantityStructureCosted</v>
      </c>
      <c r="R30" t="str">
        <f t="shared" si="10"/>
        <v>"MaterialValuationData"."QuantityStructureCosted" "QuantityStructureCosted",</v>
      </c>
      <c r="S30" t="str">
        <f t="shared" si="11"/>
        <v>COMMENT ON COLUMN "MaterialValuationView"."QuantityStructureCosted" IS '用数量结构成本核算(QS)';</v>
      </c>
    </row>
    <row r="31" spans="1:19" x14ac:dyDescent="0.25">
      <c r="A31" t="s">
        <v>922</v>
      </c>
      <c r="B31" t="s">
        <v>963</v>
      </c>
      <c r="C31" t="s">
        <v>964</v>
      </c>
      <c r="D31" t="s">
        <v>965</v>
      </c>
      <c r="E31" t="s">
        <v>288</v>
      </c>
      <c r="G31">
        <v>290</v>
      </c>
      <c r="H31" t="s">
        <v>1102</v>
      </c>
      <c r="I31" t="str">
        <f t="shared" si="13"/>
        <v>MaterialRelatedOrigin</v>
      </c>
      <c r="J31" t="str">
        <f t="shared" si="6"/>
        <v>物料来源</v>
      </c>
      <c r="K31" s="19" t="s">
        <v>1023</v>
      </c>
      <c r="L31" s="19" t="s">
        <v>1074</v>
      </c>
      <c r="M31" t="b">
        <v>0</v>
      </c>
      <c r="N31">
        <f t="shared" si="7"/>
        <v>290</v>
      </c>
      <c r="O31" t="str">
        <f t="shared" si="8"/>
        <v>MaterialValuationData.MaterialRelatedOrigin</v>
      </c>
      <c r="P31" t="str">
        <f t="shared" si="9"/>
        <v>MaterialValuationData.MaterialRelatedOrigin</v>
      </c>
      <c r="R31" t="str">
        <f t="shared" si="10"/>
        <v>"MaterialValuationData"."MaterialRelatedOrigin" "MaterialRelatedOrigin",</v>
      </c>
      <c r="S31" t="str">
        <f t="shared" si="11"/>
        <v>COMMENT ON COLUMN "MaterialValuationView"."MaterialRelatedOrigin" IS '物料来源';</v>
      </c>
    </row>
    <row r="32" spans="1:19" x14ac:dyDescent="0.25">
      <c r="A32" t="s">
        <v>922</v>
      </c>
      <c r="B32" t="s">
        <v>1009</v>
      </c>
      <c r="C32" t="s">
        <v>1010</v>
      </c>
      <c r="D32" t="s">
        <v>1011</v>
      </c>
      <c r="E32" t="s">
        <v>147</v>
      </c>
      <c r="G32">
        <v>300</v>
      </c>
      <c r="H32" t="s">
        <v>1102</v>
      </c>
      <c r="I32" t="str">
        <f t="shared" si="13"/>
        <v>OriginGroupCosting</v>
      </c>
      <c r="J32" t="str">
        <f t="shared" si="6"/>
        <v>原始组</v>
      </c>
      <c r="K32" s="19" t="s">
        <v>1023</v>
      </c>
      <c r="L32" s="19" t="s">
        <v>1074</v>
      </c>
      <c r="M32" t="b">
        <v>0</v>
      </c>
      <c r="N32">
        <f t="shared" si="7"/>
        <v>300</v>
      </c>
      <c r="O32" t="str">
        <f t="shared" si="8"/>
        <v>MaterialValuationData.OriginGroupCosting</v>
      </c>
      <c r="P32" t="str">
        <f t="shared" si="9"/>
        <v>MaterialValuationData.OriginGroupCosting</v>
      </c>
      <c r="R32" t="str">
        <f t="shared" si="10"/>
        <v>"MaterialValuationData"."OriginGroupCosting" "OriginGroupCosting",</v>
      </c>
      <c r="S32" t="str">
        <f t="shared" si="11"/>
        <v>COMMENT ON COLUMN "MaterialValuationView"."OriginGroupCosting" IS '原始组';</v>
      </c>
    </row>
    <row r="33" spans="1:19" x14ac:dyDescent="0.25">
      <c r="A33" t="s">
        <v>922</v>
      </c>
      <c r="B33" t="s">
        <v>1012</v>
      </c>
      <c r="C33" t="s">
        <v>1013</v>
      </c>
      <c r="D33" t="s">
        <v>1014</v>
      </c>
      <c r="E33" t="s">
        <v>147</v>
      </c>
      <c r="G33">
        <v>310</v>
      </c>
      <c r="H33" t="s">
        <v>1102</v>
      </c>
      <c r="I33" t="str">
        <f t="shared" si="13"/>
        <v>OverheadGroupCosting</v>
      </c>
      <c r="J33" t="str">
        <f t="shared" si="6"/>
        <v>间接费用组</v>
      </c>
      <c r="K33" s="19" t="s">
        <v>1023</v>
      </c>
      <c r="L33" s="19" t="s">
        <v>1074</v>
      </c>
      <c r="M33" t="b">
        <v>0</v>
      </c>
      <c r="N33">
        <f t="shared" si="7"/>
        <v>310</v>
      </c>
      <c r="O33" t="str">
        <f t="shared" si="8"/>
        <v>MaterialValuationData.OverheadGroupCosting</v>
      </c>
      <c r="P33" t="str">
        <f t="shared" si="9"/>
        <v>MaterialValuationData.OverheadGroupCosting</v>
      </c>
      <c r="R33" t="str">
        <f t="shared" si="10"/>
        <v>"MaterialValuationData"."OverheadGroupCosting" "OverheadGroupCosting",</v>
      </c>
      <c r="S33" t="str">
        <f t="shared" si="11"/>
        <v>COMMENT ON COLUMN "MaterialValuationView"."OverheadGroupCosting" IS '间接费用组';</v>
      </c>
    </row>
    <row r="34" spans="1:19" x14ac:dyDescent="0.25">
      <c r="A34" t="s">
        <v>376</v>
      </c>
      <c r="B34" t="s">
        <v>570</v>
      </c>
      <c r="C34" t="s">
        <v>571</v>
      </c>
      <c r="D34" t="s">
        <v>572</v>
      </c>
      <c r="E34" t="s">
        <v>147</v>
      </c>
      <c r="G34">
        <v>320</v>
      </c>
      <c r="H34" t="s">
        <v>1102</v>
      </c>
      <c r="I34" t="str">
        <f t="shared" si="13"/>
        <v>VarianceKey</v>
      </c>
      <c r="J34" t="str">
        <f t="shared" si="6"/>
        <v xml:space="preserve">差异码 </v>
      </c>
      <c r="K34" s="19" t="s">
        <v>1023</v>
      </c>
      <c r="L34" s="19" t="s">
        <v>1074</v>
      </c>
      <c r="M34" t="b">
        <v>0</v>
      </c>
      <c r="N34">
        <f t="shared" si="7"/>
        <v>320</v>
      </c>
      <c r="O34" t="str">
        <f t="shared" si="8"/>
        <v>MaterialPlantData.VarianceKey</v>
      </c>
      <c r="P34" t="str">
        <f t="shared" si="9"/>
        <v>MaterialPlantData.VarianceKey</v>
      </c>
      <c r="R34" t="str">
        <f t="shared" si="10"/>
        <v>"MaterialPlantData"."VarianceKey" "VarianceKey",</v>
      </c>
      <c r="S34" t="str">
        <f t="shared" si="11"/>
        <v>COMMENT ON COLUMN "MaterialValuationView"."VarianceKey" IS '差异码 ';</v>
      </c>
    </row>
    <row r="35" spans="1:19" x14ac:dyDescent="0.25">
      <c r="A35" t="s">
        <v>376</v>
      </c>
      <c r="B35" t="s">
        <v>398</v>
      </c>
      <c r="C35" t="s">
        <v>399</v>
      </c>
      <c r="D35" t="s">
        <v>400</v>
      </c>
      <c r="E35" t="s">
        <v>147</v>
      </c>
      <c r="F35" t="s">
        <v>401</v>
      </c>
      <c r="G35">
        <v>330</v>
      </c>
      <c r="H35" t="s">
        <v>1102</v>
      </c>
      <c r="I35" t="str">
        <f t="shared" si="13"/>
        <v>PlantMaterialStatus</v>
      </c>
      <c r="J35" t="str">
        <f t="shared" si="6"/>
        <v>工厂物料状态</v>
      </c>
      <c r="K35" s="19" t="s">
        <v>1023</v>
      </c>
      <c r="L35" s="19" t="s">
        <v>1074</v>
      </c>
      <c r="M35" t="b">
        <v>0</v>
      </c>
      <c r="N35">
        <f t="shared" si="7"/>
        <v>330</v>
      </c>
      <c r="O35" t="str">
        <f t="shared" si="8"/>
        <v>MaterialPlantData.PlantMaterialStatus</v>
      </c>
      <c r="P35" t="str">
        <f t="shared" si="9"/>
        <v>MaterialPlantData.PlantMaterialStatus</v>
      </c>
      <c r="R35" t="str">
        <f t="shared" si="10"/>
        <v>"MaterialPlantData"."PlantMaterialStatus" "PlantMaterialStatus",</v>
      </c>
      <c r="S35" t="str">
        <f t="shared" si="11"/>
        <v>COMMENT ON COLUMN "MaterialValuationView"."PlantMaterialStatus" IS '工厂物料状态';</v>
      </c>
    </row>
    <row r="36" spans="1:19" x14ac:dyDescent="0.25">
      <c r="A36" t="s">
        <v>376</v>
      </c>
      <c r="B36" t="s">
        <v>685</v>
      </c>
      <c r="C36" t="s">
        <v>686</v>
      </c>
      <c r="D36" t="s">
        <v>687</v>
      </c>
      <c r="E36" t="s">
        <v>660</v>
      </c>
      <c r="G36">
        <v>340</v>
      </c>
      <c r="H36" t="s">
        <v>1102</v>
      </c>
      <c r="I36" t="str">
        <f t="shared" si="13"/>
        <v>PlantMaterialStatusValidDate</v>
      </c>
      <c r="J36" t="str">
        <f t="shared" ref="J36:J52" si="14">D36</f>
        <v>工厂物料状态有效起始日期</v>
      </c>
      <c r="K36" s="19" t="s">
        <v>1023</v>
      </c>
      <c r="L36" s="19" t="s">
        <v>1074</v>
      </c>
      <c r="M36" t="b">
        <v>0</v>
      </c>
      <c r="N36">
        <f t="shared" ref="N36:N52" si="15">G36</f>
        <v>340</v>
      </c>
      <c r="O36" t="str">
        <f t="shared" ref="O36:O52" si="16">A36&amp;"."&amp;B36</f>
        <v>MaterialPlantData.PlantMaterialStatusValidDate</v>
      </c>
      <c r="P36" t="str">
        <f t="shared" ref="P36:P52" si="17">A36&amp;"."&amp;B36</f>
        <v>MaterialPlantData.PlantMaterialStatusValidDate</v>
      </c>
      <c r="R36" t="str">
        <f t="shared" ref="R36:R52" si="18">""""&amp;A36&amp;"""."""&amp;B36&amp;""" """&amp;I36&amp;""","</f>
        <v>"MaterialPlantData"."PlantMaterialStatusValidDate" "PlantMaterialStatusValidDate",</v>
      </c>
      <c r="S36" t="str">
        <f t="shared" ref="S36:S52" si="19">"COMMENT ON COLUMN ""MaterialValuationView""."""&amp;I36&amp;""" IS '"&amp;D36&amp;"';"</f>
        <v>COMMENT ON COLUMN "MaterialValuationView"."PlantMaterialStatusValidDate" IS '工厂物料状态有效起始日期';</v>
      </c>
    </row>
    <row r="37" spans="1:19" x14ac:dyDescent="0.25">
      <c r="A37" t="s">
        <v>376</v>
      </c>
      <c r="B37" t="s">
        <v>549</v>
      </c>
      <c r="C37" t="s">
        <v>550</v>
      </c>
      <c r="D37" t="s">
        <v>551</v>
      </c>
      <c r="E37" t="s">
        <v>147</v>
      </c>
      <c r="F37" t="s">
        <v>527</v>
      </c>
      <c r="G37">
        <v>350</v>
      </c>
      <c r="H37" t="s">
        <v>1102</v>
      </c>
      <c r="I37" t="str">
        <f t="shared" si="13"/>
        <v>ProfitCenter</v>
      </c>
      <c r="J37" t="str">
        <f t="shared" si="14"/>
        <v>利润中心</v>
      </c>
      <c r="K37" s="19" t="s">
        <v>1023</v>
      </c>
      <c r="L37" s="19" t="s">
        <v>1074</v>
      </c>
      <c r="M37" t="b">
        <v>0</v>
      </c>
      <c r="N37">
        <f t="shared" si="15"/>
        <v>350</v>
      </c>
      <c r="O37" t="str">
        <f t="shared" si="16"/>
        <v>MaterialPlantData.ProfitCenter</v>
      </c>
      <c r="P37" t="str">
        <f t="shared" si="17"/>
        <v>MaterialPlantData.ProfitCenter</v>
      </c>
      <c r="R37" t="str">
        <f t="shared" si="18"/>
        <v>"MaterialPlantData"."ProfitCenter" "ProfitCenter",</v>
      </c>
      <c r="S37" t="str">
        <f t="shared" si="19"/>
        <v>COMMENT ON COLUMN "MaterialValuationView"."ProfitCenter" IS '利润中心';</v>
      </c>
    </row>
    <row r="38" spans="1:19" x14ac:dyDescent="0.25">
      <c r="A38" t="s">
        <v>376</v>
      </c>
      <c r="B38" t="s">
        <v>745</v>
      </c>
      <c r="C38" t="s">
        <v>746</v>
      </c>
      <c r="D38" t="s">
        <v>747</v>
      </c>
      <c r="E38" t="s">
        <v>147</v>
      </c>
      <c r="F38" t="s">
        <v>748</v>
      </c>
      <c r="G38">
        <v>360</v>
      </c>
      <c r="H38" t="s">
        <v>1102</v>
      </c>
      <c r="I38" t="str">
        <f t="shared" si="13"/>
        <v>AlternativeBOM</v>
      </c>
      <c r="J38" t="str">
        <f t="shared" si="14"/>
        <v>可选的BOM</v>
      </c>
      <c r="K38" s="19" t="s">
        <v>1023</v>
      </c>
      <c r="L38" s="19" t="s">
        <v>1074</v>
      </c>
      <c r="M38" t="b">
        <v>0</v>
      </c>
      <c r="N38">
        <f t="shared" si="15"/>
        <v>360</v>
      </c>
      <c r="O38" t="str">
        <f t="shared" si="16"/>
        <v>MaterialPlantData.AlternativeBOM</v>
      </c>
      <c r="P38" t="str">
        <f t="shared" si="17"/>
        <v>MaterialPlantData.AlternativeBOM</v>
      </c>
      <c r="R38" t="str">
        <f t="shared" si="18"/>
        <v>"MaterialPlantData"."AlternativeBOM" "AlternativeBOM",</v>
      </c>
      <c r="S38" t="str">
        <f t="shared" si="19"/>
        <v>COMMENT ON COLUMN "MaterialValuationView"."AlternativeBOM" IS '可选的BOM';</v>
      </c>
    </row>
    <row r="39" spans="1:19" x14ac:dyDescent="0.25">
      <c r="A39" t="s">
        <v>376</v>
      </c>
      <c r="B39" t="s">
        <v>749</v>
      </c>
      <c r="C39" t="s">
        <v>750</v>
      </c>
      <c r="D39" t="s">
        <v>751</v>
      </c>
      <c r="E39" t="s">
        <v>147</v>
      </c>
      <c r="G39">
        <v>370</v>
      </c>
      <c r="H39" t="s">
        <v>1102</v>
      </c>
      <c r="I39" t="str">
        <f t="shared" si="13"/>
        <v>BOMUsage</v>
      </c>
      <c r="J39" t="str">
        <f t="shared" si="14"/>
        <v>BOM用途</v>
      </c>
      <c r="K39" s="19" t="s">
        <v>1023</v>
      </c>
      <c r="L39" s="19" t="s">
        <v>1074</v>
      </c>
      <c r="M39" t="b">
        <v>0</v>
      </c>
      <c r="N39">
        <f t="shared" si="15"/>
        <v>370</v>
      </c>
      <c r="O39" t="str">
        <f t="shared" si="16"/>
        <v>MaterialPlantData.BOMUsage</v>
      </c>
      <c r="P39" t="str">
        <f t="shared" si="17"/>
        <v>MaterialPlantData.BOMUsage</v>
      </c>
      <c r="R39" t="str">
        <f t="shared" si="18"/>
        <v>"MaterialPlantData"."BOMUsage" "BOMUsage",</v>
      </c>
      <c r="S39" t="str">
        <f t="shared" si="19"/>
        <v>COMMENT ON COLUMN "MaterialValuationView"."BOMUsage" IS 'BOM用途';</v>
      </c>
    </row>
    <row r="40" spans="1:19" x14ac:dyDescent="0.25">
      <c r="A40" t="s">
        <v>376</v>
      </c>
      <c r="B40" t="s">
        <v>752</v>
      </c>
      <c r="C40" t="s">
        <v>753</v>
      </c>
      <c r="D40" t="s">
        <v>754</v>
      </c>
      <c r="E40" t="s">
        <v>147</v>
      </c>
      <c r="G40">
        <v>380</v>
      </c>
      <c r="H40" t="s">
        <v>1102</v>
      </c>
      <c r="I40" t="str">
        <f t="shared" si="13"/>
        <v>TaskListGroup</v>
      </c>
      <c r="J40" t="str">
        <f t="shared" si="14"/>
        <v>任务清单编码</v>
      </c>
      <c r="K40" s="19" t="s">
        <v>1023</v>
      </c>
      <c r="L40" s="19" t="s">
        <v>1074</v>
      </c>
      <c r="M40" t="b">
        <v>0</v>
      </c>
      <c r="N40">
        <f t="shared" si="15"/>
        <v>380</v>
      </c>
      <c r="O40" t="str">
        <f t="shared" si="16"/>
        <v>MaterialPlantData.TaskListGroup</v>
      </c>
      <c r="P40" t="str">
        <f t="shared" si="17"/>
        <v>MaterialPlantData.TaskListGroup</v>
      </c>
      <c r="R40" t="str">
        <f t="shared" si="18"/>
        <v>"MaterialPlantData"."TaskListGroup" "TaskListGroup",</v>
      </c>
      <c r="S40" t="str">
        <f t="shared" si="19"/>
        <v>COMMENT ON COLUMN "MaterialValuationView"."TaskListGroup" IS '任务清单编码';</v>
      </c>
    </row>
    <row r="41" spans="1:19" x14ac:dyDescent="0.25">
      <c r="A41" t="s">
        <v>376</v>
      </c>
      <c r="B41" t="s">
        <v>755</v>
      </c>
      <c r="C41" t="s">
        <v>756</v>
      </c>
      <c r="D41" t="s">
        <v>757</v>
      </c>
      <c r="E41" t="s">
        <v>147</v>
      </c>
      <c r="G41">
        <v>390</v>
      </c>
      <c r="H41" t="s">
        <v>1102</v>
      </c>
      <c r="I41" t="str">
        <f t="shared" si="13"/>
        <v>TaskListGroupCounter</v>
      </c>
      <c r="J41" t="str">
        <f t="shared" si="14"/>
        <v>任务清单组计数器</v>
      </c>
      <c r="K41" s="19" t="s">
        <v>1023</v>
      </c>
      <c r="L41" s="19" t="s">
        <v>1074</v>
      </c>
      <c r="M41" t="b">
        <v>0</v>
      </c>
      <c r="N41">
        <f t="shared" si="15"/>
        <v>390</v>
      </c>
      <c r="O41" t="str">
        <f t="shared" si="16"/>
        <v>MaterialPlantData.TaskListGroupCounter</v>
      </c>
      <c r="P41" t="str">
        <f t="shared" si="17"/>
        <v>MaterialPlantData.TaskListGroupCounter</v>
      </c>
      <c r="R41" t="str">
        <f t="shared" si="18"/>
        <v>"MaterialPlantData"."TaskListGroupCounter" "TaskListGroupCounter",</v>
      </c>
      <c r="S41" t="str">
        <f t="shared" si="19"/>
        <v>COMMENT ON COLUMN "MaterialValuationView"."TaskListGroupCounter" IS '任务清单组计数器';</v>
      </c>
    </row>
    <row r="42" spans="1:19" x14ac:dyDescent="0.25">
      <c r="A42" t="s">
        <v>376</v>
      </c>
      <c r="B42" t="s">
        <v>758</v>
      </c>
      <c r="C42" t="s">
        <v>759</v>
      </c>
      <c r="D42" t="s">
        <v>760</v>
      </c>
      <c r="E42" t="s">
        <v>147</v>
      </c>
      <c r="G42">
        <v>400</v>
      </c>
      <c r="H42" t="s">
        <v>1102</v>
      </c>
      <c r="I42" t="str">
        <f t="shared" si="13"/>
        <v>TaskListKind</v>
      </c>
      <c r="J42" t="str">
        <f t="shared" si="14"/>
        <v>任务清单类型</v>
      </c>
      <c r="K42" s="19" t="s">
        <v>1023</v>
      </c>
      <c r="L42" s="19" t="s">
        <v>1074</v>
      </c>
      <c r="M42" t="b">
        <v>0</v>
      </c>
      <c r="N42">
        <f t="shared" si="15"/>
        <v>400</v>
      </c>
      <c r="O42" t="str">
        <f t="shared" si="16"/>
        <v>MaterialPlantData.TaskListKind</v>
      </c>
      <c r="P42" t="str">
        <f t="shared" si="17"/>
        <v>MaterialPlantData.TaskListKind</v>
      </c>
      <c r="R42" t="str">
        <f t="shared" si="18"/>
        <v>"MaterialPlantData"."TaskListKind" "TaskListKind",</v>
      </c>
      <c r="S42" t="str">
        <f t="shared" si="19"/>
        <v>COMMENT ON COLUMN "MaterialValuationView"."TaskListKind" IS '任务清单类型';</v>
      </c>
    </row>
    <row r="43" spans="1:19" x14ac:dyDescent="0.25">
      <c r="A43" t="s">
        <v>376</v>
      </c>
      <c r="B43" t="s">
        <v>536</v>
      </c>
      <c r="C43" t="s">
        <v>537</v>
      </c>
      <c r="D43" t="s">
        <v>538</v>
      </c>
      <c r="E43" t="s">
        <v>147</v>
      </c>
      <c r="F43" t="s">
        <v>539</v>
      </c>
      <c r="G43">
        <v>410</v>
      </c>
      <c r="H43" t="s">
        <v>1102</v>
      </c>
      <c r="I43" t="str">
        <f t="shared" si="13"/>
        <v>ProcurementKindCosting</v>
      </c>
      <c r="J43" t="str">
        <f t="shared" si="14"/>
        <v>成本核算的特殊采购类型</v>
      </c>
      <c r="K43" s="19" t="s">
        <v>1023</v>
      </c>
      <c r="L43" s="19" t="s">
        <v>1074</v>
      </c>
      <c r="M43" t="b">
        <v>0</v>
      </c>
      <c r="N43">
        <f t="shared" si="15"/>
        <v>410</v>
      </c>
      <c r="O43" t="str">
        <f t="shared" si="16"/>
        <v>MaterialPlantData.ProcurementKindCosting</v>
      </c>
      <c r="P43" t="str">
        <f t="shared" si="17"/>
        <v>MaterialPlantData.ProcurementKindCosting</v>
      </c>
      <c r="R43" t="str">
        <f t="shared" si="18"/>
        <v>"MaterialPlantData"."ProcurementKindCosting" "ProcurementKindCosting",</v>
      </c>
      <c r="S43" t="str">
        <f t="shared" si="19"/>
        <v>COMMENT ON COLUMN "MaterialValuationView"."ProcurementKindCosting" IS '成本核算的特殊采购类型';</v>
      </c>
    </row>
    <row r="44" spans="1:19" x14ac:dyDescent="0.25">
      <c r="A44" t="s">
        <v>376</v>
      </c>
      <c r="B44" t="s">
        <v>552</v>
      </c>
      <c r="C44" t="s">
        <v>553</v>
      </c>
      <c r="D44" t="s">
        <v>554</v>
      </c>
      <c r="E44" t="s">
        <v>239</v>
      </c>
      <c r="G44">
        <v>420</v>
      </c>
      <c r="H44" t="s">
        <v>1102</v>
      </c>
      <c r="I44" t="str">
        <f t="shared" si="13"/>
        <v>ProductCostingLotSize</v>
      </c>
      <c r="J44" t="str">
        <f t="shared" si="14"/>
        <v>产品成本核算批量</v>
      </c>
      <c r="K44" s="19" t="s">
        <v>1023</v>
      </c>
      <c r="L44" s="19" t="s">
        <v>1074</v>
      </c>
      <c r="M44" t="b">
        <v>0</v>
      </c>
      <c r="N44">
        <f t="shared" si="15"/>
        <v>420</v>
      </c>
      <c r="O44" t="str">
        <f t="shared" si="16"/>
        <v>MaterialPlantData.ProductCostingLotSize</v>
      </c>
      <c r="P44" t="str">
        <f t="shared" si="17"/>
        <v>MaterialPlantData.ProductCostingLotSize</v>
      </c>
      <c r="R44" t="str">
        <f t="shared" si="18"/>
        <v>"MaterialPlantData"."ProductCostingLotSize" "ProductCostingLotSize",</v>
      </c>
      <c r="S44" t="str">
        <f t="shared" si="19"/>
        <v>COMMENT ON COLUMN "MaterialValuationView"."ProductCostingLotSize" IS '产品成本核算批量';</v>
      </c>
    </row>
    <row r="45" spans="1:19" x14ac:dyDescent="0.25">
      <c r="A45" t="s">
        <v>376</v>
      </c>
      <c r="B45" t="s">
        <v>574</v>
      </c>
      <c r="C45" t="s">
        <v>297</v>
      </c>
      <c r="D45" t="s">
        <v>575</v>
      </c>
      <c r="E45" t="s">
        <v>288</v>
      </c>
      <c r="G45">
        <v>430</v>
      </c>
      <c r="H45" t="s">
        <v>1102</v>
      </c>
      <c r="I45" t="str">
        <f t="shared" si="13"/>
        <v>CoProductIndicator</v>
      </c>
      <c r="J45" t="str">
        <f t="shared" si="14"/>
        <v>物料是联产品标识</v>
      </c>
      <c r="K45" s="19" t="s">
        <v>1023</v>
      </c>
      <c r="L45" s="19" t="s">
        <v>1074</v>
      </c>
      <c r="M45" t="b">
        <v>0</v>
      </c>
      <c r="N45">
        <f t="shared" si="15"/>
        <v>430</v>
      </c>
      <c r="O45" t="str">
        <f t="shared" si="16"/>
        <v>MaterialPlantData.CoProductIndicator</v>
      </c>
      <c r="P45" t="str">
        <f t="shared" si="17"/>
        <v>MaterialPlantData.CoProductIndicator</v>
      </c>
      <c r="R45" t="str">
        <f t="shared" si="18"/>
        <v>"MaterialPlantData"."CoProductIndicator" "CoProductIndicator",</v>
      </c>
      <c r="S45" t="str">
        <f t="shared" si="19"/>
        <v>COMMENT ON COLUMN "MaterialValuationView"."CoProductIndicator" IS '物料是联产品标识';</v>
      </c>
    </row>
    <row r="46" spans="1:19" x14ac:dyDescent="0.25">
      <c r="A46" t="s">
        <v>376</v>
      </c>
      <c r="B46" t="s">
        <v>761</v>
      </c>
      <c r="C46" t="s">
        <v>762</v>
      </c>
      <c r="D46" t="s">
        <v>763</v>
      </c>
      <c r="E46" t="s">
        <v>288</v>
      </c>
      <c r="G46">
        <v>440</v>
      </c>
      <c r="H46" t="s">
        <v>1102</v>
      </c>
      <c r="I46" t="str">
        <f t="shared" si="13"/>
        <v>FixedPriceCoProduct</v>
      </c>
      <c r="J46" t="str">
        <f t="shared" si="14"/>
        <v>固定价格联产品</v>
      </c>
      <c r="K46" s="19" t="s">
        <v>1023</v>
      </c>
      <c r="L46" s="19" t="s">
        <v>1074</v>
      </c>
      <c r="M46" t="b">
        <v>0</v>
      </c>
      <c r="N46">
        <f t="shared" si="15"/>
        <v>440</v>
      </c>
      <c r="O46" t="str">
        <f t="shared" si="16"/>
        <v>MaterialPlantData.FixedPriceCoProduct</v>
      </c>
      <c r="P46" t="str">
        <f t="shared" si="17"/>
        <v>MaterialPlantData.FixedPriceCoProduct</v>
      </c>
      <c r="R46" t="str">
        <f t="shared" si="18"/>
        <v>"MaterialPlantData"."FixedPriceCoProduct" "FixedPriceCoProduct",</v>
      </c>
      <c r="S46" t="str">
        <f t="shared" si="19"/>
        <v>COMMENT ON COLUMN "MaterialValuationView"."FixedPriceCoProduct" IS '固定价格联产品';</v>
      </c>
    </row>
    <row r="47" spans="1:19" x14ac:dyDescent="0.25">
      <c r="A47" t="s">
        <v>922</v>
      </c>
      <c r="B47" t="s">
        <v>942</v>
      </c>
      <c r="C47" t="s">
        <v>943</v>
      </c>
      <c r="D47" t="s">
        <v>944</v>
      </c>
      <c r="E47" t="s">
        <v>239</v>
      </c>
      <c r="G47">
        <v>450</v>
      </c>
      <c r="H47" t="s">
        <v>1102</v>
      </c>
      <c r="I47" t="str">
        <f t="shared" si="13"/>
        <v>FuturePlannedPrice1</v>
      </c>
      <c r="J47" t="str">
        <f t="shared" si="14"/>
        <v>计划价格1</v>
      </c>
      <c r="K47" s="19" t="s">
        <v>1023</v>
      </c>
      <c r="L47" s="19" t="s">
        <v>1074</v>
      </c>
      <c r="M47" t="b">
        <v>0</v>
      </c>
      <c r="N47">
        <f t="shared" si="15"/>
        <v>450</v>
      </c>
      <c r="O47" t="str">
        <f t="shared" si="16"/>
        <v>MaterialValuationData.FuturePlannedPrice1</v>
      </c>
      <c r="P47" t="str">
        <f t="shared" si="17"/>
        <v>MaterialValuationData.FuturePlannedPrice1</v>
      </c>
      <c r="R47" t="str">
        <f t="shared" si="18"/>
        <v>"MaterialValuationData"."FuturePlannedPrice1" "FuturePlannedPrice1",</v>
      </c>
      <c r="S47" t="str">
        <f t="shared" si="19"/>
        <v>COMMENT ON COLUMN "MaterialValuationView"."FuturePlannedPrice1" IS '计划价格1';</v>
      </c>
    </row>
    <row r="48" spans="1:19" x14ac:dyDescent="0.25">
      <c r="A48" t="s">
        <v>922</v>
      </c>
      <c r="B48" t="s">
        <v>951</v>
      </c>
      <c r="C48" t="s">
        <v>952</v>
      </c>
      <c r="D48" t="s">
        <v>953</v>
      </c>
      <c r="E48" t="s">
        <v>660</v>
      </c>
      <c r="G48">
        <v>460</v>
      </c>
      <c r="H48" t="s">
        <v>1102</v>
      </c>
      <c r="I48" t="str">
        <f t="shared" si="13"/>
        <v>FuturePlannedPriceValidDate1</v>
      </c>
      <c r="J48" t="str">
        <f t="shared" si="14"/>
        <v>计划价格1生效日期</v>
      </c>
      <c r="K48" s="19" t="s">
        <v>1023</v>
      </c>
      <c r="L48" s="19" t="s">
        <v>1074</v>
      </c>
      <c r="M48" t="b">
        <v>0</v>
      </c>
      <c r="N48">
        <f t="shared" si="15"/>
        <v>460</v>
      </c>
      <c r="O48" t="str">
        <f t="shared" si="16"/>
        <v>MaterialValuationData.FuturePlannedPriceValidDate1</v>
      </c>
      <c r="P48" t="str">
        <f t="shared" si="17"/>
        <v>MaterialValuationData.FuturePlannedPriceValidDate1</v>
      </c>
      <c r="R48" t="str">
        <f t="shared" si="18"/>
        <v>"MaterialValuationData"."FuturePlannedPriceValidDate1" "FuturePlannedPriceValidDate1",</v>
      </c>
      <c r="S48" t="str">
        <f t="shared" si="19"/>
        <v>COMMENT ON COLUMN "MaterialValuationView"."FuturePlannedPriceValidDate1" IS '计划价格1生效日期';</v>
      </c>
    </row>
    <row r="49" spans="1:19" x14ac:dyDescent="0.25">
      <c r="A49" t="s">
        <v>922</v>
      </c>
      <c r="B49" t="s">
        <v>945</v>
      </c>
      <c r="C49" t="s">
        <v>946</v>
      </c>
      <c r="D49" t="s">
        <v>947</v>
      </c>
      <c r="E49" t="s">
        <v>239</v>
      </c>
      <c r="G49">
        <v>470</v>
      </c>
      <c r="H49" t="s">
        <v>1102</v>
      </c>
      <c r="I49" t="str">
        <f t="shared" si="13"/>
        <v>FuturePlannedPrice2</v>
      </c>
      <c r="J49" t="str">
        <f t="shared" si="14"/>
        <v>计划价格2</v>
      </c>
      <c r="K49" s="19" t="s">
        <v>1023</v>
      </c>
      <c r="L49" s="19" t="s">
        <v>1074</v>
      </c>
      <c r="M49" t="b">
        <v>0</v>
      </c>
      <c r="N49">
        <f t="shared" si="15"/>
        <v>470</v>
      </c>
      <c r="O49" t="str">
        <f t="shared" si="16"/>
        <v>MaterialValuationData.FuturePlannedPrice2</v>
      </c>
      <c r="P49" t="str">
        <f t="shared" si="17"/>
        <v>MaterialValuationData.FuturePlannedPrice2</v>
      </c>
      <c r="R49" t="str">
        <f t="shared" si="18"/>
        <v>"MaterialValuationData"."FuturePlannedPrice2" "FuturePlannedPrice2",</v>
      </c>
      <c r="S49" t="str">
        <f t="shared" si="19"/>
        <v>COMMENT ON COLUMN "MaterialValuationView"."FuturePlannedPrice2" IS '计划价格2';</v>
      </c>
    </row>
    <row r="50" spans="1:19" x14ac:dyDescent="0.25">
      <c r="A50" t="s">
        <v>922</v>
      </c>
      <c r="B50" t="s">
        <v>954</v>
      </c>
      <c r="C50" t="s">
        <v>955</v>
      </c>
      <c r="D50" t="s">
        <v>956</v>
      </c>
      <c r="E50" t="s">
        <v>660</v>
      </c>
      <c r="G50">
        <v>480</v>
      </c>
      <c r="H50" t="s">
        <v>1102</v>
      </c>
      <c r="I50" t="str">
        <f t="shared" si="13"/>
        <v>FuturePlannedPriceValidDate2</v>
      </c>
      <c r="J50" t="str">
        <f t="shared" si="14"/>
        <v>计划价格2生效日期</v>
      </c>
      <c r="K50" s="19" t="s">
        <v>1023</v>
      </c>
      <c r="L50" s="19" t="s">
        <v>1074</v>
      </c>
      <c r="M50" t="b">
        <v>0</v>
      </c>
      <c r="N50">
        <f t="shared" si="15"/>
        <v>480</v>
      </c>
      <c r="O50" t="str">
        <f t="shared" si="16"/>
        <v>MaterialValuationData.FuturePlannedPriceValidDate2</v>
      </c>
      <c r="P50" t="str">
        <f t="shared" si="17"/>
        <v>MaterialValuationData.FuturePlannedPriceValidDate2</v>
      </c>
      <c r="R50" t="str">
        <f t="shared" si="18"/>
        <v>"MaterialValuationData"."FuturePlannedPriceValidDate2" "FuturePlannedPriceValidDate2",</v>
      </c>
      <c r="S50" t="str">
        <f t="shared" si="19"/>
        <v>COMMENT ON COLUMN "MaterialValuationView"."FuturePlannedPriceValidDate2" IS '计划价格2生效日期';</v>
      </c>
    </row>
    <row r="51" spans="1:19" x14ac:dyDescent="0.25">
      <c r="A51" t="s">
        <v>922</v>
      </c>
      <c r="B51" t="s">
        <v>948</v>
      </c>
      <c r="C51" t="s">
        <v>949</v>
      </c>
      <c r="D51" t="s">
        <v>950</v>
      </c>
      <c r="E51" t="s">
        <v>239</v>
      </c>
      <c r="G51">
        <v>490</v>
      </c>
      <c r="H51" t="s">
        <v>1102</v>
      </c>
      <c r="I51" t="str">
        <f t="shared" si="13"/>
        <v>FuturePlannedPrice3</v>
      </c>
      <c r="J51" t="str">
        <f t="shared" si="14"/>
        <v>计划价格3</v>
      </c>
      <c r="K51" s="19" t="s">
        <v>1023</v>
      </c>
      <c r="L51" s="19" t="s">
        <v>1074</v>
      </c>
      <c r="M51" t="b">
        <v>0</v>
      </c>
      <c r="N51">
        <f t="shared" si="15"/>
        <v>490</v>
      </c>
      <c r="O51" t="str">
        <f t="shared" si="16"/>
        <v>MaterialValuationData.FuturePlannedPrice3</v>
      </c>
      <c r="P51" t="str">
        <f t="shared" si="17"/>
        <v>MaterialValuationData.FuturePlannedPrice3</v>
      </c>
      <c r="R51" t="str">
        <f t="shared" si="18"/>
        <v>"MaterialValuationData"."FuturePlannedPrice3" "FuturePlannedPrice3",</v>
      </c>
      <c r="S51" t="str">
        <f t="shared" si="19"/>
        <v>COMMENT ON COLUMN "MaterialValuationView"."FuturePlannedPrice3" IS '计划价格3';</v>
      </c>
    </row>
    <row r="52" spans="1:19" x14ac:dyDescent="0.25">
      <c r="A52" t="s">
        <v>922</v>
      </c>
      <c r="B52" t="s">
        <v>957</v>
      </c>
      <c r="C52" t="s">
        <v>958</v>
      </c>
      <c r="D52" t="s">
        <v>959</v>
      </c>
      <c r="E52" t="s">
        <v>660</v>
      </c>
      <c r="G52">
        <v>500</v>
      </c>
      <c r="H52" t="s">
        <v>1102</v>
      </c>
      <c r="I52" t="str">
        <f t="shared" si="13"/>
        <v>FuturePlannedPriceValidDate3</v>
      </c>
      <c r="J52" t="str">
        <f t="shared" si="14"/>
        <v>计划价格3生效日期</v>
      </c>
      <c r="K52" s="19" t="s">
        <v>1023</v>
      </c>
      <c r="L52" s="19" t="s">
        <v>1074</v>
      </c>
      <c r="M52" t="b">
        <v>0</v>
      </c>
      <c r="N52">
        <f t="shared" si="15"/>
        <v>500</v>
      </c>
      <c r="O52" t="str">
        <f t="shared" si="16"/>
        <v>MaterialValuationData.FuturePlannedPriceValidDate3</v>
      </c>
      <c r="P52" t="str">
        <f t="shared" si="17"/>
        <v>MaterialValuationData.FuturePlannedPriceValidDate3</v>
      </c>
      <c r="R52" t="str">
        <f t="shared" si="18"/>
        <v>"MaterialValuationData"."FuturePlannedPriceValidDate3" "FuturePlannedPriceValidDate3",</v>
      </c>
      <c r="S52" t="str">
        <f t="shared" si="19"/>
        <v>COMMENT ON COLUMN "MaterialValuationView"."FuturePlannedPriceValidDate3" IS '计划价格3生效日期';</v>
      </c>
    </row>
    <row r="53" spans="1:19" x14ac:dyDescent="0.25">
      <c r="R53" t="s">
        <v>1103</v>
      </c>
    </row>
    <row r="54" spans="1:19" x14ac:dyDescent="0.25">
      <c r="R54" t="s">
        <v>1104</v>
      </c>
    </row>
    <row r="55" spans="1:19" x14ac:dyDescent="0.25">
      <c r="R55" t="s">
        <v>1105</v>
      </c>
    </row>
    <row r="56" spans="1:19" x14ac:dyDescent="0.25">
      <c r="R56" t="s">
        <v>1106</v>
      </c>
    </row>
    <row r="57" spans="1:19" x14ac:dyDescent="0.25">
      <c r="R57" t="s">
        <v>1107</v>
      </c>
    </row>
    <row r="58" spans="1:19" x14ac:dyDescent="0.25">
      <c r="R58" t="s">
        <v>1108</v>
      </c>
    </row>
    <row r="59" spans="1:19" x14ac:dyDescent="0.25">
      <c r="R59" t="s">
        <v>1109</v>
      </c>
    </row>
  </sheetData>
  <sortState ref="A2:S54">
    <sortCondition ref="G2:G54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数据</vt:lpstr>
      <vt:lpstr>BaseData</vt:lpstr>
      <vt:lpstr>BaseView</vt:lpstr>
      <vt:lpstr>ProcurementView</vt:lpstr>
      <vt:lpstr>ProductionView</vt:lpstr>
      <vt:lpstr>StorageView</vt:lpstr>
      <vt:lpstr>InspectionView</vt:lpstr>
      <vt:lpstr>SalesView</vt:lpstr>
      <vt:lpstr>ValuationView</vt:lpstr>
      <vt:lpstr>Material</vt:lpstr>
      <vt:lpstr>PlantData</vt:lpstr>
      <vt:lpstr>SalesData</vt:lpstr>
      <vt:lpstr>InspectionData</vt:lpstr>
      <vt:lpstr>ValuationData</vt:lpstr>
      <vt:lpstr>Add</vt:lpstr>
      <vt:lpstr>DTS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fantasy</dc:creator>
  <cp:lastModifiedBy>mark_wen</cp:lastModifiedBy>
  <cp:lastPrinted>2014-06-27T03:50:00Z</cp:lastPrinted>
  <dcterms:created xsi:type="dcterms:W3CDTF">2013-05-01T03:51:00Z</dcterms:created>
  <dcterms:modified xsi:type="dcterms:W3CDTF">2015-10-26T08:33:37Z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