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6525" windowWidth="14805" windowHeight="1230"/>
  </bookViews>
  <sheets>
    <sheet name="IVI" sheetId="12" r:id="rId1"/>
    <sheet name="Acer Aspire 5349 ZRL" sheetId="2" r:id="rId2"/>
    <sheet name="Intel NUC i5" sheetId="1" r:id="rId3"/>
    <sheet name="ASUS MeMO Pad 8 K011" sheetId="19" r:id="rId4"/>
    <sheet name="ZTE Geek V975" sheetId="13" r:id="rId5"/>
    <sheet name="Toshiba Excite Go AT7-C8" sheetId="20" r:id="rId6"/>
    <sheet name="Google Nexus 7" sheetId="21" r:id="rId7"/>
    <sheet name="Google Nexus 4" sheetId="23" r:id="rId8"/>
    <sheet name="beta Google Nexus 5" sheetId="22" r:id="rId9"/>
    <sheet name="beta ASUS MeMO Pad 8 K011 " sheetId="24" r:id="rId10"/>
    <sheet name="share mode ASUS MeMO Pad 8 K011" sheetId="25" r:id="rId11"/>
    <sheet name="share mode Google Nexus 4" sheetId="26" r:id="rId12"/>
    <sheet name="Sheet1" sheetId="27" r:id="rId13"/>
    <sheet name="Sheet2" sheetId="28" r:id="rId14"/>
  </sheets>
  <externalReferences>
    <externalReference r:id="rId15"/>
  </externalReferences>
  <definedNames>
    <definedName name="_xlnm._FilterDatabase" localSheetId="1" hidden="1">'Acer Aspire 5349 ZRL'!#REF!</definedName>
    <definedName name="_xlnm._FilterDatabase" localSheetId="3" hidden="1">'ASUS MeMO Pad 8 K011'!$VQ$1:$VQ$134</definedName>
    <definedName name="_xlnm._FilterDatabase" localSheetId="7" hidden="1">'Google Nexus 4'!$A$2:$MV$74</definedName>
    <definedName name="_xlnm._FilterDatabase" localSheetId="6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12" hidden="1">Sheet1!$B$2:$P$73</definedName>
    <definedName name="_xlnm._FilterDatabase" localSheetId="5" hidden="1">'Toshiba Excite Go AT7-C8'!$CI$1:$CI$96</definedName>
    <definedName name="_xlnm._FilterDatabase" localSheetId="4" hidden="1">'ZTE Geek V975'!$NG$1:$NG$96</definedName>
  </definedNames>
  <calcPr calcId="145621"/>
</workbook>
</file>

<file path=xl/calcChain.xml><?xml version="1.0" encoding="utf-8"?>
<calcChain xmlns="http://schemas.openxmlformats.org/spreadsheetml/2006/main">
  <c r="EO74" i="25" l="1"/>
  <c r="EP74" i="25"/>
  <c r="ES4" i="25"/>
  <c r="ES5" i="25"/>
  <c r="ES6" i="25"/>
  <c r="ES7" i="25"/>
  <c r="ES8" i="25"/>
  <c r="ES9" i="25"/>
  <c r="ES10" i="25"/>
  <c r="ES11" i="25"/>
  <c r="ES12" i="25"/>
  <c r="ES13" i="25"/>
  <c r="ES14" i="25"/>
  <c r="ES15" i="25"/>
  <c r="ES16" i="25"/>
  <c r="ES17" i="25"/>
  <c r="ES18" i="25"/>
  <c r="ES19" i="25"/>
  <c r="ES20" i="25"/>
  <c r="ES21" i="25"/>
  <c r="ES22" i="25"/>
  <c r="ES23" i="25"/>
  <c r="ES24" i="25"/>
  <c r="ES25" i="25"/>
  <c r="ES26" i="25"/>
  <c r="ES27" i="25"/>
  <c r="ES28" i="25"/>
  <c r="ES29" i="25"/>
  <c r="ES30" i="25"/>
  <c r="ES31" i="25"/>
  <c r="ES32" i="25"/>
  <c r="ES33" i="25"/>
  <c r="ES34" i="25"/>
  <c r="ES35" i="25"/>
  <c r="ES36" i="25"/>
  <c r="ES37" i="25"/>
  <c r="ES38" i="25"/>
  <c r="ES39" i="25"/>
  <c r="ES40" i="25"/>
  <c r="ES41" i="25"/>
  <c r="ES42" i="25"/>
  <c r="ES43" i="25"/>
  <c r="ES44" i="25"/>
  <c r="ES45" i="25"/>
  <c r="ES46" i="25"/>
  <c r="ES47" i="25"/>
  <c r="ES48" i="25"/>
  <c r="ES49" i="25"/>
  <c r="ES50" i="25"/>
  <c r="ES51" i="25"/>
  <c r="ES52" i="25"/>
  <c r="ES53" i="25"/>
  <c r="ES54" i="25"/>
  <c r="ES55" i="25"/>
  <c r="ES56" i="25"/>
  <c r="ES57" i="25"/>
  <c r="ES58" i="25"/>
  <c r="ES59" i="25"/>
  <c r="ES60" i="25"/>
  <c r="ES61" i="25"/>
  <c r="ES62" i="25"/>
  <c r="ES63" i="25"/>
  <c r="ES64" i="25"/>
  <c r="ES65" i="25"/>
  <c r="ES66" i="25"/>
  <c r="ES67" i="25"/>
  <c r="ES68" i="25"/>
  <c r="ES69" i="25"/>
  <c r="ES70" i="25"/>
  <c r="ES71" i="25"/>
  <c r="ES72" i="25"/>
  <c r="ES73" i="25"/>
  <c r="ES3" i="25"/>
  <c r="ES74" i="25" l="1"/>
  <c r="G4" i="27" l="1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3" i="27"/>
  <c r="BM74" i="25"/>
  <c r="BN74" i="25"/>
  <c r="AN74" i="24"/>
  <c r="AQ74" i="24" s="1"/>
  <c r="AM74" i="24"/>
  <c r="AR73" i="24"/>
  <c r="AQ73" i="24"/>
  <c r="AR72" i="24"/>
  <c r="AQ72" i="24"/>
  <c r="AR71" i="24"/>
  <c r="AQ71" i="24"/>
  <c r="AR70" i="24"/>
  <c r="AQ70" i="24"/>
  <c r="AR69" i="24"/>
  <c r="AQ69" i="24"/>
  <c r="AR68" i="24"/>
  <c r="AQ68" i="24"/>
  <c r="AR67" i="24"/>
  <c r="AQ67" i="24"/>
  <c r="AR66" i="24"/>
  <c r="AQ66" i="24"/>
  <c r="AR65" i="24"/>
  <c r="AQ65" i="24"/>
  <c r="AR64" i="24"/>
  <c r="AQ64" i="24"/>
  <c r="AR63" i="24"/>
  <c r="AQ63" i="24"/>
  <c r="AR62" i="24"/>
  <c r="AQ62" i="24"/>
  <c r="AR61" i="24"/>
  <c r="AQ61" i="24"/>
  <c r="AR60" i="24"/>
  <c r="AQ60" i="24"/>
  <c r="AR59" i="24"/>
  <c r="AQ59" i="24"/>
  <c r="AR58" i="24"/>
  <c r="AQ58" i="24"/>
  <c r="AR57" i="24"/>
  <c r="AQ57" i="24"/>
  <c r="AR56" i="24"/>
  <c r="AQ56" i="24"/>
  <c r="AR55" i="24"/>
  <c r="AQ55" i="24"/>
  <c r="AR54" i="24"/>
  <c r="AQ54" i="24"/>
  <c r="AR53" i="24"/>
  <c r="AQ53" i="24"/>
  <c r="AR52" i="24"/>
  <c r="AQ52" i="24"/>
  <c r="AR51" i="24"/>
  <c r="AQ51" i="24"/>
  <c r="AR50" i="24"/>
  <c r="AQ50" i="24"/>
  <c r="AR49" i="24"/>
  <c r="AQ49" i="24"/>
  <c r="AR48" i="24"/>
  <c r="AQ48" i="24"/>
  <c r="AR47" i="24"/>
  <c r="AQ47" i="24"/>
  <c r="AR46" i="24"/>
  <c r="AQ46" i="24"/>
  <c r="AR45" i="24"/>
  <c r="AQ45" i="24"/>
  <c r="AR44" i="24"/>
  <c r="AQ44" i="24"/>
  <c r="AR43" i="24"/>
  <c r="AQ43" i="24"/>
  <c r="AR42" i="24"/>
  <c r="AQ42" i="24"/>
  <c r="AR41" i="24"/>
  <c r="AQ41" i="24"/>
  <c r="AR40" i="24"/>
  <c r="AQ40" i="24"/>
  <c r="AR39" i="24"/>
  <c r="AQ39" i="24"/>
  <c r="AR38" i="24"/>
  <c r="AQ38" i="24"/>
  <c r="AR37" i="24"/>
  <c r="AQ37" i="24"/>
  <c r="AR36" i="24"/>
  <c r="AQ36" i="24"/>
  <c r="AR35" i="24"/>
  <c r="AQ35" i="24"/>
  <c r="AR34" i="24"/>
  <c r="AQ34" i="24"/>
  <c r="AR33" i="24"/>
  <c r="AQ33" i="24"/>
  <c r="AR32" i="24"/>
  <c r="AQ32" i="24"/>
  <c r="AR31" i="24"/>
  <c r="AQ31" i="24"/>
  <c r="AR30" i="24"/>
  <c r="AQ30" i="24"/>
  <c r="AR29" i="24"/>
  <c r="AQ29" i="24"/>
  <c r="AR28" i="24"/>
  <c r="AQ28" i="24"/>
  <c r="AR27" i="24"/>
  <c r="AQ27" i="24"/>
  <c r="AR26" i="24"/>
  <c r="AQ26" i="24"/>
  <c r="AR25" i="24"/>
  <c r="AQ25" i="24"/>
  <c r="AR24" i="24"/>
  <c r="AQ24" i="24"/>
  <c r="AR23" i="24"/>
  <c r="AQ23" i="24"/>
  <c r="AR22" i="24"/>
  <c r="AQ22" i="24"/>
  <c r="AR21" i="24"/>
  <c r="AQ21" i="24"/>
  <c r="AR20" i="24"/>
  <c r="AQ20" i="24"/>
  <c r="AR19" i="24"/>
  <c r="AQ19" i="24"/>
  <c r="AR18" i="24"/>
  <c r="AQ18" i="24"/>
  <c r="AR17" i="24"/>
  <c r="AQ17" i="24"/>
  <c r="AR16" i="24"/>
  <c r="AQ16" i="24"/>
  <c r="AR15" i="24"/>
  <c r="AQ15" i="24"/>
  <c r="AR14" i="24"/>
  <c r="AQ14" i="24"/>
  <c r="AR13" i="24"/>
  <c r="AQ13" i="24"/>
  <c r="AR12" i="24"/>
  <c r="AQ12" i="24"/>
  <c r="AR11" i="24"/>
  <c r="AQ11" i="24"/>
  <c r="AR10" i="24"/>
  <c r="AQ10" i="24"/>
  <c r="AR9" i="24"/>
  <c r="AQ9" i="24"/>
  <c r="AR8" i="24"/>
  <c r="AQ8" i="24"/>
  <c r="AR7" i="24"/>
  <c r="AQ7" i="24"/>
  <c r="AR6" i="24"/>
  <c r="AQ6" i="24"/>
  <c r="AR5" i="24"/>
  <c r="AQ5" i="24"/>
  <c r="AR4" i="24"/>
  <c r="AQ4" i="24"/>
  <c r="AR3" i="24"/>
  <c r="AQ3" i="24"/>
  <c r="HE3" i="12" l="1"/>
  <c r="HD4" i="12"/>
  <c r="HD5" i="12"/>
  <c r="HD6" i="12"/>
  <c r="HD7" i="12"/>
  <c r="HD8" i="12"/>
  <c r="HD9" i="12"/>
  <c r="HD10" i="12"/>
  <c r="HD11" i="12"/>
  <c r="HD12" i="12"/>
  <c r="HD13" i="12"/>
  <c r="HD14" i="12"/>
  <c r="HD15" i="12"/>
  <c r="HD16" i="12"/>
  <c r="HD17" i="12"/>
  <c r="HD18" i="12"/>
  <c r="HD19" i="12"/>
  <c r="HD20" i="12"/>
  <c r="HD21" i="12"/>
  <c r="HD22" i="12"/>
  <c r="HD23" i="12"/>
  <c r="HD24" i="12"/>
  <c r="HD25" i="12"/>
  <c r="HD26" i="12"/>
  <c r="HD27" i="12"/>
  <c r="HD28" i="12"/>
  <c r="HD29" i="12"/>
  <c r="HD30" i="12"/>
  <c r="HD31" i="12"/>
  <c r="HD32" i="12"/>
  <c r="HD33" i="12"/>
  <c r="HD34" i="12"/>
  <c r="HD35" i="12"/>
  <c r="HD36" i="12"/>
  <c r="HD37" i="12"/>
  <c r="HD38" i="12"/>
  <c r="HD39" i="12"/>
  <c r="HD40" i="12"/>
  <c r="HD41" i="12"/>
  <c r="HD42" i="12"/>
  <c r="HD43" i="12"/>
  <c r="HD44" i="12"/>
  <c r="HD45" i="12"/>
  <c r="HD46" i="12"/>
  <c r="HD47" i="12"/>
  <c r="HD48" i="12"/>
  <c r="HD49" i="12"/>
  <c r="HD50" i="12"/>
  <c r="HD51" i="12"/>
  <c r="HD52" i="12"/>
  <c r="HD53" i="12"/>
  <c r="HD54" i="12"/>
  <c r="HD55" i="12"/>
  <c r="HD56" i="12"/>
  <c r="HD57" i="12"/>
  <c r="HD58" i="12"/>
  <c r="HD59" i="12"/>
  <c r="HD60" i="12"/>
  <c r="HD61" i="12"/>
  <c r="HD62" i="12"/>
  <c r="HD63" i="12"/>
  <c r="HD64" i="12"/>
  <c r="HD65" i="12"/>
  <c r="HD66" i="12"/>
  <c r="HD67" i="12"/>
  <c r="HD68" i="12"/>
  <c r="HD69" i="12"/>
  <c r="HD70" i="12"/>
  <c r="HD71" i="12"/>
  <c r="HD72" i="12"/>
  <c r="HD73" i="12"/>
  <c r="HD74" i="12"/>
  <c r="HD75" i="12"/>
  <c r="HD76" i="12"/>
  <c r="HD3" i="12"/>
  <c r="GZ130" i="12" l="1"/>
  <c r="N73" i="27"/>
  <c r="P73" i="27" s="1"/>
  <c r="N72" i="27"/>
  <c r="P72" i="27" s="1"/>
  <c r="N71" i="27"/>
  <c r="P71" i="27" s="1"/>
  <c r="N70" i="27"/>
  <c r="P70" i="27" s="1"/>
  <c r="N69" i="27"/>
  <c r="P69" i="27" s="1"/>
  <c r="N68" i="27"/>
  <c r="P68" i="27" s="1"/>
  <c r="N67" i="27"/>
  <c r="P67" i="27" s="1"/>
  <c r="N66" i="27"/>
  <c r="P66" i="27" s="1"/>
  <c r="N65" i="27"/>
  <c r="P65" i="27" s="1"/>
  <c r="N64" i="27"/>
  <c r="P64" i="27" s="1"/>
  <c r="N63" i="27"/>
  <c r="P63" i="27" s="1"/>
  <c r="N62" i="27"/>
  <c r="P62" i="27" s="1"/>
  <c r="N61" i="27"/>
  <c r="P61" i="27" s="1"/>
  <c r="N60" i="27"/>
  <c r="P60" i="27" s="1"/>
  <c r="N59" i="27"/>
  <c r="P59" i="27" s="1"/>
  <c r="N58" i="27"/>
  <c r="P58" i="27" s="1"/>
  <c r="N57" i="27"/>
  <c r="P57" i="27" s="1"/>
  <c r="N56" i="27"/>
  <c r="P56" i="27" s="1"/>
  <c r="N55" i="27"/>
  <c r="P55" i="27" s="1"/>
  <c r="N54" i="27"/>
  <c r="P54" i="27" s="1"/>
  <c r="N53" i="27"/>
  <c r="P53" i="27" s="1"/>
  <c r="N52" i="27"/>
  <c r="P52" i="27" s="1"/>
  <c r="N51" i="27"/>
  <c r="P51" i="27" s="1"/>
  <c r="N50" i="27"/>
  <c r="P50" i="27" s="1"/>
  <c r="N49" i="27"/>
  <c r="P49" i="27" s="1"/>
  <c r="N48" i="27"/>
  <c r="P48" i="27" s="1"/>
  <c r="N47" i="27"/>
  <c r="P47" i="27" s="1"/>
  <c r="N46" i="27"/>
  <c r="P46" i="27" s="1"/>
  <c r="N45" i="27"/>
  <c r="P45" i="27" s="1"/>
  <c r="N44" i="27"/>
  <c r="P44" i="27" s="1"/>
  <c r="N43" i="27"/>
  <c r="P43" i="27" s="1"/>
  <c r="N42" i="27"/>
  <c r="P42" i="27" s="1"/>
  <c r="N41" i="27"/>
  <c r="P41" i="27" s="1"/>
  <c r="N40" i="27"/>
  <c r="P40" i="27" s="1"/>
  <c r="N39" i="27"/>
  <c r="P39" i="27" s="1"/>
  <c r="N38" i="27"/>
  <c r="P38" i="27" s="1"/>
  <c r="N37" i="27"/>
  <c r="P37" i="27" s="1"/>
  <c r="N36" i="27"/>
  <c r="P36" i="27" s="1"/>
  <c r="N35" i="27"/>
  <c r="P35" i="27" s="1"/>
  <c r="N34" i="27"/>
  <c r="P34" i="27" s="1"/>
  <c r="N33" i="27"/>
  <c r="P33" i="27" s="1"/>
  <c r="N32" i="27"/>
  <c r="P32" i="27" s="1"/>
  <c r="N31" i="27"/>
  <c r="P31" i="27" s="1"/>
  <c r="N30" i="27"/>
  <c r="P30" i="27" s="1"/>
  <c r="N29" i="27"/>
  <c r="P29" i="27" s="1"/>
  <c r="N28" i="27"/>
  <c r="P28" i="27" s="1"/>
  <c r="N27" i="27"/>
  <c r="P27" i="27" s="1"/>
  <c r="N26" i="27"/>
  <c r="P26" i="27" s="1"/>
  <c r="N25" i="27"/>
  <c r="P25" i="27" s="1"/>
  <c r="N24" i="27"/>
  <c r="P24" i="27" s="1"/>
  <c r="N23" i="27"/>
  <c r="P23" i="27" s="1"/>
  <c r="N22" i="27"/>
  <c r="P22" i="27" s="1"/>
  <c r="N21" i="27"/>
  <c r="P21" i="27" s="1"/>
  <c r="N20" i="27"/>
  <c r="P20" i="27" s="1"/>
  <c r="N19" i="27"/>
  <c r="P19" i="27" s="1"/>
  <c r="N18" i="27"/>
  <c r="P18" i="27" s="1"/>
  <c r="N17" i="27"/>
  <c r="P17" i="27" s="1"/>
  <c r="N16" i="27"/>
  <c r="P16" i="27" s="1"/>
  <c r="N15" i="27"/>
  <c r="P15" i="27" s="1"/>
  <c r="N14" i="27"/>
  <c r="P14" i="27" s="1"/>
  <c r="N13" i="27"/>
  <c r="P13" i="27" s="1"/>
  <c r="N12" i="27"/>
  <c r="P12" i="27" s="1"/>
  <c r="N11" i="27"/>
  <c r="P11" i="27" s="1"/>
  <c r="N10" i="27"/>
  <c r="P10" i="27" s="1"/>
  <c r="N9" i="27"/>
  <c r="P9" i="27" s="1"/>
  <c r="N8" i="27"/>
  <c r="P8" i="27" s="1"/>
  <c r="N7" i="27"/>
  <c r="P7" i="27" s="1"/>
  <c r="N6" i="27"/>
  <c r="P6" i="27" s="1"/>
  <c r="N5" i="27"/>
  <c r="P5" i="27" s="1"/>
  <c r="N4" i="27"/>
  <c r="P4" i="27" s="1"/>
  <c r="N3" i="27"/>
  <c r="P3" i="27" s="1"/>
  <c r="EF101" i="25"/>
  <c r="EF99" i="25"/>
  <c r="HB130" i="12"/>
  <c r="HC130" i="12"/>
  <c r="EE91" i="25"/>
  <c r="EF91" i="25"/>
  <c r="EJ59" i="25"/>
  <c r="HC134" i="12" l="1"/>
  <c r="BG4" i="24"/>
  <c r="BH4" i="24" s="1"/>
  <c r="BG5" i="24"/>
  <c r="BG6" i="24"/>
  <c r="BG7" i="24"/>
  <c r="BH7" i="24" s="1"/>
  <c r="BG8" i="24"/>
  <c r="BH8" i="24" s="1"/>
  <c r="BG9" i="24"/>
  <c r="BH9" i="24" s="1"/>
  <c r="BG10" i="24"/>
  <c r="BG11" i="24"/>
  <c r="BH11" i="24" s="1"/>
  <c r="BG12" i="24"/>
  <c r="BG13" i="24"/>
  <c r="BG14" i="24"/>
  <c r="BG15" i="24"/>
  <c r="BH15" i="24" s="1"/>
  <c r="BG16" i="24"/>
  <c r="BG17" i="24"/>
  <c r="BG18" i="24"/>
  <c r="BG19" i="24"/>
  <c r="BH19" i="24" s="1"/>
  <c r="BG20" i="24"/>
  <c r="BG21" i="24"/>
  <c r="BG22" i="24"/>
  <c r="BG23" i="24"/>
  <c r="BH23" i="24" s="1"/>
  <c r="BG24" i="24"/>
  <c r="BG25" i="24"/>
  <c r="BG26" i="24"/>
  <c r="BG27" i="24"/>
  <c r="BH27" i="24" s="1"/>
  <c r="BG28" i="24"/>
  <c r="BG29" i="24"/>
  <c r="BG30" i="24"/>
  <c r="BG31" i="24"/>
  <c r="BH31" i="24" s="1"/>
  <c r="BG32" i="24"/>
  <c r="BG33" i="24"/>
  <c r="BG34" i="24"/>
  <c r="BG35" i="24"/>
  <c r="BH35" i="24" s="1"/>
  <c r="BG36" i="24"/>
  <c r="BG37" i="24"/>
  <c r="BG38" i="24"/>
  <c r="BG39" i="24"/>
  <c r="BH39" i="24" s="1"/>
  <c r="BG40" i="24"/>
  <c r="BG41" i="24"/>
  <c r="BG42" i="24"/>
  <c r="BG43" i="24"/>
  <c r="BH43" i="24" s="1"/>
  <c r="BG44" i="24"/>
  <c r="BG45" i="24"/>
  <c r="BG46" i="24"/>
  <c r="BG47" i="24"/>
  <c r="BH47" i="24" s="1"/>
  <c r="BG48" i="24"/>
  <c r="BG49" i="24"/>
  <c r="BG50" i="24"/>
  <c r="BG51" i="24"/>
  <c r="BH51" i="24" s="1"/>
  <c r="BG52" i="24"/>
  <c r="BG53" i="24"/>
  <c r="BG54" i="24"/>
  <c r="BG55" i="24"/>
  <c r="BH55" i="24" s="1"/>
  <c r="BG56" i="24"/>
  <c r="BG57" i="24"/>
  <c r="BG58" i="24"/>
  <c r="BG59" i="24"/>
  <c r="BH59" i="24" s="1"/>
  <c r="BG60" i="24"/>
  <c r="BG61" i="24"/>
  <c r="BG62" i="24"/>
  <c r="BG63" i="24"/>
  <c r="BH63" i="24" s="1"/>
  <c r="BG64" i="24"/>
  <c r="BG65" i="24"/>
  <c r="BG66" i="24"/>
  <c r="BG67" i="24"/>
  <c r="BH67" i="24" s="1"/>
  <c r="BG68" i="24"/>
  <c r="BG69" i="24"/>
  <c r="BG70" i="24"/>
  <c r="BH70" i="24" s="1"/>
  <c r="BG71" i="24"/>
  <c r="BH71" i="24" s="1"/>
  <c r="BG72" i="24"/>
  <c r="BG73" i="24"/>
  <c r="BH73" i="24" s="1"/>
  <c r="BG3" i="24"/>
  <c r="BC74" i="24"/>
  <c r="BD74" i="24"/>
  <c r="BH5" i="24"/>
  <c r="BH6" i="24"/>
  <c r="BH10" i="24"/>
  <c r="BH12" i="24"/>
  <c r="BH13" i="24"/>
  <c r="BH14" i="24"/>
  <c r="BH16" i="24"/>
  <c r="BH17" i="24"/>
  <c r="BH18" i="24"/>
  <c r="BH20" i="24"/>
  <c r="BH21" i="24"/>
  <c r="BH22" i="24"/>
  <c r="BH24" i="24"/>
  <c r="BH25" i="24"/>
  <c r="BH26" i="24"/>
  <c r="BH28" i="24"/>
  <c r="BH29" i="24"/>
  <c r="BH30" i="24"/>
  <c r="BH32" i="24"/>
  <c r="BH33" i="24"/>
  <c r="BH34" i="24"/>
  <c r="BH36" i="24"/>
  <c r="BH37" i="24"/>
  <c r="BH38" i="24"/>
  <c r="BH40" i="24"/>
  <c r="BH41" i="24"/>
  <c r="BH42" i="24"/>
  <c r="BH44" i="24"/>
  <c r="BH45" i="24"/>
  <c r="BH46" i="24"/>
  <c r="BH48" i="24"/>
  <c r="BH49" i="24"/>
  <c r="BH50" i="24"/>
  <c r="BH52" i="24"/>
  <c r="BH53" i="24"/>
  <c r="BH54" i="24"/>
  <c r="BH56" i="24"/>
  <c r="BH57" i="24"/>
  <c r="BH58" i="24"/>
  <c r="BH60" i="24"/>
  <c r="BH61" i="24"/>
  <c r="BH62" i="24"/>
  <c r="BH64" i="24"/>
  <c r="BH65" i="24"/>
  <c r="BH66" i="24"/>
  <c r="BH68" i="24"/>
  <c r="BH69" i="24"/>
  <c r="BH72" i="24"/>
  <c r="BH3" i="24"/>
  <c r="BG74" i="24" l="1"/>
  <c r="VI74" i="19"/>
  <c r="VJ74" i="19"/>
  <c r="VM4" i="19"/>
  <c r="VM5" i="19"/>
  <c r="VM6" i="19"/>
  <c r="VM7" i="19"/>
  <c r="VM8" i="19"/>
  <c r="VM9" i="19"/>
  <c r="VN9" i="19" s="1"/>
  <c r="VM10" i="19"/>
  <c r="VM11" i="19"/>
  <c r="VM12" i="19"/>
  <c r="VM13" i="19"/>
  <c r="VM14" i="19"/>
  <c r="VM15" i="19"/>
  <c r="VM16" i="19"/>
  <c r="VM17" i="19"/>
  <c r="VM18" i="19"/>
  <c r="VM19" i="19"/>
  <c r="VM20" i="19"/>
  <c r="VM21" i="19"/>
  <c r="VM22" i="19"/>
  <c r="VN22" i="19" s="1"/>
  <c r="VM23" i="19"/>
  <c r="VM24" i="19"/>
  <c r="VM25" i="19"/>
  <c r="VM26" i="19"/>
  <c r="VM27" i="19"/>
  <c r="VM28" i="19"/>
  <c r="VM29" i="19"/>
  <c r="VM30" i="19"/>
  <c r="VM31" i="19"/>
  <c r="VN31" i="19" s="1"/>
  <c r="VM32" i="19"/>
  <c r="VM33" i="19"/>
  <c r="VM34" i="19"/>
  <c r="VM35" i="19"/>
  <c r="VM36" i="19"/>
  <c r="VM37" i="19"/>
  <c r="VM38" i="19"/>
  <c r="VM39" i="19"/>
  <c r="VM40" i="19"/>
  <c r="VM41" i="19"/>
  <c r="VM42" i="19"/>
  <c r="VM43" i="19"/>
  <c r="VM44" i="19"/>
  <c r="VM45" i="19"/>
  <c r="VM46" i="19"/>
  <c r="VM47" i="19"/>
  <c r="VM48" i="19"/>
  <c r="VM49" i="19"/>
  <c r="VM50" i="19"/>
  <c r="VM51" i="19"/>
  <c r="VM52" i="19"/>
  <c r="VM53" i="19"/>
  <c r="VM54" i="19"/>
  <c r="VM55" i="19"/>
  <c r="VM56" i="19"/>
  <c r="VM57" i="19"/>
  <c r="VM58" i="19"/>
  <c r="VM59" i="19"/>
  <c r="VM60" i="19"/>
  <c r="VM61" i="19"/>
  <c r="VM62" i="19"/>
  <c r="VM63" i="19"/>
  <c r="VM64" i="19"/>
  <c r="VM65" i="19"/>
  <c r="VM66" i="19"/>
  <c r="VM67" i="19"/>
  <c r="VM68" i="19"/>
  <c r="VM69" i="19"/>
  <c r="VM70" i="19"/>
  <c r="VM71" i="19"/>
  <c r="VM72" i="19"/>
  <c r="VM73" i="19"/>
  <c r="VM3" i="19"/>
  <c r="VN4" i="19"/>
  <c r="VN5" i="19"/>
  <c r="VN6" i="19"/>
  <c r="VN7" i="19"/>
  <c r="VN8" i="19"/>
  <c r="VN10" i="19"/>
  <c r="VN11" i="19"/>
  <c r="VN12" i="19"/>
  <c r="VN13" i="19"/>
  <c r="VN14" i="19"/>
  <c r="VN15" i="19"/>
  <c r="VN16" i="19"/>
  <c r="VN17" i="19"/>
  <c r="VN18" i="19"/>
  <c r="VN19" i="19"/>
  <c r="VN20" i="19"/>
  <c r="VN21" i="19"/>
  <c r="VN23" i="19"/>
  <c r="VN24" i="19"/>
  <c r="VN25" i="19"/>
  <c r="VN26" i="19"/>
  <c r="VN27" i="19"/>
  <c r="VN28" i="19"/>
  <c r="VN29" i="19"/>
  <c r="VN30" i="19"/>
  <c r="VN32" i="19"/>
  <c r="VN33" i="19"/>
  <c r="VN34" i="19"/>
  <c r="VN35" i="19"/>
  <c r="VN36" i="19"/>
  <c r="VN37" i="19"/>
  <c r="VN38" i="19"/>
  <c r="VN39" i="19"/>
  <c r="VN40" i="19"/>
  <c r="VN41" i="19"/>
  <c r="VN42" i="19"/>
  <c r="VN43" i="19"/>
  <c r="VN44" i="19"/>
  <c r="VN45" i="19"/>
  <c r="VN46" i="19"/>
  <c r="VN47" i="19"/>
  <c r="VN48" i="19"/>
  <c r="VN49" i="19"/>
  <c r="VN50" i="19"/>
  <c r="VN51" i="19"/>
  <c r="VN52" i="19"/>
  <c r="VN53" i="19"/>
  <c r="VN54" i="19"/>
  <c r="VN55" i="19"/>
  <c r="VN56" i="19"/>
  <c r="VN57" i="19"/>
  <c r="VN58" i="19"/>
  <c r="VN59" i="19"/>
  <c r="VN60" i="19"/>
  <c r="VN61" i="19"/>
  <c r="VN62" i="19"/>
  <c r="VN63" i="19"/>
  <c r="VN64" i="19"/>
  <c r="VN65" i="19"/>
  <c r="VN66" i="19"/>
  <c r="VN67" i="19"/>
  <c r="VN68" i="19"/>
  <c r="VN69" i="19"/>
  <c r="VN70" i="19"/>
  <c r="VN71" i="19"/>
  <c r="VN72" i="19"/>
  <c r="VN73" i="19"/>
  <c r="VM74" i="19" l="1"/>
  <c r="OZ74" i="21"/>
  <c r="PC74" i="21" s="1"/>
  <c r="OY74" i="21"/>
  <c r="PC73" i="21"/>
  <c r="PD73" i="21" s="1"/>
  <c r="PD72" i="21"/>
  <c r="PC72" i="21"/>
  <c r="PC71" i="21"/>
  <c r="PD71" i="21" s="1"/>
  <c r="PD70" i="21"/>
  <c r="PC70" i="21"/>
  <c r="PC69" i="21"/>
  <c r="PD69" i="21" s="1"/>
  <c r="PD68" i="21"/>
  <c r="PC68" i="21"/>
  <c r="PC67" i="21"/>
  <c r="PD67" i="21" s="1"/>
  <c r="PD66" i="21"/>
  <c r="PC66" i="21"/>
  <c r="PC65" i="21"/>
  <c r="PD65" i="21" s="1"/>
  <c r="PD64" i="21"/>
  <c r="PC64" i="21"/>
  <c r="PC63" i="21"/>
  <c r="PD63" i="21" s="1"/>
  <c r="PD62" i="21"/>
  <c r="PC62" i="21"/>
  <c r="PC61" i="21"/>
  <c r="PD61" i="21" s="1"/>
  <c r="PD60" i="21"/>
  <c r="PC60" i="21"/>
  <c r="PC59" i="21"/>
  <c r="PD59" i="21" s="1"/>
  <c r="PD58" i="21"/>
  <c r="PC58" i="21"/>
  <c r="PC57" i="21"/>
  <c r="PD57" i="21" s="1"/>
  <c r="PD56" i="21"/>
  <c r="PC56" i="21"/>
  <c r="PC55" i="21"/>
  <c r="PD55" i="21" s="1"/>
  <c r="PD54" i="21"/>
  <c r="PC54" i="21"/>
  <c r="PC53" i="21"/>
  <c r="PD53" i="21" s="1"/>
  <c r="PD52" i="21"/>
  <c r="PC52" i="21"/>
  <c r="PC51" i="21"/>
  <c r="PD51" i="21" s="1"/>
  <c r="PD50" i="21"/>
  <c r="PC50" i="21"/>
  <c r="PC49" i="21"/>
  <c r="PD49" i="21" s="1"/>
  <c r="PD48" i="21"/>
  <c r="PC48" i="21"/>
  <c r="PC47" i="21"/>
  <c r="PD47" i="21" s="1"/>
  <c r="PD46" i="21"/>
  <c r="PC46" i="21"/>
  <c r="PC45" i="21"/>
  <c r="PD45" i="21" s="1"/>
  <c r="PD44" i="21"/>
  <c r="PC44" i="21"/>
  <c r="PC43" i="21"/>
  <c r="PD43" i="21" s="1"/>
  <c r="PD42" i="21"/>
  <c r="PC42" i="21"/>
  <c r="PC41" i="21"/>
  <c r="PD41" i="21" s="1"/>
  <c r="PD40" i="21"/>
  <c r="PC40" i="21"/>
  <c r="PC39" i="21"/>
  <c r="PD39" i="21" s="1"/>
  <c r="PD38" i="21"/>
  <c r="PC38" i="21"/>
  <c r="PC37" i="21"/>
  <c r="PD37" i="21" s="1"/>
  <c r="PD36" i="21"/>
  <c r="PC36" i="21"/>
  <c r="PC35" i="21"/>
  <c r="PD35" i="21" s="1"/>
  <c r="PD34" i="21"/>
  <c r="PC34" i="21"/>
  <c r="PC33" i="21"/>
  <c r="PD33" i="21" s="1"/>
  <c r="PD32" i="21"/>
  <c r="PC32" i="21"/>
  <c r="PC31" i="21"/>
  <c r="PD31" i="21" s="1"/>
  <c r="PD30" i="21"/>
  <c r="PC30" i="21"/>
  <c r="PC29" i="21"/>
  <c r="PD29" i="21" s="1"/>
  <c r="PD28" i="21"/>
  <c r="PC28" i="21"/>
  <c r="PC27" i="21"/>
  <c r="PD27" i="21" s="1"/>
  <c r="PD26" i="21"/>
  <c r="PC26" i="21"/>
  <c r="PC25" i="21"/>
  <c r="PD25" i="21" s="1"/>
  <c r="PD24" i="21"/>
  <c r="PC24" i="21"/>
  <c r="PC23" i="21"/>
  <c r="PD23" i="21" s="1"/>
  <c r="PD22" i="21"/>
  <c r="PC22" i="21"/>
  <c r="PC21" i="21"/>
  <c r="PD21" i="21" s="1"/>
  <c r="PD20" i="21"/>
  <c r="PC20" i="21"/>
  <c r="PC19" i="21"/>
  <c r="PD19" i="21" s="1"/>
  <c r="PD18" i="21"/>
  <c r="PC18" i="21"/>
  <c r="PC17" i="21"/>
  <c r="PD17" i="21" s="1"/>
  <c r="PD16" i="21"/>
  <c r="PC16" i="21"/>
  <c r="PC15" i="21"/>
  <c r="PD15" i="21" s="1"/>
  <c r="PD14" i="21"/>
  <c r="PC14" i="21"/>
  <c r="PC13" i="21"/>
  <c r="PD13" i="21" s="1"/>
  <c r="PD12" i="21"/>
  <c r="PC12" i="21"/>
  <c r="PC11" i="21"/>
  <c r="PD11" i="21" s="1"/>
  <c r="PD10" i="21"/>
  <c r="PC10" i="21"/>
  <c r="PC9" i="21"/>
  <c r="PD9" i="21" s="1"/>
  <c r="PD8" i="21"/>
  <c r="PC8" i="21"/>
  <c r="PC7" i="21"/>
  <c r="PD7" i="21" s="1"/>
  <c r="PD6" i="21"/>
  <c r="PC6" i="21"/>
  <c r="PC5" i="21"/>
  <c r="PD5" i="21" s="1"/>
  <c r="PD4" i="21"/>
  <c r="PC4" i="21"/>
  <c r="PC3" i="21"/>
  <c r="PD3" i="21" s="1"/>
  <c r="PC74" i="20"/>
  <c r="OZ74" i="20"/>
  <c r="OY74" i="20"/>
  <c r="PC73" i="20"/>
  <c r="PD73" i="20" s="1"/>
  <c r="PD72" i="20"/>
  <c r="PC72" i="20"/>
  <c r="PC71" i="20"/>
  <c r="PD71" i="20" s="1"/>
  <c r="PD70" i="20"/>
  <c r="PC70" i="20"/>
  <c r="PC69" i="20"/>
  <c r="PD69" i="20" s="1"/>
  <c r="PD68" i="20"/>
  <c r="PC68" i="20"/>
  <c r="PC67" i="20"/>
  <c r="PD67" i="20" s="1"/>
  <c r="PD66" i="20"/>
  <c r="PC66" i="20"/>
  <c r="PC65" i="20"/>
  <c r="PD65" i="20" s="1"/>
  <c r="PD64" i="20"/>
  <c r="PC64" i="20"/>
  <c r="PC63" i="20"/>
  <c r="PD63" i="20" s="1"/>
  <c r="PD62" i="20"/>
  <c r="PC62" i="20"/>
  <c r="PC61" i="20"/>
  <c r="PD61" i="20" s="1"/>
  <c r="PD60" i="20"/>
  <c r="PC60" i="20"/>
  <c r="PC59" i="20"/>
  <c r="PD59" i="20" s="1"/>
  <c r="PD58" i="20"/>
  <c r="PC58" i="20"/>
  <c r="PC57" i="20"/>
  <c r="PD57" i="20" s="1"/>
  <c r="PD56" i="20"/>
  <c r="PC56" i="20"/>
  <c r="PC55" i="20"/>
  <c r="PD55" i="20" s="1"/>
  <c r="PD54" i="20"/>
  <c r="PC54" i="20"/>
  <c r="PC53" i="20"/>
  <c r="PD53" i="20" s="1"/>
  <c r="PD52" i="20"/>
  <c r="PC52" i="20"/>
  <c r="PC51" i="20"/>
  <c r="PD51" i="20" s="1"/>
  <c r="PD50" i="20"/>
  <c r="PC50" i="20"/>
  <c r="PC49" i="20"/>
  <c r="PD49" i="20" s="1"/>
  <c r="PD48" i="20"/>
  <c r="PC48" i="20"/>
  <c r="PC47" i="20"/>
  <c r="PD47" i="20" s="1"/>
  <c r="PD46" i="20"/>
  <c r="PC46" i="20"/>
  <c r="PC45" i="20"/>
  <c r="PD45" i="20" s="1"/>
  <c r="PD44" i="20"/>
  <c r="PC44" i="20"/>
  <c r="PC43" i="20"/>
  <c r="PD43" i="20" s="1"/>
  <c r="PD42" i="20"/>
  <c r="PC42" i="20"/>
  <c r="PC41" i="20"/>
  <c r="PD41" i="20" s="1"/>
  <c r="PD40" i="20"/>
  <c r="PC40" i="20"/>
  <c r="PC39" i="20"/>
  <c r="PD39" i="20" s="1"/>
  <c r="PD38" i="20"/>
  <c r="PC38" i="20"/>
  <c r="PC37" i="20"/>
  <c r="PD37" i="20" s="1"/>
  <c r="PD36" i="20"/>
  <c r="PC36" i="20"/>
  <c r="PC35" i="20"/>
  <c r="PD35" i="20" s="1"/>
  <c r="PD34" i="20"/>
  <c r="PC34" i="20"/>
  <c r="PC33" i="20"/>
  <c r="PD33" i="20" s="1"/>
  <c r="PD32" i="20"/>
  <c r="PC32" i="20"/>
  <c r="PC31" i="20"/>
  <c r="PD31" i="20" s="1"/>
  <c r="PD30" i="20"/>
  <c r="PC30" i="20"/>
  <c r="PC29" i="20"/>
  <c r="PD29" i="20" s="1"/>
  <c r="PD28" i="20"/>
  <c r="PC28" i="20"/>
  <c r="PC27" i="20"/>
  <c r="PD27" i="20" s="1"/>
  <c r="PD26" i="20"/>
  <c r="PC26" i="20"/>
  <c r="PC25" i="20"/>
  <c r="PD25" i="20" s="1"/>
  <c r="PD24" i="20"/>
  <c r="PC24" i="20"/>
  <c r="PC23" i="20"/>
  <c r="PD23" i="20" s="1"/>
  <c r="PD22" i="20"/>
  <c r="PC22" i="20"/>
  <c r="PC21" i="20"/>
  <c r="PD21" i="20" s="1"/>
  <c r="PD20" i="20"/>
  <c r="PC20" i="20"/>
  <c r="PC19" i="20"/>
  <c r="PD19" i="20" s="1"/>
  <c r="PD18" i="20"/>
  <c r="PC18" i="20"/>
  <c r="PC17" i="20"/>
  <c r="PD17" i="20" s="1"/>
  <c r="PD16" i="20"/>
  <c r="PC16" i="20"/>
  <c r="PC15" i="20"/>
  <c r="PD15" i="20" s="1"/>
  <c r="PD14" i="20"/>
  <c r="PC14" i="20"/>
  <c r="PC13" i="20"/>
  <c r="PD13" i="20" s="1"/>
  <c r="PD12" i="20"/>
  <c r="PC12" i="20"/>
  <c r="PC11" i="20"/>
  <c r="PD11" i="20" s="1"/>
  <c r="PD10" i="20"/>
  <c r="PC10" i="20"/>
  <c r="PC9" i="20"/>
  <c r="PD9" i="20" s="1"/>
  <c r="PD8" i="20"/>
  <c r="PC8" i="20"/>
  <c r="PC7" i="20"/>
  <c r="PD7" i="20" s="1"/>
  <c r="PD6" i="20"/>
  <c r="PC6" i="20"/>
  <c r="PC5" i="20"/>
  <c r="PD5" i="20" s="1"/>
  <c r="PD4" i="20"/>
  <c r="PC4" i="20"/>
  <c r="PC3" i="20"/>
  <c r="PD3" i="20" s="1"/>
  <c r="ZF74" i="13"/>
  <c r="ZI74" i="13" s="1"/>
  <c r="ZE74" i="13"/>
  <c r="ZJ73" i="13"/>
  <c r="ZI73" i="13"/>
  <c r="ZI72" i="13"/>
  <c r="ZJ72" i="13" s="1"/>
  <c r="ZJ71" i="13"/>
  <c r="ZI71" i="13"/>
  <c r="ZI70" i="13"/>
  <c r="ZJ70" i="13" s="1"/>
  <c r="ZJ69" i="13"/>
  <c r="ZI69" i="13"/>
  <c r="ZI68" i="13"/>
  <c r="ZJ68" i="13" s="1"/>
  <c r="ZJ67" i="13"/>
  <c r="ZI67" i="13"/>
  <c r="ZI66" i="13"/>
  <c r="ZJ66" i="13" s="1"/>
  <c r="ZJ65" i="13"/>
  <c r="ZI65" i="13"/>
  <c r="ZI64" i="13"/>
  <c r="ZJ64" i="13" s="1"/>
  <c r="ZJ63" i="13"/>
  <c r="ZI63" i="13"/>
  <c r="ZI62" i="13"/>
  <c r="ZJ62" i="13" s="1"/>
  <c r="ZJ61" i="13"/>
  <c r="ZI61" i="13"/>
  <c r="ZI60" i="13"/>
  <c r="ZJ60" i="13" s="1"/>
  <c r="ZJ59" i="13"/>
  <c r="ZI59" i="13"/>
  <c r="ZI58" i="13"/>
  <c r="ZJ58" i="13" s="1"/>
  <c r="ZJ57" i="13"/>
  <c r="ZI57" i="13"/>
  <c r="ZI56" i="13"/>
  <c r="ZJ56" i="13" s="1"/>
  <c r="ZJ55" i="13"/>
  <c r="ZI55" i="13"/>
  <c r="ZI54" i="13"/>
  <c r="ZJ54" i="13" s="1"/>
  <c r="ZJ53" i="13"/>
  <c r="ZI53" i="13"/>
  <c r="ZI52" i="13"/>
  <c r="ZJ52" i="13" s="1"/>
  <c r="ZJ51" i="13"/>
  <c r="ZI51" i="13"/>
  <c r="ZI50" i="13"/>
  <c r="ZJ50" i="13" s="1"/>
  <c r="ZJ49" i="13"/>
  <c r="ZI49" i="13"/>
  <c r="ZI48" i="13"/>
  <c r="ZJ48" i="13" s="1"/>
  <c r="ZJ47" i="13"/>
  <c r="ZI47" i="13"/>
  <c r="ZI46" i="13"/>
  <c r="ZJ46" i="13" s="1"/>
  <c r="ZJ45" i="13"/>
  <c r="ZI45" i="13"/>
  <c r="ZI44" i="13"/>
  <c r="ZJ44" i="13" s="1"/>
  <c r="ZJ43" i="13"/>
  <c r="ZI43" i="13"/>
  <c r="ZI42" i="13"/>
  <c r="ZJ42" i="13" s="1"/>
  <c r="ZJ41" i="13"/>
  <c r="ZI41" i="13"/>
  <c r="ZI40" i="13"/>
  <c r="ZJ40" i="13" s="1"/>
  <c r="ZJ39" i="13"/>
  <c r="ZI39" i="13"/>
  <c r="ZI38" i="13"/>
  <c r="ZJ38" i="13" s="1"/>
  <c r="ZJ37" i="13"/>
  <c r="ZI37" i="13"/>
  <c r="ZI36" i="13"/>
  <c r="ZJ36" i="13" s="1"/>
  <c r="ZJ35" i="13"/>
  <c r="ZI35" i="13"/>
  <c r="ZI34" i="13"/>
  <c r="ZJ34" i="13" s="1"/>
  <c r="ZJ33" i="13"/>
  <c r="ZI33" i="13"/>
  <c r="ZI32" i="13"/>
  <c r="ZJ32" i="13" s="1"/>
  <c r="ZJ31" i="13"/>
  <c r="ZI31" i="13"/>
  <c r="ZI30" i="13"/>
  <c r="ZJ30" i="13" s="1"/>
  <c r="ZJ29" i="13"/>
  <c r="ZI29" i="13"/>
  <c r="ZI28" i="13"/>
  <c r="ZJ28" i="13" s="1"/>
  <c r="ZJ27" i="13"/>
  <c r="ZI27" i="13"/>
  <c r="ZI26" i="13"/>
  <c r="ZJ26" i="13" s="1"/>
  <c r="ZJ25" i="13"/>
  <c r="ZI25" i="13"/>
  <c r="ZI24" i="13"/>
  <c r="ZJ24" i="13" s="1"/>
  <c r="ZJ23" i="13"/>
  <c r="ZI23" i="13"/>
  <c r="ZI22" i="13"/>
  <c r="ZJ22" i="13" s="1"/>
  <c r="ZJ21" i="13"/>
  <c r="ZI21" i="13"/>
  <c r="ZI20" i="13"/>
  <c r="ZJ20" i="13" s="1"/>
  <c r="ZJ19" i="13"/>
  <c r="ZI19" i="13"/>
  <c r="ZI18" i="13"/>
  <c r="ZJ18" i="13" s="1"/>
  <c r="ZJ17" i="13"/>
  <c r="ZI17" i="13"/>
  <c r="ZI16" i="13"/>
  <c r="ZJ16" i="13" s="1"/>
  <c r="ZJ15" i="13"/>
  <c r="ZI15" i="13"/>
  <c r="ZI14" i="13"/>
  <c r="ZJ14" i="13" s="1"/>
  <c r="ZJ13" i="13"/>
  <c r="ZI13" i="13"/>
  <c r="ZI12" i="13"/>
  <c r="ZJ12" i="13" s="1"/>
  <c r="ZJ11" i="13"/>
  <c r="ZI11" i="13"/>
  <c r="ZI10" i="13"/>
  <c r="ZJ10" i="13" s="1"/>
  <c r="ZJ9" i="13"/>
  <c r="ZI9" i="13"/>
  <c r="ZI8" i="13"/>
  <c r="ZJ8" i="13" s="1"/>
  <c r="ZJ7" i="13"/>
  <c r="ZI7" i="13"/>
  <c r="ZI6" i="13"/>
  <c r="ZJ6" i="13" s="1"/>
  <c r="ZJ5" i="13"/>
  <c r="ZI5" i="13"/>
  <c r="ZI4" i="13"/>
  <c r="ZJ4" i="13" s="1"/>
  <c r="ZJ3" i="13"/>
  <c r="ZI3" i="13"/>
  <c r="VC88" i="19"/>
  <c r="VB88" i="19"/>
  <c r="VC74" i="19"/>
  <c r="VB74" i="19"/>
  <c r="VF73" i="19"/>
  <c r="VF72" i="19"/>
  <c r="VF71" i="19"/>
  <c r="VF70" i="19"/>
  <c r="VF69" i="19"/>
  <c r="VF68" i="19"/>
  <c r="VF67" i="19"/>
  <c r="VF66" i="19"/>
  <c r="VF65" i="19"/>
  <c r="VF64" i="19"/>
  <c r="VF63" i="19"/>
  <c r="VF62" i="19"/>
  <c r="VF61" i="19"/>
  <c r="VF60" i="19"/>
  <c r="VF59" i="19"/>
  <c r="VF58" i="19"/>
  <c r="VF57" i="19"/>
  <c r="VF56" i="19"/>
  <c r="VF55" i="19"/>
  <c r="VF54" i="19"/>
  <c r="VF53" i="19"/>
  <c r="VF52" i="19"/>
  <c r="VF51" i="19"/>
  <c r="VF50" i="19"/>
  <c r="VF49" i="19"/>
  <c r="VF48" i="19"/>
  <c r="VF47" i="19"/>
  <c r="VF46" i="19"/>
  <c r="VF45" i="19"/>
  <c r="VF44" i="19"/>
  <c r="VF43" i="19"/>
  <c r="VF42" i="19"/>
  <c r="VF41" i="19"/>
  <c r="VF40" i="19"/>
  <c r="VF39" i="19"/>
  <c r="VF38" i="19"/>
  <c r="VF37" i="19"/>
  <c r="VF36" i="19"/>
  <c r="VF35" i="19"/>
  <c r="VF34" i="19"/>
  <c r="VF33" i="19"/>
  <c r="VF32" i="19"/>
  <c r="VF31" i="19"/>
  <c r="VF30" i="19"/>
  <c r="VF29" i="19"/>
  <c r="VF28" i="19"/>
  <c r="VF27" i="19"/>
  <c r="VF26" i="19"/>
  <c r="VF25" i="19"/>
  <c r="VF24" i="19"/>
  <c r="VF23" i="19"/>
  <c r="VF22" i="19"/>
  <c r="VF21" i="19"/>
  <c r="VF20" i="19"/>
  <c r="VF19" i="19"/>
  <c r="VF18" i="19"/>
  <c r="VF17" i="19"/>
  <c r="VF16" i="19"/>
  <c r="VF15" i="19"/>
  <c r="VF14" i="19"/>
  <c r="VF13" i="19"/>
  <c r="VF12" i="19"/>
  <c r="VF11" i="19"/>
  <c r="VF10" i="19"/>
  <c r="VF9" i="19"/>
  <c r="VF8" i="19"/>
  <c r="VF7" i="19"/>
  <c r="VF6" i="19"/>
  <c r="VF5" i="19"/>
  <c r="VF4" i="19"/>
  <c r="VF3" i="19"/>
  <c r="VN3" i="19" s="1"/>
  <c r="VF74" i="19" l="1"/>
  <c r="VF88" i="19"/>
  <c r="MV4" i="23"/>
  <c r="MV5" i="23"/>
  <c r="MV6" i="23"/>
  <c r="MV7" i="23"/>
  <c r="MV8" i="23"/>
  <c r="MV9" i="23"/>
  <c r="MV10" i="23"/>
  <c r="MV11" i="23"/>
  <c r="MV12" i="23"/>
  <c r="MV13" i="23"/>
  <c r="MV14" i="23"/>
  <c r="MV15" i="23"/>
  <c r="MV16" i="23"/>
  <c r="MV17" i="23"/>
  <c r="MV18" i="23"/>
  <c r="MV19" i="23"/>
  <c r="MV20" i="23"/>
  <c r="MV21" i="23"/>
  <c r="MV22" i="23"/>
  <c r="MV23" i="23"/>
  <c r="MV24" i="23"/>
  <c r="MV25" i="23"/>
  <c r="MV26" i="23"/>
  <c r="MV27" i="23"/>
  <c r="MV28" i="23"/>
  <c r="MV29" i="23"/>
  <c r="MV30" i="23"/>
  <c r="MV31" i="23"/>
  <c r="MV32" i="23"/>
  <c r="MV33" i="23"/>
  <c r="MV34" i="23"/>
  <c r="MV35" i="23"/>
  <c r="MV36" i="23"/>
  <c r="MV37" i="23"/>
  <c r="MV38" i="23"/>
  <c r="MV39" i="23"/>
  <c r="MV40" i="23"/>
  <c r="MV41" i="23"/>
  <c r="MV42" i="23"/>
  <c r="MV43" i="23"/>
  <c r="MV44" i="23"/>
  <c r="MV45" i="23"/>
  <c r="MV46" i="23"/>
  <c r="MV47" i="23"/>
  <c r="MV48" i="23"/>
  <c r="MV49" i="23"/>
  <c r="MV50" i="23"/>
  <c r="MV51" i="23"/>
  <c r="MV52" i="23"/>
  <c r="MV53" i="23"/>
  <c r="MV54" i="23"/>
  <c r="MV55" i="23"/>
  <c r="MV56" i="23"/>
  <c r="MV57" i="23"/>
  <c r="MV58" i="23"/>
  <c r="MV59" i="23"/>
  <c r="MV60" i="23"/>
  <c r="MV61" i="23"/>
  <c r="MV62" i="23"/>
  <c r="MV63" i="23"/>
  <c r="MV64" i="23"/>
  <c r="MV65" i="23"/>
  <c r="MV66" i="23"/>
  <c r="MV67" i="23"/>
  <c r="MV68" i="23"/>
  <c r="MV69" i="23"/>
  <c r="MV70" i="23"/>
  <c r="MV71" i="23"/>
  <c r="MV72" i="23"/>
  <c r="MV73" i="23"/>
  <c r="MV3" i="23"/>
  <c r="LJ89" i="23" l="1"/>
  <c r="LI89" i="23"/>
  <c r="LM89" i="23" s="1"/>
  <c r="LZ74" i="23"/>
  <c r="LY74" i="23"/>
  <c r="LR74" i="23"/>
  <c r="LU74" i="23" s="1"/>
  <c r="LQ74" i="23"/>
  <c r="LJ74" i="23"/>
  <c r="LI74" i="23"/>
  <c r="LB74" i="23"/>
  <c r="LA74" i="23"/>
  <c r="LE74" i="23" s="1"/>
  <c r="KT74" i="23"/>
  <c r="KS74" i="23"/>
  <c r="KL74" i="23"/>
  <c r="KO74" i="23" s="1"/>
  <c r="KK74" i="23"/>
  <c r="KD74" i="23"/>
  <c r="KC74" i="23"/>
  <c r="JV74" i="23"/>
  <c r="JU74" i="23"/>
  <c r="JY74" i="23" s="1"/>
  <c r="JN74" i="23"/>
  <c r="JQ74" i="23" s="1"/>
  <c r="JM74" i="23"/>
  <c r="JF74" i="23"/>
  <c r="JE74" i="23"/>
  <c r="JI74" i="23" s="1"/>
  <c r="IX74" i="23"/>
  <c r="IW74" i="23"/>
  <c r="IP74" i="23"/>
  <c r="IO74" i="23"/>
  <c r="IS74" i="23" s="1"/>
  <c r="IH74" i="23"/>
  <c r="IK74" i="23" s="1"/>
  <c r="IG74" i="23"/>
  <c r="HZ74" i="23"/>
  <c r="IC74" i="23" s="1"/>
  <c r="HY74" i="23"/>
  <c r="HR74" i="23"/>
  <c r="HU74" i="23" s="1"/>
  <c r="HQ74" i="23"/>
  <c r="HJ74" i="23"/>
  <c r="HI74" i="23"/>
  <c r="MC73" i="23"/>
  <c r="MD73" i="23" s="1"/>
  <c r="LU73" i="23"/>
  <c r="LM73" i="23"/>
  <c r="LE73" i="23"/>
  <c r="LN73" i="23" s="1"/>
  <c r="KW73" i="23"/>
  <c r="KO73" i="23"/>
  <c r="KP73" i="23" s="1"/>
  <c r="KG73" i="23"/>
  <c r="JY73" i="23"/>
  <c r="JZ73" i="23" s="1"/>
  <c r="JQ73" i="23"/>
  <c r="JI73" i="23"/>
  <c r="JA73" i="23"/>
  <c r="JB73" i="23" s="1"/>
  <c r="IS73" i="23"/>
  <c r="IK73" i="23"/>
  <c r="IL73" i="23" s="1"/>
  <c r="IC73" i="23"/>
  <c r="HU73" i="23"/>
  <c r="HM73" i="23"/>
  <c r="MC72" i="23"/>
  <c r="MD72" i="23" s="1"/>
  <c r="LU72" i="23"/>
  <c r="LM72" i="23"/>
  <c r="LE72" i="23"/>
  <c r="KW72" i="23"/>
  <c r="KX72" i="23" s="1"/>
  <c r="KO72" i="23"/>
  <c r="KG72" i="23"/>
  <c r="JY72" i="23"/>
  <c r="JQ72" i="23"/>
  <c r="JR72" i="23" s="1"/>
  <c r="JI72" i="23"/>
  <c r="JA72" i="23"/>
  <c r="JB72" i="23" s="1"/>
  <c r="IS72" i="23"/>
  <c r="IK72" i="23"/>
  <c r="IL72" i="23" s="1"/>
  <c r="IC72" i="23"/>
  <c r="HU72" i="23"/>
  <c r="HM72" i="23"/>
  <c r="MC71" i="23"/>
  <c r="MD71" i="23" s="1"/>
  <c r="LU71" i="23"/>
  <c r="LN71" i="23"/>
  <c r="LM71" i="23"/>
  <c r="LE71" i="23"/>
  <c r="KW71" i="23"/>
  <c r="KO71" i="23"/>
  <c r="KP71" i="23" s="1"/>
  <c r="KG71" i="23"/>
  <c r="JY71" i="23"/>
  <c r="JZ71" i="23" s="1"/>
  <c r="JQ71" i="23"/>
  <c r="JI71" i="23"/>
  <c r="JA71" i="23"/>
  <c r="JB71" i="23" s="1"/>
  <c r="IS71" i="23"/>
  <c r="IK71" i="23"/>
  <c r="IL71" i="23" s="1"/>
  <c r="IC71" i="23"/>
  <c r="HU71" i="23"/>
  <c r="HM71" i="23"/>
  <c r="MC70" i="23"/>
  <c r="MD70" i="23" s="1"/>
  <c r="LU70" i="23"/>
  <c r="LM70" i="23"/>
  <c r="LE70" i="23"/>
  <c r="KW70" i="23"/>
  <c r="KX70" i="23" s="1"/>
  <c r="KO70" i="23"/>
  <c r="KG70" i="23"/>
  <c r="JY70" i="23"/>
  <c r="JQ70" i="23"/>
  <c r="JR70" i="23" s="1"/>
  <c r="JI70" i="23"/>
  <c r="JA70" i="23"/>
  <c r="JB70" i="23" s="1"/>
  <c r="IS70" i="23"/>
  <c r="IK70" i="23"/>
  <c r="IL70" i="23" s="1"/>
  <c r="IC70" i="23"/>
  <c r="HU70" i="23"/>
  <c r="HM70" i="23"/>
  <c r="MC69" i="23"/>
  <c r="MD69" i="23" s="1"/>
  <c r="LU69" i="23"/>
  <c r="LM69" i="23"/>
  <c r="LE69" i="23"/>
  <c r="LN69" i="23" s="1"/>
  <c r="KW69" i="23"/>
  <c r="KO69" i="23"/>
  <c r="KP69" i="23" s="1"/>
  <c r="KG69" i="23"/>
  <c r="JY69" i="23"/>
  <c r="JZ69" i="23" s="1"/>
  <c r="JQ69" i="23"/>
  <c r="JI69" i="23"/>
  <c r="JA69" i="23"/>
  <c r="JB69" i="23" s="1"/>
  <c r="IS69" i="23"/>
  <c r="IK69" i="23"/>
  <c r="IL69" i="23" s="1"/>
  <c r="IC69" i="23"/>
  <c r="HU69" i="23"/>
  <c r="HM69" i="23"/>
  <c r="MC68" i="23"/>
  <c r="MD68" i="23" s="1"/>
  <c r="LU68" i="23"/>
  <c r="LM68" i="23"/>
  <c r="LE68" i="23"/>
  <c r="KW68" i="23"/>
  <c r="KX68" i="23" s="1"/>
  <c r="KO68" i="23"/>
  <c r="KG68" i="23"/>
  <c r="JY68" i="23"/>
  <c r="JQ68" i="23"/>
  <c r="JR68" i="23" s="1"/>
  <c r="JI68" i="23"/>
  <c r="JA68" i="23"/>
  <c r="JB68" i="23" s="1"/>
  <c r="IS68" i="23"/>
  <c r="IK68" i="23"/>
  <c r="IL68" i="23" s="1"/>
  <c r="IC68" i="23"/>
  <c r="HU68" i="23"/>
  <c r="HM68" i="23"/>
  <c r="MC67" i="23"/>
  <c r="MD67" i="23" s="1"/>
  <c r="LU67" i="23"/>
  <c r="LN67" i="23"/>
  <c r="LM67" i="23"/>
  <c r="LE67" i="23"/>
  <c r="KW67" i="23"/>
  <c r="KO67" i="23"/>
  <c r="KP67" i="23" s="1"/>
  <c r="KG67" i="23"/>
  <c r="JY67" i="23"/>
  <c r="JZ67" i="23" s="1"/>
  <c r="JQ67" i="23"/>
  <c r="JI67" i="23"/>
  <c r="JA67" i="23"/>
  <c r="JB67" i="23" s="1"/>
  <c r="IS67" i="23"/>
  <c r="IK67" i="23"/>
  <c r="IL67" i="23" s="1"/>
  <c r="IC67" i="23"/>
  <c r="HU67" i="23"/>
  <c r="HM67" i="23"/>
  <c r="MC66" i="23"/>
  <c r="MD66" i="23" s="1"/>
  <c r="LU66" i="23"/>
  <c r="LM66" i="23"/>
  <c r="LE66" i="23"/>
  <c r="KW66" i="23"/>
  <c r="KX66" i="23" s="1"/>
  <c r="KO66" i="23"/>
  <c r="KG66" i="23"/>
  <c r="JY66" i="23"/>
  <c r="JQ66" i="23"/>
  <c r="JR66" i="23" s="1"/>
  <c r="JI66" i="23"/>
  <c r="JA66" i="23"/>
  <c r="JB66" i="23" s="1"/>
  <c r="IS66" i="23"/>
  <c r="IK66" i="23"/>
  <c r="IL66" i="23" s="1"/>
  <c r="IC66" i="23"/>
  <c r="HU66" i="23"/>
  <c r="HM66" i="23"/>
  <c r="MC65" i="23"/>
  <c r="MD65" i="23" s="1"/>
  <c r="LU65" i="23"/>
  <c r="LM65" i="23"/>
  <c r="LE65" i="23"/>
  <c r="LN65" i="23" s="1"/>
  <c r="KW65" i="23"/>
  <c r="KO65" i="23"/>
  <c r="KP65" i="23" s="1"/>
  <c r="KG65" i="23"/>
  <c r="JY65" i="23"/>
  <c r="JZ65" i="23" s="1"/>
  <c r="JQ65" i="23"/>
  <c r="JI65" i="23"/>
  <c r="JA65" i="23"/>
  <c r="JB65" i="23" s="1"/>
  <c r="IS65" i="23"/>
  <c r="IK65" i="23"/>
  <c r="IL65" i="23" s="1"/>
  <c r="IC65" i="23"/>
  <c r="HU65" i="23"/>
  <c r="HM65" i="23"/>
  <c r="MC64" i="23"/>
  <c r="MD64" i="23" s="1"/>
  <c r="LU64" i="23"/>
  <c r="LM64" i="23"/>
  <c r="LE64" i="23"/>
  <c r="KW64" i="23"/>
  <c r="KX64" i="23" s="1"/>
  <c r="KO64" i="23"/>
  <c r="KG64" i="23"/>
  <c r="JY64" i="23"/>
  <c r="JQ64" i="23"/>
  <c r="JR64" i="23" s="1"/>
  <c r="JI64" i="23"/>
  <c r="JA64" i="23"/>
  <c r="JB64" i="23" s="1"/>
  <c r="IS64" i="23"/>
  <c r="IK64" i="23"/>
  <c r="IL64" i="23" s="1"/>
  <c r="IC64" i="23"/>
  <c r="HU64" i="23"/>
  <c r="HM64" i="23"/>
  <c r="MC63" i="23"/>
  <c r="MD63" i="23" s="1"/>
  <c r="LU63" i="23"/>
  <c r="LN63" i="23"/>
  <c r="LM63" i="23"/>
  <c r="LE63" i="23"/>
  <c r="KW63" i="23"/>
  <c r="KO63" i="23"/>
  <c r="KG63" i="23"/>
  <c r="KP63" i="23" s="1"/>
  <c r="JY63" i="23"/>
  <c r="KH63" i="23" s="1"/>
  <c r="JQ63" i="23"/>
  <c r="JI63" i="23"/>
  <c r="JB63" i="23"/>
  <c r="JA63" i="23"/>
  <c r="IS63" i="23"/>
  <c r="IK63" i="23"/>
  <c r="IC63" i="23"/>
  <c r="HU63" i="23"/>
  <c r="ID63" i="23" s="1"/>
  <c r="HM63" i="23"/>
  <c r="HV63" i="23" s="1"/>
  <c r="MC62" i="23"/>
  <c r="MD62" i="23" s="1"/>
  <c r="LU62" i="23"/>
  <c r="LN62" i="23"/>
  <c r="LM62" i="23"/>
  <c r="LE62" i="23"/>
  <c r="KW62" i="23"/>
  <c r="KO62" i="23"/>
  <c r="KG62" i="23"/>
  <c r="KP62" i="23" s="1"/>
  <c r="JY62" i="23"/>
  <c r="KH62" i="23" s="1"/>
  <c r="JQ62" i="23"/>
  <c r="JI62" i="23"/>
  <c r="JB62" i="23"/>
  <c r="JA62" i="23"/>
  <c r="IS62" i="23"/>
  <c r="IK62" i="23"/>
  <c r="IC62" i="23"/>
  <c r="HU62" i="23"/>
  <c r="ID62" i="23" s="1"/>
  <c r="HM62" i="23"/>
  <c r="HV62" i="23" s="1"/>
  <c r="MC61" i="23"/>
  <c r="MD61" i="23" s="1"/>
  <c r="LU61" i="23"/>
  <c r="LN61" i="23"/>
  <c r="LM61" i="23"/>
  <c r="LV61" i="23" s="1"/>
  <c r="LE61" i="23"/>
  <c r="KW61" i="23"/>
  <c r="KO61" i="23"/>
  <c r="KG61" i="23"/>
  <c r="KP61" i="23" s="1"/>
  <c r="JY61" i="23"/>
  <c r="KH61" i="23" s="1"/>
  <c r="JQ61" i="23"/>
  <c r="JI61" i="23"/>
  <c r="JB61" i="23"/>
  <c r="JA61" i="23"/>
  <c r="JJ61" i="23" s="1"/>
  <c r="IS61" i="23"/>
  <c r="IK61" i="23"/>
  <c r="IC61" i="23"/>
  <c r="HU61" i="23"/>
  <c r="ID61" i="23" s="1"/>
  <c r="HM61" i="23"/>
  <c r="HV61" i="23" s="1"/>
  <c r="MC60" i="23"/>
  <c r="MD60" i="23" s="1"/>
  <c r="LU60" i="23"/>
  <c r="LN60" i="23"/>
  <c r="LM60" i="23"/>
  <c r="LV60" i="23" s="1"/>
  <c r="LE60" i="23"/>
  <c r="KW60" i="23"/>
  <c r="KO60" i="23"/>
  <c r="KG60" i="23"/>
  <c r="KP60" i="23" s="1"/>
  <c r="JY60" i="23"/>
  <c r="KH60" i="23" s="1"/>
  <c r="JQ60" i="23"/>
  <c r="JI60" i="23"/>
  <c r="JB60" i="23"/>
  <c r="JA60" i="23"/>
  <c r="JJ60" i="23" s="1"/>
  <c r="IS60" i="23"/>
  <c r="IK60" i="23"/>
  <c r="IC60" i="23"/>
  <c r="HU60" i="23"/>
  <c r="ID60" i="23" s="1"/>
  <c r="HM60" i="23"/>
  <c r="HV60" i="23" s="1"/>
  <c r="MC59" i="23"/>
  <c r="MD59" i="23" s="1"/>
  <c r="LU59" i="23"/>
  <c r="LN59" i="23"/>
  <c r="LM59" i="23"/>
  <c r="LV59" i="23" s="1"/>
  <c r="LE59" i="23"/>
  <c r="KW59" i="23"/>
  <c r="KO59" i="23"/>
  <c r="KG59" i="23"/>
  <c r="KP59" i="23" s="1"/>
  <c r="JY59" i="23"/>
  <c r="KH59" i="23" s="1"/>
  <c r="JQ59" i="23"/>
  <c r="JI59" i="23"/>
  <c r="JB59" i="23"/>
  <c r="JA59" i="23"/>
  <c r="IS59" i="23"/>
  <c r="IK59" i="23"/>
  <c r="IC59" i="23"/>
  <c r="HU59" i="23"/>
  <c r="ID59" i="23" s="1"/>
  <c r="HM59" i="23"/>
  <c r="HV59" i="23" s="1"/>
  <c r="MC58" i="23"/>
  <c r="MD58" i="23" s="1"/>
  <c r="LU58" i="23"/>
  <c r="LN58" i="23"/>
  <c r="LM58" i="23"/>
  <c r="LV58" i="23" s="1"/>
  <c r="LE58" i="23"/>
  <c r="KW58" i="23"/>
  <c r="KO58" i="23"/>
  <c r="KG58" i="23"/>
  <c r="KP58" i="23" s="1"/>
  <c r="JY58" i="23"/>
  <c r="KH58" i="23" s="1"/>
  <c r="JQ58" i="23"/>
  <c r="JI58" i="23"/>
  <c r="JB58" i="23"/>
  <c r="JA58" i="23"/>
  <c r="IS58" i="23"/>
  <c r="IK58" i="23"/>
  <c r="IC58" i="23"/>
  <c r="HU58" i="23"/>
  <c r="ID58" i="23" s="1"/>
  <c r="HM58" i="23"/>
  <c r="HV58" i="23" s="1"/>
  <c r="MC57" i="23"/>
  <c r="MD57" i="23" s="1"/>
  <c r="LU57" i="23"/>
  <c r="LN57" i="23"/>
  <c r="LM57" i="23"/>
  <c r="LV57" i="23" s="1"/>
  <c r="LE57" i="23"/>
  <c r="KW57" i="23"/>
  <c r="KO57" i="23"/>
  <c r="KG57" i="23"/>
  <c r="KP57" i="23" s="1"/>
  <c r="JY57" i="23"/>
  <c r="KH57" i="23" s="1"/>
  <c r="JQ57" i="23"/>
  <c r="JI57" i="23"/>
  <c r="JB57" i="23"/>
  <c r="JA57" i="23"/>
  <c r="JJ57" i="23" s="1"/>
  <c r="IS57" i="23"/>
  <c r="IK57" i="23"/>
  <c r="IC57" i="23"/>
  <c r="HU57" i="23"/>
  <c r="ID57" i="23" s="1"/>
  <c r="HM57" i="23"/>
  <c r="HV57" i="23" s="1"/>
  <c r="MC56" i="23"/>
  <c r="MD56" i="23" s="1"/>
  <c r="LU56" i="23"/>
  <c r="LN56" i="23"/>
  <c r="LM56" i="23"/>
  <c r="LV56" i="23" s="1"/>
  <c r="LE56" i="23"/>
  <c r="KW56" i="23"/>
  <c r="KO56" i="23"/>
  <c r="KG56" i="23"/>
  <c r="KP56" i="23" s="1"/>
  <c r="JY56" i="23"/>
  <c r="KH56" i="23" s="1"/>
  <c r="JQ56" i="23"/>
  <c r="JI56" i="23"/>
  <c r="JB56" i="23"/>
  <c r="JA56" i="23"/>
  <c r="IS56" i="23"/>
  <c r="IK56" i="23"/>
  <c r="IC56" i="23"/>
  <c r="HU56" i="23"/>
  <c r="ID56" i="23" s="1"/>
  <c r="HM56" i="23"/>
  <c r="HV56" i="23" s="1"/>
  <c r="MC55" i="23"/>
  <c r="MD55" i="23" s="1"/>
  <c r="LU55" i="23"/>
  <c r="LN55" i="23"/>
  <c r="LM55" i="23"/>
  <c r="LV55" i="23" s="1"/>
  <c r="LE55" i="23"/>
  <c r="KW55" i="23"/>
  <c r="KO55" i="23"/>
  <c r="KG55" i="23"/>
  <c r="KP55" i="23" s="1"/>
  <c r="JY55" i="23"/>
  <c r="KH55" i="23" s="1"/>
  <c r="JQ55" i="23"/>
  <c r="JI55" i="23"/>
  <c r="JB55" i="23"/>
  <c r="JA55" i="23"/>
  <c r="IS55" i="23"/>
  <c r="IK55" i="23"/>
  <c r="IC55" i="23"/>
  <c r="HU55" i="23"/>
  <c r="ID55" i="23" s="1"/>
  <c r="HM55" i="23"/>
  <c r="HV55" i="23" s="1"/>
  <c r="MC54" i="23"/>
  <c r="MD54" i="23" s="1"/>
  <c r="LU54" i="23"/>
  <c r="LN54" i="23"/>
  <c r="LM54" i="23"/>
  <c r="LV54" i="23" s="1"/>
  <c r="LE54" i="23"/>
  <c r="KW54" i="23"/>
  <c r="KO54" i="23"/>
  <c r="KG54" i="23"/>
  <c r="JY54" i="23"/>
  <c r="JR54" i="23"/>
  <c r="JQ54" i="23"/>
  <c r="JZ54" i="23" s="1"/>
  <c r="JI54" i="23"/>
  <c r="JA54" i="23"/>
  <c r="IS54" i="23"/>
  <c r="IK54" i="23"/>
  <c r="IT54" i="23" s="1"/>
  <c r="IC54" i="23"/>
  <c r="HV54" i="23"/>
  <c r="HU54" i="23"/>
  <c r="ID54" i="23" s="1"/>
  <c r="HM54" i="23"/>
  <c r="MC53" i="23"/>
  <c r="MD53" i="23" s="1"/>
  <c r="LU53" i="23"/>
  <c r="LM53" i="23"/>
  <c r="LN53" i="23" s="1"/>
  <c r="LE53" i="23"/>
  <c r="LF53" i="23" s="1"/>
  <c r="KW53" i="23"/>
  <c r="KX53" i="23" s="1"/>
  <c r="KO53" i="23"/>
  <c r="KG53" i="23"/>
  <c r="KH53" i="23" s="1"/>
  <c r="JY53" i="23"/>
  <c r="JZ53" i="23" s="1"/>
  <c r="JQ53" i="23"/>
  <c r="JR53" i="23" s="1"/>
  <c r="JI53" i="23"/>
  <c r="JA53" i="23"/>
  <c r="JB53" i="23" s="1"/>
  <c r="IS53" i="23"/>
  <c r="IK53" i="23"/>
  <c r="IL53" i="23" s="1"/>
  <c r="IC53" i="23"/>
  <c r="HU53" i="23"/>
  <c r="HV53" i="23" s="1"/>
  <c r="HM53" i="23"/>
  <c r="MD52" i="23"/>
  <c r="MC52" i="23"/>
  <c r="LV52" i="23"/>
  <c r="LU52" i="23"/>
  <c r="LN52" i="23"/>
  <c r="LM52" i="23"/>
  <c r="LF52" i="23"/>
  <c r="LE52" i="23"/>
  <c r="KX52" i="23"/>
  <c r="KW52" i="23"/>
  <c r="KP52" i="23"/>
  <c r="KO52" i="23"/>
  <c r="KH52" i="23"/>
  <c r="KG52" i="23"/>
  <c r="JZ52" i="23"/>
  <c r="JY52" i="23"/>
  <c r="JR52" i="23"/>
  <c r="JQ52" i="23"/>
  <c r="JJ52" i="23"/>
  <c r="JI52" i="23"/>
  <c r="JB52" i="23"/>
  <c r="JA52" i="23"/>
  <c r="IT52" i="23"/>
  <c r="IS52" i="23"/>
  <c r="IL52" i="23"/>
  <c r="IK52" i="23"/>
  <c r="ID52" i="23"/>
  <c r="IC52" i="23"/>
  <c r="HU52" i="23"/>
  <c r="HM52" i="23"/>
  <c r="HV52" i="23" s="1"/>
  <c r="MC51" i="23"/>
  <c r="MD51" i="23" s="1"/>
  <c r="LU51" i="23"/>
  <c r="LV51" i="23" s="1"/>
  <c r="LM51" i="23"/>
  <c r="LE51" i="23"/>
  <c r="LF51" i="23" s="1"/>
  <c r="KW51" i="23"/>
  <c r="KX51" i="23" s="1"/>
  <c r="KO51" i="23"/>
  <c r="KP51" i="23" s="1"/>
  <c r="KG51" i="23"/>
  <c r="JY51" i="23"/>
  <c r="JZ51" i="23" s="1"/>
  <c r="JQ51" i="23"/>
  <c r="JR51" i="23" s="1"/>
  <c r="JI51" i="23"/>
  <c r="JJ51" i="23" s="1"/>
  <c r="JA51" i="23"/>
  <c r="IS51" i="23"/>
  <c r="IT51" i="23" s="1"/>
  <c r="IK51" i="23"/>
  <c r="IL51" i="23" s="1"/>
  <c r="IC51" i="23"/>
  <c r="ID51" i="23" s="1"/>
  <c r="HU51" i="23"/>
  <c r="HV51" i="23" s="1"/>
  <c r="HM51" i="23"/>
  <c r="MD50" i="23"/>
  <c r="MC50" i="23"/>
  <c r="LV50" i="23"/>
  <c r="LU50" i="23"/>
  <c r="LN50" i="23"/>
  <c r="LM50" i="23"/>
  <c r="LF50" i="23"/>
  <c r="LE50" i="23"/>
  <c r="KX50" i="23"/>
  <c r="KW50" i="23"/>
  <c r="KP50" i="23"/>
  <c r="KO50" i="23"/>
  <c r="KH50" i="23"/>
  <c r="KG50" i="23"/>
  <c r="JZ50" i="23"/>
  <c r="JY50" i="23"/>
  <c r="JR50" i="23"/>
  <c r="JQ50" i="23"/>
  <c r="JJ50" i="23"/>
  <c r="JI50" i="23"/>
  <c r="JB50" i="23"/>
  <c r="JA50" i="23"/>
  <c r="IT50" i="23"/>
  <c r="IS50" i="23"/>
  <c r="IL50" i="23"/>
  <c r="IK50" i="23"/>
  <c r="ID50" i="23"/>
  <c r="IC50" i="23"/>
  <c r="HV50" i="23"/>
  <c r="HU50" i="23"/>
  <c r="HM50" i="23"/>
  <c r="MC49" i="23"/>
  <c r="MD49" i="23" s="1"/>
  <c r="LU49" i="23"/>
  <c r="LV49" i="23" s="1"/>
  <c r="LM49" i="23"/>
  <c r="LN49" i="23" s="1"/>
  <c r="LE49" i="23"/>
  <c r="KW49" i="23"/>
  <c r="KX49" i="23" s="1"/>
  <c r="KO49" i="23"/>
  <c r="KP49" i="23" s="1"/>
  <c r="KG49" i="23"/>
  <c r="KH49" i="23" s="1"/>
  <c r="JY49" i="23"/>
  <c r="JQ49" i="23"/>
  <c r="JR49" i="23" s="1"/>
  <c r="JI49" i="23"/>
  <c r="JJ49" i="23" s="1"/>
  <c r="JA49" i="23"/>
  <c r="JB49" i="23" s="1"/>
  <c r="IS49" i="23"/>
  <c r="IK49" i="23"/>
  <c r="IL49" i="23" s="1"/>
  <c r="IC49" i="23"/>
  <c r="ID49" i="23" s="1"/>
  <c r="HU49" i="23"/>
  <c r="HV49" i="23" s="1"/>
  <c r="HM49" i="23"/>
  <c r="MD48" i="23"/>
  <c r="MC48" i="23"/>
  <c r="LV48" i="23"/>
  <c r="LU48" i="23"/>
  <c r="LN48" i="23"/>
  <c r="LM48" i="23"/>
  <c r="LF48" i="23"/>
  <c r="LE48" i="23"/>
  <c r="KX48" i="23"/>
  <c r="KW48" i="23"/>
  <c r="KP48" i="23"/>
  <c r="KO48" i="23"/>
  <c r="KH48" i="23"/>
  <c r="KG48" i="23"/>
  <c r="JZ48" i="23"/>
  <c r="JY48" i="23"/>
  <c r="JR48" i="23"/>
  <c r="JQ48" i="23"/>
  <c r="JJ48" i="23"/>
  <c r="JI48" i="23"/>
  <c r="JB48" i="23"/>
  <c r="JA48" i="23"/>
  <c r="IT48" i="23"/>
  <c r="IS48" i="23"/>
  <c r="IL48" i="23"/>
  <c r="IK48" i="23"/>
  <c r="ID48" i="23"/>
  <c r="IC48" i="23"/>
  <c r="HU48" i="23"/>
  <c r="HM48" i="23"/>
  <c r="HV48" i="23" s="1"/>
  <c r="MC47" i="23"/>
  <c r="MD47" i="23" s="1"/>
  <c r="LU47" i="23"/>
  <c r="LM47" i="23"/>
  <c r="LE47" i="23"/>
  <c r="LF47" i="23" s="1"/>
  <c r="KW47" i="23"/>
  <c r="KX47" i="23" s="1"/>
  <c r="KO47" i="23"/>
  <c r="KG47" i="23"/>
  <c r="JY47" i="23"/>
  <c r="JZ47" i="23" s="1"/>
  <c r="JQ47" i="23"/>
  <c r="JR47" i="23" s="1"/>
  <c r="JI47" i="23"/>
  <c r="JA47" i="23"/>
  <c r="IS47" i="23"/>
  <c r="IT47" i="23" s="1"/>
  <c r="IK47" i="23"/>
  <c r="IL47" i="23" s="1"/>
  <c r="IC47" i="23"/>
  <c r="HU47" i="23"/>
  <c r="HV47" i="23" s="1"/>
  <c r="HM47" i="23"/>
  <c r="MD46" i="23"/>
  <c r="MC46" i="23"/>
  <c r="LV46" i="23"/>
  <c r="LU46" i="23"/>
  <c r="LN46" i="23"/>
  <c r="LM46" i="23"/>
  <c r="LF46" i="23"/>
  <c r="LE46" i="23"/>
  <c r="KX46" i="23"/>
  <c r="KW46" i="23"/>
  <c r="KP46" i="23"/>
  <c r="KO46" i="23"/>
  <c r="KH46" i="23"/>
  <c r="KG46" i="23"/>
  <c r="JZ46" i="23"/>
  <c r="JY46" i="23"/>
  <c r="JR46" i="23"/>
  <c r="JQ46" i="23"/>
  <c r="JJ46" i="23"/>
  <c r="JI46" i="23"/>
  <c r="JB46" i="23"/>
  <c r="JA46" i="23"/>
  <c r="IT46" i="23"/>
  <c r="IS46" i="23"/>
  <c r="IL46" i="23"/>
  <c r="IK46" i="23"/>
  <c r="ID46" i="23"/>
  <c r="IC46" i="23"/>
  <c r="HU46" i="23"/>
  <c r="HM46" i="23"/>
  <c r="HV46" i="23" s="1"/>
  <c r="MC45" i="23"/>
  <c r="MD45" i="23" s="1"/>
  <c r="LU45" i="23"/>
  <c r="LV45" i="23" s="1"/>
  <c r="LM45" i="23"/>
  <c r="LE45" i="23"/>
  <c r="KW45" i="23"/>
  <c r="KX45" i="23" s="1"/>
  <c r="KO45" i="23"/>
  <c r="KP45" i="23" s="1"/>
  <c r="KG45" i="23"/>
  <c r="JY45" i="23"/>
  <c r="JQ45" i="23"/>
  <c r="JR45" i="23" s="1"/>
  <c r="JI45" i="23"/>
  <c r="JJ45" i="23" s="1"/>
  <c r="JA45" i="23"/>
  <c r="IS45" i="23"/>
  <c r="IK45" i="23"/>
  <c r="IL45" i="23" s="1"/>
  <c r="IC45" i="23"/>
  <c r="ID45" i="23" s="1"/>
  <c r="HU45" i="23"/>
  <c r="HV45" i="23" s="1"/>
  <c r="HM45" i="23"/>
  <c r="MD44" i="23"/>
  <c r="MC44" i="23"/>
  <c r="LV44" i="23"/>
  <c r="LU44" i="23"/>
  <c r="LN44" i="23"/>
  <c r="LM44" i="23"/>
  <c r="LF44" i="23"/>
  <c r="LE44" i="23"/>
  <c r="KX44" i="23"/>
  <c r="KW44" i="23"/>
  <c r="KP44" i="23"/>
  <c r="KO44" i="23"/>
  <c r="KH44" i="23"/>
  <c r="KG44" i="23"/>
  <c r="JZ44" i="23"/>
  <c r="JY44" i="23"/>
  <c r="JR44" i="23"/>
  <c r="JQ44" i="23"/>
  <c r="JJ44" i="23"/>
  <c r="JI44" i="23"/>
  <c r="JB44" i="23"/>
  <c r="JA44" i="23"/>
  <c r="IT44" i="23"/>
  <c r="IS44" i="23"/>
  <c r="IL44" i="23"/>
  <c r="IK44" i="23"/>
  <c r="ID44" i="23"/>
  <c r="IC44" i="23"/>
  <c r="HV44" i="23"/>
  <c r="HU44" i="23"/>
  <c r="HM44" i="23"/>
  <c r="MC43" i="23"/>
  <c r="LU43" i="23"/>
  <c r="LV43" i="23" s="1"/>
  <c r="LM43" i="23"/>
  <c r="LN43" i="23" s="1"/>
  <c r="LE43" i="23"/>
  <c r="KW43" i="23"/>
  <c r="KO43" i="23"/>
  <c r="KP43" i="23" s="1"/>
  <c r="KG43" i="23"/>
  <c r="KH43" i="23" s="1"/>
  <c r="JY43" i="23"/>
  <c r="JQ43" i="23"/>
  <c r="JI43" i="23"/>
  <c r="JJ43" i="23" s="1"/>
  <c r="JA43" i="23"/>
  <c r="JB43" i="23" s="1"/>
  <c r="IS43" i="23"/>
  <c r="IK43" i="23"/>
  <c r="IC43" i="23"/>
  <c r="ID43" i="23" s="1"/>
  <c r="HU43" i="23"/>
  <c r="HV43" i="23" s="1"/>
  <c r="HM43" i="23"/>
  <c r="MD42" i="23"/>
  <c r="MC42" i="23"/>
  <c r="LV42" i="23"/>
  <c r="LU42" i="23"/>
  <c r="LN42" i="23"/>
  <c r="LM42" i="23"/>
  <c r="LF42" i="23"/>
  <c r="LE42" i="23"/>
  <c r="KX42" i="23"/>
  <c r="KW42" i="23"/>
  <c r="KP42" i="23"/>
  <c r="KO42" i="23"/>
  <c r="KH42" i="23"/>
  <c r="KG42" i="23"/>
  <c r="JZ42" i="23"/>
  <c r="JY42" i="23"/>
  <c r="JR42" i="23"/>
  <c r="JQ42" i="23"/>
  <c r="JJ42" i="23"/>
  <c r="JI42" i="23"/>
  <c r="JB42" i="23"/>
  <c r="JA42" i="23"/>
  <c r="IT42" i="23"/>
  <c r="IS42" i="23"/>
  <c r="IL42" i="23"/>
  <c r="IK42" i="23"/>
  <c r="ID42" i="23"/>
  <c r="IC42" i="23"/>
  <c r="HV42" i="23"/>
  <c r="HU42" i="23"/>
  <c r="HM42" i="23"/>
  <c r="MC41" i="23"/>
  <c r="LU41" i="23"/>
  <c r="LV41" i="23" s="1"/>
  <c r="LM41" i="23"/>
  <c r="LE41" i="23"/>
  <c r="KW41" i="23"/>
  <c r="KO41" i="23"/>
  <c r="KG41" i="23"/>
  <c r="JY41" i="23"/>
  <c r="JQ41" i="23"/>
  <c r="JI41" i="23"/>
  <c r="JA41" i="23"/>
  <c r="IS41" i="23"/>
  <c r="IK41" i="23"/>
  <c r="IC41" i="23"/>
  <c r="HU41" i="23"/>
  <c r="HM41" i="23"/>
  <c r="HV41" i="23" s="1"/>
  <c r="MD40" i="23"/>
  <c r="MC40" i="23"/>
  <c r="LU40" i="23"/>
  <c r="LV40" i="23" s="1"/>
  <c r="LN40" i="23"/>
  <c r="LM40" i="23"/>
  <c r="LE40" i="23"/>
  <c r="LF40" i="23" s="1"/>
  <c r="KX40" i="23"/>
  <c r="KW40" i="23"/>
  <c r="KO40" i="23"/>
  <c r="KP40" i="23" s="1"/>
  <c r="KH40" i="23"/>
  <c r="KG40" i="23"/>
  <c r="JY40" i="23"/>
  <c r="JZ40" i="23" s="1"/>
  <c r="JR40" i="23"/>
  <c r="JQ40" i="23"/>
  <c r="JI40" i="23"/>
  <c r="JJ40" i="23" s="1"/>
  <c r="JB40" i="23"/>
  <c r="JA40" i="23"/>
  <c r="IS40" i="23"/>
  <c r="IT40" i="23" s="1"/>
  <c r="IL40" i="23"/>
  <c r="IK40" i="23"/>
  <c r="IC40" i="23"/>
  <c r="ID40" i="23" s="1"/>
  <c r="HV40" i="23"/>
  <c r="HU40" i="23"/>
  <c r="HM40" i="23"/>
  <c r="MC39" i="23"/>
  <c r="MD39" i="23" s="1"/>
  <c r="LU39" i="23"/>
  <c r="LM39" i="23"/>
  <c r="LE39" i="23"/>
  <c r="KW39" i="23"/>
  <c r="KO39" i="23"/>
  <c r="KG39" i="23"/>
  <c r="JY39" i="23"/>
  <c r="JQ39" i="23"/>
  <c r="JI39" i="23"/>
  <c r="JA39" i="23"/>
  <c r="IS39" i="23"/>
  <c r="IK39" i="23"/>
  <c r="IC39" i="23"/>
  <c r="HU39" i="23"/>
  <c r="HM39" i="23"/>
  <c r="MC38" i="23"/>
  <c r="MD38" i="23" s="1"/>
  <c r="LV38" i="23"/>
  <c r="LU38" i="23"/>
  <c r="LM38" i="23"/>
  <c r="LN38" i="23" s="1"/>
  <c r="LF38" i="23"/>
  <c r="LE38" i="23"/>
  <c r="KW38" i="23"/>
  <c r="KX38" i="23" s="1"/>
  <c r="KP38" i="23"/>
  <c r="KO38" i="23"/>
  <c r="KG38" i="23"/>
  <c r="KH38" i="23" s="1"/>
  <c r="JZ38" i="23"/>
  <c r="JY38" i="23"/>
  <c r="JQ38" i="23"/>
  <c r="JR38" i="23" s="1"/>
  <c r="JJ38" i="23"/>
  <c r="JI38" i="23"/>
  <c r="JA38" i="23"/>
  <c r="JB38" i="23" s="1"/>
  <c r="IT38" i="23"/>
  <c r="IS38" i="23"/>
  <c r="IK38" i="23"/>
  <c r="IL38" i="23" s="1"/>
  <c r="ID38" i="23"/>
  <c r="IC38" i="23"/>
  <c r="HU38" i="23"/>
  <c r="HM38" i="23"/>
  <c r="MC37" i="23"/>
  <c r="LU37" i="23"/>
  <c r="LM37" i="23"/>
  <c r="LE37" i="23"/>
  <c r="KW37" i="23"/>
  <c r="KO37" i="23"/>
  <c r="KG37" i="23"/>
  <c r="JY37" i="23"/>
  <c r="JQ37" i="23"/>
  <c r="JI37" i="23"/>
  <c r="JA37" i="23"/>
  <c r="IS37" i="23"/>
  <c r="IK37" i="23"/>
  <c r="IC37" i="23"/>
  <c r="HU37" i="23"/>
  <c r="HM37" i="23"/>
  <c r="HV37" i="23" s="1"/>
  <c r="MD36" i="23"/>
  <c r="MC36" i="23"/>
  <c r="LU36" i="23"/>
  <c r="LV36" i="23" s="1"/>
  <c r="LN36" i="23"/>
  <c r="LM36" i="23"/>
  <c r="LE36" i="23"/>
  <c r="LF36" i="23" s="1"/>
  <c r="KX36" i="23"/>
  <c r="KW36" i="23"/>
  <c r="KO36" i="23"/>
  <c r="KP36" i="23" s="1"/>
  <c r="KH36" i="23"/>
  <c r="KG36" i="23"/>
  <c r="JY36" i="23"/>
  <c r="JZ36" i="23" s="1"/>
  <c r="JR36" i="23"/>
  <c r="JQ36" i="23"/>
  <c r="JI36" i="23"/>
  <c r="JJ36" i="23" s="1"/>
  <c r="JB36" i="23"/>
  <c r="JA36" i="23"/>
  <c r="IS36" i="23"/>
  <c r="IT36" i="23" s="1"/>
  <c r="IL36" i="23"/>
  <c r="IK36" i="23"/>
  <c r="IC36" i="23"/>
  <c r="ID36" i="23" s="1"/>
  <c r="HV36" i="23"/>
  <c r="HU36" i="23"/>
  <c r="HM36" i="23"/>
  <c r="MC35" i="23"/>
  <c r="MD35" i="23" s="1"/>
  <c r="LU35" i="23"/>
  <c r="LM35" i="23"/>
  <c r="LE35" i="23"/>
  <c r="KW35" i="23"/>
  <c r="KO35" i="23"/>
  <c r="KG35" i="23"/>
  <c r="JY35" i="23"/>
  <c r="JQ35" i="23"/>
  <c r="JI35" i="23"/>
  <c r="JA35" i="23"/>
  <c r="IS35" i="23"/>
  <c r="IK35" i="23"/>
  <c r="IC35" i="23"/>
  <c r="HU35" i="23"/>
  <c r="HM35" i="23"/>
  <c r="MC34" i="23"/>
  <c r="MD34" i="23" s="1"/>
  <c r="LV34" i="23"/>
  <c r="LU34" i="23"/>
  <c r="LM34" i="23"/>
  <c r="LN34" i="23" s="1"/>
  <c r="LF34" i="23"/>
  <c r="LE34" i="23"/>
  <c r="KW34" i="23"/>
  <c r="KX34" i="23" s="1"/>
  <c r="KP34" i="23"/>
  <c r="KO34" i="23"/>
  <c r="KG34" i="23"/>
  <c r="KH34" i="23" s="1"/>
  <c r="JZ34" i="23"/>
  <c r="JY34" i="23"/>
  <c r="JQ34" i="23"/>
  <c r="JR34" i="23" s="1"/>
  <c r="JJ34" i="23"/>
  <c r="JI34" i="23"/>
  <c r="JA34" i="23"/>
  <c r="JB34" i="23" s="1"/>
  <c r="IT34" i="23"/>
  <c r="IS34" i="23"/>
  <c r="IK34" i="23"/>
  <c r="IL34" i="23" s="1"/>
  <c r="ID34" i="23"/>
  <c r="IC34" i="23"/>
  <c r="HU34" i="23"/>
  <c r="HM34" i="23"/>
  <c r="MC33" i="23"/>
  <c r="LV33" i="23"/>
  <c r="LU33" i="23"/>
  <c r="MD33" i="23" s="1"/>
  <c r="LM33" i="23"/>
  <c r="LE33" i="23"/>
  <c r="KW33" i="23"/>
  <c r="KO33" i="23"/>
  <c r="KX33" i="23" s="1"/>
  <c r="KG33" i="23"/>
  <c r="JY33" i="23"/>
  <c r="KH33" i="23" s="1"/>
  <c r="JQ33" i="23"/>
  <c r="JJ33" i="23"/>
  <c r="JI33" i="23"/>
  <c r="JR33" i="23" s="1"/>
  <c r="JA33" i="23"/>
  <c r="IS33" i="23"/>
  <c r="IK33" i="23"/>
  <c r="IC33" i="23"/>
  <c r="IL33" i="23" s="1"/>
  <c r="HU33" i="23"/>
  <c r="HM33" i="23"/>
  <c r="HV33" i="23" s="1"/>
  <c r="MC32" i="23"/>
  <c r="LU32" i="23"/>
  <c r="LM32" i="23"/>
  <c r="LE32" i="23"/>
  <c r="LF32" i="23" s="1"/>
  <c r="KX32" i="23"/>
  <c r="KW32" i="23"/>
  <c r="KO32" i="23"/>
  <c r="KP32" i="23" s="1"/>
  <c r="KH32" i="23"/>
  <c r="KG32" i="23"/>
  <c r="JY32" i="23"/>
  <c r="JZ32" i="23" s="1"/>
  <c r="JQ32" i="23"/>
  <c r="JI32" i="23"/>
  <c r="JA32" i="23"/>
  <c r="IS32" i="23"/>
  <c r="IT32" i="23" s="1"/>
  <c r="IL32" i="23"/>
  <c r="IK32" i="23"/>
  <c r="IC32" i="23"/>
  <c r="ID32" i="23" s="1"/>
  <c r="HV32" i="23"/>
  <c r="HU32" i="23"/>
  <c r="HM32" i="23"/>
  <c r="MC31" i="23"/>
  <c r="MD31" i="23" s="1"/>
  <c r="LU31" i="23"/>
  <c r="LV31" i="23" s="1"/>
  <c r="LM31" i="23"/>
  <c r="LN31" i="23" s="1"/>
  <c r="LE31" i="23"/>
  <c r="LF31" i="23" s="1"/>
  <c r="KX31" i="23"/>
  <c r="KW31" i="23"/>
  <c r="KO31" i="23"/>
  <c r="KG31" i="23"/>
  <c r="KH31" i="23" s="1"/>
  <c r="JY31" i="23"/>
  <c r="JQ31" i="23"/>
  <c r="JR31" i="23" s="1"/>
  <c r="JI31" i="23"/>
  <c r="JJ31" i="23" s="1"/>
  <c r="JA31" i="23"/>
  <c r="JB31" i="23" s="1"/>
  <c r="IS31" i="23"/>
  <c r="IT31" i="23" s="1"/>
  <c r="IL31" i="23"/>
  <c r="IK31" i="23"/>
  <c r="IC31" i="23"/>
  <c r="HU31" i="23"/>
  <c r="HV31" i="23" s="1"/>
  <c r="HM31" i="23"/>
  <c r="MC30" i="23"/>
  <c r="MD30" i="23" s="1"/>
  <c r="LV30" i="23"/>
  <c r="LU30" i="23"/>
  <c r="LM30" i="23"/>
  <c r="LN30" i="23" s="1"/>
  <c r="LE30" i="23"/>
  <c r="KW30" i="23"/>
  <c r="KO30" i="23"/>
  <c r="KG30" i="23"/>
  <c r="KH30" i="23" s="1"/>
  <c r="JZ30" i="23"/>
  <c r="JY30" i="23"/>
  <c r="JQ30" i="23"/>
  <c r="JR30" i="23" s="1"/>
  <c r="JJ30" i="23"/>
  <c r="JI30" i="23"/>
  <c r="JA30" i="23"/>
  <c r="JB30" i="23" s="1"/>
  <c r="IS30" i="23"/>
  <c r="IK30" i="23"/>
  <c r="IC30" i="23"/>
  <c r="HU30" i="23"/>
  <c r="HM30" i="23"/>
  <c r="MC29" i="23"/>
  <c r="LU29" i="23"/>
  <c r="LV29" i="23" s="1"/>
  <c r="LM29" i="23"/>
  <c r="LN29" i="23" s="1"/>
  <c r="LE29" i="23"/>
  <c r="LF29" i="23" s="1"/>
  <c r="KW29" i="23"/>
  <c r="KX29" i="23" s="1"/>
  <c r="KP29" i="23"/>
  <c r="KO29" i="23"/>
  <c r="KG29" i="23"/>
  <c r="JY29" i="23"/>
  <c r="JZ29" i="23" s="1"/>
  <c r="JQ29" i="23"/>
  <c r="JI29" i="23"/>
  <c r="JJ29" i="23" s="1"/>
  <c r="JA29" i="23"/>
  <c r="JB29" i="23" s="1"/>
  <c r="IS29" i="23"/>
  <c r="IT29" i="23" s="1"/>
  <c r="IK29" i="23"/>
  <c r="IL29" i="23" s="1"/>
  <c r="ID29" i="23"/>
  <c r="IC29" i="23"/>
  <c r="HU29" i="23"/>
  <c r="HM29" i="23"/>
  <c r="MD28" i="23"/>
  <c r="MC28" i="23"/>
  <c r="LU28" i="23"/>
  <c r="LV28" i="23" s="1"/>
  <c r="LN28" i="23"/>
  <c r="LM28" i="23"/>
  <c r="LE28" i="23"/>
  <c r="LF28" i="23" s="1"/>
  <c r="KW28" i="23"/>
  <c r="KO28" i="23"/>
  <c r="KG28" i="23"/>
  <c r="JY28" i="23"/>
  <c r="JZ28" i="23" s="1"/>
  <c r="JR28" i="23"/>
  <c r="JQ28" i="23"/>
  <c r="JI28" i="23"/>
  <c r="JJ28" i="23" s="1"/>
  <c r="JB28" i="23"/>
  <c r="JA28" i="23"/>
  <c r="IS28" i="23"/>
  <c r="IT28" i="23" s="1"/>
  <c r="IK28" i="23"/>
  <c r="IC28" i="23"/>
  <c r="HV28" i="23"/>
  <c r="HU28" i="23"/>
  <c r="HM28" i="23"/>
  <c r="MD27" i="23"/>
  <c r="MC27" i="23"/>
  <c r="LU27" i="23"/>
  <c r="LM27" i="23"/>
  <c r="LN27" i="23" s="1"/>
  <c r="LE27" i="23"/>
  <c r="KW27" i="23"/>
  <c r="KX27" i="23" s="1"/>
  <c r="KO27" i="23"/>
  <c r="KP27" i="23" s="1"/>
  <c r="KG27" i="23"/>
  <c r="KH27" i="23" s="1"/>
  <c r="JY27" i="23"/>
  <c r="JZ27" i="23" s="1"/>
  <c r="JR27" i="23"/>
  <c r="JQ27" i="23"/>
  <c r="JI27" i="23"/>
  <c r="JA27" i="23"/>
  <c r="JB27" i="23" s="1"/>
  <c r="IS27" i="23"/>
  <c r="IK27" i="23"/>
  <c r="IL27" i="23" s="1"/>
  <c r="IC27" i="23"/>
  <c r="ID27" i="23" s="1"/>
  <c r="HU27" i="23"/>
  <c r="HV27" i="23" s="1"/>
  <c r="HM27" i="23"/>
  <c r="MC26" i="23"/>
  <c r="MD26" i="23" s="1"/>
  <c r="LU26" i="23"/>
  <c r="LM26" i="23"/>
  <c r="LN26" i="23" s="1"/>
  <c r="LF26" i="23"/>
  <c r="LE26" i="23"/>
  <c r="KW26" i="23"/>
  <c r="KX26" i="23" s="1"/>
  <c r="KP26" i="23"/>
  <c r="KO26" i="23"/>
  <c r="KG26" i="23"/>
  <c r="KH26" i="23" s="1"/>
  <c r="JY26" i="23"/>
  <c r="JQ26" i="23"/>
  <c r="JI26" i="23"/>
  <c r="JA26" i="23"/>
  <c r="JB26" i="23" s="1"/>
  <c r="IT26" i="23"/>
  <c r="IS26" i="23"/>
  <c r="IK26" i="23"/>
  <c r="IL26" i="23" s="1"/>
  <c r="ID26" i="23"/>
  <c r="IC26" i="23"/>
  <c r="HU26" i="23"/>
  <c r="HM26" i="23"/>
  <c r="MC25" i="23"/>
  <c r="MD25" i="23" s="1"/>
  <c r="LV25" i="23"/>
  <c r="LU25" i="23"/>
  <c r="LM25" i="23"/>
  <c r="LE25" i="23"/>
  <c r="LF25" i="23" s="1"/>
  <c r="KW25" i="23"/>
  <c r="KO25" i="23"/>
  <c r="KP25" i="23" s="1"/>
  <c r="KG25" i="23"/>
  <c r="KH25" i="23" s="1"/>
  <c r="JY25" i="23"/>
  <c r="JZ25" i="23" s="1"/>
  <c r="JQ25" i="23"/>
  <c r="JR25" i="23" s="1"/>
  <c r="JJ25" i="23"/>
  <c r="JI25" i="23"/>
  <c r="JA25" i="23"/>
  <c r="IS25" i="23"/>
  <c r="IT25" i="23" s="1"/>
  <c r="IK25" i="23"/>
  <c r="IC25" i="23"/>
  <c r="ID25" i="23" s="1"/>
  <c r="HU25" i="23"/>
  <c r="HV25" i="23" s="1"/>
  <c r="HM25" i="23"/>
  <c r="MC24" i="23"/>
  <c r="LU24" i="23"/>
  <c r="LM24" i="23"/>
  <c r="LE24" i="23"/>
  <c r="LF24" i="23" s="1"/>
  <c r="KX24" i="23"/>
  <c r="KW24" i="23"/>
  <c r="KO24" i="23"/>
  <c r="KP24" i="23" s="1"/>
  <c r="KH24" i="23"/>
  <c r="KG24" i="23"/>
  <c r="JY24" i="23"/>
  <c r="JZ24" i="23" s="1"/>
  <c r="JQ24" i="23"/>
  <c r="JI24" i="23"/>
  <c r="JA24" i="23"/>
  <c r="IS24" i="23"/>
  <c r="IT24" i="23" s="1"/>
  <c r="IL24" i="23"/>
  <c r="IK24" i="23"/>
  <c r="IC24" i="23"/>
  <c r="ID24" i="23" s="1"/>
  <c r="HV24" i="23"/>
  <c r="HU24" i="23"/>
  <c r="HM24" i="23"/>
  <c r="MC23" i="23"/>
  <c r="MD23" i="23" s="1"/>
  <c r="LU23" i="23"/>
  <c r="LM23" i="23"/>
  <c r="LN23" i="23" s="1"/>
  <c r="LF23" i="23"/>
  <c r="LE23" i="23"/>
  <c r="KW23" i="23"/>
  <c r="KX23" i="23" s="1"/>
  <c r="KP23" i="23"/>
  <c r="KO23" i="23"/>
  <c r="KG23" i="23"/>
  <c r="KH23" i="23" s="1"/>
  <c r="JZ23" i="23"/>
  <c r="JY23" i="23"/>
  <c r="JQ23" i="23"/>
  <c r="JR23" i="23" s="1"/>
  <c r="JJ23" i="23"/>
  <c r="JI23" i="23"/>
  <c r="JA23" i="23"/>
  <c r="JB23" i="23" s="1"/>
  <c r="IT23" i="23"/>
  <c r="IS23" i="23"/>
  <c r="IK23" i="23"/>
  <c r="IL23" i="23" s="1"/>
  <c r="ID23" i="23"/>
  <c r="IC23" i="23"/>
  <c r="HU23" i="23"/>
  <c r="HM23" i="23"/>
  <c r="MC22" i="23"/>
  <c r="LU22" i="23"/>
  <c r="LV22" i="23" s="1"/>
  <c r="LM22" i="23"/>
  <c r="LE22" i="23"/>
  <c r="LF22" i="23" s="1"/>
  <c r="KW22" i="23"/>
  <c r="KO22" i="23"/>
  <c r="KP22" i="23" s="1"/>
  <c r="KG22" i="23"/>
  <c r="JY22" i="23"/>
  <c r="JZ22" i="23" s="1"/>
  <c r="JQ22" i="23"/>
  <c r="JI22" i="23"/>
  <c r="JJ22" i="23" s="1"/>
  <c r="JA22" i="23"/>
  <c r="IS22" i="23"/>
  <c r="IT22" i="23" s="1"/>
  <c r="IK22" i="23"/>
  <c r="IC22" i="23"/>
  <c r="ID22" i="23" s="1"/>
  <c r="HU22" i="23"/>
  <c r="HV22" i="23" s="1"/>
  <c r="HM22" i="23"/>
  <c r="MD21" i="23"/>
  <c r="MC21" i="23"/>
  <c r="LU21" i="23"/>
  <c r="LV21" i="23" s="1"/>
  <c r="LN21" i="23"/>
  <c r="LM21" i="23"/>
  <c r="LE21" i="23"/>
  <c r="LF21" i="23" s="1"/>
  <c r="KX21" i="23"/>
  <c r="KW21" i="23"/>
  <c r="KO21" i="23"/>
  <c r="KP21" i="23" s="1"/>
  <c r="KH21" i="23"/>
  <c r="KG21" i="23"/>
  <c r="JY21" i="23"/>
  <c r="JZ21" i="23" s="1"/>
  <c r="JR21" i="23"/>
  <c r="JQ21" i="23"/>
  <c r="JI21" i="23"/>
  <c r="JJ21" i="23" s="1"/>
  <c r="JB21" i="23"/>
  <c r="JA21" i="23"/>
  <c r="IS21" i="23"/>
  <c r="IT21" i="23" s="1"/>
  <c r="IL21" i="23"/>
  <c r="IK21" i="23"/>
  <c r="IC21" i="23"/>
  <c r="ID21" i="23" s="1"/>
  <c r="HV21" i="23"/>
  <c r="HU21" i="23"/>
  <c r="HM21" i="23"/>
  <c r="MC20" i="23"/>
  <c r="MD20" i="23" s="1"/>
  <c r="LU20" i="23"/>
  <c r="LV20" i="23" s="1"/>
  <c r="LM20" i="23"/>
  <c r="LN20" i="23" s="1"/>
  <c r="LE20" i="23"/>
  <c r="KW20" i="23"/>
  <c r="KX20" i="23" s="1"/>
  <c r="KO20" i="23"/>
  <c r="KP20" i="23" s="1"/>
  <c r="KG20" i="23"/>
  <c r="KH20" i="23" s="1"/>
  <c r="JY20" i="23"/>
  <c r="JQ20" i="23"/>
  <c r="JR20" i="23" s="1"/>
  <c r="JI20" i="23"/>
  <c r="JJ20" i="23" s="1"/>
  <c r="JA20" i="23"/>
  <c r="JB20" i="23" s="1"/>
  <c r="IS20" i="23"/>
  <c r="IK20" i="23"/>
  <c r="IL20" i="23" s="1"/>
  <c r="IC20" i="23"/>
  <c r="ID20" i="23" s="1"/>
  <c r="HU20" i="23"/>
  <c r="HV20" i="23" s="1"/>
  <c r="HM20" i="23"/>
  <c r="MC19" i="23"/>
  <c r="MD19" i="23" s="1"/>
  <c r="LV19" i="23"/>
  <c r="LU19" i="23"/>
  <c r="LM19" i="23"/>
  <c r="LN19" i="23" s="1"/>
  <c r="LF19" i="23"/>
  <c r="LE19" i="23"/>
  <c r="KW19" i="23"/>
  <c r="KX19" i="23" s="1"/>
  <c r="KP19" i="23"/>
  <c r="KO19" i="23"/>
  <c r="KG19" i="23"/>
  <c r="KH19" i="23" s="1"/>
  <c r="JZ19" i="23"/>
  <c r="JY19" i="23"/>
  <c r="JQ19" i="23"/>
  <c r="JR19" i="23" s="1"/>
  <c r="JJ19" i="23"/>
  <c r="JI19" i="23"/>
  <c r="JA19" i="23"/>
  <c r="JB19" i="23" s="1"/>
  <c r="IT19" i="23"/>
  <c r="IS19" i="23"/>
  <c r="IK19" i="23"/>
  <c r="IL19" i="23" s="1"/>
  <c r="ID19" i="23"/>
  <c r="IC19" i="23"/>
  <c r="HU19" i="23"/>
  <c r="HV19" i="23" s="1"/>
  <c r="HM19" i="23"/>
  <c r="MC18" i="23"/>
  <c r="LU18" i="23"/>
  <c r="LV18" i="23" s="1"/>
  <c r="LM18" i="23"/>
  <c r="LN18" i="23" s="1"/>
  <c r="LE18" i="23"/>
  <c r="LF18" i="23" s="1"/>
  <c r="KW18" i="23"/>
  <c r="KO18" i="23"/>
  <c r="KP18" i="23" s="1"/>
  <c r="KG18" i="23"/>
  <c r="KH18" i="23" s="1"/>
  <c r="JY18" i="23"/>
  <c r="JZ18" i="23" s="1"/>
  <c r="JQ18" i="23"/>
  <c r="JI18" i="23"/>
  <c r="JJ18" i="23" s="1"/>
  <c r="JA18" i="23"/>
  <c r="JB18" i="23" s="1"/>
  <c r="IS18" i="23"/>
  <c r="IT18" i="23" s="1"/>
  <c r="IK18" i="23"/>
  <c r="IC18" i="23"/>
  <c r="ID18" i="23" s="1"/>
  <c r="HU18" i="23"/>
  <c r="HV18" i="23" s="1"/>
  <c r="HM18" i="23"/>
  <c r="MD17" i="23"/>
  <c r="MC17" i="23"/>
  <c r="LU17" i="23"/>
  <c r="LV17" i="23" s="1"/>
  <c r="LN17" i="23"/>
  <c r="LM17" i="23"/>
  <c r="LE17" i="23"/>
  <c r="LF17" i="23" s="1"/>
  <c r="KX17" i="23"/>
  <c r="KW17" i="23"/>
  <c r="KO17" i="23"/>
  <c r="KP17" i="23" s="1"/>
  <c r="KH17" i="23"/>
  <c r="KG17" i="23"/>
  <c r="JY17" i="23"/>
  <c r="JZ17" i="23" s="1"/>
  <c r="JR17" i="23"/>
  <c r="JQ17" i="23"/>
  <c r="JI17" i="23"/>
  <c r="JJ17" i="23" s="1"/>
  <c r="JB17" i="23"/>
  <c r="JA17" i="23"/>
  <c r="IS17" i="23"/>
  <c r="IT17" i="23" s="1"/>
  <c r="IL17" i="23"/>
  <c r="IK17" i="23"/>
  <c r="IC17" i="23"/>
  <c r="ID17" i="23" s="1"/>
  <c r="HV17" i="23"/>
  <c r="HU17" i="23"/>
  <c r="HM17" i="23"/>
  <c r="MC16" i="23"/>
  <c r="MD16" i="23" s="1"/>
  <c r="LU16" i="23"/>
  <c r="LM16" i="23"/>
  <c r="LN16" i="23" s="1"/>
  <c r="LE16" i="23"/>
  <c r="KW16" i="23"/>
  <c r="KX16" i="23" s="1"/>
  <c r="KO16" i="23"/>
  <c r="KG16" i="23"/>
  <c r="KH16" i="23" s="1"/>
  <c r="JY16" i="23"/>
  <c r="JQ16" i="23"/>
  <c r="JR16" i="23" s="1"/>
  <c r="JI16" i="23"/>
  <c r="JA16" i="23"/>
  <c r="JB16" i="23" s="1"/>
  <c r="IS16" i="23"/>
  <c r="IK16" i="23"/>
  <c r="IL16" i="23" s="1"/>
  <c r="IC16" i="23"/>
  <c r="HU16" i="23"/>
  <c r="HV16" i="23" s="1"/>
  <c r="HM16" i="23"/>
  <c r="MC15" i="23"/>
  <c r="MD15" i="23" s="1"/>
  <c r="LV15" i="23"/>
  <c r="LU15" i="23"/>
  <c r="LM15" i="23"/>
  <c r="LN15" i="23" s="1"/>
  <c r="LF15" i="23"/>
  <c r="LE15" i="23"/>
  <c r="KW15" i="23"/>
  <c r="KX15" i="23" s="1"/>
  <c r="KP15" i="23"/>
  <c r="KO15" i="23"/>
  <c r="KG15" i="23"/>
  <c r="KH15" i="23" s="1"/>
  <c r="JZ15" i="23"/>
  <c r="JY15" i="23"/>
  <c r="JQ15" i="23"/>
  <c r="JR15" i="23" s="1"/>
  <c r="JJ15" i="23"/>
  <c r="JI15" i="23"/>
  <c r="JA15" i="23"/>
  <c r="JB15" i="23" s="1"/>
  <c r="IT15" i="23"/>
  <c r="IS15" i="23"/>
  <c r="IK15" i="23"/>
  <c r="IL15" i="23" s="1"/>
  <c r="ID15" i="23"/>
  <c r="IC15" i="23"/>
  <c r="HU15" i="23"/>
  <c r="HM15" i="23"/>
  <c r="MC14" i="23"/>
  <c r="LU14" i="23"/>
  <c r="LV14" i="23" s="1"/>
  <c r="LM14" i="23"/>
  <c r="LE14" i="23"/>
  <c r="LF14" i="23" s="1"/>
  <c r="KW14" i="23"/>
  <c r="KO14" i="23"/>
  <c r="KP14" i="23" s="1"/>
  <c r="KG14" i="23"/>
  <c r="JY14" i="23"/>
  <c r="JZ14" i="23" s="1"/>
  <c r="JQ14" i="23"/>
  <c r="JI14" i="23"/>
  <c r="JJ14" i="23" s="1"/>
  <c r="JA14" i="23"/>
  <c r="IS14" i="23"/>
  <c r="IT14" i="23" s="1"/>
  <c r="IK14" i="23"/>
  <c r="IC14" i="23"/>
  <c r="ID14" i="23" s="1"/>
  <c r="HU14" i="23"/>
  <c r="HV14" i="23" s="1"/>
  <c r="HM14" i="23"/>
  <c r="MD13" i="23"/>
  <c r="MC13" i="23"/>
  <c r="LU13" i="23"/>
  <c r="LV13" i="23" s="1"/>
  <c r="LN13" i="23"/>
  <c r="LM13" i="23"/>
  <c r="LE13" i="23"/>
  <c r="LF13" i="23" s="1"/>
  <c r="KX13" i="23"/>
  <c r="KW13" i="23"/>
  <c r="KO13" i="23"/>
  <c r="KP13" i="23" s="1"/>
  <c r="KH13" i="23"/>
  <c r="KG13" i="23"/>
  <c r="JY13" i="23"/>
  <c r="JZ13" i="23" s="1"/>
  <c r="JR13" i="23"/>
  <c r="JQ13" i="23"/>
  <c r="JI13" i="23"/>
  <c r="JJ13" i="23" s="1"/>
  <c r="JB13" i="23"/>
  <c r="JA13" i="23"/>
  <c r="IS13" i="23"/>
  <c r="IT13" i="23" s="1"/>
  <c r="IL13" i="23"/>
  <c r="IK13" i="23"/>
  <c r="IC13" i="23"/>
  <c r="ID13" i="23" s="1"/>
  <c r="HV13" i="23"/>
  <c r="HU13" i="23"/>
  <c r="HM13" i="23"/>
  <c r="MC12" i="23"/>
  <c r="MD12" i="23" s="1"/>
  <c r="LU12" i="23"/>
  <c r="LM12" i="23"/>
  <c r="LN12" i="23" s="1"/>
  <c r="LE12" i="23"/>
  <c r="LF12" i="23" s="1"/>
  <c r="KW12" i="23"/>
  <c r="KX12" i="23" s="1"/>
  <c r="KO12" i="23"/>
  <c r="KG12" i="23"/>
  <c r="KH12" i="23" s="1"/>
  <c r="JY12" i="23"/>
  <c r="JZ12" i="23" s="1"/>
  <c r="JQ12" i="23"/>
  <c r="JR12" i="23" s="1"/>
  <c r="JI12" i="23"/>
  <c r="JA12" i="23"/>
  <c r="JB12" i="23" s="1"/>
  <c r="IS12" i="23"/>
  <c r="IT12" i="23" s="1"/>
  <c r="IK12" i="23"/>
  <c r="IL12" i="23" s="1"/>
  <c r="IC12" i="23"/>
  <c r="HU12" i="23"/>
  <c r="HV12" i="23" s="1"/>
  <c r="HM12" i="23"/>
  <c r="MC11" i="23"/>
  <c r="MD11" i="23" s="1"/>
  <c r="LV11" i="23"/>
  <c r="LU11" i="23"/>
  <c r="LM11" i="23"/>
  <c r="LN11" i="23" s="1"/>
  <c r="LF11" i="23"/>
  <c r="LE11" i="23"/>
  <c r="KW11" i="23"/>
  <c r="KX11" i="23" s="1"/>
  <c r="KP11" i="23"/>
  <c r="KO11" i="23"/>
  <c r="KG11" i="23"/>
  <c r="KH11" i="23" s="1"/>
  <c r="JZ11" i="23"/>
  <c r="JY11" i="23"/>
  <c r="JQ11" i="23"/>
  <c r="JR11" i="23" s="1"/>
  <c r="JJ11" i="23"/>
  <c r="JI11" i="23"/>
  <c r="JA11" i="23"/>
  <c r="JB11" i="23" s="1"/>
  <c r="IT11" i="23"/>
  <c r="IS11" i="23"/>
  <c r="IK11" i="23"/>
  <c r="IL11" i="23" s="1"/>
  <c r="ID11" i="23"/>
  <c r="IC11" i="23"/>
  <c r="HU11" i="23"/>
  <c r="HM11" i="23"/>
  <c r="MC10" i="23"/>
  <c r="MD10" i="23" s="1"/>
  <c r="LU10" i="23"/>
  <c r="LV10" i="23" s="1"/>
  <c r="LM10" i="23"/>
  <c r="LE10" i="23"/>
  <c r="LF10" i="23" s="1"/>
  <c r="KW10" i="23"/>
  <c r="KX10" i="23" s="1"/>
  <c r="KO10" i="23"/>
  <c r="KP10" i="23" s="1"/>
  <c r="KG10" i="23"/>
  <c r="JY10" i="23"/>
  <c r="JZ10" i="23" s="1"/>
  <c r="JQ10" i="23"/>
  <c r="JR10" i="23" s="1"/>
  <c r="JI10" i="23"/>
  <c r="JJ10" i="23" s="1"/>
  <c r="JA10" i="23"/>
  <c r="IS10" i="23"/>
  <c r="IT10" i="23" s="1"/>
  <c r="IK10" i="23"/>
  <c r="IL10" i="23" s="1"/>
  <c r="IC10" i="23"/>
  <c r="ID10" i="23" s="1"/>
  <c r="HU10" i="23"/>
  <c r="HV10" i="23" s="1"/>
  <c r="HM10" i="23"/>
  <c r="MD9" i="23"/>
  <c r="MC9" i="23"/>
  <c r="LU9" i="23"/>
  <c r="LV9" i="23" s="1"/>
  <c r="LN9" i="23"/>
  <c r="LM9" i="23"/>
  <c r="LE9" i="23"/>
  <c r="LF9" i="23" s="1"/>
  <c r="KX9" i="23"/>
  <c r="KW9" i="23"/>
  <c r="KO9" i="23"/>
  <c r="KP9" i="23" s="1"/>
  <c r="KH9" i="23"/>
  <c r="KG9" i="23"/>
  <c r="JY9" i="23"/>
  <c r="JZ9" i="23" s="1"/>
  <c r="JR9" i="23"/>
  <c r="JQ9" i="23"/>
  <c r="JI9" i="23"/>
  <c r="JJ9" i="23" s="1"/>
  <c r="JB9" i="23"/>
  <c r="JA9" i="23"/>
  <c r="IS9" i="23"/>
  <c r="IT9" i="23" s="1"/>
  <c r="IL9" i="23"/>
  <c r="IK9" i="23"/>
  <c r="IC9" i="23"/>
  <c r="ID9" i="23" s="1"/>
  <c r="HV9" i="23"/>
  <c r="HU9" i="23"/>
  <c r="HM9" i="23"/>
  <c r="MC8" i="23"/>
  <c r="MD8" i="23" s="1"/>
  <c r="LU8" i="23"/>
  <c r="LM8" i="23"/>
  <c r="LN8" i="23" s="1"/>
  <c r="LE8" i="23"/>
  <c r="KW8" i="23"/>
  <c r="KX8" i="23" s="1"/>
  <c r="KO8" i="23"/>
  <c r="KG8" i="23"/>
  <c r="KH8" i="23" s="1"/>
  <c r="JY8" i="23"/>
  <c r="JQ8" i="23"/>
  <c r="JR8" i="23" s="1"/>
  <c r="JI8" i="23"/>
  <c r="JA8" i="23"/>
  <c r="JB8" i="23" s="1"/>
  <c r="IS8" i="23"/>
  <c r="IK8" i="23"/>
  <c r="IL8" i="23" s="1"/>
  <c r="IC8" i="23"/>
  <c r="HU8" i="23"/>
  <c r="HV8" i="23" s="1"/>
  <c r="HM8" i="23"/>
  <c r="MC7" i="23"/>
  <c r="MD7" i="23" s="1"/>
  <c r="LV7" i="23"/>
  <c r="LU7" i="23"/>
  <c r="LM7" i="23"/>
  <c r="LN7" i="23" s="1"/>
  <c r="LF7" i="23"/>
  <c r="LE7" i="23"/>
  <c r="KW7" i="23"/>
  <c r="KX7" i="23" s="1"/>
  <c r="KP7" i="23"/>
  <c r="KO7" i="23"/>
  <c r="KG7" i="23"/>
  <c r="KH7" i="23" s="1"/>
  <c r="JZ7" i="23"/>
  <c r="JY7" i="23"/>
  <c r="JQ7" i="23"/>
  <c r="JR7" i="23" s="1"/>
  <c r="JJ7" i="23"/>
  <c r="JI7" i="23"/>
  <c r="JA7" i="23"/>
  <c r="JB7" i="23" s="1"/>
  <c r="IT7" i="23"/>
  <c r="IS7" i="23"/>
  <c r="IK7" i="23"/>
  <c r="IL7" i="23" s="1"/>
  <c r="ID7" i="23"/>
  <c r="IC7" i="23"/>
  <c r="HU7" i="23"/>
  <c r="HM7" i="23"/>
  <c r="MC6" i="23"/>
  <c r="LU6" i="23"/>
  <c r="LV6" i="23" s="1"/>
  <c r="LM6" i="23"/>
  <c r="LE6" i="23"/>
  <c r="LF6" i="23" s="1"/>
  <c r="KW6" i="23"/>
  <c r="KO6" i="23"/>
  <c r="KP6" i="23" s="1"/>
  <c r="KG6" i="23"/>
  <c r="JY6" i="23"/>
  <c r="JZ6" i="23" s="1"/>
  <c r="JQ6" i="23"/>
  <c r="JI6" i="23"/>
  <c r="JJ6" i="23" s="1"/>
  <c r="JA6" i="23"/>
  <c r="IS6" i="23"/>
  <c r="IT6" i="23" s="1"/>
  <c r="IK6" i="23"/>
  <c r="IC6" i="23"/>
  <c r="ID6" i="23" s="1"/>
  <c r="HU6" i="23"/>
  <c r="HV6" i="23" s="1"/>
  <c r="HM6" i="23"/>
  <c r="MD5" i="23"/>
  <c r="MC5" i="23"/>
  <c r="LU5" i="23"/>
  <c r="LV5" i="23" s="1"/>
  <c r="LN5" i="23"/>
  <c r="LM5" i="23"/>
  <c r="LE5" i="23"/>
  <c r="LF5" i="23" s="1"/>
  <c r="KX5" i="23"/>
  <c r="KW5" i="23"/>
  <c r="KO5" i="23"/>
  <c r="KP5" i="23" s="1"/>
  <c r="KH5" i="23"/>
  <c r="KG5" i="23"/>
  <c r="JY5" i="23"/>
  <c r="JZ5" i="23" s="1"/>
  <c r="JR5" i="23"/>
  <c r="JQ5" i="23"/>
  <c r="JI5" i="23"/>
  <c r="JJ5" i="23" s="1"/>
  <c r="JB5" i="23"/>
  <c r="JA5" i="23"/>
  <c r="IS5" i="23"/>
  <c r="IT5" i="23" s="1"/>
  <c r="IL5" i="23"/>
  <c r="IK5" i="23"/>
  <c r="IC5" i="23"/>
  <c r="ID5" i="23" s="1"/>
  <c r="HV5" i="23"/>
  <c r="HU5" i="23"/>
  <c r="HM5" i="23"/>
  <c r="MC4" i="23"/>
  <c r="MD4" i="23" s="1"/>
  <c r="LU4" i="23"/>
  <c r="LV4" i="23" s="1"/>
  <c r="LM4" i="23"/>
  <c r="LN4" i="23" s="1"/>
  <c r="LE4" i="23"/>
  <c r="KW4" i="23"/>
  <c r="KX4" i="23" s="1"/>
  <c r="KO4" i="23"/>
  <c r="KP4" i="23" s="1"/>
  <c r="KG4" i="23"/>
  <c r="KH4" i="23" s="1"/>
  <c r="JY4" i="23"/>
  <c r="JQ4" i="23"/>
  <c r="JR4" i="23" s="1"/>
  <c r="JI4" i="23"/>
  <c r="JJ4" i="23" s="1"/>
  <c r="JA4" i="23"/>
  <c r="JB4" i="23" s="1"/>
  <c r="IS4" i="23"/>
  <c r="IT4" i="23" s="1"/>
  <c r="IL4" i="23"/>
  <c r="IK4" i="23"/>
  <c r="IC4" i="23"/>
  <c r="HU4" i="23"/>
  <c r="HV4" i="23" s="1"/>
  <c r="HM4" i="23"/>
  <c r="MC3" i="23"/>
  <c r="MD3" i="23" s="1"/>
  <c r="LV3" i="23"/>
  <c r="LU3" i="23"/>
  <c r="LM3" i="23"/>
  <c r="LN3" i="23" s="1"/>
  <c r="LE3" i="23"/>
  <c r="KW3" i="23"/>
  <c r="KX3" i="23" s="1"/>
  <c r="KO3" i="23"/>
  <c r="KG3" i="23"/>
  <c r="KH3" i="23" s="1"/>
  <c r="JZ3" i="23"/>
  <c r="JY3" i="23"/>
  <c r="JQ3" i="23"/>
  <c r="JR3" i="23" s="1"/>
  <c r="JJ3" i="23"/>
  <c r="JI3" i="23"/>
  <c r="JA3" i="23"/>
  <c r="JB3" i="23" s="1"/>
  <c r="IS3" i="23"/>
  <c r="IK3" i="23"/>
  <c r="IL3" i="23" s="1"/>
  <c r="IC3" i="23"/>
  <c r="HU3" i="23"/>
  <c r="HM3" i="23"/>
  <c r="OB89" i="21"/>
  <c r="OE89" i="21" s="1"/>
  <c r="OA89" i="21"/>
  <c r="OR74" i="21"/>
  <c r="OQ74" i="21"/>
  <c r="OU74" i="21" s="1"/>
  <c r="OJ74" i="21"/>
  <c r="OM74" i="21" s="1"/>
  <c r="OI74" i="21"/>
  <c r="OB74" i="21"/>
  <c r="OA74" i="21"/>
  <c r="OE74" i="21" s="1"/>
  <c r="NT74" i="21"/>
  <c r="NW74" i="21" s="1"/>
  <c r="NS74" i="21"/>
  <c r="NL74" i="21"/>
  <c r="NK74" i="21"/>
  <c r="NO74" i="21" s="1"/>
  <c r="ND74" i="21"/>
  <c r="NG74" i="21" s="1"/>
  <c r="NC74" i="21"/>
  <c r="MV74" i="21"/>
  <c r="MU74" i="21"/>
  <c r="MY74" i="21" s="1"/>
  <c r="MN74" i="21"/>
  <c r="MQ74" i="21" s="1"/>
  <c r="MM74" i="21"/>
  <c r="MF74" i="21"/>
  <c r="ME74" i="21"/>
  <c r="MI74" i="21" s="1"/>
  <c r="LX74" i="21"/>
  <c r="MA74" i="21" s="1"/>
  <c r="LW74" i="21"/>
  <c r="LP74" i="21"/>
  <c r="LO74" i="21"/>
  <c r="LS74" i="21" s="1"/>
  <c r="LH74" i="21"/>
  <c r="LK74" i="21" s="1"/>
  <c r="LG74" i="21"/>
  <c r="KZ74" i="21"/>
  <c r="KY74" i="21"/>
  <c r="LC74" i="21" s="1"/>
  <c r="KR74" i="21"/>
  <c r="KU74" i="21" s="1"/>
  <c r="KQ74" i="21"/>
  <c r="KJ74" i="21"/>
  <c r="KI74" i="21"/>
  <c r="KM74" i="21" s="1"/>
  <c r="KB74" i="21"/>
  <c r="KE74" i="21" s="1"/>
  <c r="KA74" i="21"/>
  <c r="OV73" i="21"/>
  <c r="OU73" i="21"/>
  <c r="ON73" i="21"/>
  <c r="OM73" i="21"/>
  <c r="OF73" i="21"/>
  <c r="OE73" i="21"/>
  <c r="NX73" i="21"/>
  <c r="NW73" i="21"/>
  <c r="NP73" i="21"/>
  <c r="NO73" i="21"/>
  <c r="NH73" i="21"/>
  <c r="NG73" i="21"/>
  <c r="MZ73" i="21"/>
  <c r="MY73" i="21"/>
  <c r="MR73" i="21"/>
  <c r="MQ73" i="21"/>
  <c r="MJ73" i="21"/>
  <c r="MI73" i="21"/>
  <c r="MB73" i="21"/>
  <c r="MA73" i="21"/>
  <c r="LT73" i="21"/>
  <c r="LS73" i="21"/>
  <c r="LL73" i="21"/>
  <c r="LK73" i="21"/>
  <c r="LD73" i="21"/>
  <c r="LC73" i="21"/>
  <c r="KV73" i="21"/>
  <c r="KU73" i="21"/>
  <c r="KN73" i="21"/>
  <c r="KM73" i="21"/>
  <c r="KF73" i="21"/>
  <c r="KE73" i="21"/>
  <c r="OV72" i="21"/>
  <c r="OU72" i="21"/>
  <c r="ON72" i="21"/>
  <c r="OM72" i="21"/>
  <c r="OF72" i="21"/>
  <c r="OE72" i="21"/>
  <c r="NX72" i="21"/>
  <c r="NW72" i="21"/>
  <c r="NP72" i="21"/>
  <c r="NO72" i="21"/>
  <c r="NH72" i="21"/>
  <c r="NG72" i="21"/>
  <c r="MZ72" i="21"/>
  <c r="MY72" i="21"/>
  <c r="MR72" i="21"/>
  <c r="MQ72" i="21"/>
  <c r="MJ72" i="21"/>
  <c r="MI72" i="21"/>
  <c r="MB72" i="21"/>
  <c r="MA72" i="21"/>
  <c r="LT72" i="21"/>
  <c r="LS72" i="21"/>
  <c r="LL72" i="21"/>
  <c r="LK72" i="21"/>
  <c r="LD72" i="21"/>
  <c r="LC72" i="21"/>
  <c r="KV72" i="21"/>
  <c r="KU72" i="21"/>
  <c r="KN72" i="21"/>
  <c r="KM72" i="21"/>
  <c r="KF72" i="21"/>
  <c r="KE72" i="21"/>
  <c r="OV71" i="21"/>
  <c r="OU71" i="21"/>
  <c r="ON71" i="21"/>
  <c r="OM71" i="21"/>
  <c r="OF71" i="21"/>
  <c r="OE71" i="21"/>
  <c r="NX71" i="21"/>
  <c r="NW71" i="21"/>
  <c r="NP71" i="21"/>
  <c r="NO71" i="21"/>
  <c r="NH71" i="21"/>
  <c r="NG71" i="21"/>
  <c r="MZ71" i="21"/>
  <c r="MY71" i="21"/>
  <c r="MR71" i="21"/>
  <c r="MQ71" i="21"/>
  <c r="MJ71" i="21"/>
  <c r="MI71" i="21"/>
  <c r="MB71" i="21"/>
  <c r="MA71" i="21"/>
  <c r="LT71" i="21"/>
  <c r="LS71" i="21"/>
  <c r="LL71" i="21"/>
  <c r="LK71" i="21"/>
  <c r="LD71" i="21"/>
  <c r="LC71" i="21"/>
  <c r="KV71" i="21"/>
  <c r="KU71" i="21"/>
  <c r="KN71" i="21"/>
  <c r="KM71" i="21"/>
  <c r="KF71" i="21"/>
  <c r="KE71" i="21"/>
  <c r="OV70" i="21"/>
  <c r="OU70" i="21"/>
  <c r="ON70" i="21"/>
  <c r="OM70" i="21"/>
  <c r="OF70" i="21"/>
  <c r="OE70" i="21"/>
  <c r="NX70" i="21"/>
  <c r="NW70" i="21"/>
  <c r="NP70" i="21"/>
  <c r="NO70" i="21"/>
  <c r="NH70" i="21"/>
  <c r="NG70" i="21"/>
  <c r="MZ70" i="21"/>
  <c r="MY70" i="21"/>
  <c r="MR70" i="21"/>
  <c r="MQ70" i="21"/>
  <c r="MJ70" i="21"/>
  <c r="MI70" i="21"/>
  <c r="MB70" i="21"/>
  <c r="MA70" i="21"/>
  <c r="LT70" i="21"/>
  <c r="LS70" i="21"/>
  <c r="LL70" i="21"/>
  <c r="LK70" i="21"/>
  <c r="LD70" i="21"/>
  <c r="LC70" i="21"/>
  <c r="KV70" i="21"/>
  <c r="KU70" i="21"/>
  <c r="KN70" i="21"/>
  <c r="KM70" i="21"/>
  <c r="KF70" i="21"/>
  <c r="KE70" i="21"/>
  <c r="OV69" i="21"/>
  <c r="OU69" i="21"/>
  <c r="ON69" i="21"/>
  <c r="OM69" i="21"/>
  <c r="OF69" i="21"/>
  <c r="OE69" i="21"/>
  <c r="NX69" i="21"/>
  <c r="NW69" i="21"/>
  <c r="NP69" i="21"/>
  <c r="NO69" i="21"/>
  <c r="NH69" i="21"/>
  <c r="NG69" i="21"/>
  <c r="MZ69" i="21"/>
  <c r="MY69" i="21"/>
  <c r="MR69" i="21"/>
  <c r="MQ69" i="21"/>
  <c r="MJ69" i="21"/>
  <c r="MI69" i="21"/>
  <c r="MB69" i="21"/>
  <c r="MA69" i="21"/>
  <c r="LT69" i="21"/>
  <c r="LS69" i="21"/>
  <c r="LL69" i="21"/>
  <c r="LK69" i="21"/>
  <c r="LD69" i="21"/>
  <c r="LC69" i="21"/>
  <c r="KV69" i="21"/>
  <c r="KU69" i="21"/>
  <c r="KN69" i="21"/>
  <c r="KM69" i="21"/>
  <c r="KF69" i="21"/>
  <c r="KE69" i="21"/>
  <c r="OV68" i="21"/>
  <c r="OU68" i="21"/>
  <c r="ON68" i="21"/>
  <c r="OM68" i="21"/>
  <c r="OF68" i="21"/>
  <c r="OE68" i="21"/>
  <c r="NX68" i="21"/>
  <c r="NW68" i="21"/>
  <c r="NP68" i="21"/>
  <c r="NO68" i="21"/>
  <c r="NH68" i="21"/>
  <c r="NG68" i="21"/>
  <c r="MZ68" i="21"/>
  <c r="MY68" i="21"/>
  <c r="MR68" i="21"/>
  <c r="MQ68" i="21"/>
  <c r="MJ68" i="21"/>
  <c r="MI68" i="21"/>
  <c r="MB68" i="21"/>
  <c r="MA68" i="21"/>
  <c r="LT68" i="21"/>
  <c r="LS68" i="21"/>
  <c r="LL68" i="21"/>
  <c r="LK68" i="21"/>
  <c r="LD68" i="21"/>
  <c r="LC68" i="21"/>
  <c r="KV68" i="21"/>
  <c r="KU68" i="21"/>
  <c r="KN68" i="21"/>
  <c r="KM68" i="21"/>
  <c r="KF68" i="21"/>
  <c r="KE68" i="21"/>
  <c r="OV67" i="21"/>
  <c r="OU67" i="21"/>
  <c r="ON67" i="21"/>
  <c r="OM67" i="21"/>
  <c r="OF67" i="21"/>
  <c r="OE67" i="21"/>
  <c r="NX67" i="21"/>
  <c r="NW67" i="21"/>
  <c r="NP67" i="21"/>
  <c r="NO67" i="21"/>
  <c r="NH67" i="21"/>
  <c r="NG67" i="21"/>
  <c r="MZ67" i="21"/>
  <c r="MY67" i="21"/>
  <c r="MR67" i="21"/>
  <c r="MQ67" i="21"/>
  <c r="MJ67" i="21"/>
  <c r="MI67" i="21"/>
  <c r="MB67" i="21"/>
  <c r="MA67" i="21"/>
  <c r="LT67" i="21"/>
  <c r="LS67" i="21"/>
  <c r="LL67" i="21"/>
  <c r="LK67" i="21"/>
  <c r="LD67" i="21"/>
  <c r="LC67" i="21"/>
  <c r="KV67" i="21"/>
  <c r="KU67" i="21"/>
  <c r="KN67" i="21"/>
  <c r="KM67" i="21"/>
  <c r="KF67" i="21"/>
  <c r="KE67" i="21"/>
  <c r="OV66" i="21"/>
  <c r="OU66" i="21"/>
  <c r="ON66" i="21"/>
  <c r="OM66" i="21"/>
  <c r="OF66" i="21"/>
  <c r="OE66" i="21"/>
  <c r="NX66" i="21"/>
  <c r="NW66" i="21"/>
  <c r="NP66" i="21"/>
  <c r="NO66" i="21"/>
  <c r="NH66" i="21"/>
  <c r="NG66" i="21"/>
  <c r="MZ66" i="21"/>
  <c r="MY66" i="21"/>
  <c r="MR66" i="21"/>
  <c r="MQ66" i="21"/>
  <c r="MJ66" i="21"/>
  <c r="MI66" i="21"/>
  <c r="MB66" i="21"/>
  <c r="MA66" i="21"/>
  <c r="LT66" i="21"/>
  <c r="LS66" i="21"/>
  <c r="LL66" i="21"/>
  <c r="LK66" i="21"/>
  <c r="LD66" i="21"/>
  <c r="LC66" i="21"/>
  <c r="KV66" i="21"/>
  <c r="KU66" i="21"/>
  <c r="KN66" i="21"/>
  <c r="KM66" i="21"/>
  <c r="KF66" i="21"/>
  <c r="KE66" i="21"/>
  <c r="OV65" i="21"/>
  <c r="OU65" i="21"/>
  <c r="ON65" i="21"/>
  <c r="OM65" i="21"/>
  <c r="OF65" i="21"/>
  <c r="OE65" i="21"/>
  <c r="NX65" i="21"/>
  <c r="NW65" i="21"/>
  <c r="NP65" i="21"/>
  <c r="NO65" i="21"/>
  <c r="NH65" i="21"/>
  <c r="NG65" i="21"/>
  <c r="MZ65" i="21"/>
  <c r="MY65" i="21"/>
  <c r="MR65" i="21"/>
  <c r="MQ65" i="21"/>
  <c r="MJ65" i="21"/>
  <c r="MI65" i="21"/>
  <c r="MB65" i="21"/>
  <c r="MA65" i="21"/>
  <c r="LT65" i="21"/>
  <c r="LS65" i="21"/>
  <c r="LL65" i="21"/>
  <c r="LK65" i="21"/>
  <c r="LD65" i="21"/>
  <c r="LC65" i="21"/>
  <c r="KV65" i="21"/>
  <c r="KU65" i="21"/>
  <c r="KN65" i="21"/>
  <c r="KM65" i="21"/>
  <c r="KF65" i="21"/>
  <c r="KE65" i="21"/>
  <c r="OV64" i="21"/>
  <c r="OU64" i="21"/>
  <c r="ON64" i="21"/>
  <c r="OM64" i="21"/>
  <c r="OF64" i="21"/>
  <c r="OE64" i="21"/>
  <c r="NX64" i="21"/>
  <c r="NW64" i="21"/>
  <c r="NP64" i="21"/>
  <c r="NO64" i="21"/>
  <c r="NH64" i="21"/>
  <c r="NG64" i="21"/>
  <c r="MZ64" i="21"/>
  <c r="MY64" i="21"/>
  <c r="MR64" i="21"/>
  <c r="MQ64" i="21"/>
  <c r="MJ64" i="21"/>
  <c r="MI64" i="21"/>
  <c r="MB64" i="21"/>
  <c r="MA64" i="21"/>
  <c r="LT64" i="21"/>
  <c r="LS64" i="21"/>
  <c r="LL64" i="21"/>
  <c r="LK64" i="21"/>
  <c r="LD64" i="21"/>
  <c r="LC64" i="21"/>
  <c r="KV64" i="21"/>
  <c r="KU64" i="21"/>
  <c r="KN64" i="21"/>
  <c r="KM64" i="21"/>
  <c r="KF64" i="21"/>
  <c r="KE64" i="21"/>
  <c r="OV63" i="21"/>
  <c r="OU63" i="21"/>
  <c r="ON63" i="21"/>
  <c r="OM63" i="21"/>
  <c r="OF63" i="21"/>
  <c r="OE63" i="21"/>
  <c r="NX63" i="21"/>
  <c r="NW63" i="21"/>
  <c r="NP63" i="21"/>
  <c r="NO63" i="21"/>
  <c r="NH63" i="21"/>
  <c r="NG63" i="21"/>
  <c r="MZ63" i="21"/>
  <c r="MY63" i="21"/>
  <c r="MR63" i="21"/>
  <c r="MQ63" i="21"/>
  <c r="MJ63" i="21"/>
  <c r="MI63" i="21"/>
  <c r="MB63" i="21"/>
  <c r="MA63" i="21"/>
  <c r="LT63" i="21"/>
  <c r="LS63" i="21"/>
  <c r="LL63" i="21"/>
  <c r="LK63" i="21"/>
  <c r="LD63" i="21"/>
  <c r="LC63" i="21"/>
  <c r="KV63" i="21"/>
  <c r="KU63" i="21"/>
  <c r="KN63" i="21"/>
  <c r="KM63" i="21"/>
  <c r="KF63" i="21"/>
  <c r="KE63" i="21"/>
  <c r="OV62" i="21"/>
  <c r="OU62" i="21"/>
  <c r="ON62" i="21"/>
  <c r="OM62" i="21"/>
  <c r="OF62" i="21"/>
  <c r="OE62" i="21"/>
  <c r="NX62" i="21"/>
  <c r="NW62" i="21"/>
  <c r="NP62" i="21"/>
  <c r="NO62" i="21"/>
  <c r="NH62" i="21"/>
  <c r="NG62" i="21"/>
  <c r="MZ62" i="21"/>
  <c r="MY62" i="21"/>
  <c r="MR62" i="21"/>
  <c r="MQ62" i="21"/>
  <c r="MJ62" i="21"/>
  <c r="MI62" i="21"/>
  <c r="MB62" i="21"/>
  <c r="MA62" i="21"/>
  <c r="LT62" i="21"/>
  <c r="LS62" i="21"/>
  <c r="LL62" i="21"/>
  <c r="LK62" i="21"/>
  <c r="LD62" i="21"/>
  <c r="LC62" i="21"/>
  <c r="KV62" i="21"/>
  <c r="KU62" i="21"/>
  <c r="KN62" i="21"/>
  <c r="KM62" i="21"/>
  <c r="KF62" i="21"/>
  <c r="KE62" i="21"/>
  <c r="OV61" i="21"/>
  <c r="OU61" i="21"/>
  <c r="ON61" i="21"/>
  <c r="OM61" i="21"/>
  <c r="OF61" i="21"/>
  <c r="OE61" i="21"/>
  <c r="NX61" i="21"/>
  <c r="NW61" i="21"/>
  <c r="NP61" i="21"/>
  <c r="NO61" i="21"/>
  <c r="NH61" i="21"/>
  <c r="NG61" i="21"/>
  <c r="MZ61" i="21"/>
  <c r="MY61" i="21"/>
  <c r="MR61" i="21"/>
  <c r="MQ61" i="21"/>
  <c r="MJ61" i="21"/>
  <c r="MI61" i="21"/>
  <c r="MB61" i="21"/>
  <c r="MA61" i="21"/>
  <c r="LT61" i="21"/>
  <c r="LS61" i="21"/>
  <c r="LL61" i="21"/>
  <c r="LK61" i="21"/>
  <c r="LD61" i="21"/>
  <c r="LC61" i="21"/>
  <c r="KV61" i="21"/>
  <c r="KU61" i="21"/>
  <c r="KN61" i="21"/>
  <c r="KM61" i="21"/>
  <c r="KF61" i="21"/>
  <c r="KE61" i="21"/>
  <c r="OV60" i="21"/>
  <c r="OU60" i="21"/>
  <c r="ON60" i="21"/>
  <c r="OM60" i="21"/>
  <c r="OF60" i="21"/>
  <c r="OE60" i="21"/>
  <c r="NX60" i="21"/>
  <c r="NW60" i="21"/>
  <c r="NP60" i="21"/>
  <c r="NO60" i="21"/>
  <c r="NH60" i="21"/>
  <c r="NG60" i="21"/>
  <c r="MZ60" i="21"/>
  <c r="MY60" i="21"/>
  <c r="MR60" i="21"/>
  <c r="MQ60" i="21"/>
  <c r="MJ60" i="21"/>
  <c r="MI60" i="21"/>
  <c r="MB60" i="21"/>
  <c r="MA60" i="21"/>
  <c r="LT60" i="21"/>
  <c r="LS60" i="21"/>
  <c r="LL60" i="21"/>
  <c r="LK60" i="21"/>
  <c r="LD60" i="21"/>
  <c r="LC60" i="21"/>
  <c r="KV60" i="21"/>
  <c r="KU60" i="21"/>
  <c r="KN60" i="21"/>
  <c r="KM60" i="21"/>
  <c r="KF60" i="21"/>
  <c r="KE60" i="21"/>
  <c r="OV59" i="21"/>
  <c r="OU59" i="21"/>
  <c r="ON59" i="21"/>
  <c r="OM59" i="21"/>
  <c r="OF59" i="21"/>
  <c r="OE59" i="21"/>
  <c r="NX59" i="21"/>
  <c r="NW59" i="21"/>
  <c r="NP59" i="21"/>
  <c r="NO59" i="21"/>
  <c r="NH59" i="21"/>
  <c r="NG59" i="21"/>
  <c r="MZ59" i="21"/>
  <c r="MY59" i="21"/>
  <c r="MR59" i="21"/>
  <c r="MQ59" i="21"/>
  <c r="MJ59" i="21"/>
  <c r="MI59" i="21"/>
  <c r="MB59" i="21"/>
  <c r="MA59" i="21"/>
  <c r="LT59" i="21"/>
  <c r="LS59" i="21"/>
  <c r="LL59" i="21"/>
  <c r="LK59" i="21"/>
  <c r="LD59" i="21"/>
  <c r="LC59" i="21"/>
  <c r="KV59" i="21"/>
  <c r="KU59" i="21"/>
  <c r="KN59" i="21"/>
  <c r="KM59" i="21"/>
  <c r="KF59" i="21"/>
  <c r="KE59" i="21"/>
  <c r="OV58" i="21"/>
  <c r="OU58" i="21"/>
  <c r="ON58" i="21"/>
  <c r="OM58" i="21"/>
  <c r="OF58" i="21"/>
  <c r="OE58" i="21"/>
  <c r="NX58" i="21"/>
  <c r="NW58" i="21"/>
  <c r="NP58" i="21"/>
  <c r="NO58" i="21"/>
  <c r="NH58" i="21"/>
  <c r="NG58" i="21"/>
  <c r="MZ58" i="21"/>
  <c r="MY58" i="21"/>
  <c r="MR58" i="21"/>
  <c r="MQ58" i="21"/>
  <c r="MJ58" i="21"/>
  <c r="MI58" i="21"/>
  <c r="MB58" i="21"/>
  <c r="MA58" i="21"/>
  <c r="LT58" i="21"/>
  <c r="LS58" i="21"/>
  <c r="LL58" i="21"/>
  <c r="LK58" i="21"/>
  <c r="LD58" i="21"/>
  <c r="LC58" i="21"/>
  <c r="KV58" i="21"/>
  <c r="KU58" i="21"/>
  <c r="KN58" i="21"/>
  <c r="KM58" i="21"/>
  <c r="KF58" i="21"/>
  <c r="KE58" i="21"/>
  <c r="OV57" i="21"/>
  <c r="OU57" i="21"/>
  <c r="ON57" i="21"/>
  <c r="OM57" i="21"/>
  <c r="OF57" i="21"/>
  <c r="OE57" i="21"/>
  <c r="NX57" i="21"/>
  <c r="NW57" i="21"/>
  <c r="NP57" i="21"/>
  <c r="NO57" i="21"/>
  <c r="NH57" i="21"/>
  <c r="NG57" i="21"/>
  <c r="MZ57" i="21"/>
  <c r="MY57" i="21"/>
  <c r="MR57" i="21"/>
  <c r="MQ57" i="21"/>
  <c r="MJ57" i="21"/>
  <c r="MI57" i="21"/>
  <c r="MB57" i="21"/>
  <c r="MA57" i="21"/>
  <c r="LT57" i="21"/>
  <c r="LS57" i="21"/>
  <c r="LL57" i="21"/>
  <c r="LK57" i="21"/>
  <c r="LD57" i="21"/>
  <c r="LC57" i="21"/>
  <c r="KV57" i="21"/>
  <c r="KU57" i="21"/>
  <c r="KN57" i="21"/>
  <c r="KM57" i="21"/>
  <c r="KF57" i="21"/>
  <c r="KE57" i="21"/>
  <c r="OV56" i="21"/>
  <c r="OU56" i="21"/>
  <c r="ON56" i="21"/>
  <c r="OM56" i="21"/>
  <c r="OF56" i="21"/>
  <c r="OE56" i="21"/>
  <c r="NX56" i="21"/>
  <c r="NW56" i="21"/>
  <c r="NP56" i="21"/>
  <c r="NO56" i="21"/>
  <c r="NH56" i="21"/>
  <c r="NG56" i="21"/>
  <c r="MZ56" i="21"/>
  <c r="MY56" i="21"/>
  <c r="MR56" i="21"/>
  <c r="MQ56" i="21"/>
  <c r="MJ56" i="21"/>
  <c r="MI56" i="21"/>
  <c r="MB56" i="21"/>
  <c r="MA56" i="21"/>
  <c r="LT56" i="21"/>
  <c r="LS56" i="21"/>
  <c r="LL56" i="21"/>
  <c r="LK56" i="21"/>
  <c r="LD56" i="21"/>
  <c r="LC56" i="21"/>
  <c r="KV56" i="21"/>
  <c r="KU56" i="21"/>
  <c r="KN56" i="21"/>
  <c r="KM56" i="21"/>
  <c r="KF56" i="21"/>
  <c r="KE56" i="21"/>
  <c r="OV55" i="21"/>
  <c r="OU55" i="21"/>
  <c r="ON55" i="21"/>
  <c r="OM55" i="21"/>
  <c r="OF55" i="21"/>
  <c r="OE55" i="21"/>
  <c r="NX55" i="21"/>
  <c r="NW55" i="21"/>
  <c r="NP55" i="21"/>
  <c r="NO55" i="21"/>
  <c r="NH55" i="21"/>
  <c r="NG55" i="21"/>
  <c r="MZ55" i="21"/>
  <c r="MY55" i="21"/>
  <c r="MR55" i="21"/>
  <c r="MQ55" i="21"/>
  <c r="MJ55" i="21"/>
  <c r="MI55" i="21"/>
  <c r="MB55" i="21"/>
  <c r="MA55" i="21"/>
  <c r="LT55" i="21"/>
  <c r="LS55" i="21"/>
  <c r="LL55" i="21"/>
  <c r="LK55" i="21"/>
  <c r="LD55" i="21"/>
  <c r="LC55" i="21"/>
  <c r="KV55" i="21"/>
  <c r="KU55" i="21"/>
  <c r="KN55" i="21"/>
  <c r="KM55" i="21"/>
  <c r="KF55" i="21"/>
  <c r="KE55" i="21"/>
  <c r="OV54" i="21"/>
  <c r="OU54" i="21"/>
  <c r="ON54" i="21"/>
  <c r="OM54" i="21"/>
  <c r="OF54" i="21"/>
  <c r="OE54" i="21"/>
  <c r="NX54" i="21"/>
  <c r="NW54" i="21"/>
  <c r="NP54" i="21"/>
  <c r="NO54" i="21"/>
  <c r="NH54" i="21"/>
  <c r="NG54" i="21"/>
  <c r="MZ54" i="21"/>
  <c r="MY54" i="21"/>
  <c r="MR54" i="21"/>
  <c r="MQ54" i="21"/>
  <c r="MJ54" i="21"/>
  <c r="MI54" i="21"/>
  <c r="MB54" i="21"/>
  <c r="MA54" i="21"/>
  <c r="LT54" i="21"/>
  <c r="LS54" i="21"/>
  <c r="LL54" i="21"/>
  <c r="LK54" i="21"/>
  <c r="LD54" i="21"/>
  <c r="LC54" i="21"/>
  <c r="KV54" i="21"/>
  <c r="KU54" i="21"/>
  <c r="KN54" i="21"/>
  <c r="KM54" i="21"/>
  <c r="KF54" i="21"/>
  <c r="KE54" i="21"/>
  <c r="OV53" i="21"/>
  <c r="OU53" i="21"/>
  <c r="ON53" i="21"/>
  <c r="OM53" i="21"/>
  <c r="OF53" i="21"/>
  <c r="OE53" i="21"/>
  <c r="NX53" i="21"/>
  <c r="NW53" i="21"/>
  <c r="NP53" i="21"/>
  <c r="NO53" i="21"/>
  <c r="NH53" i="21"/>
  <c r="NG53" i="21"/>
  <c r="MZ53" i="21"/>
  <c r="MY53" i="21"/>
  <c r="MR53" i="21"/>
  <c r="MQ53" i="21"/>
  <c r="MJ53" i="21"/>
  <c r="MI53" i="21"/>
  <c r="MB53" i="21"/>
  <c r="MA53" i="21"/>
  <c r="LT53" i="21"/>
  <c r="LS53" i="21"/>
  <c r="LL53" i="21"/>
  <c r="LK53" i="21"/>
  <c r="LD53" i="21"/>
  <c r="LC53" i="21"/>
  <c r="KV53" i="21"/>
  <c r="KU53" i="21"/>
  <c r="KN53" i="21"/>
  <c r="KM53" i="21"/>
  <c r="KF53" i="21"/>
  <c r="KE53" i="21"/>
  <c r="OV52" i="21"/>
  <c r="OU52" i="21"/>
  <c r="ON52" i="21"/>
  <c r="OM52" i="21"/>
  <c r="OF52" i="21"/>
  <c r="OE52" i="21"/>
  <c r="NX52" i="21"/>
  <c r="NW52" i="21"/>
  <c r="NP52" i="21"/>
  <c r="NO52" i="21"/>
  <c r="NH52" i="21"/>
  <c r="NG52" i="21"/>
  <c r="MZ52" i="21"/>
  <c r="MY52" i="21"/>
  <c r="MR52" i="21"/>
  <c r="MQ52" i="21"/>
  <c r="MJ52" i="21"/>
  <c r="MI52" i="21"/>
  <c r="MB52" i="21"/>
  <c r="MA52" i="21"/>
  <c r="LT52" i="21"/>
  <c r="LS52" i="21"/>
  <c r="LL52" i="21"/>
  <c r="LK52" i="21"/>
  <c r="LD52" i="21"/>
  <c r="LC52" i="21"/>
  <c r="KV52" i="21"/>
  <c r="KU52" i="21"/>
  <c r="KN52" i="21"/>
  <c r="KM52" i="21"/>
  <c r="KF52" i="21"/>
  <c r="KE52" i="21"/>
  <c r="OV51" i="21"/>
  <c r="OU51" i="21"/>
  <c r="ON51" i="21"/>
  <c r="OM51" i="21"/>
  <c r="OF51" i="21"/>
  <c r="OE51" i="21"/>
  <c r="NX51" i="21"/>
  <c r="NW51" i="21"/>
  <c r="NP51" i="21"/>
  <c r="NO51" i="21"/>
  <c r="NH51" i="21"/>
  <c r="NG51" i="21"/>
  <c r="MZ51" i="21"/>
  <c r="MY51" i="21"/>
  <c r="MR51" i="21"/>
  <c r="MQ51" i="21"/>
  <c r="MJ51" i="21"/>
  <c r="MI51" i="21"/>
  <c r="MB51" i="21"/>
  <c r="MA51" i="21"/>
  <c r="LT51" i="21"/>
  <c r="LS51" i="21"/>
  <c r="LL51" i="21"/>
  <c r="LK51" i="21"/>
  <c r="LD51" i="21"/>
  <c r="LC51" i="21"/>
  <c r="KV51" i="21"/>
  <c r="KU51" i="21"/>
  <c r="KN51" i="21"/>
  <c r="KM51" i="21"/>
  <c r="KF51" i="21"/>
  <c r="KE51" i="21"/>
  <c r="OV50" i="21"/>
  <c r="OU50" i="21"/>
  <c r="ON50" i="21"/>
  <c r="OM50" i="21"/>
  <c r="OF50" i="21"/>
  <c r="OE50" i="21"/>
  <c r="NX50" i="21"/>
  <c r="NW50" i="21"/>
  <c r="NP50" i="21"/>
  <c r="NO50" i="21"/>
  <c r="NH50" i="21"/>
  <c r="NG50" i="21"/>
  <c r="MZ50" i="21"/>
  <c r="MY50" i="21"/>
  <c r="MR50" i="21"/>
  <c r="MQ50" i="21"/>
  <c r="MJ50" i="21"/>
  <c r="MI50" i="21"/>
  <c r="MB50" i="21"/>
  <c r="MA50" i="21"/>
  <c r="LT50" i="21"/>
  <c r="LS50" i="21"/>
  <c r="LL50" i="21"/>
  <c r="LK50" i="21"/>
  <c r="LD50" i="21"/>
  <c r="LC50" i="21"/>
  <c r="KV50" i="21"/>
  <c r="KU50" i="21"/>
  <c r="KN50" i="21"/>
  <c r="KM50" i="21"/>
  <c r="KF50" i="21"/>
  <c r="KE50" i="21"/>
  <c r="OV49" i="21"/>
  <c r="OU49" i="21"/>
  <c r="ON49" i="21"/>
  <c r="OM49" i="21"/>
  <c r="OF49" i="21"/>
  <c r="OE49" i="21"/>
  <c r="NX49" i="21"/>
  <c r="NW49" i="21"/>
  <c r="NP49" i="21"/>
  <c r="NO49" i="21"/>
  <c r="NH49" i="21"/>
  <c r="NG49" i="21"/>
  <c r="MZ49" i="21"/>
  <c r="MY49" i="21"/>
  <c r="MR49" i="21"/>
  <c r="MQ49" i="21"/>
  <c r="MJ49" i="21"/>
  <c r="MI49" i="21"/>
  <c r="MB49" i="21"/>
  <c r="MA49" i="21"/>
  <c r="LT49" i="21"/>
  <c r="LS49" i="21"/>
  <c r="LL49" i="21"/>
  <c r="LK49" i="21"/>
  <c r="LD49" i="21"/>
  <c r="LC49" i="21"/>
  <c r="KV49" i="21"/>
  <c r="KU49" i="21"/>
  <c r="KN49" i="21"/>
  <c r="KM49" i="21"/>
  <c r="KF49" i="21"/>
  <c r="KE49" i="21"/>
  <c r="OV48" i="21"/>
  <c r="OU48" i="21"/>
  <c r="ON48" i="21"/>
  <c r="OM48" i="21"/>
  <c r="OF48" i="21"/>
  <c r="OE48" i="21"/>
  <c r="NX48" i="21"/>
  <c r="NW48" i="21"/>
  <c r="NP48" i="21"/>
  <c r="NO48" i="21"/>
  <c r="NH48" i="21"/>
  <c r="NG48" i="21"/>
  <c r="MZ48" i="21"/>
  <c r="MY48" i="21"/>
  <c r="MR48" i="21"/>
  <c r="MQ48" i="21"/>
  <c r="MJ48" i="21"/>
  <c r="MI48" i="21"/>
  <c r="MB48" i="21"/>
  <c r="MA48" i="21"/>
  <c r="LT48" i="21"/>
  <c r="LS48" i="21"/>
  <c r="LL48" i="21"/>
  <c r="LK48" i="21"/>
  <c r="LD48" i="21"/>
  <c r="LC48" i="21"/>
  <c r="KV48" i="21"/>
  <c r="KU48" i="21"/>
  <c r="KN48" i="21"/>
  <c r="KM48" i="21"/>
  <c r="KF48" i="21"/>
  <c r="KE48" i="21"/>
  <c r="OV47" i="21"/>
  <c r="OU47" i="21"/>
  <c r="ON47" i="21"/>
  <c r="OM47" i="21"/>
  <c r="OF47" i="21"/>
  <c r="OE47" i="21"/>
  <c r="NX47" i="21"/>
  <c r="NW47" i="21"/>
  <c r="NP47" i="21"/>
  <c r="NO47" i="21"/>
  <c r="NH47" i="21"/>
  <c r="NG47" i="21"/>
  <c r="MZ47" i="21"/>
  <c r="MY47" i="21"/>
  <c r="MR47" i="21"/>
  <c r="MQ47" i="21"/>
  <c r="MJ47" i="21"/>
  <c r="MI47" i="21"/>
  <c r="MB47" i="21"/>
  <c r="MA47" i="21"/>
  <c r="LT47" i="21"/>
  <c r="LS47" i="21"/>
  <c r="LL47" i="21"/>
  <c r="LK47" i="21"/>
  <c r="LD47" i="21"/>
  <c r="LC47" i="21"/>
  <c r="KV47" i="21"/>
  <c r="KU47" i="21"/>
  <c r="KN47" i="21"/>
  <c r="KM47" i="21"/>
  <c r="KF47" i="21"/>
  <c r="KE47" i="21"/>
  <c r="OV46" i="21"/>
  <c r="OU46" i="21"/>
  <c r="ON46" i="21"/>
  <c r="OM46" i="21"/>
  <c r="OF46" i="21"/>
  <c r="OE46" i="21"/>
  <c r="NX46" i="21"/>
  <c r="NW46" i="21"/>
  <c r="NP46" i="21"/>
  <c r="NO46" i="21"/>
  <c r="NH46" i="21"/>
  <c r="NG46" i="21"/>
  <c r="MZ46" i="21"/>
  <c r="MY46" i="21"/>
  <c r="MR46" i="21"/>
  <c r="MQ46" i="21"/>
  <c r="MJ46" i="21"/>
  <c r="MI46" i="21"/>
  <c r="MB46" i="21"/>
  <c r="MA46" i="21"/>
  <c r="LT46" i="21"/>
  <c r="LS46" i="21"/>
  <c r="LL46" i="21"/>
  <c r="LK46" i="21"/>
  <c r="LD46" i="21"/>
  <c r="LC46" i="21"/>
  <c r="KV46" i="21"/>
  <c r="KU46" i="21"/>
  <c r="KN46" i="21"/>
  <c r="KM46" i="21"/>
  <c r="KF46" i="21"/>
  <c r="KE46" i="21"/>
  <c r="OV45" i="21"/>
  <c r="OU45" i="21"/>
  <c r="ON45" i="21"/>
  <c r="OM45" i="21"/>
  <c r="OF45" i="21"/>
  <c r="OE45" i="21"/>
  <c r="NX45" i="21"/>
  <c r="NW45" i="21"/>
  <c r="NP45" i="21"/>
  <c r="NO45" i="21"/>
  <c r="NH45" i="21"/>
  <c r="NG45" i="21"/>
  <c r="MZ45" i="21"/>
  <c r="MY45" i="21"/>
  <c r="MR45" i="21"/>
  <c r="MQ45" i="21"/>
  <c r="MJ45" i="21"/>
  <c r="MI45" i="21"/>
  <c r="MB45" i="21"/>
  <c r="MA45" i="21"/>
  <c r="LT45" i="21"/>
  <c r="LS45" i="21"/>
  <c r="LL45" i="21"/>
  <c r="LK45" i="21"/>
  <c r="LD45" i="21"/>
  <c r="LC45" i="21"/>
  <c r="KV45" i="21"/>
  <c r="KU45" i="21"/>
  <c r="KN45" i="21"/>
  <c r="KM45" i="21"/>
  <c r="KF45" i="21"/>
  <c r="KE45" i="21"/>
  <c r="OV44" i="21"/>
  <c r="OU44" i="21"/>
  <c r="ON44" i="21"/>
  <c r="OM44" i="21"/>
  <c r="OF44" i="21"/>
  <c r="OE44" i="21"/>
  <c r="NX44" i="21"/>
  <c r="NW44" i="21"/>
  <c r="NP44" i="21"/>
  <c r="NO44" i="21"/>
  <c r="NH44" i="21"/>
  <c r="NG44" i="21"/>
  <c r="MZ44" i="21"/>
  <c r="MY44" i="21"/>
  <c r="MR44" i="21"/>
  <c r="MQ44" i="21"/>
  <c r="MJ44" i="21"/>
  <c r="MI44" i="21"/>
  <c r="MB44" i="21"/>
  <c r="MA44" i="21"/>
  <c r="LT44" i="21"/>
  <c r="LS44" i="21"/>
  <c r="LL44" i="21"/>
  <c r="LK44" i="21"/>
  <c r="LD44" i="21"/>
  <c r="LC44" i="21"/>
  <c r="KV44" i="21"/>
  <c r="KU44" i="21"/>
  <c r="KN44" i="21"/>
  <c r="KM44" i="21"/>
  <c r="KF44" i="21"/>
  <c r="KE44" i="21"/>
  <c r="OV43" i="21"/>
  <c r="OU43" i="21"/>
  <c r="ON43" i="21"/>
  <c r="OM43" i="21"/>
  <c r="OF43" i="21"/>
  <c r="OE43" i="21"/>
  <c r="NX43" i="21"/>
  <c r="NW43" i="21"/>
  <c r="NP43" i="21"/>
  <c r="NO43" i="21"/>
  <c r="NH43" i="21"/>
  <c r="NG43" i="21"/>
  <c r="MZ43" i="21"/>
  <c r="MY43" i="21"/>
  <c r="MR43" i="21"/>
  <c r="MQ43" i="21"/>
  <c r="MJ43" i="21"/>
  <c r="MI43" i="21"/>
  <c r="MB43" i="21"/>
  <c r="MA43" i="21"/>
  <c r="LT43" i="21"/>
  <c r="LS43" i="21"/>
  <c r="LL43" i="21"/>
  <c r="LK43" i="21"/>
  <c r="LD43" i="21"/>
  <c r="LC43" i="21"/>
  <c r="KV43" i="21"/>
  <c r="KU43" i="21"/>
  <c r="KN43" i="21"/>
  <c r="KM43" i="21"/>
  <c r="KF43" i="21"/>
  <c r="KE43" i="21"/>
  <c r="OV42" i="21"/>
  <c r="OU42" i="21"/>
  <c r="ON42" i="21"/>
  <c r="OM42" i="21"/>
  <c r="OF42" i="21"/>
  <c r="OE42" i="21"/>
  <c r="NX42" i="21"/>
  <c r="NW42" i="21"/>
  <c r="NP42" i="21"/>
  <c r="NO42" i="21"/>
  <c r="NH42" i="21"/>
  <c r="NG42" i="21"/>
  <c r="MZ42" i="21"/>
  <c r="MY42" i="21"/>
  <c r="MR42" i="21"/>
  <c r="MQ42" i="21"/>
  <c r="MJ42" i="21"/>
  <c r="MI42" i="21"/>
  <c r="MB42" i="21"/>
  <c r="MA42" i="21"/>
  <c r="LT42" i="21"/>
  <c r="LS42" i="21"/>
  <c r="LL42" i="21"/>
  <c r="LK42" i="21"/>
  <c r="LD42" i="21"/>
  <c r="LC42" i="21"/>
  <c r="KV42" i="21"/>
  <c r="KU42" i="21"/>
  <c r="KN42" i="21"/>
  <c r="KM42" i="21"/>
  <c r="KF42" i="21"/>
  <c r="KE42" i="21"/>
  <c r="OV41" i="21"/>
  <c r="OU41" i="21"/>
  <c r="ON41" i="21"/>
  <c r="OM41" i="21"/>
  <c r="OF41" i="21"/>
  <c r="OE41" i="21"/>
  <c r="NX41" i="21"/>
  <c r="NW41" i="21"/>
  <c r="NP41" i="21"/>
  <c r="NO41" i="21"/>
  <c r="NH41" i="21"/>
  <c r="NG41" i="21"/>
  <c r="MZ41" i="21"/>
  <c r="MY41" i="21"/>
  <c r="MR41" i="21"/>
  <c r="MQ41" i="21"/>
  <c r="MJ41" i="21"/>
  <c r="MI41" i="21"/>
  <c r="MB41" i="21"/>
  <c r="MA41" i="21"/>
  <c r="LT41" i="21"/>
  <c r="LS41" i="21"/>
  <c r="LL41" i="21"/>
  <c r="LK41" i="21"/>
  <c r="LD41" i="21"/>
  <c r="LC41" i="21"/>
  <c r="KV41" i="21"/>
  <c r="KU41" i="21"/>
  <c r="KN41" i="21"/>
  <c r="KM41" i="21"/>
  <c r="KF41" i="21"/>
  <c r="KE41" i="21"/>
  <c r="OV40" i="21"/>
  <c r="OU40" i="21"/>
  <c r="ON40" i="21"/>
  <c r="OM40" i="21"/>
  <c r="OF40" i="21"/>
  <c r="OE40" i="21"/>
  <c r="NX40" i="21"/>
  <c r="NW40" i="21"/>
  <c r="NP40" i="21"/>
  <c r="NO40" i="21"/>
  <c r="NH40" i="21"/>
  <c r="NG40" i="21"/>
  <c r="MZ40" i="21"/>
  <c r="MY40" i="21"/>
  <c r="MR40" i="21"/>
  <c r="MQ40" i="21"/>
  <c r="MJ40" i="21"/>
  <c r="MI40" i="21"/>
  <c r="MB40" i="21"/>
  <c r="MA40" i="21"/>
  <c r="LT40" i="21"/>
  <c r="LS40" i="21"/>
  <c r="LL40" i="21"/>
  <c r="LK40" i="21"/>
  <c r="LD40" i="21"/>
  <c r="LC40" i="21"/>
  <c r="KV40" i="21"/>
  <c r="KU40" i="21"/>
  <c r="KN40" i="21"/>
  <c r="KM40" i="21"/>
  <c r="KF40" i="21"/>
  <c r="KE40" i="21"/>
  <c r="OV39" i="21"/>
  <c r="OU39" i="21"/>
  <c r="ON39" i="21"/>
  <c r="OM39" i="21"/>
  <c r="OF39" i="21"/>
  <c r="OE39" i="21"/>
  <c r="NX39" i="21"/>
  <c r="NW39" i="21"/>
  <c r="NP39" i="21"/>
  <c r="NO39" i="21"/>
  <c r="NH39" i="21"/>
  <c r="NG39" i="21"/>
  <c r="MZ39" i="21"/>
  <c r="MY39" i="21"/>
  <c r="MR39" i="21"/>
  <c r="MQ39" i="21"/>
  <c r="MJ39" i="21"/>
  <c r="MI39" i="21"/>
  <c r="MB39" i="21"/>
  <c r="MA39" i="21"/>
  <c r="LT39" i="21"/>
  <c r="LS39" i="21"/>
  <c r="LL39" i="21"/>
  <c r="LK39" i="21"/>
  <c r="LD39" i="21"/>
  <c r="LC39" i="21"/>
  <c r="KV39" i="21"/>
  <c r="KU39" i="21"/>
  <c r="KN39" i="21"/>
  <c r="KM39" i="21"/>
  <c r="KF39" i="21"/>
  <c r="KE39" i="21"/>
  <c r="OV38" i="21"/>
  <c r="OU38" i="21"/>
  <c r="ON38" i="21"/>
  <c r="OM38" i="21"/>
  <c r="OF38" i="21"/>
  <c r="OE38" i="21"/>
  <c r="NX38" i="21"/>
  <c r="NW38" i="21"/>
  <c r="NP38" i="21"/>
  <c r="NO38" i="21"/>
  <c r="NH38" i="21"/>
  <c r="NG38" i="21"/>
  <c r="MZ38" i="21"/>
  <c r="MY38" i="21"/>
  <c r="MR38" i="21"/>
  <c r="MQ38" i="21"/>
  <c r="MJ38" i="21"/>
  <c r="MI38" i="21"/>
  <c r="MB38" i="21"/>
  <c r="MA38" i="21"/>
  <c r="LT38" i="21"/>
  <c r="LS38" i="21"/>
  <c r="LL38" i="21"/>
  <c r="LK38" i="21"/>
  <c r="LD38" i="21"/>
  <c r="LC38" i="21"/>
  <c r="KV38" i="21"/>
  <c r="KU38" i="21"/>
  <c r="KN38" i="21"/>
  <c r="KM38" i="21"/>
  <c r="KF38" i="21"/>
  <c r="KE38" i="21"/>
  <c r="OV37" i="21"/>
  <c r="OU37" i="21"/>
  <c r="ON37" i="21"/>
  <c r="OM37" i="21"/>
  <c r="OF37" i="21"/>
  <c r="OE37" i="21"/>
  <c r="NX37" i="21"/>
  <c r="NW37" i="21"/>
  <c r="NP37" i="21"/>
  <c r="NO37" i="21"/>
  <c r="NH37" i="21"/>
  <c r="NG37" i="21"/>
  <c r="MZ37" i="21"/>
  <c r="MY37" i="21"/>
  <c r="MR37" i="21"/>
  <c r="MQ37" i="21"/>
  <c r="MJ37" i="21"/>
  <c r="MI37" i="21"/>
  <c r="MB37" i="21"/>
  <c r="MA37" i="21"/>
  <c r="LT37" i="21"/>
  <c r="LS37" i="21"/>
  <c r="LL37" i="21"/>
  <c r="LK37" i="21"/>
  <c r="LD37" i="21"/>
  <c r="LC37" i="21"/>
  <c r="KV37" i="21"/>
  <c r="KU37" i="21"/>
  <c r="KN37" i="21"/>
  <c r="KM37" i="21"/>
  <c r="KF37" i="21"/>
  <c r="KE37" i="21"/>
  <c r="OV36" i="21"/>
  <c r="OU36" i="21"/>
  <c r="ON36" i="21"/>
  <c r="OM36" i="21"/>
  <c r="OF36" i="21"/>
  <c r="OE36" i="21"/>
  <c r="NX36" i="21"/>
  <c r="NW36" i="21"/>
  <c r="NP36" i="21"/>
  <c r="NO36" i="21"/>
  <c r="NH36" i="21"/>
  <c r="NG36" i="21"/>
  <c r="MZ36" i="21"/>
  <c r="MY36" i="21"/>
  <c r="MR36" i="21"/>
  <c r="MQ36" i="21"/>
  <c r="MJ36" i="21"/>
  <c r="MI36" i="21"/>
  <c r="MB36" i="21"/>
  <c r="MA36" i="21"/>
  <c r="LT36" i="21"/>
  <c r="LS36" i="21"/>
  <c r="LL36" i="21"/>
  <c r="LK36" i="21"/>
  <c r="LD36" i="21"/>
  <c r="LC36" i="21"/>
  <c r="KV36" i="21"/>
  <c r="KU36" i="21"/>
  <c r="KN36" i="21"/>
  <c r="KM36" i="21"/>
  <c r="KF36" i="21"/>
  <c r="KE36" i="21"/>
  <c r="OV35" i="21"/>
  <c r="OU35" i="21"/>
  <c r="ON35" i="21"/>
  <c r="OM35" i="21"/>
  <c r="OF35" i="21"/>
  <c r="OE35" i="21"/>
  <c r="NX35" i="21"/>
  <c r="NW35" i="21"/>
  <c r="NP35" i="21"/>
  <c r="NO35" i="21"/>
  <c r="NH35" i="21"/>
  <c r="NG35" i="21"/>
  <c r="MZ35" i="21"/>
  <c r="MY35" i="21"/>
  <c r="MR35" i="21"/>
  <c r="MQ35" i="21"/>
  <c r="MJ35" i="21"/>
  <c r="MI35" i="21"/>
  <c r="MB35" i="21"/>
  <c r="MA35" i="21"/>
  <c r="LT35" i="21"/>
  <c r="LS35" i="21"/>
  <c r="LL35" i="21"/>
  <c r="LK35" i="21"/>
  <c r="LD35" i="21"/>
  <c r="LC35" i="21"/>
  <c r="KV35" i="21"/>
  <c r="KU35" i="21"/>
  <c r="KN35" i="21"/>
  <c r="KM35" i="21"/>
  <c r="KF35" i="21"/>
  <c r="KE35" i="21"/>
  <c r="OV34" i="21"/>
  <c r="OU34" i="21"/>
  <c r="ON34" i="21"/>
  <c r="OM34" i="21"/>
  <c r="OF34" i="21"/>
  <c r="OE34" i="21"/>
  <c r="NX34" i="21"/>
  <c r="NW34" i="21"/>
  <c r="NP34" i="21"/>
  <c r="NO34" i="21"/>
  <c r="NH34" i="21"/>
  <c r="NG34" i="21"/>
  <c r="MZ34" i="21"/>
  <c r="MY34" i="21"/>
  <c r="MR34" i="21"/>
  <c r="MQ34" i="21"/>
  <c r="MJ34" i="21"/>
  <c r="MI34" i="21"/>
  <c r="MB34" i="21"/>
  <c r="MA34" i="21"/>
  <c r="LT34" i="21"/>
  <c r="LS34" i="21"/>
  <c r="LL34" i="21"/>
  <c r="LK34" i="21"/>
  <c r="LD34" i="21"/>
  <c r="LC34" i="21"/>
  <c r="KV34" i="21"/>
  <c r="KU34" i="21"/>
  <c r="KN34" i="21"/>
  <c r="KM34" i="21"/>
  <c r="KF34" i="21"/>
  <c r="KE34" i="21"/>
  <c r="OV33" i="21"/>
  <c r="OU33" i="21"/>
  <c r="ON33" i="21"/>
  <c r="OM33" i="21"/>
  <c r="OF33" i="21"/>
  <c r="OE33" i="21"/>
  <c r="NX33" i="21"/>
  <c r="NW33" i="21"/>
  <c r="NP33" i="21"/>
  <c r="NO33" i="21"/>
  <c r="NH33" i="21"/>
  <c r="NG33" i="21"/>
  <c r="MZ33" i="21"/>
  <c r="MY33" i="21"/>
  <c r="MR33" i="21"/>
  <c r="MQ33" i="21"/>
  <c r="MJ33" i="21"/>
  <c r="MI33" i="21"/>
  <c r="MB33" i="21"/>
  <c r="MA33" i="21"/>
  <c r="LT33" i="21"/>
  <c r="LS33" i="21"/>
  <c r="LL33" i="21"/>
  <c r="LK33" i="21"/>
  <c r="LD33" i="21"/>
  <c r="LC33" i="21"/>
  <c r="KV33" i="21"/>
  <c r="KU33" i="21"/>
  <c r="KN33" i="21"/>
  <c r="KM33" i="21"/>
  <c r="KF33" i="21"/>
  <c r="KE33" i="21"/>
  <c r="OV32" i="21"/>
  <c r="OU32" i="21"/>
  <c r="ON32" i="21"/>
  <c r="OM32" i="21"/>
  <c r="OF32" i="21"/>
  <c r="OE32" i="21"/>
  <c r="NX32" i="21"/>
  <c r="NW32" i="21"/>
  <c r="NP32" i="21"/>
  <c r="NO32" i="21"/>
  <c r="NH32" i="21"/>
  <c r="NG32" i="21"/>
  <c r="MZ32" i="21"/>
  <c r="MY32" i="21"/>
  <c r="MR32" i="21"/>
  <c r="MQ32" i="21"/>
  <c r="MJ32" i="21"/>
  <c r="MI32" i="21"/>
  <c r="MB32" i="21"/>
  <c r="MA32" i="21"/>
  <c r="LT32" i="21"/>
  <c r="LS32" i="21"/>
  <c r="LL32" i="21"/>
  <c r="LK32" i="21"/>
  <c r="LD32" i="21"/>
  <c r="LC32" i="21"/>
  <c r="KV32" i="21"/>
  <c r="KU32" i="21"/>
  <c r="KN32" i="21"/>
  <c r="KM32" i="21"/>
  <c r="KF32" i="21"/>
  <c r="KE32" i="21"/>
  <c r="OV31" i="21"/>
  <c r="OU31" i="21"/>
  <c r="ON31" i="21"/>
  <c r="OM31" i="21"/>
  <c r="OF31" i="21"/>
  <c r="OE31" i="21"/>
  <c r="NX31" i="21"/>
  <c r="NW31" i="21"/>
  <c r="NP31" i="21"/>
  <c r="NO31" i="21"/>
  <c r="NH31" i="21"/>
  <c r="NG31" i="21"/>
  <c r="MZ31" i="21"/>
  <c r="MY31" i="21"/>
  <c r="MR31" i="21"/>
  <c r="MQ31" i="21"/>
  <c r="MJ31" i="21"/>
  <c r="MI31" i="21"/>
  <c r="MB31" i="21"/>
  <c r="MA31" i="21"/>
  <c r="LT31" i="21"/>
  <c r="LS31" i="21"/>
  <c r="LL31" i="21"/>
  <c r="LK31" i="21"/>
  <c r="LD31" i="21"/>
  <c r="LC31" i="21"/>
  <c r="KV31" i="21"/>
  <c r="KU31" i="21"/>
  <c r="KN31" i="21"/>
  <c r="KM31" i="21"/>
  <c r="KF31" i="21"/>
  <c r="KE31" i="21"/>
  <c r="OV30" i="21"/>
  <c r="OU30" i="21"/>
  <c r="ON30" i="21"/>
  <c r="OM30" i="21"/>
  <c r="OF30" i="21"/>
  <c r="OE30" i="21"/>
  <c r="NX30" i="21"/>
  <c r="NW30" i="21"/>
  <c r="NP30" i="21"/>
  <c r="NO30" i="21"/>
  <c r="NH30" i="21"/>
  <c r="NG30" i="21"/>
  <c r="MZ30" i="21"/>
  <c r="MY30" i="21"/>
  <c r="MR30" i="21"/>
  <c r="MQ30" i="21"/>
  <c r="MJ30" i="21"/>
  <c r="MI30" i="21"/>
  <c r="MB30" i="21"/>
  <c r="MA30" i="21"/>
  <c r="LT30" i="21"/>
  <c r="LS30" i="21"/>
  <c r="LL30" i="21"/>
  <c r="LK30" i="21"/>
  <c r="LD30" i="21"/>
  <c r="LC30" i="21"/>
  <c r="KV30" i="21"/>
  <c r="KU30" i="21"/>
  <c r="KN30" i="21"/>
  <c r="KM30" i="21"/>
  <c r="KF30" i="21"/>
  <c r="KE30" i="21"/>
  <c r="OV29" i="21"/>
  <c r="OU29" i="21"/>
  <c r="ON29" i="21"/>
  <c r="OM29" i="21"/>
  <c r="OF29" i="21"/>
  <c r="OE29" i="21"/>
  <c r="NX29" i="21"/>
  <c r="NW29" i="21"/>
  <c r="NP29" i="21"/>
  <c r="NO29" i="21"/>
  <c r="NH29" i="21"/>
  <c r="NG29" i="21"/>
  <c r="MZ29" i="21"/>
  <c r="MY29" i="21"/>
  <c r="MR29" i="21"/>
  <c r="MQ29" i="21"/>
  <c r="MJ29" i="21"/>
  <c r="MI29" i="21"/>
  <c r="MB29" i="21"/>
  <c r="MA29" i="21"/>
  <c r="LT29" i="21"/>
  <c r="LS29" i="21"/>
  <c r="LL29" i="21"/>
  <c r="LK29" i="21"/>
  <c r="LD29" i="21"/>
  <c r="LC29" i="21"/>
  <c r="KV29" i="21"/>
  <c r="KU29" i="21"/>
  <c r="KN29" i="21"/>
  <c r="KM29" i="21"/>
  <c r="KF29" i="21"/>
  <c r="KE29" i="21"/>
  <c r="OV28" i="21"/>
  <c r="OU28" i="21"/>
  <c r="ON28" i="21"/>
  <c r="OM28" i="21"/>
  <c r="OF28" i="21"/>
  <c r="OE28" i="21"/>
  <c r="NX28" i="21"/>
  <c r="NW28" i="21"/>
  <c r="NP28" i="21"/>
  <c r="NO28" i="21"/>
  <c r="NH28" i="21"/>
  <c r="NG28" i="21"/>
  <c r="MZ28" i="21"/>
  <c r="MY28" i="21"/>
  <c r="MR28" i="21"/>
  <c r="MQ28" i="21"/>
  <c r="MJ28" i="21"/>
  <c r="MI28" i="21"/>
  <c r="MB28" i="21"/>
  <c r="MA28" i="21"/>
  <c r="LT28" i="21"/>
  <c r="LS28" i="21"/>
  <c r="LL28" i="21"/>
  <c r="LK28" i="21"/>
  <c r="LD28" i="21"/>
  <c r="LC28" i="21"/>
  <c r="KV28" i="21"/>
  <c r="KU28" i="21"/>
  <c r="KN28" i="21"/>
  <c r="KM28" i="21"/>
  <c r="KF28" i="21"/>
  <c r="KE28" i="21"/>
  <c r="OV27" i="21"/>
  <c r="OU27" i="21"/>
  <c r="ON27" i="21"/>
  <c r="OM27" i="21"/>
  <c r="OF27" i="21"/>
  <c r="OE27" i="21"/>
  <c r="NX27" i="21"/>
  <c r="NW27" i="21"/>
  <c r="NP27" i="21"/>
  <c r="NO27" i="21"/>
  <c r="NH27" i="21"/>
  <c r="NG27" i="21"/>
  <c r="MZ27" i="21"/>
  <c r="MY27" i="21"/>
  <c r="MR27" i="21"/>
  <c r="MQ27" i="21"/>
  <c r="MJ27" i="21"/>
  <c r="MI27" i="21"/>
  <c r="MB27" i="21"/>
  <c r="MA27" i="21"/>
  <c r="LT27" i="21"/>
  <c r="LS27" i="21"/>
  <c r="LL27" i="21"/>
  <c r="LK27" i="21"/>
  <c r="LD27" i="21"/>
  <c r="LC27" i="21"/>
  <c r="KV27" i="21"/>
  <c r="KU27" i="21"/>
  <c r="KN27" i="21"/>
  <c r="KM27" i="21"/>
  <c r="KF27" i="21"/>
  <c r="KE27" i="21"/>
  <c r="OV26" i="21"/>
  <c r="OU26" i="21"/>
  <c r="ON26" i="21"/>
  <c r="OM26" i="21"/>
  <c r="OF26" i="21"/>
  <c r="OE26" i="21"/>
  <c r="NX26" i="21"/>
  <c r="NW26" i="21"/>
  <c r="NP26" i="21"/>
  <c r="NO26" i="21"/>
  <c r="NH26" i="21"/>
  <c r="NG26" i="21"/>
  <c r="MZ26" i="21"/>
  <c r="MY26" i="21"/>
  <c r="MR26" i="21"/>
  <c r="MQ26" i="21"/>
  <c r="MJ26" i="21"/>
  <c r="MI26" i="21"/>
  <c r="MB26" i="21"/>
  <c r="MA26" i="21"/>
  <c r="LT26" i="21"/>
  <c r="LS26" i="21"/>
  <c r="LL26" i="21"/>
  <c r="LK26" i="21"/>
  <c r="LD26" i="21"/>
  <c r="LC26" i="21"/>
  <c r="KV26" i="21"/>
  <c r="KU26" i="21"/>
  <c r="KN26" i="21"/>
  <c r="KM26" i="21"/>
  <c r="KF26" i="21"/>
  <c r="KE26" i="21"/>
  <c r="OV25" i="21"/>
  <c r="OU25" i="21"/>
  <c r="ON25" i="21"/>
  <c r="OM25" i="21"/>
  <c r="OF25" i="21"/>
  <c r="OE25" i="21"/>
  <c r="NX25" i="21"/>
  <c r="NW25" i="21"/>
  <c r="NP25" i="21"/>
  <c r="NO25" i="21"/>
  <c r="NH25" i="21"/>
  <c r="NG25" i="21"/>
  <c r="MZ25" i="21"/>
  <c r="MY25" i="21"/>
  <c r="MR25" i="21"/>
  <c r="MQ25" i="21"/>
  <c r="MJ25" i="21"/>
  <c r="MI25" i="21"/>
  <c r="MB25" i="21"/>
  <c r="MA25" i="21"/>
  <c r="LT25" i="21"/>
  <c r="LS25" i="21"/>
  <c r="LL25" i="21"/>
  <c r="LK25" i="21"/>
  <c r="LD25" i="21"/>
  <c r="LC25" i="21"/>
  <c r="KV25" i="21"/>
  <c r="KU25" i="21"/>
  <c r="KN25" i="21"/>
  <c r="KM25" i="21"/>
  <c r="KF25" i="21"/>
  <c r="KE25" i="21"/>
  <c r="OV24" i="21"/>
  <c r="OU24" i="21"/>
  <c r="ON24" i="21"/>
  <c r="OM24" i="21"/>
  <c r="OF24" i="21"/>
  <c r="OE24" i="21"/>
  <c r="NX24" i="21"/>
  <c r="NW24" i="21"/>
  <c r="NP24" i="21"/>
  <c r="NO24" i="21"/>
  <c r="NH24" i="21"/>
  <c r="NG24" i="21"/>
  <c r="MZ24" i="21"/>
  <c r="MY24" i="21"/>
  <c r="MR24" i="21"/>
  <c r="MQ24" i="21"/>
  <c r="MJ24" i="21"/>
  <c r="MI24" i="21"/>
  <c r="MB24" i="21"/>
  <c r="MA24" i="21"/>
  <c r="LT24" i="21"/>
  <c r="LS24" i="21"/>
  <c r="LL24" i="21"/>
  <c r="LK24" i="21"/>
  <c r="LD24" i="21"/>
  <c r="LC24" i="21"/>
  <c r="KV24" i="21"/>
  <c r="KU24" i="21"/>
  <c r="KN24" i="21"/>
  <c r="KM24" i="21"/>
  <c r="KF24" i="21"/>
  <c r="KE24" i="21"/>
  <c r="OV23" i="21"/>
  <c r="OU23" i="21"/>
  <c r="ON23" i="21"/>
  <c r="OM23" i="21"/>
  <c r="OF23" i="21"/>
  <c r="OE23" i="21"/>
  <c r="NX23" i="21"/>
  <c r="NW23" i="21"/>
  <c r="NP23" i="21"/>
  <c r="NO23" i="21"/>
  <c r="NH23" i="21"/>
  <c r="NG23" i="21"/>
  <c r="MZ23" i="21"/>
  <c r="MY23" i="21"/>
  <c r="MR23" i="21"/>
  <c r="MQ23" i="21"/>
  <c r="MJ23" i="21"/>
  <c r="MI23" i="21"/>
  <c r="MB23" i="21"/>
  <c r="MA23" i="21"/>
  <c r="LT23" i="21"/>
  <c r="LS23" i="21"/>
  <c r="LL23" i="21"/>
  <c r="LK23" i="21"/>
  <c r="LD23" i="21"/>
  <c r="LC23" i="21"/>
  <c r="KV23" i="21"/>
  <c r="KU23" i="21"/>
  <c r="KN23" i="21"/>
  <c r="KM23" i="21"/>
  <c r="KF23" i="21"/>
  <c r="KE23" i="21"/>
  <c r="OV22" i="21"/>
  <c r="OU22" i="21"/>
  <c r="ON22" i="21"/>
  <c r="OM22" i="21"/>
  <c r="OF22" i="21"/>
  <c r="OE22" i="21"/>
  <c r="NX22" i="21"/>
  <c r="NW22" i="21"/>
  <c r="NP22" i="21"/>
  <c r="NO22" i="21"/>
  <c r="NH22" i="21"/>
  <c r="NG22" i="21"/>
  <c r="MZ22" i="21"/>
  <c r="MY22" i="21"/>
  <c r="MR22" i="21"/>
  <c r="MQ22" i="21"/>
  <c r="MJ22" i="21"/>
  <c r="MI22" i="21"/>
  <c r="MB22" i="21"/>
  <c r="MA22" i="21"/>
  <c r="LT22" i="21"/>
  <c r="LS22" i="21"/>
  <c r="LL22" i="21"/>
  <c r="LK22" i="21"/>
  <c r="LD22" i="21"/>
  <c r="LC22" i="21"/>
  <c r="KV22" i="21"/>
  <c r="KU22" i="21"/>
  <c r="KN22" i="21"/>
  <c r="KM22" i="21"/>
  <c r="KF22" i="21"/>
  <c r="KE22" i="21"/>
  <c r="OV21" i="21"/>
  <c r="OU21" i="21"/>
  <c r="ON21" i="21"/>
  <c r="OM21" i="21"/>
  <c r="OF21" i="21"/>
  <c r="OE21" i="21"/>
  <c r="NX21" i="21"/>
  <c r="NW21" i="21"/>
  <c r="NP21" i="21"/>
  <c r="NO21" i="21"/>
  <c r="NH21" i="21"/>
  <c r="NG21" i="21"/>
  <c r="MZ21" i="21"/>
  <c r="MY21" i="21"/>
  <c r="MR21" i="21"/>
  <c r="MQ21" i="21"/>
  <c r="MJ21" i="21"/>
  <c r="MI21" i="21"/>
  <c r="MB21" i="21"/>
  <c r="MA21" i="21"/>
  <c r="LT21" i="21"/>
  <c r="LS21" i="21"/>
  <c r="LL21" i="21"/>
  <c r="LK21" i="21"/>
  <c r="LD21" i="21"/>
  <c r="LC21" i="21"/>
  <c r="KV21" i="21"/>
  <c r="KU21" i="21"/>
  <c r="KN21" i="21"/>
  <c r="KM21" i="21"/>
  <c r="KF21" i="21"/>
  <c r="KE21" i="21"/>
  <c r="OV20" i="21"/>
  <c r="OU20" i="21"/>
  <c r="ON20" i="21"/>
  <c r="OM20" i="21"/>
  <c r="OF20" i="21"/>
  <c r="OE20" i="21"/>
  <c r="NX20" i="21"/>
  <c r="NW20" i="21"/>
  <c r="NP20" i="21"/>
  <c r="NO20" i="21"/>
  <c r="NH20" i="21"/>
  <c r="NG20" i="21"/>
  <c r="MZ20" i="21"/>
  <c r="MY20" i="21"/>
  <c r="MR20" i="21"/>
  <c r="MQ20" i="21"/>
  <c r="MJ20" i="21"/>
  <c r="MI20" i="21"/>
  <c r="MB20" i="21"/>
  <c r="MA20" i="21"/>
  <c r="LT20" i="21"/>
  <c r="LS20" i="21"/>
  <c r="LL20" i="21"/>
  <c r="LK20" i="21"/>
  <c r="LD20" i="21"/>
  <c r="LC20" i="21"/>
  <c r="KV20" i="21"/>
  <c r="KU20" i="21"/>
  <c r="KN20" i="21"/>
  <c r="KM20" i="21"/>
  <c r="KF20" i="21"/>
  <c r="KE20" i="21"/>
  <c r="OV19" i="21"/>
  <c r="OU19" i="21"/>
  <c r="ON19" i="21"/>
  <c r="OM19" i="21"/>
  <c r="OF19" i="21"/>
  <c r="OE19" i="21"/>
  <c r="NX19" i="21"/>
  <c r="NW19" i="21"/>
  <c r="NP19" i="21"/>
  <c r="NO19" i="21"/>
  <c r="NH19" i="21"/>
  <c r="NG19" i="21"/>
  <c r="MZ19" i="21"/>
  <c r="MY19" i="21"/>
  <c r="MR19" i="21"/>
  <c r="MQ19" i="21"/>
  <c r="MJ19" i="21"/>
  <c r="MI19" i="21"/>
  <c r="MB19" i="21"/>
  <c r="MA19" i="21"/>
  <c r="LT19" i="21"/>
  <c r="LS19" i="21"/>
  <c r="LL19" i="21"/>
  <c r="LK19" i="21"/>
  <c r="LD19" i="21"/>
  <c r="LC19" i="21"/>
  <c r="KV19" i="21"/>
  <c r="KU19" i="21"/>
  <c r="KN19" i="21"/>
  <c r="KM19" i="21"/>
  <c r="KF19" i="21"/>
  <c r="KE19" i="21"/>
  <c r="OV18" i="21"/>
  <c r="OU18" i="21"/>
  <c r="ON18" i="21"/>
  <c r="OM18" i="21"/>
  <c r="OF18" i="21"/>
  <c r="OE18" i="21"/>
  <c r="NX18" i="21"/>
  <c r="NW18" i="21"/>
  <c r="NP18" i="21"/>
  <c r="NO18" i="21"/>
  <c r="NH18" i="21"/>
  <c r="NG18" i="21"/>
  <c r="MZ18" i="21"/>
  <c r="MY18" i="21"/>
  <c r="MR18" i="21"/>
  <c r="MQ18" i="21"/>
  <c r="MJ18" i="21"/>
  <c r="MI18" i="21"/>
  <c r="MB18" i="21"/>
  <c r="MA18" i="21"/>
  <c r="LT18" i="21"/>
  <c r="LS18" i="21"/>
  <c r="LL18" i="21"/>
  <c r="LK18" i="21"/>
  <c r="LD18" i="21"/>
  <c r="LC18" i="21"/>
  <c r="KV18" i="21"/>
  <c r="KU18" i="21"/>
  <c r="KN18" i="21"/>
  <c r="KM18" i="21"/>
  <c r="KF18" i="21"/>
  <c r="KE18" i="21"/>
  <c r="OV17" i="21"/>
  <c r="OU17" i="21"/>
  <c r="ON17" i="21"/>
  <c r="OM17" i="21"/>
  <c r="OF17" i="21"/>
  <c r="OE17" i="21"/>
  <c r="NX17" i="21"/>
  <c r="NW17" i="21"/>
  <c r="NP17" i="21"/>
  <c r="NO17" i="21"/>
  <c r="NH17" i="21"/>
  <c r="NG17" i="21"/>
  <c r="MZ17" i="21"/>
  <c r="MY17" i="21"/>
  <c r="MR17" i="21"/>
  <c r="MQ17" i="21"/>
  <c r="MJ17" i="21"/>
  <c r="MI17" i="21"/>
  <c r="MB17" i="21"/>
  <c r="MA17" i="21"/>
  <c r="LT17" i="21"/>
  <c r="LS17" i="21"/>
  <c r="LL17" i="21"/>
  <c r="LK17" i="21"/>
  <c r="LD17" i="21"/>
  <c r="LC17" i="21"/>
  <c r="KV17" i="21"/>
  <c r="KU17" i="21"/>
  <c r="KN17" i="21"/>
  <c r="KM17" i="21"/>
  <c r="KF17" i="21"/>
  <c r="KE17" i="21"/>
  <c r="OV16" i="21"/>
  <c r="OU16" i="21"/>
  <c r="ON16" i="21"/>
  <c r="OM16" i="21"/>
  <c r="OF16" i="21"/>
  <c r="OE16" i="21"/>
  <c r="NX16" i="21"/>
  <c r="NW16" i="21"/>
  <c r="NP16" i="21"/>
  <c r="NO16" i="21"/>
  <c r="NH16" i="21"/>
  <c r="NG16" i="21"/>
  <c r="MZ16" i="21"/>
  <c r="MY16" i="21"/>
  <c r="MR16" i="21"/>
  <c r="MQ16" i="21"/>
  <c r="MJ16" i="21"/>
  <c r="MI16" i="21"/>
  <c r="MB16" i="21"/>
  <c r="MA16" i="21"/>
  <c r="LT16" i="21"/>
  <c r="LS16" i="21"/>
  <c r="LL16" i="21"/>
  <c r="LK16" i="21"/>
  <c r="LD16" i="21"/>
  <c r="LC16" i="21"/>
  <c r="KV16" i="21"/>
  <c r="KU16" i="21"/>
  <c r="KN16" i="21"/>
  <c r="KM16" i="21"/>
  <c r="KF16" i="21"/>
  <c r="KE16" i="21"/>
  <c r="OV15" i="21"/>
  <c r="OU15" i="21"/>
  <c r="ON15" i="21"/>
  <c r="OM15" i="21"/>
  <c r="OF15" i="21"/>
  <c r="OE15" i="21"/>
  <c r="NX15" i="21"/>
  <c r="NW15" i="21"/>
  <c r="NP15" i="21"/>
  <c r="NO15" i="21"/>
  <c r="NH15" i="21"/>
  <c r="NG15" i="21"/>
  <c r="MZ15" i="21"/>
  <c r="MY15" i="21"/>
  <c r="MR15" i="21"/>
  <c r="MQ15" i="21"/>
  <c r="MJ15" i="21"/>
  <c r="MI15" i="21"/>
  <c r="MB15" i="21"/>
  <c r="MA15" i="21"/>
  <c r="LT15" i="21"/>
  <c r="LS15" i="21"/>
  <c r="LL15" i="21"/>
  <c r="LK15" i="21"/>
  <c r="LD15" i="21"/>
  <c r="LC15" i="21"/>
  <c r="KV15" i="21"/>
  <c r="KU15" i="21"/>
  <c r="KN15" i="21"/>
  <c r="KM15" i="21"/>
  <c r="KF15" i="21"/>
  <c r="KE15" i="21"/>
  <c r="OV14" i="21"/>
  <c r="OU14" i="21"/>
  <c r="ON14" i="21"/>
  <c r="OM14" i="21"/>
  <c r="OF14" i="21"/>
  <c r="OE14" i="21"/>
  <c r="NX14" i="21"/>
  <c r="NW14" i="21"/>
  <c r="NP14" i="21"/>
  <c r="NO14" i="21"/>
  <c r="NH14" i="21"/>
  <c r="NG14" i="21"/>
  <c r="MZ14" i="21"/>
  <c r="MY14" i="21"/>
  <c r="MR14" i="21"/>
  <c r="MQ14" i="21"/>
  <c r="MJ14" i="21"/>
  <c r="MI14" i="21"/>
  <c r="MB14" i="21"/>
  <c r="MA14" i="21"/>
  <c r="LT14" i="21"/>
  <c r="LS14" i="21"/>
  <c r="LL14" i="21"/>
  <c r="LK14" i="21"/>
  <c r="LD14" i="21"/>
  <c r="LC14" i="21"/>
  <c r="KV14" i="21"/>
  <c r="KU14" i="21"/>
  <c r="KN14" i="21"/>
  <c r="KM14" i="21"/>
  <c r="KF14" i="21"/>
  <c r="KE14" i="21"/>
  <c r="OV13" i="21"/>
  <c r="OU13" i="21"/>
  <c r="ON13" i="21"/>
  <c r="OM13" i="21"/>
  <c r="OF13" i="21"/>
  <c r="OE13" i="21"/>
  <c r="NX13" i="21"/>
  <c r="NW13" i="21"/>
  <c r="NP13" i="21"/>
  <c r="NO13" i="21"/>
  <c r="NH13" i="21"/>
  <c r="NG13" i="21"/>
  <c r="MZ13" i="21"/>
  <c r="MY13" i="21"/>
  <c r="MR13" i="21"/>
  <c r="MQ13" i="21"/>
  <c r="MJ13" i="21"/>
  <c r="MI13" i="21"/>
  <c r="MB13" i="21"/>
  <c r="MA13" i="21"/>
  <c r="LT13" i="21"/>
  <c r="LS13" i="21"/>
  <c r="LL13" i="21"/>
  <c r="LK13" i="21"/>
  <c r="LD13" i="21"/>
  <c r="LC13" i="21"/>
  <c r="KV13" i="21"/>
  <c r="KU13" i="21"/>
  <c r="KN13" i="21"/>
  <c r="KM13" i="21"/>
  <c r="KF13" i="21"/>
  <c r="KE13" i="21"/>
  <c r="OV12" i="21"/>
  <c r="OU12" i="21"/>
  <c r="ON12" i="21"/>
  <c r="OM12" i="21"/>
  <c r="OF12" i="21"/>
  <c r="OE12" i="21"/>
  <c r="NX12" i="21"/>
  <c r="NW12" i="21"/>
  <c r="NP12" i="21"/>
  <c r="NO12" i="21"/>
  <c r="NH12" i="21"/>
  <c r="NG12" i="21"/>
  <c r="MZ12" i="21"/>
  <c r="MY12" i="21"/>
  <c r="MR12" i="21"/>
  <c r="MQ12" i="21"/>
  <c r="MJ12" i="21"/>
  <c r="MI12" i="21"/>
  <c r="MB12" i="21"/>
  <c r="MA12" i="21"/>
  <c r="LT12" i="21"/>
  <c r="LS12" i="21"/>
  <c r="LL12" i="21"/>
  <c r="LK12" i="21"/>
  <c r="LD12" i="21"/>
  <c r="LC12" i="21"/>
  <c r="KV12" i="21"/>
  <c r="KU12" i="21"/>
  <c r="KN12" i="21"/>
  <c r="KM12" i="21"/>
  <c r="KF12" i="21"/>
  <c r="KE12" i="21"/>
  <c r="OV11" i="21"/>
  <c r="OU11" i="21"/>
  <c r="ON11" i="21"/>
  <c r="OM11" i="21"/>
  <c r="OF11" i="21"/>
  <c r="OE11" i="21"/>
  <c r="NX11" i="21"/>
  <c r="NW11" i="21"/>
  <c r="NP11" i="21"/>
  <c r="NO11" i="21"/>
  <c r="NH11" i="21"/>
  <c r="NG11" i="21"/>
  <c r="MZ11" i="21"/>
  <c r="MY11" i="21"/>
  <c r="MR11" i="21"/>
  <c r="MQ11" i="21"/>
  <c r="MJ11" i="21"/>
  <c r="MI11" i="21"/>
  <c r="MB11" i="21"/>
  <c r="MA11" i="21"/>
  <c r="LT11" i="21"/>
  <c r="LS11" i="21"/>
  <c r="LL11" i="21"/>
  <c r="LK11" i="21"/>
  <c r="LD11" i="21"/>
  <c r="LC11" i="21"/>
  <c r="KV11" i="21"/>
  <c r="KU11" i="21"/>
  <c r="KN11" i="21"/>
  <c r="KM11" i="21"/>
  <c r="KF11" i="21"/>
  <c r="KE11" i="21"/>
  <c r="OV10" i="21"/>
  <c r="OU10" i="21"/>
  <c r="ON10" i="21"/>
  <c r="OM10" i="21"/>
  <c r="OF10" i="21"/>
  <c r="OE10" i="21"/>
  <c r="NX10" i="21"/>
  <c r="NW10" i="21"/>
  <c r="NP10" i="21"/>
  <c r="NO10" i="21"/>
  <c r="NH10" i="21"/>
  <c r="NG10" i="21"/>
  <c r="MZ10" i="21"/>
  <c r="MY10" i="21"/>
  <c r="MR10" i="21"/>
  <c r="MQ10" i="21"/>
  <c r="MJ10" i="21"/>
  <c r="MI10" i="21"/>
  <c r="MB10" i="21"/>
  <c r="MA10" i="21"/>
  <c r="LT10" i="21"/>
  <c r="LS10" i="21"/>
  <c r="LL10" i="21"/>
  <c r="LK10" i="21"/>
  <c r="LD10" i="21"/>
  <c r="LC10" i="21"/>
  <c r="KV10" i="21"/>
  <c r="KU10" i="21"/>
  <c r="KN10" i="21"/>
  <c r="KM10" i="21"/>
  <c r="KF10" i="21"/>
  <c r="KE10" i="21"/>
  <c r="OV9" i="21"/>
  <c r="OU9" i="21"/>
  <c r="ON9" i="21"/>
  <c r="OM9" i="21"/>
  <c r="OF9" i="21"/>
  <c r="OE9" i="21"/>
  <c r="NX9" i="21"/>
  <c r="NW9" i="21"/>
  <c r="NP9" i="21"/>
  <c r="NO9" i="21"/>
  <c r="NH9" i="21"/>
  <c r="NG9" i="21"/>
  <c r="MZ9" i="21"/>
  <c r="MY9" i="21"/>
  <c r="MR9" i="21"/>
  <c r="MQ9" i="21"/>
  <c r="MJ9" i="21"/>
  <c r="MI9" i="21"/>
  <c r="MB9" i="21"/>
  <c r="MA9" i="21"/>
  <c r="LT9" i="21"/>
  <c r="LS9" i="21"/>
  <c r="LL9" i="21"/>
  <c r="LK9" i="21"/>
  <c r="LD9" i="21"/>
  <c r="LC9" i="21"/>
  <c r="KV9" i="21"/>
  <c r="KU9" i="21"/>
  <c r="KN9" i="21"/>
  <c r="KM9" i="21"/>
  <c r="KF9" i="21"/>
  <c r="KE9" i="21"/>
  <c r="OV8" i="21"/>
  <c r="OU8" i="21"/>
  <c r="ON8" i="21"/>
  <c r="OM8" i="21"/>
  <c r="OF8" i="21"/>
  <c r="OE8" i="21"/>
  <c r="NX8" i="21"/>
  <c r="NW8" i="21"/>
  <c r="NP8" i="21"/>
  <c r="NO8" i="21"/>
  <c r="NH8" i="21"/>
  <c r="NG8" i="21"/>
  <c r="MZ8" i="21"/>
  <c r="MY8" i="21"/>
  <c r="MR8" i="21"/>
  <c r="MQ8" i="21"/>
  <c r="MJ8" i="21"/>
  <c r="MI8" i="21"/>
  <c r="MB8" i="21"/>
  <c r="MA8" i="21"/>
  <c r="LT8" i="21"/>
  <c r="LS8" i="21"/>
  <c r="LL8" i="21"/>
  <c r="LK8" i="21"/>
  <c r="LD8" i="21"/>
  <c r="LC8" i="21"/>
  <c r="KV8" i="21"/>
  <c r="KU8" i="21"/>
  <c r="KN8" i="21"/>
  <c r="KM8" i="21"/>
  <c r="KF8" i="21"/>
  <c r="KE8" i="21"/>
  <c r="OV7" i="21"/>
  <c r="OU7" i="21"/>
  <c r="ON7" i="21"/>
  <c r="OM7" i="21"/>
  <c r="OF7" i="21"/>
  <c r="OE7" i="21"/>
  <c r="NX7" i="21"/>
  <c r="NW7" i="21"/>
  <c r="NP7" i="21"/>
  <c r="NO7" i="21"/>
  <c r="NH7" i="21"/>
  <c r="NG7" i="21"/>
  <c r="MZ7" i="21"/>
  <c r="MY7" i="21"/>
  <c r="MR7" i="21"/>
  <c r="MQ7" i="21"/>
  <c r="MJ7" i="21"/>
  <c r="MI7" i="21"/>
  <c r="MB7" i="21"/>
  <c r="MA7" i="21"/>
  <c r="LT7" i="21"/>
  <c r="LS7" i="21"/>
  <c r="LL7" i="21"/>
  <c r="LK7" i="21"/>
  <c r="LD7" i="21"/>
  <c r="LC7" i="21"/>
  <c r="KV7" i="21"/>
  <c r="KU7" i="21"/>
  <c r="KN7" i="21"/>
  <c r="KM7" i="21"/>
  <c r="KF7" i="21"/>
  <c r="KE7" i="21"/>
  <c r="OV6" i="21"/>
  <c r="OU6" i="21"/>
  <c r="ON6" i="21"/>
  <c r="OM6" i="21"/>
  <c r="OF6" i="21"/>
  <c r="OE6" i="21"/>
  <c r="NX6" i="21"/>
  <c r="NW6" i="21"/>
  <c r="NP6" i="21"/>
  <c r="NO6" i="21"/>
  <c r="NH6" i="21"/>
  <c r="NG6" i="21"/>
  <c r="MZ6" i="21"/>
  <c r="MY6" i="21"/>
  <c r="MR6" i="21"/>
  <c r="MQ6" i="21"/>
  <c r="MJ6" i="21"/>
  <c r="MI6" i="21"/>
  <c r="MB6" i="21"/>
  <c r="MA6" i="21"/>
  <c r="LT6" i="21"/>
  <c r="LS6" i="21"/>
  <c r="LL6" i="21"/>
  <c r="LK6" i="21"/>
  <c r="LD6" i="21"/>
  <c r="LC6" i="21"/>
  <c r="KV6" i="21"/>
  <c r="KU6" i="21"/>
  <c r="KN6" i="21"/>
  <c r="KM6" i="21"/>
  <c r="KF6" i="21"/>
  <c r="KE6" i="21"/>
  <c r="OV5" i="21"/>
  <c r="OU5" i="21"/>
  <c r="ON5" i="21"/>
  <c r="OM5" i="21"/>
  <c r="OF5" i="21"/>
  <c r="OE5" i="21"/>
  <c r="NX5" i="21"/>
  <c r="NW5" i="21"/>
  <c r="NP5" i="21"/>
  <c r="NO5" i="21"/>
  <c r="NH5" i="21"/>
  <c r="NG5" i="21"/>
  <c r="MZ5" i="21"/>
  <c r="MY5" i="21"/>
  <c r="MR5" i="21"/>
  <c r="MQ5" i="21"/>
  <c r="MJ5" i="21"/>
  <c r="MI5" i="21"/>
  <c r="MB5" i="21"/>
  <c r="MA5" i="21"/>
  <c r="LT5" i="21"/>
  <c r="LS5" i="21"/>
  <c r="LL5" i="21"/>
  <c r="LK5" i="21"/>
  <c r="LD5" i="21"/>
  <c r="LC5" i="21"/>
  <c r="KV5" i="21"/>
  <c r="KU5" i="21"/>
  <c r="KN5" i="21"/>
  <c r="KM5" i="21"/>
  <c r="KF5" i="21"/>
  <c r="KE5" i="21"/>
  <c r="OV4" i="21"/>
  <c r="OU4" i="21"/>
  <c r="ON4" i="21"/>
  <c r="OM4" i="21"/>
  <c r="OF4" i="21"/>
  <c r="OE4" i="21"/>
  <c r="NX4" i="21"/>
  <c r="NW4" i="21"/>
  <c r="NP4" i="21"/>
  <c r="NO4" i="21"/>
  <c r="NH4" i="21"/>
  <c r="NG4" i="21"/>
  <c r="MZ4" i="21"/>
  <c r="MY4" i="21"/>
  <c r="MR4" i="21"/>
  <c r="MQ4" i="21"/>
  <c r="MJ4" i="21"/>
  <c r="MI4" i="21"/>
  <c r="MB4" i="21"/>
  <c r="MA4" i="21"/>
  <c r="LT4" i="21"/>
  <c r="LS4" i="21"/>
  <c r="LL4" i="21"/>
  <c r="LK4" i="21"/>
  <c r="LD4" i="21"/>
  <c r="LC4" i="21"/>
  <c r="KV4" i="21"/>
  <c r="KU4" i="21"/>
  <c r="KN4" i="21"/>
  <c r="KM4" i="21"/>
  <c r="KF4" i="21"/>
  <c r="KE4" i="21"/>
  <c r="OV3" i="21"/>
  <c r="OU3" i="21"/>
  <c r="ON3" i="21"/>
  <c r="OM3" i="21"/>
  <c r="OF3" i="21"/>
  <c r="OE3" i="21"/>
  <c r="NX3" i="21"/>
  <c r="NW3" i="21"/>
  <c r="NP3" i="21"/>
  <c r="NO3" i="21"/>
  <c r="NH3" i="21"/>
  <c r="NG3" i="21"/>
  <c r="MZ3" i="21"/>
  <c r="MY3" i="21"/>
  <c r="MR3" i="21"/>
  <c r="MQ3" i="21"/>
  <c r="MJ3" i="21"/>
  <c r="MI3" i="21"/>
  <c r="MB3" i="21"/>
  <c r="MA3" i="21"/>
  <c r="LT3" i="21"/>
  <c r="LS3" i="21"/>
  <c r="LL3" i="21"/>
  <c r="LK3" i="21"/>
  <c r="LD3" i="21"/>
  <c r="LC3" i="21"/>
  <c r="KV3" i="21"/>
  <c r="KU3" i="21"/>
  <c r="KN3" i="21"/>
  <c r="KM3" i="21"/>
  <c r="KF3" i="21"/>
  <c r="KE3" i="21"/>
  <c r="OB87" i="20"/>
  <c r="OA87" i="20"/>
  <c r="OE87" i="20" s="1"/>
  <c r="OU74" i="20"/>
  <c r="OR74" i="20"/>
  <c r="OQ74" i="20"/>
  <c r="OM74" i="20"/>
  <c r="OJ74" i="20"/>
  <c r="OI74" i="20"/>
  <c r="OB74" i="20"/>
  <c r="OA74" i="20"/>
  <c r="NT74" i="20"/>
  <c r="NS74" i="20"/>
  <c r="NW74" i="20" s="1"/>
  <c r="NO74" i="20"/>
  <c r="NL74" i="20"/>
  <c r="NK74" i="20"/>
  <c r="NG74" i="20"/>
  <c r="ND74" i="20"/>
  <c r="NC74" i="20"/>
  <c r="MV74" i="20"/>
  <c r="MU74" i="20"/>
  <c r="MN74" i="20"/>
  <c r="MM74" i="20"/>
  <c r="MQ74" i="20" s="1"/>
  <c r="MI74" i="20"/>
  <c r="MF74" i="20"/>
  <c r="ME74" i="20"/>
  <c r="MA74" i="20"/>
  <c r="LX74" i="20"/>
  <c r="LW74" i="20"/>
  <c r="LP74" i="20"/>
  <c r="LO74" i="20"/>
  <c r="LH74" i="20"/>
  <c r="LG74" i="20"/>
  <c r="LK74" i="20" s="1"/>
  <c r="LC74" i="20"/>
  <c r="KZ74" i="20"/>
  <c r="KY74" i="20"/>
  <c r="KU74" i="20"/>
  <c r="KR74" i="20"/>
  <c r="KQ74" i="20"/>
  <c r="KJ74" i="20"/>
  <c r="KI74" i="20"/>
  <c r="KB74" i="20"/>
  <c r="KA74" i="20"/>
  <c r="KE74" i="20" s="1"/>
  <c r="OU73" i="20"/>
  <c r="OM73" i="20"/>
  <c r="ON73" i="20" s="1"/>
  <c r="OE73" i="20"/>
  <c r="NW73" i="20"/>
  <c r="NX73" i="20" s="1"/>
  <c r="NP73" i="20"/>
  <c r="NO73" i="20"/>
  <c r="NG73" i="20"/>
  <c r="NH73" i="20" s="1"/>
  <c r="MZ73" i="20"/>
  <c r="MY73" i="20"/>
  <c r="MQ73" i="20"/>
  <c r="MR73" i="20" s="1"/>
  <c r="MI73" i="20"/>
  <c r="MA73" i="20"/>
  <c r="MB73" i="20" s="1"/>
  <c r="LS73" i="20"/>
  <c r="LK73" i="20"/>
  <c r="LL73" i="20" s="1"/>
  <c r="LD73" i="20"/>
  <c r="LC73" i="20"/>
  <c r="KU73" i="20"/>
  <c r="KV73" i="20" s="1"/>
  <c r="KN73" i="20"/>
  <c r="KM73" i="20"/>
  <c r="KE73" i="20"/>
  <c r="KF73" i="20" s="1"/>
  <c r="OU72" i="20"/>
  <c r="OM72" i="20"/>
  <c r="ON72" i="20" s="1"/>
  <c r="OE72" i="20"/>
  <c r="NW72" i="20"/>
  <c r="NX72" i="20" s="1"/>
  <c r="NP72" i="20"/>
  <c r="NO72" i="20"/>
  <c r="NG72" i="20"/>
  <c r="NH72" i="20" s="1"/>
  <c r="MZ72" i="20"/>
  <c r="MY72" i="20"/>
  <c r="MQ72" i="20"/>
  <c r="MR72" i="20" s="1"/>
  <c r="MI72" i="20"/>
  <c r="MA72" i="20"/>
  <c r="MB72" i="20" s="1"/>
  <c r="LS72" i="20"/>
  <c r="LK72" i="20"/>
  <c r="LL72" i="20" s="1"/>
  <c r="LD72" i="20"/>
  <c r="LC72" i="20"/>
  <c r="KU72" i="20"/>
  <c r="KV72" i="20" s="1"/>
  <c r="KN72" i="20"/>
  <c r="KM72" i="20"/>
  <c r="KE72" i="20"/>
  <c r="KF72" i="20" s="1"/>
  <c r="OU71" i="20"/>
  <c r="OM71" i="20"/>
  <c r="ON71" i="20" s="1"/>
  <c r="OE71" i="20"/>
  <c r="NW71" i="20"/>
  <c r="NX71" i="20" s="1"/>
  <c r="NP71" i="20"/>
  <c r="NO71" i="20"/>
  <c r="NG71" i="20"/>
  <c r="NH71" i="20" s="1"/>
  <c r="MZ71" i="20"/>
  <c r="MY71" i="20"/>
  <c r="MQ71" i="20"/>
  <c r="MR71" i="20" s="1"/>
  <c r="MI71" i="20"/>
  <c r="MA71" i="20"/>
  <c r="MB71" i="20" s="1"/>
  <c r="LS71" i="20"/>
  <c r="LK71" i="20"/>
  <c r="LL71" i="20" s="1"/>
  <c r="LD71" i="20"/>
  <c r="LC71" i="20"/>
  <c r="KU71" i="20"/>
  <c r="KV71" i="20" s="1"/>
  <c r="KN71" i="20"/>
  <c r="KM71" i="20"/>
  <c r="KE71" i="20"/>
  <c r="KF71" i="20" s="1"/>
  <c r="OU70" i="20"/>
  <c r="OM70" i="20"/>
  <c r="ON70" i="20" s="1"/>
  <c r="OE70" i="20"/>
  <c r="NW70" i="20"/>
  <c r="NX70" i="20" s="1"/>
  <c r="NP70" i="20"/>
  <c r="NO70" i="20"/>
  <c r="NG70" i="20"/>
  <c r="NH70" i="20" s="1"/>
  <c r="MZ70" i="20"/>
  <c r="MY70" i="20"/>
  <c r="MQ70" i="20"/>
  <c r="MI70" i="20"/>
  <c r="MJ70" i="20" s="1"/>
  <c r="MA70" i="20"/>
  <c r="MB70" i="20" s="1"/>
  <c r="LS70" i="20"/>
  <c r="LK70" i="20"/>
  <c r="LL70" i="20" s="1"/>
  <c r="LC70" i="20"/>
  <c r="LD70" i="20" s="1"/>
  <c r="KU70" i="20"/>
  <c r="KN70" i="20"/>
  <c r="KM70" i="20"/>
  <c r="KE70" i="20"/>
  <c r="KF70" i="20" s="1"/>
  <c r="OU69" i="20"/>
  <c r="OV69" i="20" s="1"/>
  <c r="OM69" i="20"/>
  <c r="ON69" i="20" s="1"/>
  <c r="OE69" i="20"/>
  <c r="NW69" i="20"/>
  <c r="NX69" i="20" s="1"/>
  <c r="NO69" i="20"/>
  <c r="NP69" i="20" s="1"/>
  <c r="NG69" i="20"/>
  <c r="MZ69" i="20"/>
  <c r="MY69" i="20"/>
  <c r="MQ69" i="20"/>
  <c r="MI69" i="20"/>
  <c r="MJ69" i="20" s="1"/>
  <c r="MA69" i="20"/>
  <c r="MB69" i="20" s="1"/>
  <c r="LS69" i="20"/>
  <c r="LK69" i="20"/>
  <c r="LL69" i="20" s="1"/>
  <c r="LC69" i="20"/>
  <c r="LD69" i="20" s="1"/>
  <c r="KU69" i="20"/>
  <c r="KN69" i="20"/>
  <c r="KM69" i="20"/>
  <c r="KE69" i="20"/>
  <c r="KF69" i="20" s="1"/>
  <c r="OU68" i="20"/>
  <c r="OV68" i="20" s="1"/>
  <c r="OM68" i="20"/>
  <c r="ON68" i="20" s="1"/>
  <c r="OE68" i="20"/>
  <c r="NW68" i="20"/>
  <c r="NX68" i="20" s="1"/>
  <c r="NO68" i="20"/>
  <c r="NP68" i="20" s="1"/>
  <c r="NG68" i="20"/>
  <c r="MZ68" i="20"/>
  <c r="MY68" i="20"/>
  <c r="MQ68" i="20"/>
  <c r="MI68" i="20"/>
  <c r="MJ68" i="20" s="1"/>
  <c r="MA68" i="20"/>
  <c r="MB68" i="20" s="1"/>
  <c r="LS68" i="20"/>
  <c r="LK68" i="20"/>
  <c r="LL68" i="20" s="1"/>
  <c r="LC68" i="20"/>
  <c r="LD68" i="20" s="1"/>
  <c r="KU68" i="20"/>
  <c r="KN68" i="20"/>
  <c r="KM68" i="20"/>
  <c r="KE68" i="20"/>
  <c r="KF68" i="20" s="1"/>
  <c r="OU67" i="20"/>
  <c r="OV67" i="20" s="1"/>
  <c r="OM67" i="20"/>
  <c r="ON67" i="20" s="1"/>
  <c r="OE67" i="20"/>
  <c r="NW67" i="20"/>
  <c r="NX67" i="20" s="1"/>
  <c r="NO67" i="20"/>
  <c r="NP67" i="20" s="1"/>
  <c r="NG67" i="20"/>
  <c r="MZ67" i="20"/>
  <c r="MY67" i="20"/>
  <c r="MQ67" i="20"/>
  <c r="MI67" i="20"/>
  <c r="MJ67" i="20" s="1"/>
  <c r="MA67" i="20"/>
  <c r="MB67" i="20" s="1"/>
  <c r="LS67" i="20"/>
  <c r="LK67" i="20"/>
  <c r="LL67" i="20" s="1"/>
  <c r="LC67" i="20"/>
  <c r="LD67" i="20" s="1"/>
  <c r="KU67" i="20"/>
  <c r="KN67" i="20"/>
  <c r="KM67" i="20"/>
  <c r="KE67" i="20"/>
  <c r="KF67" i="20" s="1"/>
  <c r="OU66" i="20"/>
  <c r="OV66" i="20" s="1"/>
  <c r="OM66" i="20"/>
  <c r="ON66" i="20" s="1"/>
  <c r="OE66" i="20"/>
  <c r="NW66" i="20"/>
  <c r="NX66" i="20" s="1"/>
  <c r="NO66" i="20"/>
  <c r="NP66" i="20" s="1"/>
  <c r="NG66" i="20"/>
  <c r="MZ66" i="20"/>
  <c r="MY66" i="20"/>
  <c r="MQ66" i="20"/>
  <c r="MI66" i="20"/>
  <c r="MJ66" i="20" s="1"/>
  <c r="MA66" i="20"/>
  <c r="MB66" i="20" s="1"/>
  <c r="LS66" i="20"/>
  <c r="LK66" i="20"/>
  <c r="LL66" i="20" s="1"/>
  <c r="LC66" i="20"/>
  <c r="LD66" i="20" s="1"/>
  <c r="KU66" i="20"/>
  <c r="KN66" i="20"/>
  <c r="KM66" i="20"/>
  <c r="KE66" i="20"/>
  <c r="KF66" i="20" s="1"/>
  <c r="OU65" i="20"/>
  <c r="OV65" i="20" s="1"/>
  <c r="OM65" i="20"/>
  <c r="ON65" i="20" s="1"/>
  <c r="OE65" i="20"/>
  <c r="NW65" i="20"/>
  <c r="NX65" i="20" s="1"/>
  <c r="NO65" i="20"/>
  <c r="NP65" i="20" s="1"/>
  <c r="NG65" i="20"/>
  <c r="MZ65" i="20"/>
  <c r="MY65" i="20"/>
  <c r="MQ65" i="20"/>
  <c r="MI65" i="20"/>
  <c r="MJ65" i="20" s="1"/>
  <c r="MA65" i="20"/>
  <c r="MB65" i="20" s="1"/>
  <c r="LS65" i="20"/>
  <c r="LK65" i="20"/>
  <c r="LL65" i="20" s="1"/>
  <c r="LC65" i="20"/>
  <c r="LD65" i="20" s="1"/>
  <c r="KU65" i="20"/>
  <c r="KN65" i="20"/>
  <c r="KM65" i="20"/>
  <c r="KE65" i="20"/>
  <c r="KF65" i="20" s="1"/>
  <c r="OU64" i="20"/>
  <c r="OV64" i="20" s="1"/>
  <c r="OM64" i="20"/>
  <c r="ON64" i="20" s="1"/>
  <c r="OE64" i="20"/>
  <c r="NW64" i="20"/>
  <c r="NX64" i="20" s="1"/>
  <c r="NO64" i="20"/>
  <c r="NP64" i="20" s="1"/>
  <c r="NG64" i="20"/>
  <c r="MZ64" i="20"/>
  <c r="MY64" i="20"/>
  <c r="MQ64" i="20"/>
  <c r="MI64" i="20"/>
  <c r="MJ64" i="20" s="1"/>
  <c r="MA64" i="20"/>
  <c r="MB64" i="20" s="1"/>
  <c r="LS64" i="20"/>
  <c r="LK64" i="20"/>
  <c r="LL64" i="20" s="1"/>
  <c r="LC64" i="20"/>
  <c r="LD64" i="20" s="1"/>
  <c r="KU64" i="20"/>
  <c r="KN64" i="20"/>
  <c r="KM64" i="20"/>
  <c r="KE64" i="20"/>
  <c r="KF64" i="20" s="1"/>
  <c r="OU63" i="20"/>
  <c r="OV63" i="20" s="1"/>
  <c r="OM63" i="20"/>
  <c r="ON63" i="20" s="1"/>
  <c r="OF63" i="20"/>
  <c r="OE63" i="20"/>
  <c r="NX63" i="20"/>
  <c r="NW63" i="20"/>
  <c r="NP63" i="20"/>
  <c r="NO63" i="20"/>
  <c r="NH63" i="20"/>
  <c r="NG63" i="20"/>
  <c r="MZ63" i="20"/>
  <c r="MY63" i="20"/>
  <c r="MR63" i="20"/>
  <c r="MQ63" i="20"/>
  <c r="MJ63" i="20"/>
  <c r="MI63" i="20"/>
  <c r="MB63" i="20"/>
  <c r="MA63" i="20"/>
  <c r="LT63" i="20"/>
  <c r="LS63" i="20"/>
  <c r="LL63" i="20"/>
  <c r="LK63" i="20"/>
  <c r="LD63" i="20"/>
  <c r="LC63" i="20"/>
  <c r="KV63" i="20"/>
  <c r="KU63" i="20"/>
  <c r="KN63" i="20"/>
  <c r="KM63" i="20"/>
  <c r="KF63" i="20"/>
  <c r="KE63" i="20"/>
  <c r="OV62" i="20"/>
  <c r="OU62" i="20"/>
  <c r="ON62" i="20"/>
  <c r="OM62" i="20"/>
  <c r="OF62" i="20"/>
  <c r="OE62" i="20"/>
  <c r="NX62" i="20"/>
  <c r="NW62" i="20"/>
  <c r="NP62" i="20"/>
  <c r="NO62" i="20"/>
  <c r="NH62" i="20"/>
  <c r="NG62" i="20"/>
  <c r="MZ62" i="20"/>
  <c r="MY62" i="20"/>
  <c r="MR62" i="20"/>
  <c r="MQ62" i="20"/>
  <c r="MJ62" i="20"/>
  <c r="MI62" i="20"/>
  <c r="MB62" i="20"/>
  <c r="MA62" i="20"/>
  <c r="LT62" i="20"/>
  <c r="LS62" i="20"/>
  <c r="LL62" i="20"/>
  <c r="LK62" i="20"/>
  <c r="LD62" i="20"/>
  <c r="LC62" i="20"/>
  <c r="KV62" i="20"/>
  <c r="KU62" i="20"/>
  <c r="KN62" i="20"/>
  <c r="KM62" i="20"/>
  <c r="KF62" i="20"/>
  <c r="KE62" i="20"/>
  <c r="OV61" i="20"/>
  <c r="OU61" i="20"/>
  <c r="ON61" i="20"/>
  <c r="OM61" i="20"/>
  <c r="OF61" i="20"/>
  <c r="OE61" i="20"/>
  <c r="NX61" i="20"/>
  <c r="NW61" i="20"/>
  <c r="NP61" i="20"/>
  <c r="NO61" i="20"/>
  <c r="NH61" i="20"/>
  <c r="NG61" i="20"/>
  <c r="MZ61" i="20"/>
  <c r="MY61" i="20"/>
  <c r="MR61" i="20"/>
  <c r="MQ61" i="20"/>
  <c r="MJ61" i="20"/>
  <c r="MI61" i="20"/>
  <c r="MB61" i="20"/>
  <c r="MA61" i="20"/>
  <c r="LT61" i="20"/>
  <c r="LS61" i="20"/>
  <c r="LL61" i="20"/>
  <c r="LK61" i="20"/>
  <c r="LD61" i="20"/>
  <c r="LC61" i="20"/>
  <c r="KV61" i="20"/>
  <c r="KU61" i="20"/>
  <c r="KN61" i="20"/>
  <c r="KM61" i="20"/>
  <c r="KF61" i="20"/>
  <c r="KE61" i="20"/>
  <c r="OV60" i="20"/>
  <c r="OU60" i="20"/>
  <c r="ON60" i="20"/>
  <c r="OM60" i="20"/>
  <c r="OF60" i="20"/>
  <c r="OE60" i="20"/>
  <c r="NX60" i="20"/>
  <c r="NW60" i="20"/>
  <c r="NP60" i="20"/>
  <c r="NO60" i="20"/>
  <c r="NH60" i="20"/>
  <c r="NG60" i="20"/>
  <c r="MZ60" i="20"/>
  <c r="MY60" i="20"/>
  <c r="MR60" i="20"/>
  <c r="MQ60" i="20"/>
  <c r="MJ60" i="20"/>
  <c r="MI60" i="20"/>
  <c r="MB60" i="20"/>
  <c r="MA60" i="20"/>
  <c r="LT60" i="20"/>
  <c r="LS60" i="20"/>
  <c r="LL60" i="20"/>
  <c r="LK60" i="20"/>
  <c r="LD60" i="20"/>
  <c r="LC60" i="20"/>
  <c r="KV60" i="20"/>
  <c r="KU60" i="20"/>
  <c r="KN60" i="20"/>
  <c r="KM60" i="20"/>
  <c r="KF60" i="20"/>
  <c r="KE60" i="20"/>
  <c r="OV59" i="20"/>
  <c r="OU59" i="20"/>
  <c r="ON59" i="20"/>
  <c r="OM59" i="20"/>
  <c r="OF59" i="20"/>
  <c r="OE59" i="20"/>
  <c r="NX59" i="20"/>
  <c r="NW59" i="20"/>
  <c r="NP59" i="20"/>
  <c r="NO59" i="20"/>
  <c r="NH59" i="20"/>
  <c r="NG59" i="20"/>
  <c r="MZ59" i="20"/>
  <c r="MY59" i="20"/>
  <c r="MR59" i="20"/>
  <c r="MQ59" i="20"/>
  <c r="MJ59" i="20"/>
  <c r="MI59" i="20"/>
  <c r="MB59" i="20"/>
  <c r="MA59" i="20"/>
  <c r="LT59" i="20"/>
  <c r="LS59" i="20"/>
  <c r="LL59" i="20"/>
  <c r="LK59" i="20"/>
  <c r="LD59" i="20"/>
  <c r="LC59" i="20"/>
  <c r="KV59" i="20"/>
  <c r="KU59" i="20"/>
  <c r="KN59" i="20"/>
  <c r="KM59" i="20"/>
  <c r="KF59" i="20"/>
  <c r="KE59" i="20"/>
  <c r="OV58" i="20"/>
  <c r="OU58" i="20"/>
  <c r="ON58" i="20"/>
  <c r="OM58" i="20"/>
  <c r="OF58" i="20"/>
  <c r="OE58" i="20"/>
  <c r="NX58" i="20"/>
  <c r="NW58" i="20"/>
  <c r="NP58" i="20"/>
  <c r="NO58" i="20"/>
  <c r="NH58" i="20"/>
  <c r="NG58" i="20"/>
  <c r="MZ58" i="20"/>
  <c r="MY58" i="20"/>
  <c r="MR58" i="20"/>
  <c r="MQ58" i="20"/>
  <c r="MJ58" i="20"/>
  <c r="MI58" i="20"/>
  <c r="MB58" i="20"/>
  <c r="MA58" i="20"/>
  <c r="LT58" i="20"/>
  <c r="LS58" i="20"/>
  <c r="LL58" i="20"/>
  <c r="LK58" i="20"/>
  <c r="LD58" i="20"/>
  <c r="LC58" i="20"/>
  <c r="KV58" i="20"/>
  <c r="KU58" i="20"/>
  <c r="KN58" i="20"/>
  <c r="KM58" i="20"/>
  <c r="KF58" i="20"/>
  <c r="KE58" i="20"/>
  <c r="OV57" i="20"/>
  <c r="OU57" i="20"/>
  <c r="ON57" i="20"/>
  <c r="OM57" i="20"/>
  <c r="OF57" i="20"/>
  <c r="OE57" i="20"/>
  <c r="NX57" i="20"/>
  <c r="NW57" i="20"/>
  <c r="NP57" i="20"/>
  <c r="NO57" i="20"/>
  <c r="NH57" i="20"/>
  <c r="NG57" i="20"/>
  <c r="MZ57" i="20"/>
  <c r="MY57" i="20"/>
  <c r="MR57" i="20"/>
  <c r="MQ57" i="20"/>
  <c r="MJ57" i="20"/>
  <c r="MI57" i="20"/>
  <c r="MB57" i="20"/>
  <c r="MA57" i="20"/>
  <c r="LT57" i="20"/>
  <c r="LS57" i="20"/>
  <c r="LL57" i="20"/>
  <c r="LK57" i="20"/>
  <c r="LD57" i="20"/>
  <c r="LC57" i="20"/>
  <c r="KV57" i="20"/>
  <c r="KU57" i="20"/>
  <c r="KN57" i="20"/>
  <c r="KM57" i="20"/>
  <c r="KF57" i="20"/>
  <c r="KE57" i="20"/>
  <c r="OV56" i="20"/>
  <c r="OU56" i="20"/>
  <c r="ON56" i="20"/>
  <c r="OM56" i="20"/>
  <c r="OF56" i="20"/>
  <c r="OE56" i="20"/>
  <c r="NX56" i="20"/>
  <c r="NW56" i="20"/>
  <c r="NP56" i="20"/>
  <c r="NO56" i="20"/>
  <c r="NH56" i="20"/>
  <c r="NG56" i="20"/>
  <c r="MZ56" i="20"/>
  <c r="MY56" i="20"/>
  <c r="MR56" i="20"/>
  <c r="MQ56" i="20"/>
  <c r="MJ56" i="20"/>
  <c r="MI56" i="20"/>
  <c r="MB56" i="20"/>
  <c r="MA56" i="20"/>
  <c r="LT56" i="20"/>
  <c r="LS56" i="20"/>
  <c r="LL56" i="20"/>
  <c r="LK56" i="20"/>
  <c r="LD56" i="20"/>
  <c r="LC56" i="20"/>
  <c r="KV56" i="20"/>
  <c r="KU56" i="20"/>
  <c r="KN56" i="20"/>
  <c r="KM56" i="20"/>
  <c r="KF56" i="20"/>
  <c r="KE56" i="20"/>
  <c r="OV55" i="20"/>
  <c r="OU55" i="20"/>
  <c r="ON55" i="20"/>
  <c r="OM55" i="20"/>
  <c r="OF55" i="20"/>
  <c r="OE55" i="20"/>
  <c r="NX55" i="20"/>
  <c r="NW55" i="20"/>
  <c r="NP55" i="20"/>
  <c r="NO55" i="20"/>
  <c r="NH55" i="20"/>
  <c r="NG55" i="20"/>
  <c r="MZ55" i="20"/>
  <c r="MY55" i="20"/>
  <c r="MR55" i="20"/>
  <c r="MQ55" i="20"/>
  <c r="MJ55" i="20"/>
  <c r="MI55" i="20"/>
  <c r="MB55" i="20"/>
  <c r="MA55" i="20"/>
  <c r="LT55" i="20"/>
  <c r="LS55" i="20"/>
  <c r="LL55" i="20"/>
  <c r="LK55" i="20"/>
  <c r="LD55" i="20"/>
  <c r="LC55" i="20"/>
  <c r="KV55" i="20"/>
  <c r="KU55" i="20"/>
  <c r="KN55" i="20"/>
  <c r="KM55" i="20"/>
  <c r="KF55" i="20"/>
  <c r="KE55" i="20"/>
  <c r="OV54" i="20"/>
  <c r="OU54" i="20"/>
  <c r="ON54" i="20"/>
  <c r="OM54" i="20"/>
  <c r="OF54" i="20"/>
  <c r="OE54" i="20"/>
  <c r="NX54" i="20"/>
  <c r="NW54" i="20"/>
  <c r="NP54" i="20"/>
  <c r="NO54" i="20"/>
  <c r="NH54" i="20"/>
  <c r="NG54" i="20"/>
  <c r="MZ54" i="20"/>
  <c r="MY54" i="20"/>
  <c r="MR54" i="20"/>
  <c r="MQ54" i="20"/>
  <c r="MJ54" i="20"/>
  <c r="MI54" i="20"/>
  <c r="MB54" i="20"/>
  <c r="MA54" i="20"/>
  <c r="LT54" i="20"/>
  <c r="LS54" i="20"/>
  <c r="LL54" i="20"/>
  <c r="LK54" i="20"/>
  <c r="LD54" i="20"/>
  <c r="LC54" i="20"/>
  <c r="KV54" i="20"/>
  <c r="KU54" i="20"/>
  <c r="KN54" i="20"/>
  <c r="KM54" i="20"/>
  <c r="KF54" i="20"/>
  <c r="KE54" i="20"/>
  <c r="OV53" i="20"/>
  <c r="OU53" i="20"/>
  <c r="ON53" i="20"/>
  <c r="OM53" i="20"/>
  <c r="OF53" i="20"/>
  <c r="OE53" i="20"/>
  <c r="NX53" i="20"/>
  <c r="NW53" i="20"/>
  <c r="NP53" i="20"/>
  <c r="NO53" i="20"/>
  <c r="NH53" i="20"/>
  <c r="NG53" i="20"/>
  <c r="MZ53" i="20"/>
  <c r="MY53" i="20"/>
  <c r="MR53" i="20"/>
  <c r="MQ53" i="20"/>
  <c r="MJ53" i="20"/>
  <c r="MI53" i="20"/>
  <c r="MB53" i="20"/>
  <c r="MA53" i="20"/>
  <c r="LT53" i="20"/>
  <c r="LS53" i="20"/>
  <c r="LL53" i="20"/>
  <c r="LK53" i="20"/>
  <c r="LD53" i="20"/>
  <c r="LC53" i="20"/>
  <c r="KV53" i="20"/>
  <c r="KU53" i="20"/>
  <c r="KN53" i="20"/>
  <c r="KM53" i="20"/>
  <c r="KF53" i="20"/>
  <c r="KE53" i="20"/>
  <c r="OV52" i="20"/>
  <c r="OU52" i="20"/>
  <c r="ON52" i="20"/>
  <c r="OM52" i="20"/>
  <c r="OF52" i="20"/>
  <c r="OE52" i="20"/>
  <c r="NX52" i="20"/>
  <c r="NW52" i="20"/>
  <c r="NP52" i="20"/>
  <c r="NO52" i="20"/>
  <c r="NH52" i="20"/>
  <c r="NG52" i="20"/>
  <c r="MZ52" i="20"/>
  <c r="MY52" i="20"/>
  <c r="MR52" i="20"/>
  <c r="MQ52" i="20"/>
  <c r="MJ52" i="20"/>
  <c r="MI52" i="20"/>
  <c r="MB52" i="20"/>
  <c r="MA52" i="20"/>
  <c r="LT52" i="20"/>
  <c r="LS52" i="20"/>
  <c r="LL52" i="20"/>
  <c r="LK52" i="20"/>
  <c r="LD52" i="20"/>
  <c r="LC52" i="20"/>
  <c r="KV52" i="20"/>
  <c r="KU52" i="20"/>
  <c r="KN52" i="20"/>
  <c r="KM52" i="20"/>
  <c r="KF52" i="20"/>
  <c r="KE52" i="20"/>
  <c r="OV51" i="20"/>
  <c r="OU51" i="20"/>
  <c r="ON51" i="20"/>
  <c r="OM51" i="20"/>
  <c r="OF51" i="20"/>
  <c r="OE51" i="20"/>
  <c r="NX51" i="20"/>
  <c r="NW51" i="20"/>
  <c r="NP51" i="20"/>
  <c r="NO51" i="20"/>
  <c r="NH51" i="20"/>
  <c r="NG51" i="20"/>
  <c r="MZ51" i="20"/>
  <c r="MY51" i="20"/>
  <c r="MR51" i="20"/>
  <c r="MQ51" i="20"/>
  <c r="MJ51" i="20"/>
  <c r="MI51" i="20"/>
  <c r="MB51" i="20"/>
  <c r="MA51" i="20"/>
  <c r="LT51" i="20"/>
  <c r="LS51" i="20"/>
  <c r="LL51" i="20"/>
  <c r="LK51" i="20"/>
  <c r="LD51" i="20"/>
  <c r="LC51" i="20"/>
  <c r="KV51" i="20"/>
  <c r="KU51" i="20"/>
  <c r="KN51" i="20"/>
  <c r="KM51" i="20"/>
  <c r="KF51" i="20"/>
  <c r="KE51" i="20"/>
  <c r="OV50" i="20"/>
  <c r="OU50" i="20"/>
  <c r="ON50" i="20"/>
  <c r="OM50" i="20"/>
  <c r="OF50" i="20"/>
  <c r="OE50" i="20"/>
  <c r="NX50" i="20"/>
  <c r="NW50" i="20"/>
  <c r="NP50" i="20"/>
  <c r="NO50" i="20"/>
  <c r="NH50" i="20"/>
  <c r="NG50" i="20"/>
  <c r="MZ50" i="20"/>
  <c r="MY50" i="20"/>
  <c r="MR50" i="20"/>
  <c r="MQ50" i="20"/>
  <c r="MJ50" i="20"/>
  <c r="MI50" i="20"/>
  <c r="MB50" i="20"/>
  <c r="MA50" i="20"/>
  <c r="LT50" i="20"/>
  <c r="LS50" i="20"/>
  <c r="LL50" i="20"/>
  <c r="LK50" i="20"/>
  <c r="LD50" i="20"/>
  <c r="LC50" i="20"/>
  <c r="KV50" i="20"/>
  <c r="KU50" i="20"/>
  <c r="KN50" i="20"/>
  <c r="KM50" i="20"/>
  <c r="KF50" i="20"/>
  <c r="KE50" i="20"/>
  <c r="OV49" i="20"/>
  <c r="OU49" i="20"/>
  <c r="ON49" i="20"/>
  <c r="OM49" i="20"/>
  <c r="OF49" i="20"/>
  <c r="OE49" i="20"/>
  <c r="NX49" i="20"/>
  <c r="NW49" i="20"/>
  <c r="NP49" i="20"/>
  <c r="NO49" i="20"/>
  <c r="NH49" i="20"/>
  <c r="NG49" i="20"/>
  <c r="MZ49" i="20"/>
  <c r="MY49" i="20"/>
  <c r="MR49" i="20"/>
  <c r="MQ49" i="20"/>
  <c r="MJ49" i="20"/>
  <c r="MI49" i="20"/>
  <c r="MB49" i="20"/>
  <c r="MA49" i="20"/>
  <c r="LT49" i="20"/>
  <c r="LS49" i="20"/>
  <c r="LL49" i="20"/>
  <c r="LK49" i="20"/>
  <c r="LD49" i="20"/>
  <c r="LC49" i="20"/>
  <c r="KV49" i="20"/>
  <c r="KU49" i="20"/>
  <c r="KN49" i="20"/>
  <c r="KM49" i="20"/>
  <c r="KF49" i="20"/>
  <c r="KE49" i="20"/>
  <c r="OV48" i="20"/>
  <c r="OU48" i="20"/>
  <c r="ON48" i="20"/>
  <c r="OM48" i="20"/>
  <c r="OF48" i="20"/>
  <c r="OE48" i="20"/>
  <c r="NX48" i="20"/>
  <c r="NW48" i="20"/>
  <c r="NP48" i="20"/>
  <c r="NO48" i="20"/>
  <c r="NH48" i="20"/>
  <c r="NG48" i="20"/>
  <c r="MZ48" i="20"/>
  <c r="MY48" i="20"/>
  <c r="MR48" i="20"/>
  <c r="MQ48" i="20"/>
  <c r="MJ48" i="20"/>
  <c r="MI48" i="20"/>
  <c r="MB48" i="20"/>
  <c r="MA48" i="20"/>
  <c r="LT48" i="20"/>
  <c r="LS48" i="20"/>
  <c r="LL48" i="20"/>
  <c r="LK48" i="20"/>
  <c r="LD48" i="20"/>
  <c r="LC48" i="20"/>
  <c r="KV48" i="20"/>
  <c r="KU48" i="20"/>
  <c r="KN48" i="20"/>
  <c r="KM48" i="20"/>
  <c r="KF48" i="20"/>
  <c r="KE48" i="20"/>
  <c r="OV47" i="20"/>
  <c r="OU47" i="20"/>
  <c r="ON47" i="20"/>
  <c r="OM47" i="20"/>
  <c r="OF47" i="20"/>
  <c r="OE47" i="20"/>
  <c r="NX47" i="20"/>
  <c r="NW47" i="20"/>
  <c r="NP47" i="20"/>
  <c r="NO47" i="20"/>
  <c r="NH47" i="20"/>
  <c r="NG47" i="20"/>
  <c r="MZ47" i="20"/>
  <c r="MY47" i="20"/>
  <c r="MR47" i="20"/>
  <c r="MQ47" i="20"/>
  <c r="MJ47" i="20"/>
  <c r="MI47" i="20"/>
  <c r="MB47" i="20"/>
  <c r="MA47" i="20"/>
  <c r="LT47" i="20"/>
  <c r="LS47" i="20"/>
  <c r="LL47" i="20"/>
  <c r="LK47" i="20"/>
  <c r="LD47" i="20"/>
  <c r="LC47" i="20"/>
  <c r="KV47" i="20"/>
  <c r="KU47" i="20"/>
  <c r="KN47" i="20"/>
  <c r="KM47" i="20"/>
  <c r="KF47" i="20"/>
  <c r="KE47" i="20"/>
  <c r="OV46" i="20"/>
  <c r="OU46" i="20"/>
  <c r="ON46" i="20"/>
  <c r="OM46" i="20"/>
  <c r="OF46" i="20"/>
  <c r="OE46" i="20"/>
  <c r="NX46" i="20"/>
  <c r="NW46" i="20"/>
  <c r="NP46" i="20"/>
  <c r="NO46" i="20"/>
  <c r="NH46" i="20"/>
  <c r="NG46" i="20"/>
  <c r="MZ46" i="20"/>
  <c r="MY46" i="20"/>
  <c r="MR46" i="20"/>
  <c r="MQ46" i="20"/>
  <c r="MJ46" i="20"/>
  <c r="MI46" i="20"/>
  <c r="MB46" i="20"/>
  <c r="MA46" i="20"/>
  <c r="LT46" i="20"/>
  <c r="LS46" i="20"/>
  <c r="LL46" i="20"/>
  <c r="LK46" i="20"/>
  <c r="LD46" i="20"/>
  <c r="LC46" i="20"/>
  <c r="KV46" i="20"/>
  <c r="KU46" i="20"/>
  <c r="KN46" i="20"/>
  <c r="KM46" i="20"/>
  <c r="KF46" i="20"/>
  <c r="KE46" i="20"/>
  <c r="OV45" i="20"/>
  <c r="OU45" i="20"/>
  <c r="ON45" i="20"/>
  <c r="OM45" i="20"/>
  <c r="OF45" i="20"/>
  <c r="OE45" i="20"/>
  <c r="NX45" i="20"/>
  <c r="NW45" i="20"/>
  <c r="NP45" i="20"/>
  <c r="NO45" i="20"/>
  <c r="NH45" i="20"/>
  <c r="NG45" i="20"/>
  <c r="MZ45" i="20"/>
  <c r="MY45" i="20"/>
  <c r="MR45" i="20"/>
  <c r="MQ45" i="20"/>
  <c r="MJ45" i="20"/>
  <c r="MI45" i="20"/>
  <c r="MB45" i="20"/>
  <c r="MA45" i="20"/>
  <c r="LT45" i="20"/>
  <c r="LS45" i="20"/>
  <c r="LL45" i="20"/>
  <c r="LK45" i="20"/>
  <c r="LD45" i="20"/>
  <c r="LC45" i="20"/>
  <c r="KV45" i="20"/>
  <c r="KU45" i="20"/>
  <c r="KN45" i="20"/>
  <c r="KM45" i="20"/>
  <c r="KF45" i="20"/>
  <c r="KE45" i="20"/>
  <c r="OV44" i="20"/>
  <c r="OU44" i="20"/>
  <c r="ON44" i="20"/>
  <c r="OM44" i="20"/>
  <c r="OF44" i="20"/>
  <c r="OE44" i="20"/>
  <c r="NX44" i="20"/>
  <c r="NW44" i="20"/>
  <c r="NP44" i="20"/>
  <c r="NO44" i="20"/>
  <c r="NH44" i="20"/>
  <c r="NG44" i="20"/>
  <c r="MZ44" i="20"/>
  <c r="MY44" i="20"/>
  <c r="MR44" i="20"/>
  <c r="MQ44" i="20"/>
  <c r="MJ44" i="20"/>
  <c r="MI44" i="20"/>
  <c r="MB44" i="20"/>
  <c r="MA44" i="20"/>
  <c r="LT44" i="20"/>
  <c r="LS44" i="20"/>
  <c r="LL44" i="20"/>
  <c r="LK44" i="20"/>
  <c r="LD44" i="20"/>
  <c r="LC44" i="20"/>
  <c r="KV44" i="20"/>
  <c r="KU44" i="20"/>
  <c r="KN44" i="20"/>
  <c r="KM44" i="20"/>
  <c r="KF44" i="20"/>
  <c r="KE44" i="20"/>
  <c r="OV43" i="20"/>
  <c r="OU43" i="20"/>
  <c r="ON43" i="20"/>
  <c r="OM43" i="20"/>
  <c r="OF43" i="20"/>
  <c r="OE43" i="20"/>
  <c r="NX43" i="20"/>
  <c r="NW43" i="20"/>
  <c r="NP43" i="20"/>
  <c r="NO43" i="20"/>
  <c r="NH43" i="20"/>
  <c r="NG43" i="20"/>
  <c r="MZ43" i="20"/>
  <c r="MY43" i="20"/>
  <c r="MR43" i="20"/>
  <c r="MQ43" i="20"/>
  <c r="MJ43" i="20"/>
  <c r="MI43" i="20"/>
  <c r="MB43" i="20"/>
  <c r="MA43" i="20"/>
  <c r="LT43" i="20"/>
  <c r="LS43" i="20"/>
  <c r="LL43" i="20"/>
  <c r="LK43" i="20"/>
  <c r="LD43" i="20"/>
  <c r="LC43" i="20"/>
  <c r="KV43" i="20"/>
  <c r="KU43" i="20"/>
  <c r="KN43" i="20"/>
  <c r="KM43" i="20"/>
  <c r="KF43" i="20"/>
  <c r="KE43" i="20"/>
  <c r="OV42" i="20"/>
  <c r="OU42" i="20"/>
  <c r="ON42" i="20"/>
  <c r="OM42" i="20"/>
  <c r="OF42" i="20"/>
  <c r="OE42" i="20"/>
  <c r="NX42" i="20"/>
  <c r="NW42" i="20"/>
  <c r="NP42" i="20"/>
  <c r="NO42" i="20"/>
  <c r="NH42" i="20"/>
  <c r="NG42" i="20"/>
  <c r="MZ42" i="20"/>
  <c r="MY42" i="20"/>
  <c r="MR42" i="20"/>
  <c r="MQ42" i="20"/>
  <c r="MJ42" i="20"/>
  <c r="MI42" i="20"/>
  <c r="MB42" i="20"/>
  <c r="MA42" i="20"/>
  <c r="LT42" i="20"/>
  <c r="LS42" i="20"/>
  <c r="LL42" i="20"/>
  <c r="LK42" i="20"/>
  <c r="LD42" i="20"/>
  <c r="LC42" i="20"/>
  <c r="KV42" i="20"/>
  <c r="KU42" i="20"/>
  <c r="KN42" i="20"/>
  <c r="KM42" i="20"/>
  <c r="KF42" i="20"/>
  <c r="KE42" i="20"/>
  <c r="OV41" i="20"/>
  <c r="OU41" i="20"/>
  <c r="ON41" i="20"/>
  <c r="OM41" i="20"/>
  <c r="OF41" i="20"/>
  <c r="OE41" i="20"/>
  <c r="NX41" i="20"/>
  <c r="NW41" i="20"/>
  <c r="NP41" i="20"/>
  <c r="NO41" i="20"/>
  <c r="NH41" i="20"/>
  <c r="NG41" i="20"/>
  <c r="MZ41" i="20"/>
  <c r="MY41" i="20"/>
  <c r="MR41" i="20"/>
  <c r="MQ41" i="20"/>
  <c r="MJ41" i="20"/>
  <c r="MI41" i="20"/>
  <c r="MB41" i="20"/>
  <c r="MA41" i="20"/>
  <c r="LT41" i="20"/>
  <c r="LS41" i="20"/>
  <c r="LL41" i="20"/>
  <c r="LK41" i="20"/>
  <c r="LD41" i="20"/>
  <c r="LC41" i="20"/>
  <c r="KV41" i="20"/>
  <c r="KU41" i="20"/>
  <c r="KN41" i="20"/>
  <c r="KM41" i="20"/>
  <c r="KF41" i="20"/>
  <c r="KE41" i="20"/>
  <c r="OV40" i="20"/>
  <c r="OU40" i="20"/>
  <c r="ON40" i="20"/>
  <c r="OM40" i="20"/>
  <c r="OF40" i="20"/>
  <c r="OE40" i="20"/>
  <c r="NX40" i="20"/>
  <c r="NW40" i="20"/>
  <c r="NP40" i="20"/>
  <c r="NO40" i="20"/>
  <c r="NH40" i="20"/>
  <c r="NG40" i="20"/>
  <c r="MZ40" i="20"/>
  <c r="MY40" i="20"/>
  <c r="MR40" i="20"/>
  <c r="MQ40" i="20"/>
  <c r="MJ40" i="20"/>
  <c r="MI40" i="20"/>
  <c r="MB40" i="20"/>
  <c r="MA40" i="20"/>
  <c r="LT40" i="20"/>
  <c r="LS40" i="20"/>
  <c r="LL40" i="20"/>
  <c r="LK40" i="20"/>
  <c r="LD40" i="20"/>
  <c r="LC40" i="20"/>
  <c r="KV40" i="20"/>
  <c r="KU40" i="20"/>
  <c r="KN40" i="20"/>
  <c r="KM40" i="20"/>
  <c r="KF40" i="20"/>
  <c r="KE40" i="20"/>
  <c r="OV39" i="20"/>
  <c r="OU39" i="20"/>
  <c r="ON39" i="20"/>
  <c r="OM39" i="20"/>
  <c r="OF39" i="20"/>
  <c r="OE39" i="20"/>
  <c r="NX39" i="20"/>
  <c r="NW39" i="20"/>
  <c r="NP39" i="20"/>
  <c r="NO39" i="20"/>
  <c r="NH39" i="20"/>
  <c r="NG39" i="20"/>
  <c r="MZ39" i="20"/>
  <c r="MY39" i="20"/>
  <c r="MR39" i="20"/>
  <c r="MQ39" i="20"/>
  <c r="MJ39" i="20"/>
  <c r="MI39" i="20"/>
  <c r="MB39" i="20"/>
  <c r="MA39" i="20"/>
  <c r="LT39" i="20"/>
  <c r="LS39" i="20"/>
  <c r="LL39" i="20"/>
  <c r="LK39" i="20"/>
  <c r="LD39" i="20"/>
  <c r="LC39" i="20"/>
  <c r="KV39" i="20"/>
  <c r="KU39" i="20"/>
  <c r="KN39" i="20"/>
  <c r="KM39" i="20"/>
  <c r="KF39" i="20"/>
  <c r="KE39" i="20"/>
  <c r="OV38" i="20"/>
  <c r="OU38" i="20"/>
  <c r="ON38" i="20"/>
  <c r="OM38" i="20"/>
  <c r="OF38" i="20"/>
  <c r="OE38" i="20"/>
  <c r="NX38" i="20"/>
  <c r="NW38" i="20"/>
  <c r="NP38" i="20"/>
  <c r="NO38" i="20"/>
  <c r="NH38" i="20"/>
  <c r="NG38" i="20"/>
  <c r="MZ38" i="20"/>
  <c r="MY38" i="20"/>
  <c r="MR38" i="20"/>
  <c r="MQ38" i="20"/>
  <c r="MJ38" i="20"/>
  <c r="MI38" i="20"/>
  <c r="MB38" i="20"/>
  <c r="MA38" i="20"/>
  <c r="LT38" i="20"/>
  <c r="LS38" i="20"/>
  <c r="LL38" i="20"/>
  <c r="LK38" i="20"/>
  <c r="LD38" i="20"/>
  <c r="LC38" i="20"/>
  <c r="KV38" i="20"/>
  <c r="KU38" i="20"/>
  <c r="KN38" i="20"/>
  <c r="KM38" i="20"/>
  <c r="KF38" i="20"/>
  <c r="KE38" i="20"/>
  <c r="OV37" i="20"/>
  <c r="OU37" i="20"/>
  <c r="ON37" i="20"/>
  <c r="OM37" i="20"/>
  <c r="OF37" i="20"/>
  <c r="OE37" i="20"/>
  <c r="NX37" i="20"/>
  <c r="NW37" i="20"/>
  <c r="NP37" i="20"/>
  <c r="NO37" i="20"/>
  <c r="NH37" i="20"/>
  <c r="NG37" i="20"/>
  <c r="MZ37" i="20"/>
  <c r="MY37" i="20"/>
  <c r="MR37" i="20"/>
  <c r="MQ37" i="20"/>
  <c r="MJ37" i="20"/>
  <c r="MI37" i="20"/>
  <c r="MB37" i="20"/>
  <c r="MA37" i="20"/>
  <c r="LT37" i="20"/>
  <c r="LS37" i="20"/>
  <c r="LL37" i="20"/>
  <c r="LK37" i="20"/>
  <c r="LD37" i="20"/>
  <c r="LC37" i="20"/>
  <c r="KV37" i="20"/>
  <c r="KU37" i="20"/>
  <c r="KN37" i="20"/>
  <c r="KM37" i="20"/>
  <c r="KF37" i="20"/>
  <c r="KE37" i="20"/>
  <c r="OV36" i="20"/>
  <c r="OU36" i="20"/>
  <c r="ON36" i="20"/>
  <c r="OM36" i="20"/>
  <c r="OF36" i="20"/>
  <c r="OE36" i="20"/>
  <c r="NX36" i="20"/>
  <c r="NW36" i="20"/>
  <c r="NP36" i="20"/>
  <c r="NO36" i="20"/>
  <c r="NH36" i="20"/>
  <c r="NG36" i="20"/>
  <c r="MZ36" i="20"/>
  <c r="MY36" i="20"/>
  <c r="MR36" i="20"/>
  <c r="MQ36" i="20"/>
  <c r="MJ36" i="20"/>
  <c r="MI36" i="20"/>
  <c r="MB36" i="20"/>
  <c r="MA36" i="20"/>
  <c r="LT36" i="20"/>
  <c r="LS36" i="20"/>
  <c r="LL36" i="20"/>
  <c r="LK36" i="20"/>
  <c r="LD36" i="20"/>
  <c r="LC36" i="20"/>
  <c r="KV36" i="20"/>
  <c r="KU36" i="20"/>
  <c r="KN36" i="20"/>
  <c r="KM36" i="20"/>
  <c r="KF36" i="20"/>
  <c r="KE36" i="20"/>
  <c r="OV35" i="20"/>
  <c r="OU35" i="20"/>
  <c r="ON35" i="20"/>
  <c r="OM35" i="20"/>
  <c r="OF35" i="20"/>
  <c r="OE35" i="20"/>
  <c r="NX35" i="20"/>
  <c r="NW35" i="20"/>
  <c r="NP35" i="20"/>
  <c r="NO35" i="20"/>
  <c r="NH35" i="20"/>
  <c r="NG35" i="20"/>
  <c r="MZ35" i="20"/>
  <c r="MY35" i="20"/>
  <c r="MR35" i="20"/>
  <c r="MQ35" i="20"/>
  <c r="MJ35" i="20"/>
  <c r="MI35" i="20"/>
  <c r="MB35" i="20"/>
  <c r="MA35" i="20"/>
  <c r="LT35" i="20"/>
  <c r="LS35" i="20"/>
  <c r="LL35" i="20"/>
  <c r="LK35" i="20"/>
  <c r="LD35" i="20"/>
  <c r="LC35" i="20"/>
  <c r="KV35" i="20"/>
  <c r="KU35" i="20"/>
  <c r="KN35" i="20"/>
  <c r="KM35" i="20"/>
  <c r="KF35" i="20"/>
  <c r="KE35" i="20"/>
  <c r="OV34" i="20"/>
  <c r="OU34" i="20"/>
  <c r="ON34" i="20"/>
  <c r="OM34" i="20"/>
  <c r="OF34" i="20"/>
  <c r="OE34" i="20"/>
  <c r="NX34" i="20"/>
  <c r="NW34" i="20"/>
  <c r="NP34" i="20"/>
  <c r="NO34" i="20"/>
  <c r="NH34" i="20"/>
  <c r="NG34" i="20"/>
  <c r="MZ34" i="20"/>
  <c r="MY34" i="20"/>
  <c r="MR34" i="20"/>
  <c r="MQ34" i="20"/>
  <c r="MJ34" i="20"/>
  <c r="MI34" i="20"/>
  <c r="MB34" i="20"/>
  <c r="MA34" i="20"/>
  <c r="LT34" i="20"/>
  <c r="LS34" i="20"/>
  <c r="LL34" i="20"/>
  <c r="LK34" i="20"/>
  <c r="LD34" i="20"/>
  <c r="LC34" i="20"/>
  <c r="KV34" i="20"/>
  <c r="KU34" i="20"/>
  <c r="KN34" i="20"/>
  <c r="KM34" i="20"/>
  <c r="KF34" i="20"/>
  <c r="KE34" i="20"/>
  <c r="OV33" i="20"/>
  <c r="OU33" i="20"/>
  <c r="ON33" i="20"/>
  <c r="OM33" i="20"/>
  <c r="OF33" i="20"/>
  <c r="OE33" i="20"/>
  <c r="NX33" i="20"/>
  <c r="NW33" i="20"/>
  <c r="NP33" i="20"/>
  <c r="NO33" i="20"/>
  <c r="NH33" i="20"/>
  <c r="NG33" i="20"/>
  <c r="MZ33" i="20"/>
  <c r="MY33" i="20"/>
  <c r="MR33" i="20"/>
  <c r="MQ33" i="20"/>
  <c r="MJ33" i="20"/>
  <c r="MI33" i="20"/>
  <c r="MB33" i="20"/>
  <c r="MA33" i="20"/>
  <c r="LT33" i="20"/>
  <c r="LS33" i="20"/>
  <c r="LL33" i="20"/>
  <c r="LK33" i="20"/>
  <c r="LD33" i="20"/>
  <c r="LC33" i="20"/>
  <c r="KV33" i="20"/>
  <c r="KU33" i="20"/>
  <c r="KN33" i="20"/>
  <c r="KM33" i="20"/>
  <c r="KF33" i="20"/>
  <c r="KE33" i="20"/>
  <c r="OV32" i="20"/>
  <c r="OU32" i="20"/>
  <c r="ON32" i="20"/>
  <c r="OM32" i="20"/>
  <c r="OF32" i="20"/>
  <c r="OE32" i="20"/>
  <c r="NX32" i="20"/>
  <c r="NW32" i="20"/>
  <c r="NP32" i="20"/>
  <c r="NO32" i="20"/>
  <c r="NH32" i="20"/>
  <c r="NG32" i="20"/>
  <c r="MZ32" i="20"/>
  <c r="MY32" i="20"/>
  <c r="MR32" i="20"/>
  <c r="MQ32" i="20"/>
  <c r="MJ32" i="20"/>
  <c r="MI32" i="20"/>
  <c r="MB32" i="20"/>
  <c r="MA32" i="20"/>
  <c r="LT32" i="20"/>
  <c r="LS32" i="20"/>
  <c r="LL32" i="20"/>
  <c r="LK32" i="20"/>
  <c r="LD32" i="20"/>
  <c r="LC32" i="20"/>
  <c r="KV32" i="20"/>
  <c r="KU32" i="20"/>
  <c r="KN32" i="20"/>
  <c r="KM32" i="20"/>
  <c r="KF32" i="20"/>
  <c r="KE32" i="20"/>
  <c r="OV31" i="20"/>
  <c r="OU31" i="20"/>
  <c r="ON31" i="20"/>
  <c r="OM31" i="20"/>
  <c r="OF31" i="20"/>
  <c r="OE31" i="20"/>
  <c r="NX31" i="20"/>
  <c r="NW31" i="20"/>
  <c r="NP31" i="20"/>
  <c r="NO31" i="20"/>
  <c r="NH31" i="20"/>
  <c r="NG31" i="20"/>
  <c r="MZ31" i="20"/>
  <c r="MY31" i="20"/>
  <c r="MR31" i="20"/>
  <c r="MQ31" i="20"/>
  <c r="MJ31" i="20"/>
  <c r="MI31" i="20"/>
  <c r="MB31" i="20"/>
  <c r="MA31" i="20"/>
  <c r="LT31" i="20"/>
  <c r="LS31" i="20"/>
  <c r="LL31" i="20"/>
  <c r="LK31" i="20"/>
  <c r="LD31" i="20"/>
  <c r="LC31" i="20"/>
  <c r="KV31" i="20"/>
  <c r="KU31" i="20"/>
  <c r="KN31" i="20"/>
  <c r="KM31" i="20"/>
  <c r="KF31" i="20"/>
  <c r="KE31" i="20"/>
  <c r="OV30" i="20"/>
  <c r="OU30" i="20"/>
  <c r="ON30" i="20"/>
  <c r="OM30" i="20"/>
  <c r="OF30" i="20"/>
  <c r="OE30" i="20"/>
  <c r="NX30" i="20"/>
  <c r="NW30" i="20"/>
  <c r="NP30" i="20"/>
  <c r="NO30" i="20"/>
  <c r="NH30" i="20"/>
  <c r="NG30" i="20"/>
  <c r="MZ30" i="20"/>
  <c r="MY30" i="20"/>
  <c r="MR30" i="20"/>
  <c r="MQ30" i="20"/>
  <c r="MJ30" i="20"/>
  <c r="MI30" i="20"/>
  <c r="MB30" i="20"/>
  <c r="MA30" i="20"/>
  <c r="LT30" i="20"/>
  <c r="LS30" i="20"/>
  <c r="LL30" i="20"/>
  <c r="LK30" i="20"/>
  <c r="LD30" i="20"/>
  <c r="LC30" i="20"/>
  <c r="KV30" i="20"/>
  <c r="KU30" i="20"/>
  <c r="KN30" i="20"/>
  <c r="KM30" i="20"/>
  <c r="KF30" i="20"/>
  <c r="KE30" i="20"/>
  <c r="OV29" i="20"/>
  <c r="OU29" i="20"/>
  <c r="ON29" i="20"/>
  <c r="OM29" i="20"/>
  <c r="OF29" i="20"/>
  <c r="OE29" i="20"/>
  <c r="NX29" i="20"/>
  <c r="NW29" i="20"/>
  <c r="NP29" i="20"/>
  <c r="NO29" i="20"/>
  <c r="NH29" i="20"/>
  <c r="NG29" i="20"/>
  <c r="MZ29" i="20"/>
  <c r="MY29" i="20"/>
  <c r="MR29" i="20"/>
  <c r="MQ29" i="20"/>
  <c r="MJ29" i="20"/>
  <c r="MI29" i="20"/>
  <c r="MB29" i="20"/>
  <c r="MA29" i="20"/>
  <c r="LT29" i="20"/>
  <c r="LS29" i="20"/>
  <c r="LL29" i="20"/>
  <c r="LK29" i="20"/>
  <c r="LD29" i="20"/>
  <c r="LC29" i="20"/>
  <c r="KV29" i="20"/>
  <c r="KU29" i="20"/>
  <c r="KN29" i="20"/>
  <c r="KM29" i="20"/>
  <c r="KF29" i="20"/>
  <c r="KE29" i="20"/>
  <c r="OV28" i="20"/>
  <c r="OU28" i="20"/>
  <c r="ON28" i="20"/>
  <c r="OM28" i="20"/>
  <c r="OF28" i="20"/>
  <c r="OE28" i="20"/>
  <c r="NX28" i="20"/>
  <c r="NW28" i="20"/>
  <c r="NP28" i="20"/>
  <c r="NO28" i="20"/>
  <c r="NH28" i="20"/>
  <c r="NG28" i="20"/>
  <c r="MZ28" i="20"/>
  <c r="MY28" i="20"/>
  <c r="MR28" i="20"/>
  <c r="MQ28" i="20"/>
  <c r="MJ28" i="20"/>
  <c r="MI28" i="20"/>
  <c r="MB28" i="20"/>
  <c r="MA28" i="20"/>
  <c r="LT28" i="20"/>
  <c r="LS28" i="20"/>
  <c r="LL28" i="20"/>
  <c r="LK28" i="20"/>
  <c r="LD28" i="20"/>
  <c r="LC28" i="20"/>
  <c r="KV28" i="20"/>
  <c r="KU28" i="20"/>
  <c r="KN28" i="20"/>
  <c r="KM28" i="20"/>
  <c r="KF28" i="20"/>
  <c r="KE28" i="20"/>
  <c r="OV27" i="20"/>
  <c r="OU27" i="20"/>
  <c r="ON27" i="20"/>
  <c r="OM27" i="20"/>
  <c r="OF27" i="20"/>
  <c r="OE27" i="20"/>
  <c r="NX27" i="20"/>
  <c r="NW27" i="20"/>
  <c r="NP27" i="20"/>
  <c r="NO27" i="20"/>
  <c r="NH27" i="20"/>
  <c r="NG27" i="20"/>
  <c r="MZ27" i="20"/>
  <c r="MY27" i="20"/>
  <c r="MR27" i="20"/>
  <c r="MQ27" i="20"/>
  <c r="MJ27" i="20"/>
  <c r="MI27" i="20"/>
  <c r="MB27" i="20"/>
  <c r="MA27" i="20"/>
  <c r="LT27" i="20"/>
  <c r="LS27" i="20"/>
  <c r="LL27" i="20"/>
  <c r="LK27" i="20"/>
  <c r="LD27" i="20"/>
  <c r="LC27" i="20"/>
  <c r="KV27" i="20"/>
  <c r="KU27" i="20"/>
  <c r="KN27" i="20"/>
  <c r="KM27" i="20"/>
  <c r="KF27" i="20"/>
  <c r="KE27" i="20"/>
  <c r="OV26" i="20"/>
  <c r="OU26" i="20"/>
  <c r="ON26" i="20"/>
  <c r="OM26" i="20"/>
  <c r="OF26" i="20"/>
  <c r="OE26" i="20"/>
  <c r="NX26" i="20"/>
  <c r="NW26" i="20"/>
  <c r="NP26" i="20"/>
  <c r="NO26" i="20"/>
  <c r="NH26" i="20"/>
  <c r="NG26" i="20"/>
  <c r="MZ26" i="20"/>
  <c r="MY26" i="20"/>
  <c r="MR26" i="20"/>
  <c r="MQ26" i="20"/>
  <c r="MJ26" i="20"/>
  <c r="MI26" i="20"/>
  <c r="MB26" i="20"/>
  <c r="MA26" i="20"/>
  <c r="LT26" i="20"/>
  <c r="LS26" i="20"/>
  <c r="LL26" i="20"/>
  <c r="LK26" i="20"/>
  <c r="LD26" i="20"/>
  <c r="LC26" i="20"/>
  <c r="KV26" i="20"/>
  <c r="KU26" i="20"/>
  <c r="KN26" i="20"/>
  <c r="KM26" i="20"/>
  <c r="KF26" i="20"/>
  <c r="KE26" i="20"/>
  <c r="OV25" i="20"/>
  <c r="OU25" i="20"/>
  <c r="ON25" i="20"/>
  <c r="OM25" i="20"/>
  <c r="OF25" i="20"/>
  <c r="OE25" i="20"/>
  <c r="NX25" i="20"/>
  <c r="NW25" i="20"/>
  <c r="NP25" i="20"/>
  <c r="NO25" i="20"/>
  <c r="NH25" i="20"/>
  <c r="NG25" i="20"/>
  <c r="MZ25" i="20"/>
  <c r="MY25" i="20"/>
  <c r="MR25" i="20"/>
  <c r="MQ25" i="20"/>
  <c r="MJ25" i="20"/>
  <c r="MI25" i="20"/>
  <c r="MB25" i="20"/>
  <c r="MA25" i="20"/>
  <c r="LT25" i="20"/>
  <c r="LS25" i="20"/>
  <c r="LL25" i="20"/>
  <c r="LK25" i="20"/>
  <c r="LD25" i="20"/>
  <c r="LC25" i="20"/>
  <c r="KV25" i="20"/>
  <c r="KU25" i="20"/>
  <c r="KN25" i="20"/>
  <c r="KM25" i="20"/>
  <c r="KF25" i="20"/>
  <c r="KE25" i="20"/>
  <c r="OV24" i="20"/>
  <c r="OU24" i="20"/>
  <c r="ON24" i="20"/>
  <c r="OM24" i="20"/>
  <c r="OF24" i="20"/>
  <c r="OE24" i="20"/>
  <c r="NX24" i="20"/>
  <c r="NW24" i="20"/>
  <c r="NP24" i="20"/>
  <c r="NO24" i="20"/>
  <c r="NH24" i="20"/>
  <c r="NG24" i="20"/>
  <c r="MZ24" i="20"/>
  <c r="MY24" i="20"/>
  <c r="MR24" i="20"/>
  <c r="MQ24" i="20"/>
  <c r="MJ24" i="20"/>
  <c r="MI24" i="20"/>
  <c r="MB24" i="20"/>
  <c r="MA24" i="20"/>
  <c r="LT24" i="20"/>
  <c r="LS24" i="20"/>
  <c r="LL24" i="20"/>
  <c r="LK24" i="20"/>
  <c r="LD24" i="20"/>
  <c r="LC24" i="20"/>
  <c r="KV24" i="20"/>
  <c r="KU24" i="20"/>
  <c r="KN24" i="20"/>
  <c r="KM24" i="20"/>
  <c r="KF24" i="20"/>
  <c r="KE24" i="20"/>
  <c r="OV23" i="20"/>
  <c r="OU23" i="20"/>
  <c r="ON23" i="20"/>
  <c r="OM23" i="20"/>
  <c r="OF23" i="20"/>
  <c r="OE23" i="20"/>
  <c r="NX23" i="20"/>
  <c r="NW23" i="20"/>
  <c r="NP23" i="20"/>
  <c r="NO23" i="20"/>
  <c r="NH23" i="20"/>
  <c r="NG23" i="20"/>
  <c r="MZ23" i="20"/>
  <c r="MY23" i="20"/>
  <c r="MR23" i="20"/>
  <c r="MQ23" i="20"/>
  <c r="MJ23" i="20"/>
  <c r="MI23" i="20"/>
  <c r="MB23" i="20"/>
  <c r="MA23" i="20"/>
  <c r="LT23" i="20"/>
  <c r="LS23" i="20"/>
  <c r="LL23" i="20"/>
  <c r="LK23" i="20"/>
  <c r="LD23" i="20"/>
  <c r="LC23" i="20"/>
  <c r="KV23" i="20"/>
  <c r="KU23" i="20"/>
  <c r="KN23" i="20"/>
  <c r="KM23" i="20"/>
  <c r="KF23" i="20"/>
  <c r="KE23" i="20"/>
  <c r="OV22" i="20"/>
  <c r="OU22" i="20"/>
  <c r="ON22" i="20"/>
  <c r="OM22" i="20"/>
  <c r="OF22" i="20"/>
  <c r="OE22" i="20"/>
  <c r="NX22" i="20"/>
  <c r="NW22" i="20"/>
  <c r="NP22" i="20"/>
  <c r="NO22" i="20"/>
  <c r="NH22" i="20"/>
  <c r="NG22" i="20"/>
  <c r="MZ22" i="20"/>
  <c r="MY22" i="20"/>
  <c r="MR22" i="20"/>
  <c r="MQ22" i="20"/>
  <c r="MJ22" i="20"/>
  <c r="MI22" i="20"/>
  <c r="MB22" i="20"/>
  <c r="MA22" i="20"/>
  <c r="LT22" i="20"/>
  <c r="LS22" i="20"/>
  <c r="LL22" i="20"/>
  <c r="LK22" i="20"/>
  <c r="LD22" i="20"/>
  <c r="LC22" i="20"/>
  <c r="KV22" i="20"/>
  <c r="KU22" i="20"/>
  <c r="KN22" i="20"/>
  <c r="KM22" i="20"/>
  <c r="KF22" i="20"/>
  <c r="KE22" i="20"/>
  <c r="OV21" i="20"/>
  <c r="OU21" i="20"/>
  <c r="ON21" i="20"/>
  <c r="OM21" i="20"/>
  <c r="OF21" i="20"/>
  <c r="OE21" i="20"/>
  <c r="NX21" i="20"/>
  <c r="NW21" i="20"/>
  <c r="NP21" i="20"/>
  <c r="NO21" i="20"/>
  <c r="NH21" i="20"/>
  <c r="NG21" i="20"/>
  <c r="MZ21" i="20"/>
  <c r="MY21" i="20"/>
  <c r="MR21" i="20"/>
  <c r="MQ21" i="20"/>
  <c r="MJ21" i="20"/>
  <c r="MI21" i="20"/>
  <c r="MB21" i="20"/>
  <c r="MA21" i="20"/>
  <c r="LT21" i="20"/>
  <c r="LS21" i="20"/>
  <c r="LL21" i="20"/>
  <c r="LK21" i="20"/>
  <c r="LD21" i="20"/>
  <c r="LC21" i="20"/>
  <c r="KV21" i="20"/>
  <c r="KU21" i="20"/>
  <c r="KN21" i="20"/>
  <c r="KM21" i="20"/>
  <c r="KF21" i="20"/>
  <c r="KE21" i="20"/>
  <c r="OV20" i="20"/>
  <c r="OU20" i="20"/>
  <c r="ON20" i="20"/>
  <c r="OM20" i="20"/>
  <c r="OF20" i="20"/>
  <c r="OE20" i="20"/>
  <c r="NX20" i="20"/>
  <c r="NW20" i="20"/>
  <c r="NP20" i="20"/>
  <c r="NO20" i="20"/>
  <c r="NH20" i="20"/>
  <c r="NG20" i="20"/>
  <c r="MZ20" i="20"/>
  <c r="MY20" i="20"/>
  <c r="MR20" i="20"/>
  <c r="MQ20" i="20"/>
  <c r="MJ20" i="20"/>
  <c r="MI20" i="20"/>
  <c r="MB20" i="20"/>
  <c r="MA20" i="20"/>
  <c r="LT20" i="20"/>
  <c r="LS20" i="20"/>
  <c r="LL20" i="20"/>
  <c r="LK20" i="20"/>
  <c r="LD20" i="20"/>
  <c r="LC20" i="20"/>
  <c r="KV20" i="20"/>
  <c r="KU20" i="20"/>
  <c r="KN20" i="20"/>
  <c r="KM20" i="20"/>
  <c r="KF20" i="20"/>
  <c r="KE20" i="20"/>
  <c r="OV19" i="20"/>
  <c r="OU19" i="20"/>
  <c r="ON19" i="20"/>
  <c r="OM19" i="20"/>
  <c r="OF19" i="20"/>
  <c r="OE19" i="20"/>
  <c r="NX19" i="20"/>
  <c r="NW19" i="20"/>
  <c r="NP19" i="20"/>
  <c r="NO19" i="20"/>
  <c r="NH19" i="20"/>
  <c r="NG19" i="20"/>
  <c r="MZ19" i="20"/>
  <c r="MY19" i="20"/>
  <c r="MR19" i="20"/>
  <c r="MQ19" i="20"/>
  <c r="MJ19" i="20"/>
  <c r="MI19" i="20"/>
  <c r="MB19" i="20"/>
  <c r="MA19" i="20"/>
  <c r="LT19" i="20"/>
  <c r="LS19" i="20"/>
  <c r="LL19" i="20"/>
  <c r="LK19" i="20"/>
  <c r="LD19" i="20"/>
  <c r="LC19" i="20"/>
  <c r="KV19" i="20"/>
  <c r="KU19" i="20"/>
  <c r="KN19" i="20"/>
  <c r="KM19" i="20"/>
  <c r="KF19" i="20"/>
  <c r="KE19" i="20"/>
  <c r="OV18" i="20"/>
  <c r="OU18" i="20"/>
  <c r="ON18" i="20"/>
  <c r="OM18" i="20"/>
  <c r="OF18" i="20"/>
  <c r="OE18" i="20"/>
  <c r="NX18" i="20"/>
  <c r="NW18" i="20"/>
  <c r="NP18" i="20"/>
  <c r="NO18" i="20"/>
  <c r="NH18" i="20"/>
  <c r="NG18" i="20"/>
  <c r="MZ18" i="20"/>
  <c r="MY18" i="20"/>
  <c r="MR18" i="20"/>
  <c r="MQ18" i="20"/>
  <c r="MJ18" i="20"/>
  <c r="MI18" i="20"/>
  <c r="MB18" i="20"/>
  <c r="MA18" i="20"/>
  <c r="LT18" i="20"/>
  <c r="LS18" i="20"/>
  <c r="LL18" i="20"/>
  <c r="LK18" i="20"/>
  <c r="LD18" i="20"/>
  <c r="LC18" i="20"/>
  <c r="KV18" i="20"/>
  <c r="KU18" i="20"/>
  <c r="KN18" i="20"/>
  <c r="KM18" i="20"/>
  <c r="KF18" i="20"/>
  <c r="KE18" i="20"/>
  <c r="OV17" i="20"/>
  <c r="OU17" i="20"/>
  <c r="ON17" i="20"/>
  <c r="OM17" i="20"/>
  <c r="OF17" i="20"/>
  <c r="OE17" i="20"/>
  <c r="NX17" i="20"/>
  <c r="NW17" i="20"/>
  <c r="NP17" i="20"/>
  <c r="NO17" i="20"/>
  <c r="NH17" i="20"/>
  <c r="NG17" i="20"/>
  <c r="MZ17" i="20"/>
  <c r="MY17" i="20"/>
  <c r="MR17" i="20"/>
  <c r="MQ17" i="20"/>
  <c r="MJ17" i="20"/>
  <c r="MI17" i="20"/>
  <c r="MB17" i="20"/>
  <c r="MA17" i="20"/>
  <c r="LT17" i="20"/>
  <c r="LS17" i="20"/>
  <c r="LL17" i="20"/>
  <c r="LK17" i="20"/>
  <c r="LD17" i="20"/>
  <c r="LC17" i="20"/>
  <c r="KV17" i="20"/>
  <c r="KU17" i="20"/>
  <c r="KN17" i="20"/>
  <c r="KM17" i="20"/>
  <c r="KF17" i="20"/>
  <c r="KE17" i="20"/>
  <c r="OV16" i="20"/>
  <c r="OU16" i="20"/>
  <c r="ON16" i="20"/>
  <c r="OM16" i="20"/>
  <c r="OF16" i="20"/>
  <c r="OE16" i="20"/>
  <c r="NX16" i="20"/>
  <c r="NW16" i="20"/>
  <c r="NP16" i="20"/>
  <c r="NO16" i="20"/>
  <c r="NH16" i="20"/>
  <c r="NG16" i="20"/>
  <c r="MZ16" i="20"/>
  <c r="MY16" i="20"/>
  <c r="MR16" i="20"/>
  <c r="MQ16" i="20"/>
  <c r="MJ16" i="20"/>
  <c r="MI16" i="20"/>
  <c r="MB16" i="20"/>
  <c r="MA16" i="20"/>
  <c r="LT16" i="20"/>
  <c r="LS16" i="20"/>
  <c r="LL16" i="20"/>
  <c r="LK16" i="20"/>
  <c r="LD16" i="20"/>
  <c r="LC16" i="20"/>
  <c r="KV16" i="20"/>
  <c r="KU16" i="20"/>
  <c r="KN16" i="20"/>
  <c r="KM16" i="20"/>
  <c r="KF16" i="20"/>
  <c r="KE16" i="20"/>
  <c r="OV15" i="20"/>
  <c r="OU15" i="20"/>
  <c r="ON15" i="20"/>
  <c r="OM15" i="20"/>
  <c r="OF15" i="20"/>
  <c r="OE15" i="20"/>
  <c r="NX15" i="20"/>
  <c r="NW15" i="20"/>
  <c r="NP15" i="20"/>
  <c r="NO15" i="20"/>
  <c r="NH15" i="20"/>
  <c r="NG15" i="20"/>
  <c r="MZ15" i="20"/>
  <c r="MY15" i="20"/>
  <c r="MR15" i="20"/>
  <c r="MQ15" i="20"/>
  <c r="MJ15" i="20"/>
  <c r="MI15" i="20"/>
  <c r="MB15" i="20"/>
  <c r="MA15" i="20"/>
  <c r="LT15" i="20"/>
  <c r="LS15" i="20"/>
  <c r="LL15" i="20"/>
  <c r="LK15" i="20"/>
  <c r="LD15" i="20"/>
  <c r="LC15" i="20"/>
  <c r="KV15" i="20"/>
  <c r="KU15" i="20"/>
  <c r="KN15" i="20"/>
  <c r="KM15" i="20"/>
  <c r="KF15" i="20"/>
  <c r="KE15" i="20"/>
  <c r="OV14" i="20"/>
  <c r="OU14" i="20"/>
  <c r="ON14" i="20"/>
  <c r="OM14" i="20"/>
  <c r="OF14" i="20"/>
  <c r="OE14" i="20"/>
  <c r="NX14" i="20"/>
  <c r="NW14" i="20"/>
  <c r="NP14" i="20"/>
  <c r="NO14" i="20"/>
  <c r="NH14" i="20"/>
  <c r="NG14" i="20"/>
  <c r="MZ14" i="20"/>
  <c r="MY14" i="20"/>
  <c r="MR14" i="20"/>
  <c r="MQ14" i="20"/>
  <c r="MJ14" i="20"/>
  <c r="MI14" i="20"/>
  <c r="MB14" i="20"/>
  <c r="MA14" i="20"/>
  <c r="LT14" i="20"/>
  <c r="LS14" i="20"/>
  <c r="LL14" i="20"/>
  <c r="LK14" i="20"/>
  <c r="LD14" i="20"/>
  <c r="LC14" i="20"/>
  <c r="KV14" i="20"/>
  <c r="KU14" i="20"/>
  <c r="KN14" i="20"/>
  <c r="KM14" i="20"/>
  <c r="KF14" i="20"/>
  <c r="KE14" i="20"/>
  <c r="OV13" i="20"/>
  <c r="OU13" i="20"/>
  <c r="ON13" i="20"/>
  <c r="OM13" i="20"/>
  <c r="OF13" i="20"/>
  <c r="OE13" i="20"/>
  <c r="NX13" i="20"/>
  <c r="NW13" i="20"/>
  <c r="NP13" i="20"/>
  <c r="NO13" i="20"/>
  <c r="NH13" i="20"/>
  <c r="NG13" i="20"/>
  <c r="MZ13" i="20"/>
  <c r="MY13" i="20"/>
  <c r="MR13" i="20"/>
  <c r="MQ13" i="20"/>
  <c r="MJ13" i="20"/>
  <c r="MI13" i="20"/>
  <c r="MB13" i="20"/>
  <c r="MA13" i="20"/>
  <c r="LT13" i="20"/>
  <c r="LS13" i="20"/>
  <c r="LL13" i="20"/>
  <c r="LK13" i="20"/>
  <c r="LD13" i="20"/>
  <c r="LC13" i="20"/>
  <c r="KV13" i="20"/>
  <c r="KU13" i="20"/>
  <c r="KN13" i="20"/>
  <c r="KM13" i="20"/>
  <c r="KF13" i="20"/>
  <c r="KE13" i="20"/>
  <c r="OV12" i="20"/>
  <c r="OU12" i="20"/>
  <c r="ON12" i="20"/>
  <c r="OM12" i="20"/>
  <c r="OF12" i="20"/>
  <c r="OE12" i="20"/>
  <c r="NX12" i="20"/>
  <c r="NW12" i="20"/>
  <c r="NP12" i="20"/>
  <c r="NO12" i="20"/>
  <c r="NH12" i="20"/>
  <c r="NG12" i="20"/>
  <c r="MZ12" i="20"/>
  <c r="MY12" i="20"/>
  <c r="MR12" i="20"/>
  <c r="MQ12" i="20"/>
  <c r="MJ12" i="20"/>
  <c r="MI12" i="20"/>
  <c r="MB12" i="20"/>
  <c r="MA12" i="20"/>
  <c r="LT12" i="20"/>
  <c r="LS12" i="20"/>
  <c r="LL12" i="20"/>
  <c r="LK12" i="20"/>
  <c r="LD12" i="20"/>
  <c r="LC12" i="20"/>
  <c r="KV12" i="20"/>
  <c r="KU12" i="20"/>
  <c r="KN12" i="20"/>
  <c r="KM12" i="20"/>
  <c r="KF12" i="20"/>
  <c r="KE12" i="20"/>
  <c r="OV11" i="20"/>
  <c r="OU11" i="20"/>
  <c r="ON11" i="20"/>
  <c r="OM11" i="20"/>
  <c r="OF11" i="20"/>
  <c r="OE11" i="20"/>
  <c r="NX11" i="20"/>
  <c r="NW11" i="20"/>
  <c r="NP11" i="20"/>
  <c r="NO11" i="20"/>
  <c r="NH11" i="20"/>
  <c r="NG11" i="20"/>
  <c r="MZ11" i="20"/>
  <c r="MY11" i="20"/>
  <c r="MR11" i="20"/>
  <c r="MQ11" i="20"/>
  <c r="MJ11" i="20"/>
  <c r="MI11" i="20"/>
  <c r="MB11" i="20"/>
  <c r="MA11" i="20"/>
  <c r="LT11" i="20"/>
  <c r="LS11" i="20"/>
  <c r="LL11" i="20"/>
  <c r="LK11" i="20"/>
  <c r="LD11" i="20"/>
  <c r="LC11" i="20"/>
  <c r="KV11" i="20"/>
  <c r="KU11" i="20"/>
  <c r="KN11" i="20"/>
  <c r="KM11" i="20"/>
  <c r="KF11" i="20"/>
  <c r="KE11" i="20"/>
  <c r="OV10" i="20"/>
  <c r="OU10" i="20"/>
  <c r="ON10" i="20"/>
  <c r="OM10" i="20"/>
  <c r="OF10" i="20"/>
  <c r="OE10" i="20"/>
  <c r="NX10" i="20"/>
  <c r="NW10" i="20"/>
  <c r="NP10" i="20"/>
  <c r="NO10" i="20"/>
  <c r="NH10" i="20"/>
  <c r="NG10" i="20"/>
  <c r="MZ10" i="20"/>
  <c r="MY10" i="20"/>
  <c r="MR10" i="20"/>
  <c r="MQ10" i="20"/>
  <c r="MJ10" i="20"/>
  <c r="MI10" i="20"/>
  <c r="MB10" i="20"/>
  <c r="MA10" i="20"/>
  <c r="LT10" i="20"/>
  <c r="LS10" i="20"/>
  <c r="LL10" i="20"/>
  <c r="LK10" i="20"/>
  <c r="LD10" i="20"/>
  <c r="LC10" i="20"/>
  <c r="KV10" i="20"/>
  <c r="KU10" i="20"/>
  <c r="KN10" i="20"/>
  <c r="KM10" i="20"/>
  <c r="KF10" i="20"/>
  <c r="KE10" i="20"/>
  <c r="OV9" i="20"/>
  <c r="OU9" i="20"/>
  <c r="ON9" i="20"/>
  <c r="OM9" i="20"/>
  <c r="OF9" i="20"/>
  <c r="OE9" i="20"/>
  <c r="NX9" i="20"/>
  <c r="NW9" i="20"/>
  <c r="NP9" i="20"/>
  <c r="NO9" i="20"/>
  <c r="NH9" i="20"/>
  <c r="NG9" i="20"/>
  <c r="MZ9" i="20"/>
  <c r="MY9" i="20"/>
  <c r="MR9" i="20"/>
  <c r="MQ9" i="20"/>
  <c r="MJ9" i="20"/>
  <c r="MI9" i="20"/>
  <c r="MB9" i="20"/>
  <c r="MA9" i="20"/>
  <c r="LT9" i="20"/>
  <c r="LS9" i="20"/>
  <c r="LL9" i="20"/>
  <c r="LK9" i="20"/>
  <c r="LD9" i="20"/>
  <c r="LC9" i="20"/>
  <c r="KV9" i="20"/>
  <c r="KU9" i="20"/>
  <c r="KN9" i="20"/>
  <c r="KM9" i="20"/>
  <c r="KF9" i="20"/>
  <c r="KE9" i="20"/>
  <c r="OV8" i="20"/>
  <c r="OU8" i="20"/>
  <c r="ON8" i="20"/>
  <c r="OM8" i="20"/>
  <c r="OF8" i="20"/>
  <c r="OE8" i="20"/>
  <c r="NX8" i="20"/>
  <c r="NW8" i="20"/>
  <c r="NP8" i="20"/>
  <c r="NO8" i="20"/>
  <c r="NH8" i="20"/>
  <c r="NG8" i="20"/>
  <c r="MZ8" i="20"/>
  <c r="MY8" i="20"/>
  <c r="MR8" i="20"/>
  <c r="MQ8" i="20"/>
  <c r="MJ8" i="20"/>
  <c r="MI8" i="20"/>
  <c r="MB8" i="20"/>
  <c r="MA8" i="20"/>
  <c r="LT8" i="20"/>
  <c r="LS8" i="20"/>
  <c r="LL8" i="20"/>
  <c r="LK8" i="20"/>
  <c r="LD8" i="20"/>
  <c r="LC8" i="20"/>
  <c r="KV8" i="20"/>
  <c r="KU8" i="20"/>
  <c r="KN8" i="20"/>
  <c r="KM8" i="20"/>
  <c r="KF8" i="20"/>
  <c r="KE8" i="20"/>
  <c r="OV7" i="20"/>
  <c r="OU7" i="20"/>
  <c r="ON7" i="20"/>
  <c r="OM7" i="20"/>
  <c r="OF7" i="20"/>
  <c r="OE7" i="20"/>
  <c r="NX7" i="20"/>
  <c r="NW7" i="20"/>
  <c r="NP7" i="20"/>
  <c r="NO7" i="20"/>
  <c r="NH7" i="20"/>
  <c r="NG7" i="20"/>
  <c r="MZ7" i="20"/>
  <c r="MY7" i="20"/>
  <c r="MR7" i="20"/>
  <c r="MQ7" i="20"/>
  <c r="MJ7" i="20"/>
  <c r="MI7" i="20"/>
  <c r="MB7" i="20"/>
  <c r="MA7" i="20"/>
  <c r="LT7" i="20"/>
  <c r="LS7" i="20"/>
  <c r="LL7" i="20"/>
  <c r="LK7" i="20"/>
  <c r="LD7" i="20"/>
  <c r="LC7" i="20"/>
  <c r="KV7" i="20"/>
  <c r="KU7" i="20"/>
  <c r="KN7" i="20"/>
  <c r="KM7" i="20"/>
  <c r="KF7" i="20"/>
  <c r="KE7" i="20"/>
  <c r="OV6" i="20"/>
  <c r="OU6" i="20"/>
  <c r="ON6" i="20"/>
  <c r="OM6" i="20"/>
  <c r="OF6" i="20"/>
  <c r="OE6" i="20"/>
  <c r="NX6" i="20"/>
  <c r="NW6" i="20"/>
  <c r="NP6" i="20"/>
  <c r="NO6" i="20"/>
  <c r="NH6" i="20"/>
  <c r="NG6" i="20"/>
  <c r="MZ6" i="20"/>
  <c r="MY6" i="20"/>
  <c r="MR6" i="20"/>
  <c r="MQ6" i="20"/>
  <c r="MJ6" i="20"/>
  <c r="MI6" i="20"/>
  <c r="MB6" i="20"/>
  <c r="MA6" i="20"/>
  <c r="LT6" i="20"/>
  <c r="LS6" i="20"/>
  <c r="LL6" i="20"/>
  <c r="LK6" i="20"/>
  <c r="LD6" i="20"/>
  <c r="LC6" i="20"/>
  <c r="KV6" i="20"/>
  <c r="KU6" i="20"/>
  <c r="KN6" i="20"/>
  <c r="KM6" i="20"/>
  <c r="KF6" i="20"/>
  <c r="KE6" i="20"/>
  <c r="OV5" i="20"/>
  <c r="OU5" i="20"/>
  <c r="ON5" i="20"/>
  <c r="OM5" i="20"/>
  <c r="OF5" i="20"/>
  <c r="OE5" i="20"/>
  <c r="NX5" i="20"/>
  <c r="NW5" i="20"/>
  <c r="NP5" i="20"/>
  <c r="NO5" i="20"/>
  <c r="NH5" i="20"/>
  <c r="NG5" i="20"/>
  <c r="MZ5" i="20"/>
  <c r="MY5" i="20"/>
  <c r="MR5" i="20"/>
  <c r="MQ5" i="20"/>
  <c r="MJ5" i="20"/>
  <c r="MI5" i="20"/>
  <c r="MB5" i="20"/>
  <c r="MA5" i="20"/>
  <c r="LT5" i="20"/>
  <c r="LS5" i="20"/>
  <c r="LL5" i="20"/>
  <c r="LK5" i="20"/>
  <c r="LD5" i="20"/>
  <c r="LC5" i="20"/>
  <c r="KV5" i="20"/>
  <c r="KU5" i="20"/>
  <c r="KN5" i="20"/>
  <c r="KM5" i="20"/>
  <c r="KF5" i="20"/>
  <c r="KE5" i="20"/>
  <c r="OV4" i="20"/>
  <c r="OU4" i="20"/>
  <c r="ON4" i="20"/>
  <c r="OM4" i="20"/>
  <c r="OF4" i="20"/>
  <c r="OE4" i="20"/>
  <c r="NX4" i="20"/>
  <c r="NW4" i="20"/>
  <c r="NP4" i="20"/>
  <c r="NO4" i="20"/>
  <c r="NH4" i="20"/>
  <c r="NG4" i="20"/>
  <c r="MZ4" i="20"/>
  <c r="MY4" i="20"/>
  <c r="MR4" i="20"/>
  <c r="MQ4" i="20"/>
  <c r="MJ4" i="20"/>
  <c r="MI4" i="20"/>
  <c r="MB4" i="20"/>
  <c r="MA4" i="20"/>
  <c r="LT4" i="20"/>
  <c r="LS4" i="20"/>
  <c r="LL4" i="20"/>
  <c r="LK4" i="20"/>
  <c r="LD4" i="20"/>
  <c r="LC4" i="20"/>
  <c r="KV4" i="20"/>
  <c r="KU4" i="20"/>
  <c r="KN4" i="20"/>
  <c r="KM4" i="20"/>
  <c r="KF4" i="20"/>
  <c r="KE4" i="20"/>
  <c r="OV3" i="20"/>
  <c r="OU3" i="20"/>
  <c r="ON3" i="20"/>
  <c r="OM3" i="20"/>
  <c r="OF3" i="20"/>
  <c r="OE3" i="20"/>
  <c r="NX3" i="20"/>
  <c r="NW3" i="20"/>
  <c r="NP3" i="20"/>
  <c r="NO3" i="20"/>
  <c r="NH3" i="20"/>
  <c r="NG3" i="20"/>
  <c r="MZ3" i="20"/>
  <c r="MY3" i="20"/>
  <c r="MR3" i="20"/>
  <c r="MQ3" i="20"/>
  <c r="MJ3" i="20"/>
  <c r="MI3" i="20"/>
  <c r="MB3" i="20"/>
  <c r="MA3" i="20"/>
  <c r="LT3" i="20"/>
  <c r="LS3" i="20"/>
  <c r="LL3" i="20"/>
  <c r="LK3" i="20"/>
  <c r="LD3" i="20"/>
  <c r="LC3" i="20"/>
  <c r="KV3" i="20"/>
  <c r="KU3" i="20"/>
  <c r="KN3" i="20"/>
  <c r="KM3" i="20"/>
  <c r="KF3" i="20"/>
  <c r="KE3" i="20"/>
  <c r="VX74" i="13"/>
  <c r="VW74" i="13"/>
  <c r="WA73" i="13"/>
  <c r="WA72" i="13"/>
  <c r="WA71" i="13"/>
  <c r="WA70" i="13"/>
  <c r="WA69" i="13"/>
  <c r="WA68" i="13"/>
  <c r="WA67" i="13"/>
  <c r="WA66" i="13"/>
  <c r="WA65" i="13"/>
  <c r="WI65" i="13" s="1"/>
  <c r="WA64" i="13"/>
  <c r="WA63" i="13"/>
  <c r="WA62" i="13"/>
  <c r="WA61" i="13"/>
  <c r="WA60" i="13"/>
  <c r="WA59" i="13"/>
  <c r="WA58" i="13"/>
  <c r="WA57" i="13"/>
  <c r="WA56" i="13"/>
  <c r="WA55" i="13"/>
  <c r="WA54" i="13"/>
  <c r="WA53" i="13"/>
  <c r="WA52" i="13"/>
  <c r="WA51" i="13"/>
  <c r="WA50" i="13"/>
  <c r="WA49" i="13"/>
  <c r="WA48" i="13"/>
  <c r="WA47" i="13"/>
  <c r="WA46" i="13"/>
  <c r="WA45" i="13"/>
  <c r="WA44" i="13"/>
  <c r="WA43" i="13"/>
  <c r="WA42" i="13"/>
  <c r="WA41" i="13"/>
  <c r="WA40" i="13"/>
  <c r="WA39" i="13"/>
  <c r="WA38" i="13"/>
  <c r="WA37" i="13"/>
  <c r="WA36" i="13"/>
  <c r="WA35" i="13"/>
  <c r="WA34" i="13"/>
  <c r="WA33" i="13"/>
  <c r="WA32" i="13"/>
  <c r="WA31" i="13"/>
  <c r="WA30" i="13"/>
  <c r="WA29" i="13"/>
  <c r="WA28" i="13"/>
  <c r="WA27" i="13"/>
  <c r="WA26" i="13"/>
  <c r="WA25" i="13"/>
  <c r="WA24" i="13"/>
  <c r="WA23" i="13"/>
  <c r="WA22" i="13"/>
  <c r="WA21" i="13"/>
  <c r="WA20" i="13"/>
  <c r="WA19" i="13"/>
  <c r="WA18" i="13"/>
  <c r="WA17" i="13"/>
  <c r="WA16" i="13"/>
  <c r="WA15" i="13"/>
  <c r="WA14" i="13"/>
  <c r="WA13" i="13"/>
  <c r="WA12" i="13"/>
  <c r="WA11" i="13"/>
  <c r="WA10" i="13"/>
  <c r="WA9" i="13"/>
  <c r="WA8" i="13"/>
  <c r="WA7" i="13"/>
  <c r="WA6" i="13"/>
  <c r="WA5" i="13"/>
  <c r="WA4" i="13"/>
  <c r="WA3" i="13"/>
  <c r="VQ74" i="13"/>
  <c r="VP74" i="13"/>
  <c r="VT74" i="13" s="1"/>
  <c r="VI74" i="13"/>
  <c r="VL74" i="13" s="1"/>
  <c r="VH74" i="13"/>
  <c r="VD74" i="13"/>
  <c r="VA74" i="13"/>
  <c r="UZ74" i="13"/>
  <c r="US74" i="13"/>
  <c r="UR74" i="13"/>
  <c r="UK74" i="13"/>
  <c r="UJ74" i="13"/>
  <c r="UN74" i="13" s="1"/>
  <c r="VT73" i="13"/>
  <c r="VL73" i="13"/>
  <c r="VD73" i="13"/>
  <c r="UV73" i="13"/>
  <c r="UN73" i="13"/>
  <c r="UW73" i="13" s="1"/>
  <c r="VT72" i="13"/>
  <c r="VL72" i="13"/>
  <c r="VD72" i="13"/>
  <c r="VE72" i="13" s="1"/>
  <c r="UV72" i="13"/>
  <c r="UN72" i="13"/>
  <c r="VT71" i="13"/>
  <c r="VL71" i="13"/>
  <c r="VD71" i="13"/>
  <c r="UV71" i="13"/>
  <c r="VE71" i="13" s="1"/>
  <c r="UN71" i="13"/>
  <c r="VT70" i="13"/>
  <c r="VL70" i="13"/>
  <c r="VD70" i="13"/>
  <c r="UV70" i="13"/>
  <c r="UN70" i="13"/>
  <c r="VT69" i="13"/>
  <c r="VL69" i="13"/>
  <c r="VD69" i="13"/>
  <c r="UV69" i="13"/>
  <c r="UN69" i="13"/>
  <c r="VT68" i="13"/>
  <c r="VL68" i="13"/>
  <c r="VD68" i="13"/>
  <c r="UV68" i="13"/>
  <c r="UN68" i="13"/>
  <c r="VT67" i="13"/>
  <c r="VL67" i="13"/>
  <c r="VD67" i="13"/>
  <c r="UW67" i="13"/>
  <c r="UV67" i="13"/>
  <c r="VE67" i="13" s="1"/>
  <c r="UN67" i="13"/>
  <c r="VT66" i="13"/>
  <c r="VM66" i="13"/>
  <c r="VL66" i="13"/>
  <c r="VD66" i="13"/>
  <c r="UV66" i="13"/>
  <c r="UN66" i="13"/>
  <c r="VT65" i="13"/>
  <c r="VL65" i="13"/>
  <c r="VD65" i="13"/>
  <c r="VM65" i="13" s="1"/>
  <c r="UV65" i="13"/>
  <c r="UN65" i="13"/>
  <c r="VT64" i="13"/>
  <c r="VL64" i="13"/>
  <c r="VM64" i="13" s="1"/>
  <c r="VD64" i="13"/>
  <c r="UV64" i="13"/>
  <c r="UN64" i="13"/>
  <c r="VT63" i="13"/>
  <c r="VL63" i="13"/>
  <c r="VD63" i="13"/>
  <c r="UV63" i="13"/>
  <c r="UN63" i="13"/>
  <c r="VT62" i="13"/>
  <c r="VL62" i="13"/>
  <c r="VD62" i="13"/>
  <c r="VE62" i="13" s="1"/>
  <c r="UW62" i="13"/>
  <c r="UV62" i="13"/>
  <c r="UN62" i="13"/>
  <c r="VT61" i="13"/>
  <c r="VL61" i="13"/>
  <c r="VD61" i="13"/>
  <c r="UV61" i="13"/>
  <c r="UN61" i="13"/>
  <c r="UW61" i="13" s="1"/>
  <c r="VT60" i="13"/>
  <c r="VL60" i="13"/>
  <c r="VD60" i="13"/>
  <c r="VE60" i="13" s="1"/>
  <c r="UV60" i="13"/>
  <c r="UN60" i="13"/>
  <c r="VT59" i="13"/>
  <c r="VL59" i="13"/>
  <c r="VD59" i="13"/>
  <c r="UV59" i="13"/>
  <c r="VE59" i="13" s="1"/>
  <c r="UN59" i="13"/>
  <c r="VT58" i="13"/>
  <c r="VL58" i="13"/>
  <c r="VD58" i="13"/>
  <c r="UV58" i="13"/>
  <c r="UN58" i="13"/>
  <c r="VT57" i="13"/>
  <c r="VL57" i="13"/>
  <c r="VD57" i="13"/>
  <c r="VM57" i="13" s="1"/>
  <c r="UV57" i="13"/>
  <c r="UN57" i="13"/>
  <c r="VT56" i="13"/>
  <c r="VL56" i="13"/>
  <c r="VM56" i="13" s="1"/>
  <c r="VD56" i="13"/>
  <c r="VE56" i="13" s="1"/>
  <c r="UV56" i="13"/>
  <c r="UW56" i="13" s="1"/>
  <c r="UN56" i="13"/>
  <c r="VT55" i="13"/>
  <c r="VL55" i="13"/>
  <c r="VM55" i="13" s="1"/>
  <c r="VD55" i="13"/>
  <c r="UV55" i="13"/>
  <c r="VE55" i="13" s="1"/>
  <c r="UN55" i="13"/>
  <c r="VT54" i="13"/>
  <c r="VL54" i="13"/>
  <c r="VD54" i="13"/>
  <c r="UV54" i="13"/>
  <c r="UN54" i="13"/>
  <c r="VT53" i="13"/>
  <c r="VL53" i="13"/>
  <c r="VE53" i="13"/>
  <c r="VD53" i="13"/>
  <c r="UV53" i="13"/>
  <c r="UN53" i="13"/>
  <c r="UW53" i="13" s="1"/>
  <c r="VT52" i="13"/>
  <c r="VL52" i="13"/>
  <c r="VD52" i="13"/>
  <c r="UV52" i="13"/>
  <c r="UW52" i="13" s="1"/>
  <c r="UN52" i="13"/>
  <c r="VT51" i="13"/>
  <c r="VL51" i="13"/>
  <c r="VD51" i="13"/>
  <c r="UV51" i="13"/>
  <c r="UW51" i="13" s="1"/>
  <c r="UN51" i="13"/>
  <c r="VT50" i="13"/>
  <c r="VL50" i="13"/>
  <c r="VD50" i="13"/>
  <c r="VE50" i="13" s="1"/>
  <c r="UV50" i="13"/>
  <c r="UN50" i="13"/>
  <c r="VT49" i="13"/>
  <c r="VL49" i="13"/>
  <c r="VD49" i="13"/>
  <c r="UV49" i="13"/>
  <c r="UN49" i="13"/>
  <c r="VT48" i="13"/>
  <c r="VL48" i="13"/>
  <c r="VD48" i="13"/>
  <c r="UV48" i="13"/>
  <c r="UW48" i="13" s="1"/>
  <c r="UN48" i="13"/>
  <c r="VT47" i="13"/>
  <c r="VM47" i="13"/>
  <c r="VL47" i="13"/>
  <c r="VD47" i="13"/>
  <c r="UV47" i="13"/>
  <c r="VE47" i="13" s="1"/>
  <c r="UN47" i="13"/>
  <c r="VT46" i="13"/>
  <c r="VL46" i="13"/>
  <c r="VM46" i="13" s="1"/>
  <c r="VD46" i="13"/>
  <c r="UV46" i="13"/>
  <c r="UN46" i="13"/>
  <c r="VT45" i="13"/>
  <c r="VL45" i="13"/>
  <c r="VD45" i="13"/>
  <c r="VM45" i="13" s="1"/>
  <c r="UV45" i="13"/>
  <c r="UN45" i="13"/>
  <c r="UW45" i="13" s="1"/>
  <c r="VT44" i="13"/>
  <c r="VL44" i="13"/>
  <c r="VM44" i="13" s="1"/>
  <c r="VD44" i="13"/>
  <c r="UV44" i="13"/>
  <c r="UW44" i="13" s="1"/>
  <c r="UN44" i="13"/>
  <c r="VT43" i="13"/>
  <c r="VL43" i="13"/>
  <c r="VM43" i="13" s="1"/>
  <c r="VD43" i="13"/>
  <c r="UV43" i="13"/>
  <c r="UN43" i="13"/>
  <c r="VT42" i="13"/>
  <c r="VL42" i="13"/>
  <c r="VD42" i="13"/>
  <c r="VE42" i="13" s="1"/>
  <c r="UW42" i="13"/>
  <c r="UV42" i="13"/>
  <c r="UN42" i="13"/>
  <c r="VT41" i="13"/>
  <c r="VL41" i="13"/>
  <c r="VD41" i="13"/>
  <c r="UV41" i="13"/>
  <c r="UN41" i="13"/>
  <c r="VT40" i="13"/>
  <c r="VL40" i="13"/>
  <c r="VD40" i="13"/>
  <c r="VE40" i="13" s="1"/>
  <c r="UV40" i="13"/>
  <c r="UN40" i="13"/>
  <c r="VT39" i="13"/>
  <c r="VL39" i="13"/>
  <c r="VM39" i="13" s="1"/>
  <c r="VD39" i="13"/>
  <c r="UV39" i="13"/>
  <c r="VE39" i="13" s="1"/>
  <c r="UN39" i="13"/>
  <c r="VT38" i="13"/>
  <c r="VL38" i="13"/>
  <c r="VD38" i="13"/>
  <c r="UV38" i="13"/>
  <c r="UN38" i="13"/>
  <c r="VT37" i="13"/>
  <c r="VL37" i="13"/>
  <c r="VD37" i="13"/>
  <c r="UV37" i="13"/>
  <c r="UN37" i="13"/>
  <c r="VT36" i="13"/>
  <c r="VL36" i="13"/>
  <c r="VD36" i="13"/>
  <c r="UV36" i="13"/>
  <c r="UN36" i="13"/>
  <c r="VT35" i="13"/>
  <c r="VL35" i="13"/>
  <c r="VD35" i="13"/>
  <c r="UV35" i="13"/>
  <c r="VE35" i="13" s="1"/>
  <c r="UN35" i="13"/>
  <c r="VT34" i="13"/>
  <c r="VM34" i="13"/>
  <c r="VL34" i="13"/>
  <c r="VD34" i="13"/>
  <c r="UV34" i="13"/>
  <c r="UN34" i="13"/>
  <c r="VT33" i="13"/>
  <c r="VL33" i="13"/>
  <c r="VD33" i="13"/>
  <c r="VM33" i="13" s="1"/>
  <c r="UV33" i="13"/>
  <c r="UN33" i="13"/>
  <c r="VT32" i="13"/>
  <c r="VL32" i="13"/>
  <c r="VM32" i="13" s="1"/>
  <c r="VD32" i="13"/>
  <c r="UV32" i="13"/>
  <c r="UN32" i="13"/>
  <c r="VT31" i="13"/>
  <c r="VL31" i="13"/>
  <c r="VD31" i="13"/>
  <c r="UV31" i="13"/>
  <c r="UN31" i="13"/>
  <c r="VT30" i="13"/>
  <c r="VL30" i="13"/>
  <c r="VM30" i="13" s="1"/>
  <c r="VD30" i="13"/>
  <c r="VE30" i="13" s="1"/>
  <c r="UW30" i="13"/>
  <c r="UV30" i="13"/>
  <c r="UN30" i="13"/>
  <c r="VT29" i="13"/>
  <c r="VL29" i="13"/>
  <c r="VD29" i="13"/>
  <c r="UV29" i="13"/>
  <c r="UN29" i="13"/>
  <c r="VT28" i="13"/>
  <c r="VL28" i="13"/>
  <c r="VE28" i="13"/>
  <c r="VD28" i="13"/>
  <c r="UV28" i="13"/>
  <c r="UN28" i="13"/>
  <c r="VT27" i="13"/>
  <c r="VL27" i="13"/>
  <c r="VD27" i="13"/>
  <c r="UV27" i="13"/>
  <c r="UN27" i="13"/>
  <c r="VT26" i="13"/>
  <c r="VL26" i="13"/>
  <c r="VD26" i="13"/>
  <c r="UV26" i="13"/>
  <c r="UN26" i="13"/>
  <c r="VT25" i="13"/>
  <c r="VL25" i="13"/>
  <c r="VD25" i="13"/>
  <c r="VM25" i="13" s="1"/>
  <c r="UV25" i="13"/>
  <c r="UN25" i="13"/>
  <c r="VT24" i="13"/>
  <c r="VL24" i="13"/>
  <c r="VM24" i="13" s="1"/>
  <c r="VD24" i="13"/>
  <c r="VE24" i="13" s="1"/>
  <c r="UV24" i="13"/>
  <c r="UW24" i="13" s="1"/>
  <c r="UN24" i="13"/>
  <c r="VT23" i="13"/>
  <c r="VL23" i="13"/>
  <c r="VM23" i="13" s="1"/>
  <c r="VD23" i="13"/>
  <c r="UV23" i="13"/>
  <c r="VE23" i="13" s="1"/>
  <c r="UN23" i="13"/>
  <c r="VT22" i="13"/>
  <c r="VL22" i="13"/>
  <c r="VD22" i="13"/>
  <c r="UV22" i="13"/>
  <c r="UN22" i="13"/>
  <c r="VT21" i="13"/>
  <c r="VL21" i="13"/>
  <c r="VE21" i="13"/>
  <c r="VD21" i="13"/>
  <c r="UV21" i="13"/>
  <c r="UN21" i="13"/>
  <c r="UW21" i="13" s="1"/>
  <c r="VT20" i="13"/>
  <c r="VL20" i="13"/>
  <c r="VD20" i="13"/>
  <c r="UV20" i="13"/>
  <c r="UW20" i="13" s="1"/>
  <c r="UN20" i="13"/>
  <c r="VT19" i="13"/>
  <c r="VL19" i="13"/>
  <c r="VD19" i="13"/>
  <c r="UV19" i="13"/>
  <c r="UN19" i="13"/>
  <c r="VT18" i="13"/>
  <c r="VL18" i="13"/>
  <c r="VD18" i="13"/>
  <c r="VE18" i="13" s="1"/>
  <c r="UV18" i="13"/>
  <c r="UN18" i="13"/>
  <c r="VT17" i="13"/>
  <c r="VL17" i="13"/>
  <c r="VD17" i="13"/>
  <c r="UV17" i="13"/>
  <c r="UN17" i="13"/>
  <c r="UW17" i="13" s="1"/>
  <c r="VT16" i="13"/>
  <c r="VL16" i="13"/>
  <c r="VD16" i="13"/>
  <c r="UV16" i="13"/>
  <c r="UW16" i="13" s="1"/>
  <c r="UN16" i="13"/>
  <c r="VT15" i="13"/>
  <c r="VM15" i="13"/>
  <c r="VL15" i="13"/>
  <c r="VD15" i="13"/>
  <c r="UV15" i="13"/>
  <c r="VE15" i="13" s="1"/>
  <c r="UN15" i="13"/>
  <c r="VT14" i="13"/>
  <c r="VM14" i="13"/>
  <c r="VL14" i="13"/>
  <c r="VD14" i="13"/>
  <c r="UV14" i="13"/>
  <c r="UN14" i="13"/>
  <c r="VT13" i="13"/>
  <c r="VL13" i="13"/>
  <c r="VD13" i="13"/>
  <c r="UV13" i="13"/>
  <c r="UN13" i="13"/>
  <c r="UW13" i="13" s="1"/>
  <c r="VT12" i="13"/>
  <c r="VL12" i="13"/>
  <c r="VM12" i="13" s="1"/>
  <c r="VD12" i="13"/>
  <c r="UV12" i="13"/>
  <c r="UW12" i="13" s="1"/>
  <c r="UN12" i="13"/>
  <c r="VT11" i="13"/>
  <c r="VL11" i="13"/>
  <c r="VM11" i="13" s="1"/>
  <c r="VD11" i="13"/>
  <c r="UV11" i="13"/>
  <c r="UW11" i="13" s="1"/>
  <c r="UN11" i="13"/>
  <c r="VT10" i="13"/>
  <c r="VL10" i="13"/>
  <c r="VD10" i="13"/>
  <c r="VE10" i="13" s="1"/>
  <c r="UW10" i="13"/>
  <c r="UV10" i="13"/>
  <c r="UN10" i="13"/>
  <c r="VT9" i="13"/>
  <c r="VL9" i="13"/>
  <c r="VD9" i="13"/>
  <c r="UV9" i="13"/>
  <c r="UN9" i="13"/>
  <c r="UW9" i="13" s="1"/>
  <c r="VT8" i="13"/>
  <c r="VL8" i="13"/>
  <c r="VD8" i="13"/>
  <c r="VE8" i="13" s="1"/>
  <c r="UV8" i="13"/>
  <c r="UN8" i="13"/>
  <c r="VT7" i="13"/>
  <c r="VL7" i="13"/>
  <c r="VM7" i="13" s="1"/>
  <c r="VD7" i="13"/>
  <c r="UV7" i="13"/>
  <c r="VE7" i="13" s="1"/>
  <c r="UN7" i="13"/>
  <c r="VT6" i="13"/>
  <c r="VL6" i="13"/>
  <c r="VD6" i="13"/>
  <c r="UV6" i="13"/>
  <c r="UN6" i="13"/>
  <c r="VT5" i="13"/>
  <c r="VL5" i="13"/>
  <c r="VD5" i="13"/>
  <c r="UV5" i="13"/>
  <c r="UN5" i="13"/>
  <c r="VT4" i="13"/>
  <c r="VL4" i="13"/>
  <c r="VD4" i="13"/>
  <c r="UV4" i="13"/>
  <c r="UN4" i="13"/>
  <c r="VT3" i="13"/>
  <c r="VL3" i="13"/>
  <c r="VM3" i="13" s="1"/>
  <c r="VD3" i="13"/>
  <c r="UW3" i="13"/>
  <c r="UV3" i="13"/>
  <c r="VE3" i="13" s="1"/>
  <c r="UN3" i="13"/>
  <c r="YI88" i="13"/>
  <c r="YH88" i="13"/>
  <c r="YY74" i="13"/>
  <c r="YX74" i="13"/>
  <c r="ZB74" i="13" s="1"/>
  <c r="YQ74" i="13"/>
  <c r="YP74" i="13"/>
  <c r="YI74" i="13"/>
  <c r="YH74" i="13"/>
  <c r="YA74" i="13"/>
  <c r="YD74" i="13" s="1"/>
  <c r="XZ74" i="13"/>
  <c r="XS74" i="13"/>
  <c r="XR74" i="13"/>
  <c r="XK74" i="13"/>
  <c r="XN74" i="13" s="1"/>
  <c r="XJ74" i="13"/>
  <c r="XC74" i="13"/>
  <c r="XB74" i="13"/>
  <c r="XF74" i="13" s="1"/>
  <c r="WU74" i="13"/>
  <c r="WX74" i="13" s="1"/>
  <c r="WT74" i="13"/>
  <c r="WM74" i="13"/>
  <c r="WL74" i="13"/>
  <c r="WP74" i="13" s="1"/>
  <c r="WE74" i="13"/>
  <c r="WH74" i="13" s="1"/>
  <c r="WD74" i="13"/>
  <c r="ZB73" i="13"/>
  <c r="YT73" i="13"/>
  <c r="YL73" i="13"/>
  <c r="YE73" i="13"/>
  <c r="YD73" i="13"/>
  <c r="XV73" i="13"/>
  <c r="XW73" i="13" s="1"/>
  <c r="XO73" i="13"/>
  <c r="XN73" i="13"/>
  <c r="XF73" i="13"/>
  <c r="XG73" i="13" s="1"/>
  <c r="WX73" i="13"/>
  <c r="WP73" i="13"/>
  <c r="WQ73" i="13" s="1"/>
  <c r="WI73" i="13"/>
  <c r="WH73" i="13"/>
  <c r="ZB72" i="13"/>
  <c r="YT72" i="13"/>
  <c r="YL72" i="13"/>
  <c r="YM72" i="13" s="1"/>
  <c r="YD72" i="13"/>
  <c r="XV72" i="13"/>
  <c r="XN72" i="13"/>
  <c r="XF72" i="13"/>
  <c r="XG72" i="13" s="1"/>
  <c r="WX72" i="13"/>
  <c r="WP72" i="13"/>
  <c r="WH72" i="13"/>
  <c r="ZB71" i="13"/>
  <c r="YT71" i="13"/>
  <c r="YM71" i="13"/>
  <c r="YL71" i="13"/>
  <c r="YU71" i="13" s="1"/>
  <c r="YD71" i="13"/>
  <c r="XV71" i="13"/>
  <c r="XN71" i="13"/>
  <c r="XO71" i="13" s="1"/>
  <c r="XG71" i="13"/>
  <c r="XF71" i="13"/>
  <c r="WX71" i="13"/>
  <c r="WP71" i="13"/>
  <c r="WY71" i="13" s="1"/>
  <c r="WH71" i="13"/>
  <c r="ZB70" i="13"/>
  <c r="YT70" i="13"/>
  <c r="YL70" i="13"/>
  <c r="YM70" i="13" s="1"/>
  <c r="YD70" i="13"/>
  <c r="XV70" i="13"/>
  <c r="XN70" i="13"/>
  <c r="XF70" i="13"/>
  <c r="XG70" i="13" s="1"/>
  <c r="WX70" i="13"/>
  <c r="WP70" i="13"/>
  <c r="WH70" i="13"/>
  <c r="ZB69" i="13"/>
  <c r="YT69" i="13"/>
  <c r="YM69" i="13"/>
  <c r="YL69" i="13"/>
  <c r="YD69" i="13"/>
  <c r="XV69" i="13"/>
  <c r="XW69" i="13" s="1"/>
  <c r="XN69" i="13"/>
  <c r="XO69" i="13" s="1"/>
  <c r="XG69" i="13"/>
  <c r="XF69" i="13"/>
  <c r="WX69" i="13"/>
  <c r="WY69" i="13" s="1"/>
  <c r="WP69" i="13"/>
  <c r="WQ69" i="13" s="1"/>
  <c r="WH69" i="13"/>
  <c r="ZB68" i="13"/>
  <c r="YT68" i="13"/>
  <c r="YL68" i="13"/>
  <c r="YM68" i="13" s="1"/>
  <c r="YD68" i="13"/>
  <c r="XV68" i="13"/>
  <c r="XN68" i="13"/>
  <c r="XF68" i="13"/>
  <c r="XG68" i="13" s="1"/>
  <c r="WX68" i="13"/>
  <c r="WP68" i="13"/>
  <c r="WH68" i="13"/>
  <c r="ZB67" i="13"/>
  <c r="YT67" i="13"/>
  <c r="YM67" i="13"/>
  <c r="YL67" i="13"/>
  <c r="YD67" i="13"/>
  <c r="XV67" i="13"/>
  <c r="XW67" i="13" s="1"/>
  <c r="XN67" i="13"/>
  <c r="XO67" i="13" s="1"/>
  <c r="XG67" i="13"/>
  <c r="XF67" i="13"/>
  <c r="WX67" i="13"/>
  <c r="WY67" i="13" s="1"/>
  <c r="WP67" i="13"/>
  <c r="WQ67" i="13" s="1"/>
  <c r="WI67" i="13"/>
  <c r="WH67" i="13"/>
  <c r="ZB66" i="13"/>
  <c r="YT66" i="13"/>
  <c r="YL66" i="13"/>
  <c r="YM66" i="13" s="1"/>
  <c r="YD66" i="13"/>
  <c r="XV66" i="13"/>
  <c r="XN66" i="13"/>
  <c r="XF66" i="13"/>
  <c r="XG66" i="13" s="1"/>
  <c r="WX66" i="13"/>
  <c r="WP66" i="13"/>
  <c r="WH66" i="13"/>
  <c r="ZB65" i="13"/>
  <c r="YT65" i="13"/>
  <c r="YU65" i="13" s="1"/>
  <c r="YM65" i="13"/>
  <c r="YL65" i="13"/>
  <c r="YD65" i="13"/>
  <c r="YE65" i="13" s="1"/>
  <c r="XW65" i="13"/>
  <c r="XV65" i="13"/>
  <c r="XN65" i="13"/>
  <c r="XO65" i="13" s="1"/>
  <c r="XF65" i="13"/>
  <c r="WX65" i="13"/>
  <c r="WY65" i="13" s="1"/>
  <c r="WQ65" i="13"/>
  <c r="WP65" i="13"/>
  <c r="WH65" i="13"/>
  <c r="ZB64" i="13"/>
  <c r="YT64" i="13"/>
  <c r="YL64" i="13"/>
  <c r="YM64" i="13" s="1"/>
  <c r="YD64" i="13"/>
  <c r="XV64" i="13"/>
  <c r="XN64" i="13"/>
  <c r="XF64" i="13"/>
  <c r="XG64" i="13" s="1"/>
  <c r="WX64" i="13"/>
  <c r="WP64" i="13"/>
  <c r="WH64" i="13"/>
  <c r="ZB63" i="13"/>
  <c r="YT63" i="13"/>
  <c r="YU63" i="13" s="1"/>
  <c r="YM63" i="13"/>
  <c r="YL63" i="13"/>
  <c r="YD63" i="13"/>
  <c r="YE63" i="13" s="1"/>
  <c r="XW63" i="13"/>
  <c r="XV63" i="13"/>
  <c r="XN63" i="13"/>
  <c r="XO63" i="13" s="1"/>
  <c r="XF63" i="13"/>
  <c r="WX63" i="13"/>
  <c r="WY63" i="13" s="1"/>
  <c r="WQ63" i="13"/>
  <c r="WP63" i="13"/>
  <c r="WH63" i="13"/>
  <c r="ZB62" i="13"/>
  <c r="YT62" i="13"/>
  <c r="YL62" i="13"/>
  <c r="YM62" i="13" s="1"/>
  <c r="YD62" i="13"/>
  <c r="XV62" i="13"/>
  <c r="XN62" i="13"/>
  <c r="XF62" i="13"/>
  <c r="XG62" i="13" s="1"/>
  <c r="WX62" i="13"/>
  <c r="WP62" i="13"/>
  <c r="WH62" i="13"/>
  <c r="ZB61" i="13"/>
  <c r="YT61" i="13"/>
  <c r="YU61" i="13" s="1"/>
  <c r="YM61" i="13"/>
  <c r="YL61" i="13"/>
  <c r="YD61" i="13"/>
  <c r="YE61" i="13" s="1"/>
  <c r="XW61" i="13"/>
  <c r="XV61" i="13"/>
  <c r="XN61" i="13"/>
  <c r="XO61" i="13" s="1"/>
  <c r="XF61" i="13"/>
  <c r="WX61" i="13"/>
  <c r="WY61" i="13" s="1"/>
  <c r="WQ61" i="13"/>
  <c r="WP61" i="13"/>
  <c r="WH61" i="13"/>
  <c r="ZB60" i="13"/>
  <c r="YT60" i="13"/>
  <c r="YL60" i="13"/>
  <c r="YM60" i="13" s="1"/>
  <c r="YD60" i="13"/>
  <c r="XV60" i="13"/>
  <c r="XN60" i="13"/>
  <c r="XF60" i="13"/>
  <c r="XG60" i="13" s="1"/>
  <c r="WX60" i="13"/>
  <c r="WP60" i="13"/>
  <c r="WH60" i="13"/>
  <c r="ZB59" i="13"/>
  <c r="YT59" i="13"/>
  <c r="YU59" i="13" s="1"/>
  <c r="YM59" i="13"/>
  <c r="YL59" i="13"/>
  <c r="YD59" i="13"/>
  <c r="YE59" i="13" s="1"/>
  <c r="XW59" i="13"/>
  <c r="XV59" i="13"/>
  <c r="XN59" i="13"/>
  <c r="XF59" i="13"/>
  <c r="XG59" i="13" s="1"/>
  <c r="WX59" i="13"/>
  <c r="WY59" i="13" s="1"/>
  <c r="WQ59" i="13"/>
  <c r="WP59" i="13"/>
  <c r="WH59" i="13"/>
  <c r="ZB58" i="13"/>
  <c r="YT58" i="13"/>
  <c r="YL58" i="13"/>
  <c r="YM58" i="13" s="1"/>
  <c r="YD58" i="13"/>
  <c r="XV58" i="13"/>
  <c r="XN58" i="13"/>
  <c r="XF58" i="13"/>
  <c r="XG58" i="13" s="1"/>
  <c r="WX58" i="13"/>
  <c r="WP58" i="13"/>
  <c r="WH58" i="13"/>
  <c r="ZB57" i="13"/>
  <c r="YT57" i="13"/>
  <c r="YU57" i="13" s="1"/>
  <c r="YL57" i="13"/>
  <c r="YM57" i="13" s="1"/>
  <c r="YD57" i="13"/>
  <c r="XW57" i="13"/>
  <c r="XV57" i="13"/>
  <c r="XN57" i="13"/>
  <c r="XF57" i="13"/>
  <c r="XG57" i="13" s="1"/>
  <c r="WX57" i="13"/>
  <c r="WY57" i="13" s="1"/>
  <c r="WQ57" i="13"/>
  <c r="WP57" i="13"/>
  <c r="WI57" i="13"/>
  <c r="WH57" i="13"/>
  <c r="ZB56" i="13"/>
  <c r="YT56" i="13"/>
  <c r="YL56" i="13"/>
  <c r="YM56" i="13" s="1"/>
  <c r="YD56" i="13"/>
  <c r="XV56" i="13"/>
  <c r="XW56" i="13" s="1"/>
  <c r="XN56" i="13"/>
  <c r="XF56" i="13"/>
  <c r="XG56" i="13" s="1"/>
  <c r="WX56" i="13"/>
  <c r="WP56" i="13"/>
  <c r="WQ56" i="13" s="1"/>
  <c r="WH56" i="13"/>
  <c r="ZB55" i="13"/>
  <c r="YT55" i="13"/>
  <c r="YL55" i="13"/>
  <c r="YM55" i="13" s="1"/>
  <c r="YD55" i="13"/>
  <c r="YE55" i="13" s="1"/>
  <c r="XV55" i="13"/>
  <c r="XW55" i="13" s="1"/>
  <c r="XN55" i="13"/>
  <c r="XF55" i="13"/>
  <c r="XG55" i="13" s="1"/>
  <c r="WX55" i="13"/>
  <c r="WY55" i="13" s="1"/>
  <c r="WP55" i="13"/>
  <c r="WQ55" i="13" s="1"/>
  <c r="WH55" i="13"/>
  <c r="ZB54" i="13"/>
  <c r="YT54" i="13"/>
  <c r="YL54" i="13"/>
  <c r="YM54" i="13" s="1"/>
  <c r="YD54" i="13"/>
  <c r="XV54" i="13"/>
  <c r="XW54" i="13" s="1"/>
  <c r="XN54" i="13"/>
  <c r="XF54" i="13"/>
  <c r="XG54" i="13" s="1"/>
  <c r="WX54" i="13"/>
  <c r="WP54" i="13"/>
  <c r="WQ54" i="13" s="1"/>
  <c r="WH54" i="13"/>
  <c r="ZB53" i="13"/>
  <c r="YT53" i="13"/>
  <c r="YL53" i="13"/>
  <c r="YM53" i="13" s="1"/>
  <c r="YD53" i="13"/>
  <c r="YE53" i="13" s="1"/>
  <c r="XV53" i="13"/>
  <c r="XW53" i="13" s="1"/>
  <c r="XN53" i="13"/>
  <c r="XF53" i="13"/>
  <c r="XG53" i="13" s="1"/>
  <c r="WX53" i="13"/>
  <c r="WY53" i="13" s="1"/>
  <c r="WP53" i="13"/>
  <c r="WQ53" i="13" s="1"/>
  <c r="WH53" i="13"/>
  <c r="ZB52" i="13"/>
  <c r="YT52" i="13"/>
  <c r="YL52" i="13"/>
  <c r="YM52" i="13" s="1"/>
  <c r="YD52" i="13"/>
  <c r="XV52" i="13"/>
  <c r="XW52" i="13" s="1"/>
  <c r="XN52" i="13"/>
  <c r="XF52" i="13"/>
  <c r="XG52" i="13" s="1"/>
  <c r="WX52" i="13"/>
  <c r="WP52" i="13"/>
  <c r="WQ52" i="13" s="1"/>
  <c r="WH52" i="13"/>
  <c r="ZB51" i="13"/>
  <c r="YT51" i="13"/>
  <c r="YL51" i="13"/>
  <c r="YM51" i="13" s="1"/>
  <c r="YD51" i="13"/>
  <c r="YE51" i="13" s="1"/>
  <c r="XV51" i="13"/>
  <c r="XW51" i="13" s="1"/>
  <c r="XN51" i="13"/>
  <c r="XF51" i="13"/>
  <c r="XG51" i="13" s="1"/>
  <c r="WX51" i="13"/>
  <c r="WY51" i="13" s="1"/>
  <c r="WP51" i="13"/>
  <c r="WQ51" i="13" s="1"/>
  <c r="WH51" i="13"/>
  <c r="WI51" i="13" s="1"/>
  <c r="ZB50" i="13"/>
  <c r="YT50" i="13"/>
  <c r="YL50" i="13"/>
  <c r="YD50" i="13"/>
  <c r="XV50" i="13"/>
  <c r="XN50" i="13"/>
  <c r="XF50" i="13"/>
  <c r="WX50" i="13"/>
  <c r="WP50" i="13"/>
  <c r="WH50" i="13"/>
  <c r="ZB49" i="13"/>
  <c r="YU49" i="13"/>
  <c r="YT49" i="13"/>
  <c r="YM49" i="13"/>
  <c r="YL49" i="13"/>
  <c r="YE49" i="13"/>
  <c r="YD49" i="13"/>
  <c r="XW49" i="13"/>
  <c r="XV49" i="13"/>
  <c r="XO49" i="13"/>
  <c r="XN49" i="13"/>
  <c r="XG49" i="13"/>
  <c r="XF49" i="13"/>
  <c r="WY49" i="13"/>
  <c r="WX49" i="13"/>
  <c r="WQ49" i="13"/>
  <c r="WP49" i="13"/>
  <c r="WH49" i="13"/>
  <c r="ZB48" i="13"/>
  <c r="YT48" i="13"/>
  <c r="YL48" i="13"/>
  <c r="YD48" i="13"/>
  <c r="XV48" i="13"/>
  <c r="XN48" i="13"/>
  <c r="XF48" i="13"/>
  <c r="WX48" i="13"/>
  <c r="WP48" i="13"/>
  <c r="WH48" i="13"/>
  <c r="ZB47" i="13"/>
  <c r="YU47" i="13"/>
  <c r="YT47" i="13"/>
  <c r="YM47" i="13"/>
  <c r="YL47" i="13"/>
  <c r="YE47" i="13"/>
  <c r="YD47" i="13"/>
  <c r="XW47" i="13"/>
  <c r="XV47" i="13"/>
  <c r="XO47" i="13"/>
  <c r="XN47" i="13"/>
  <c r="XG47" i="13"/>
  <c r="XF47" i="13"/>
  <c r="WY47" i="13"/>
  <c r="WX47" i="13"/>
  <c r="WQ47" i="13"/>
  <c r="WP47" i="13"/>
  <c r="WI47" i="13"/>
  <c r="WH47" i="13"/>
  <c r="ZB46" i="13"/>
  <c r="YT46" i="13"/>
  <c r="YL46" i="13"/>
  <c r="YM46" i="13" s="1"/>
  <c r="YD46" i="13"/>
  <c r="XV46" i="13"/>
  <c r="XW46" i="13" s="1"/>
  <c r="XN46" i="13"/>
  <c r="XF46" i="13"/>
  <c r="XG46" i="13" s="1"/>
  <c r="WX46" i="13"/>
  <c r="WP46" i="13"/>
  <c r="WH46" i="13"/>
  <c r="ZB45" i="13"/>
  <c r="YT45" i="13"/>
  <c r="YL45" i="13"/>
  <c r="YD45" i="13"/>
  <c r="XV45" i="13"/>
  <c r="XN45" i="13"/>
  <c r="XF45" i="13"/>
  <c r="WX45" i="13"/>
  <c r="WP45" i="13"/>
  <c r="WH45" i="13"/>
  <c r="ZB44" i="13"/>
  <c r="YT44" i="13"/>
  <c r="YL44" i="13"/>
  <c r="YM44" i="13" s="1"/>
  <c r="YD44" i="13"/>
  <c r="XW44" i="13"/>
  <c r="XV44" i="13"/>
  <c r="XN44" i="13"/>
  <c r="XF44" i="13"/>
  <c r="WX44" i="13"/>
  <c r="WP44" i="13"/>
  <c r="WH44" i="13"/>
  <c r="ZB43" i="13"/>
  <c r="YU43" i="13"/>
  <c r="YT43" i="13"/>
  <c r="YM43" i="13"/>
  <c r="YL43" i="13"/>
  <c r="YE43" i="13"/>
  <c r="YD43" i="13"/>
  <c r="XW43" i="13"/>
  <c r="XV43" i="13"/>
  <c r="XO43" i="13"/>
  <c r="XN43" i="13"/>
  <c r="XG43" i="13"/>
  <c r="XF43" i="13"/>
  <c r="WY43" i="13"/>
  <c r="WX43" i="13"/>
  <c r="WP43" i="13"/>
  <c r="WH43" i="13"/>
  <c r="WQ43" i="13" s="1"/>
  <c r="ZB42" i="13"/>
  <c r="YT42" i="13"/>
  <c r="YU42" i="13" s="1"/>
  <c r="YL42" i="13"/>
  <c r="YD42" i="13"/>
  <c r="XV42" i="13"/>
  <c r="XN42" i="13"/>
  <c r="XO42" i="13" s="1"/>
  <c r="XF42" i="13"/>
  <c r="WX42" i="13"/>
  <c r="WP42" i="13"/>
  <c r="WH42" i="13"/>
  <c r="WI42" i="13" s="1"/>
  <c r="ZB41" i="13"/>
  <c r="YT41" i="13"/>
  <c r="YL41" i="13"/>
  <c r="YD41" i="13"/>
  <c r="XV41" i="13"/>
  <c r="XN41" i="13"/>
  <c r="XF41" i="13"/>
  <c r="WX41" i="13"/>
  <c r="WP41" i="13"/>
  <c r="WH41" i="13"/>
  <c r="ZB40" i="13"/>
  <c r="YT40" i="13"/>
  <c r="YL40" i="13"/>
  <c r="YD40" i="13"/>
  <c r="XV40" i="13"/>
  <c r="XW40" i="13" s="1"/>
  <c r="XN40" i="13"/>
  <c r="XO40" i="13" s="1"/>
  <c r="XF40" i="13"/>
  <c r="WX40" i="13"/>
  <c r="WY40" i="13" s="1"/>
  <c r="WP40" i="13"/>
  <c r="WQ40" i="13" s="1"/>
  <c r="WH40" i="13"/>
  <c r="WI40" i="13" s="1"/>
  <c r="ZB39" i="13"/>
  <c r="YT39" i="13"/>
  <c r="YL39" i="13"/>
  <c r="YD39" i="13"/>
  <c r="XV39" i="13"/>
  <c r="XN39" i="13"/>
  <c r="XF39" i="13"/>
  <c r="WX39" i="13"/>
  <c r="WP39" i="13"/>
  <c r="WH39" i="13"/>
  <c r="ZB38" i="13"/>
  <c r="YU38" i="13"/>
  <c r="YT38" i="13"/>
  <c r="YM38" i="13"/>
  <c r="YL38" i="13"/>
  <c r="YE38" i="13"/>
  <c r="YD38" i="13"/>
  <c r="XW38" i="13"/>
  <c r="XV38" i="13"/>
  <c r="XO38" i="13"/>
  <c r="XN38" i="13"/>
  <c r="XG38" i="13"/>
  <c r="XF38" i="13"/>
  <c r="WY38" i="13"/>
  <c r="WX38" i="13"/>
  <c r="WQ38" i="13"/>
  <c r="WP38" i="13"/>
  <c r="WI38" i="13"/>
  <c r="WH38" i="13"/>
  <c r="ZB37" i="13"/>
  <c r="YT37" i="13"/>
  <c r="YL37" i="13"/>
  <c r="YD37" i="13"/>
  <c r="XV37" i="13"/>
  <c r="XW37" i="13" s="1"/>
  <c r="XN37" i="13"/>
  <c r="XF37" i="13"/>
  <c r="WX37" i="13"/>
  <c r="WP37" i="13"/>
  <c r="WQ37" i="13" s="1"/>
  <c r="WH37" i="13"/>
  <c r="ZB36" i="13"/>
  <c r="YT36" i="13"/>
  <c r="YL36" i="13"/>
  <c r="YD36" i="13"/>
  <c r="YE36" i="13" s="1"/>
  <c r="XV36" i="13"/>
  <c r="XW36" i="13" s="1"/>
  <c r="XN36" i="13"/>
  <c r="XF36" i="13"/>
  <c r="WX36" i="13"/>
  <c r="WY36" i="13" s="1"/>
  <c r="WP36" i="13"/>
  <c r="WQ36" i="13" s="1"/>
  <c r="WH36" i="13"/>
  <c r="ZB35" i="13"/>
  <c r="YT35" i="13"/>
  <c r="YL35" i="13"/>
  <c r="YD35" i="13"/>
  <c r="XV35" i="13"/>
  <c r="XW35" i="13" s="1"/>
  <c r="XN35" i="13"/>
  <c r="XF35" i="13"/>
  <c r="WX35" i="13"/>
  <c r="WP35" i="13"/>
  <c r="WQ35" i="13" s="1"/>
  <c r="WH35" i="13"/>
  <c r="ZB34" i="13"/>
  <c r="YT34" i="13"/>
  <c r="YL34" i="13"/>
  <c r="YD34" i="13"/>
  <c r="YE34" i="13" s="1"/>
  <c r="XV34" i="13"/>
  <c r="XW34" i="13" s="1"/>
  <c r="XN34" i="13"/>
  <c r="XF34" i="13"/>
  <c r="WX34" i="13"/>
  <c r="WY34" i="13" s="1"/>
  <c r="WP34" i="13"/>
  <c r="WQ34" i="13" s="1"/>
  <c r="WH34" i="13"/>
  <c r="WI34" i="13" s="1"/>
  <c r="ZB33" i="13"/>
  <c r="YT33" i="13"/>
  <c r="YL33" i="13"/>
  <c r="YD33" i="13"/>
  <c r="XV33" i="13"/>
  <c r="XN33" i="13"/>
  <c r="XF33" i="13"/>
  <c r="WX33" i="13"/>
  <c r="WP33" i="13"/>
  <c r="WH33" i="13"/>
  <c r="ZB32" i="13"/>
  <c r="YT32" i="13"/>
  <c r="YM32" i="13"/>
  <c r="YL32" i="13"/>
  <c r="YU32" i="13" s="1"/>
  <c r="YD32" i="13"/>
  <c r="XW32" i="13"/>
  <c r="XV32" i="13"/>
  <c r="YE32" i="13" s="1"/>
  <c r="XN32" i="13"/>
  <c r="XG32" i="13"/>
  <c r="XF32" i="13"/>
  <c r="XO32" i="13" s="1"/>
  <c r="WX32" i="13"/>
  <c r="WQ32" i="13"/>
  <c r="WP32" i="13"/>
  <c r="WY32" i="13" s="1"/>
  <c r="WH32" i="13"/>
  <c r="ZB31" i="13"/>
  <c r="YT31" i="13"/>
  <c r="YL31" i="13"/>
  <c r="YD31" i="13"/>
  <c r="XV31" i="13"/>
  <c r="XN31" i="13"/>
  <c r="XF31" i="13"/>
  <c r="WX31" i="13"/>
  <c r="WP31" i="13"/>
  <c r="WH31" i="13"/>
  <c r="ZB30" i="13"/>
  <c r="YT30" i="13"/>
  <c r="YM30" i="13"/>
  <c r="YL30" i="13"/>
  <c r="YU30" i="13" s="1"/>
  <c r="YD30" i="13"/>
  <c r="XW30" i="13"/>
  <c r="XV30" i="13"/>
  <c r="YE30" i="13" s="1"/>
  <c r="XN30" i="13"/>
  <c r="XG30" i="13"/>
  <c r="XF30" i="13"/>
  <c r="XO30" i="13" s="1"/>
  <c r="WX30" i="13"/>
  <c r="WQ30" i="13"/>
  <c r="WP30" i="13"/>
  <c r="WY30" i="13" s="1"/>
  <c r="WH30" i="13"/>
  <c r="ZB29" i="13"/>
  <c r="YT29" i="13"/>
  <c r="YL29" i="13"/>
  <c r="YD29" i="13"/>
  <c r="XV29" i="13"/>
  <c r="XN29" i="13"/>
  <c r="XF29" i="13"/>
  <c r="WX29" i="13"/>
  <c r="WP29" i="13"/>
  <c r="WH29" i="13"/>
  <c r="ZB28" i="13"/>
  <c r="YT28" i="13"/>
  <c r="YL28" i="13"/>
  <c r="YM28" i="13" s="1"/>
  <c r="YE28" i="13"/>
  <c r="YD28" i="13"/>
  <c r="XV28" i="13"/>
  <c r="XO28" i="13"/>
  <c r="XN28" i="13"/>
  <c r="XF28" i="13"/>
  <c r="XG28" i="13" s="1"/>
  <c r="WX28" i="13"/>
  <c r="WP28" i="13"/>
  <c r="WQ28" i="13" s="1"/>
  <c r="WI28" i="13"/>
  <c r="WH28" i="13"/>
  <c r="ZB27" i="13"/>
  <c r="YT27" i="13"/>
  <c r="YL27" i="13"/>
  <c r="YM27" i="13" s="1"/>
  <c r="YD27" i="13"/>
  <c r="XV27" i="13"/>
  <c r="XN27" i="13"/>
  <c r="XO27" i="13" s="1"/>
  <c r="XG27" i="13"/>
  <c r="XF27" i="13"/>
  <c r="WX27" i="13"/>
  <c r="WP27" i="13"/>
  <c r="WQ27" i="13" s="1"/>
  <c r="WH27" i="13"/>
  <c r="ZB26" i="13"/>
  <c r="YT26" i="13"/>
  <c r="YM26" i="13"/>
  <c r="YL26" i="13"/>
  <c r="YD26" i="13"/>
  <c r="XV26" i="13"/>
  <c r="XW26" i="13" s="1"/>
  <c r="XN26" i="13"/>
  <c r="XO26" i="13" s="1"/>
  <c r="XF26" i="13"/>
  <c r="XG26" i="13" s="1"/>
  <c r="WX26" i="13"/>
  <c r="WY26" i="13" s="1"/>
  <c r="WQ26" i="13"/>
  <c r="WP26" i="13"/>
  <c r="WH26" i="13"/>
  <c r="ZB25" i="13"/>
  <c r="YT25" i="13"/>
  <c r="YL25" i="13"/>
  <c r="YD25" i="13"/>
  <c r="YE25" i="13" s="1"/>
  <c r="XV25" i="13"/>
  <c r="XW25" i="13" s="1"/>
  <c r="XO25" i="13"/>
  <c r="XN25" i="13"/>
  <c r="XF25" i="13"/>
  <c r="WX25" i="13"/>
  <c r="WP25" i="13"/>
  <c r="WH25" i="13"/>
  <c r="ZB24" i="13"/>
  <c r="YT24" i="13"/>
  <c r="YU24" i="13" s="1"/>
  <c r="YL24" i="13"/>
  <c r="YM24" i="13" s="1"/>
  <c r="YD24" i="13"/>
  <c r="XV24" i="13"/>
  <c r="XW24" i="13" s="1"/>
  <c r="XN24" i="13"/>
  <c r="XF24" i="13"/>
  <c r="XO24" i="13" s="1"/>
  <c r="WX24" i="13"/>
  <c r="WP24" i="13"/>
  <c r="WY24" i="13" s="1"/>
  <c r="WI24" i="13"/>
  <c r="WH24" i="13"/>
  <c r="ZB23" i="13"/>
  <c r="YT23" i="13"/>
  <c r="YU23" i="13" s="1"/>
  <c r="YM23" i="13"/>
  <c r="YL23" i="13"/>
  <c r="YD23" i="13"/>
  <c r="XV23" i="13"/>
  <c r="XW23" i="13" s="1"/>
  <c r="XN23" i="13"/>
  <c r="XF23" i="13"/>
  <c r="XG23" i="13" s="1"/>
  <c r="WX23" i="13"/>
  <c r="WP23" i="13"/>
  <c r="WQ23" i="13" s="1"/>
  <c r="WH23" i="13"/>
  <c r="ZB22" i="13"/>
  <c r="YT22" i="13"/>
  <c r="YL22" i="13"/>
  <c r="YD22" i="13"/>
  <c r="XV22" i="13"/>
  <c r="XN22" i="13"/>
  <c r="XF22" i="13"/>
  <c r="WX22" i="13"/>
  <c r="WP22" i="13"/>
  <c r="WH22" i="13"/>
  <c r="ZB21" i="13"/>
  <c r="YU21" i="13"/>
  <c r="YT21" i="13"/>
  <c r="YL21" i="13"/>
  <c r="YD21" i="13"/>
  <c r="YE21" i="13" s="1"/>
  <c r="XV21" i="13"/>
  <c r="XN21" i="13"/>
  <c r="XO21" i="13" s="1"/>
  <c r="XF21" i="13"/>
  <c r="WX21" i="13"/>
  <c r="WY21" i="13" s="1"/>
  <c r="WP21" i="13"/>
  <c r="WQ21" i="13" s="1"/>
  <c r="WH21" i="13"/>
  <c r="ZB20" i="13"/>
  <c r="YU20" i="13"/>
  <c r="YT20" i="13"/>
  <c r="YL20" i="13"/>
  <c r="YD20" i="13"/>
  <c r="YE20" i="13" s="1"/>
  <c r="XV20" i="13"/>
  <c r="XW20" i="13" s="1"/>
  <c r="XN20" i="13"/>
  <c r="XF20" i="13"/>
  <c r="XG20" i="13" s="1"/>
  <c r="WY20" i="13"/>
  <c r="WX20" i="13"/>
  <c r="WP20" i="13"/>
  <c r="WH20" i="13"/>
  <c r="ZB19" i="13"/>
  <c r="YT19" i="13"/>
  <c r="YL19" i="13"/>
  <c r="YD19" i="13"/>
  <c r="YE19" i="13" s="1"/>
  <c r="XV19" i="13"/>
  <c r="XW19" i="13" s="1"/>
  <c r="XN19" i="13"/>
  <c r="XF19" i="13"/>
  <c r="XG19" i="13" s="1"/>
  <c r="WX19" i="13"/>
  <c r="WP19" i="13"/>
  <c r="WQ19" i="13" s="1"/>
  <c r="WH19" i="13"/>
  <c r="ZB18" i="13"/>
  <c r="YT18" i="13"/>
  <c r="YU18" i="13" s="1"/>
  <c r="YL18" i="13"/>
  <c r="YD18" i="13"/>
  <c r="YE18" i="13" s="1"/>
  <c r="XW18" i="13"/>
  <c r="XV18" i="13"/>
  <c r="XN18" i="13"/>
  <c r="XG18" i="13"/>
  <c r="XF18" i="13"/>
  <c r="WX18" i="13"/>
  <c r="WP18" i="13"/>
  <c r="WQ18" i="13" s="1"/>
  <c r="WH18" i="13"/>
  <c r="ZB17" i="13"/>
  <c r="YT17" i="13"/>
  <c r="YL17" i="13"/>
  <c r="YM17" i="13" s="1"/>
  <c r="YD17" i="13"/>
  <c r="YE17" i="13" s="1"/>
  <c r="XV17" i="13"/>
  <c r="XN17" i="13"/>
  <c r="XO17" i="13" s="1"/>
  <c r="XF17" i="13"/>
  <c r="WX17" i="13"/>
  <c r="WY17" i="13" s="1"/>
  <c r="WP17" i="13"/>
  <c r="WH17" i="13"/>
  <c r="ZB16" i="13"/>
  <c r="YU16" i="13"/>
  <c r="YT16" i="13"/>
  <c r="YM16" i="13"/>
  <c r="YL16" i="13"/>
  <c r="YE16" i="13"/>
  <c r="YD16" i="13"/>
  <c r="XW16" i="13"/>
  <c r="XV16" i="13"/>
  <c r="XO16" i="13"/>
  <c r="XN16" i="13"/>
  <c r="XG16" i="13"/>
  <c r="XF16" i="13"/>
  <c r="WY16" i="13"/>
  <c r="WX16" i="13"/>
  <c r="WQ16" i="13"/>
  <c r="WP16" i="13"/>
  <c r="WH16" i="13"/>
  <c r="ZB15" i="13"/>
  <c r="YT15" i="13"/>
  <c r="YU15" i="13" s="1"/>
  <c r="YL15" i="13"/>
  <c r="YM15" i="13" s="1"/>
  <c r="YD15" i="13"/>
  <c r="XV15" i="13"/>
  <c r="XW15" i="13" s="1"/>
  <c r="XN15" i="13"/>
  <c r="XF15" i="13"/>
  <c r="WX15" i="13"/>
  <c r="WP15" i="13"/>
  <c r="WQ15" i="13" s="1"/>
  <c r="WH15" i="13"/>
  <c r="ZB14" i="13"/>
  <c r="YT14" i="13"/>
  <c r="YL14" i="13"/>
  <c r="YD14" i="13"/>
  <c r="XV14" i="13"/>
  <c r="XN14" i="13"/>
  <c r="XF14" i="13"/>
  <c r="WX14" i="13"/>
  <c r="WP14" i="13"/>
  <c r="WH14" i="13"/>
  <c r="ZB13" i="13"/>
  <c r="YT13" i="13"/>
  <c r="YU13" i="13" s="1"/>
  <c r="YL13" i="13"/>
  <c r="YD13" i="13"/>
  <c r="YE13" i="13" s="1"/>
  <c r="XV13" i="13"/>
  <c r="XN13" i="13"/>
  <c r="XF13" i="13"/>
  <c r="WX13" i="13"/>
  <c r="WY13" i="13" s="1"/>
  <c r="WP13" i="13"/>
  <c r="WQ13" i="13" s="1"/>
  <c r="WI13" i="13"/>
  <c r="WH13" i="13"/>
  <c r="ZB12" i="13"/>
  <c r="YT12" i="13"/>
  <c r="YU12" i="13" s="1"/>
  <c r="YL12" i="13"/>
  <c r="YE12" i="13"/>
  <c r="YD12" i="13"/>
  <c r="XV12" i="13"/>
  <c r="XN12" i="13"/>
  <c r="XO12" i="13" s="1"/>
  <c r="XF12" i="13"/>
  <c r="XG12" i="13" s="1"/>
  <c r="WX12" i="13"/>
  <c r="WP12" i="13"/>
  <c r="WQ12" i="13" s="1"/>
  <c r="WH12" i="13"/>
  <c r="WI12" i="13" s="1"/>
  <c r="ZB11" i="13"/>
  <c r="YT11" i="13"/>
  <c r="YL11" i="13"/>
  <c r="YD11" i="13"/>
  <c r="YE11" i="13" s="1"/>
  <c r="XV11" i="13"/>
  <c r="XN11" i="13"/>
  <c r="XO11" i="13" s="1"/>
  <c r="XF11" i="13"/>
  <c r="XG11" i="13" s="1"/>
  <c r="WX11" i="13"/>
  <c r="WP11" i="13"/>
  <c r="WQ11" i="13" s="1"/>
  <c r="WH11" i="13"/>
  <c r="ZB10" i="13"/>
  <c r="YT10" i="13"/>
  <c r="YM10" i="13"/>
  <c r="YL10" i="13"/>
  <c r="YD10" i="13"/>
  <c r="XV10" i="13"/>
  <c r="XW10" i="13" s="1"/>
  <c r="XN10" i="13"/>
  <c r="XO10" i="13" s="1"/>
  <c r="XF10" i="13"/>
  <c r="WX10" i="13"/>
  <c r="WY10" i="13" s="1"/>
  <c r="WP10" i="13"/>
  <c r="WQ10" i="13" s="1"/>
  <c r="WH10" i="13"/>
  <c r="WI10" i="13" s="1"/>
  <c r="ZB9" i="13"/>
  <c r="YT9" i="13"/>
  <c r="YL9" i="13"/>
  <c r="YM9" i="13" s="1"/>
  <c r="YD9" i="13"/>
  <c r="XV9" i="13"/>
  <c r="XW9" i="13" s="1"/>
  <c r="XN9" i="13"/>
  <c r="XO9" i="13" s="1"/>
  <c r="XF9" i="13"/>
  <c r="WX9" i="13"/>
  <c r="WY9" i="13" s="1"/>
  <c r="WP9" i="13"/>
  <c r="WH9" i="13"/>
  <c r="ZB8" i="13"/>
  <c r="YU8" i="13"/>
  <c r="YT8" i="13"/>
  <c r="YL8" i="13"/>
  <c r="YE8" i="13"/>
  <c r="YD8" i="13"/>
  <c r="YM8" i="13" s="1"/>
  <c r="XV8" i="13"/>
  <c r="XO8" i="13"/>
  <c r="XN8" i="13"/>
  <c r="XW8" i="13" s="1"/>
  <c r="XF8" i="13"/>
  <c r="WY8" i="13"/>
  <c r="WX8" i="13"/>
  <c r="XG8" i="13" s="1"/>
  <c r="WP8" i="13"/>
  <c r="WI8" i="13"/>
  <c r="WH8" i="13"/>
  <c r="WQ8" i="13" s="1"/>
  <c r="ZB7" i="13"/>
  <c r="YT7" i="13"/>
  <c r="YM7" i="13"/>
  <c r="YL7" i="13"/>
  <c r="YD7" i="13"/>
  <c r="XV7" i="13"/>
  <c r="XW7" i="13" s="1"/>
  <c r="XN7" i="13"/>
  <c r="XF7" i="13"/>
  <c r="WX7" i="13"/>
  <c r="WP7" i="13"/>
  <c r="WH7" i="13"/>
  <c r="ZB6" i="13"/>
  <c r="YT6" i="13"/>
  <c r="YU6" i="13" s="1"/>
  <c r="YL6" i="13"/>
  <c r="YD6" i="13"/>
  <c r="YM6" i="13" s="1"/>
  <c r="XV6" i="13"/>
  <c r="XO6" i="13"/>
  <c r="XN6" i="13"/>
  <c r="XW6" i="13" s="1"/>
  <c r="XF6" i="13"/>
  <c r="WX6" i="13"/>
  <c r="WP6" i="13"/>
  <c r="WH6" i="13"/>
  <c r="ZB5" i="13"/>
  <c r="YT5" i="13"/>
  <c r="YU5" i="13" s="1"/>
  <c r="YL5" i="13"/>
  <c r="YD5" i="13"/>
  <c r="XV5" i="13"/>
  <c r="YE5" i="13" s="1"/>
  <c r="XN5" i="13"/>
  <c r="XF5" i="13"/>
  <c r="WX5" i="13"/>
  <c r="WP5" i="13"/>
  <c r="WH5" i="13"/>
  <c r="ZB4" i="13"/>
  <c r="YT4" i="13"/>
  <c r="YL4" i="13"/>
  <c r="YD4" i="13"/>
  <c r="YE4" i="13" s="1"/>
  <c r="XV4" i="13"/>
  <c r="XN4" i="13"/>
  <c r="XO4" i="13" s="1"/>
  <c r="XF4" i="13"/>
  <c r="XG4" i="13" s="1"/>
  <c r="WX4" i="13"/>
  <c r="WP4" i="13"/>
  <c r="WY4" i="13" s="1"/>
  <c r="WH4" i="13"/>
  <c r="WI4" i="13" s="1"/>
  <c r="ZB3" i="13"/>
  <c r="YT3" i="13"/>
  <c r="YU3" i="13" s="1"/>
  <c r="YL3" i="13"/>
  <c r="YD3" i="13"/>
  <c r="XV3" i="13"/>
  <c r="XN3" i="13"/>
  <c r="XF3" i="13"/>
  <c r="XG3" i="13" s="1"/>
  <c r="WX3" i="13"/>
  <c r="WP3" i="13"/>
  <c r="WQ3" i="13" s="1"/>
  <c r="WH3" i="13"/>
  <c r="UV88" i="19"/>
  <c r="UU88" i="19"/>
  <c r="UN88" i="19"/>
  <c r="UM88" i="19"/>
  <c r="UF88" i="19"/>
  <c r="UE88" i="19"/>
  <c r="TX86" i="19"/>
  <c r="TW86" i="19"/>
  <c r="TP86" i="19"/>
  <c r="TO86" i="19"/>
  <c r="TH86" i="19"/>
  <c r="TG86" i="19"/>
  <c r="SZ86" i="19"/>
  <c r="SY86" i="19"/>
  <c r="SR86" i="19"/>
  <c r="SQ86" i="19"/>
  <c r="SJ86" i="19"/>
  <c r="SI86" i="19"/>
  <c r="SB86" i="19"/>
  <c r="SA86" i="19"/>
  <c r="RT86" i="19"/>
  <c r="RS86" i="19"/>
  <c r="UV74" i="19"/>
  <c r="UU74" i="19"/>
  <c r="UN74" i="19"/>
  <c r="UM74" i="19"/>
  <c r="UF74" i="19"/>
  <c r="UE74" i="19"/>
  <c r="TX74" i="19"/>
  <c r="TW74" i="19"/>
  <c r="TP74" i="19"/>
  <c r="TO74" i="19"/>
  <c r="TH74" i="19"/>
  <c r="TG74" i="19"/>
  <c r="SZ74" i="19"/>
  <c r="TC74" i="19" s="1"/>
  <c r="SY74" i="19"/>
  <c r="SR74" i="19"/>
  <c r="SQ74" i="19"/>
  <c r="SJ74" i="19"/>
  <c r="SM74" i="19" s="1"/>
  <c r="SI74" i="19"/>
  <c r="SB74" i="19"/>
  <c r="SA74" i="19"/>
  <c r="RT74" i="19"/>
  <c r="RS74" i="19"/>
  <c r="UY73" i="19"/>
  <c r="UQ73" i="19"/>
  <c r="UI73" i="19"/>
  <c r="UA73" i="19"/>
  <c r="TS73" i="19"/>
  <c r="TK73" i="19"/>
  <c r="TC73" i="19"/>
  <c r="SU73" i="19"/>
  <c r="SM73" i="19"/>
  <c r="SE73" i="19"/>
  <c r="RW73" i="19"/>
  <c r="UY72" i="19"/>
  <c r="UQ72" i="19"/>
  <c r="UI72" i="19"/>
  <c r="UA72" i="19"/>
  <c r="TS72" i="19"/>
  <c r="TK72" i="19"/>
  <c r="TC72" i="19"/>
  <c r="SU72" i="19"/>
  <c r="SM72" i="19"/>
  <c r="SE72" i="19"/>
  <c r="RW72" i="19"/>
  <c r="UY71" i="19"/>
  <c r="UQ71" i="19"/>
  <c r="UI71" i="19"/>
  <c r="UA71" i="19"/>
  <c r="TS71" i="19"/>
  <c r="TK71" i="19"/>
  <c r="TC71" i="19"/>
  <c r="SU71" i="19"/>
  <c r="SM71" i="19"/>
  <c r="SE71" i="19"/>
  <c r="RW71" i="19"/>
  <c r="RX71" i="19" s="1"/>
  <c r="UY70" i="19"/>
  <c r="UQ70" i="19"/>
  <c r="UI70" i="19"/>
  <c r="UA70" i="19"/>
  <c r="TS70" i="19"/>
  <c r="TK70" i="19"/>
  <c r="TC70" i="19"/>
  <c r="SU70" i="19"/>
  <c r="SM70" i="19"/>
  <c r="SE70" i="19"/>
  <c r="RW70" i="19"/>
  <c r="RX70" i="19" s="1"/>
  <c r="UY69" i="19"/>
  <c r="UQ69" i="19"/>
  <c r="UI69" i="19"/>
  <c r="UA69" i="19"/>
  <c r="TS69" i="19"/>
  <c r="TK69" i="19"/>
  <c r="TC69" i="19"/>
  <c r="SU69" i="19"/>
  <c r="SM69" i="19"/>
  <c r="SE69" i="19"/>
  <c r="RW69" i="19"/>
  <c r="UY68" i="19"/>
  <c r="UQ68" i="19"/>
  <c r="UI68" i="19"/>
  <c r="UA68" i="19"/>
  <c r="TS68" i="19"/>
  <c r="TK68" i="19"/>
  <c r="TC68" i="19"/>
  <c r="SU68" i="19"/>
  <c r="TD68" i="19" s="1"/>
  <c r="SM68" i="19"/>
  <c r="SE68" i="19"/>
  <c r="RW68" i="19"/>
  <c r="RX68" i="19" s="1"/>
  <c r="UY67" i="19"/>
  <c r="UQ67" i="19"/>
  <c r="UI67" i="19"/>
  <c r="UA67" i="19"/>
  <c r="TS67" i="19"/>
  <c r="TK67" i="19"/>
  <c r="TC67" i="19"/>
  <c r="SU67" i="19"/>
  <c r="SM67" i="19"/>
  <c r="SE67" i="19"/>
  <c r="RW67" i="19"/>
  <c r="RX67" i="19" s="1"/>
  <c r="UY66" i="19"/>
  <c r="UQ66" i="19"/>
  <c r="UI66" i="19"/>
  <c r="UA66" i="19"/>
  <c r="UB66" i="19" s="1"/>
  <c r="TS66" i="19"/>
  <c r="TK66" i="19"/>
  <c r="TC66" i="19"/>
  <c r="SU66" i="19"/>
  <c r="SM66" i="19"/>
  <c r="SE66" i="19"/>
  <c r="RW66" i="19"/>
  <c r="RX66" i="19" s="1"/>
  <c r="UY65" i="19"/>
  <c r="UQ65" i="19"/>
  <c r="UI65" i="19"/>
  <c r="UA65" i="19"/>
  <c r="TS65" i="19"/>
  <c r="TK65" i="19"/>
  <c r="TC65" i="19"/>
  <c r="SU65" i="19"/>
  <c r="SM65" i="19"/>
  <c r="SE65" i="19"/>
  <c r="RW65" i="19"/>
  <c r="RX65" i="19" s="1"/>
  <c r="UY64" i="19"/>
  <c r="UQ64" i="19"/>
  <c r="UI64" i="19"/>
  <c r="UA64" i="19"/>
  <c r="TS64" i="19"/>
  <c r="TK64" i="19"/>
  <c r="TC64" i="19"/>
  <c r="SU64" i="19"/>
  <c r="SM64" i="19"/>
  <c r="SE64" i="19"/>
  <c r="RW64" i="19"/>
  <c r="UY63" i="19"/>
  <c r="UQ63" i="19"/>
  <c r="UI63" i="19"/>
  <c r="UA63" i="19"/>
  <c r="TS63" i="19"/>
  <c r="TK63" i="19"/>
  <c r="TC63" i="19"/>
  <c r="SU63" i="19"/>
  <c r="SM63" i="19"/>
  <c r="SE63" i="19"/>
  <c r="RW63" i="19"/>
  <c r="RX63" i="19" s="1"/>
  <c r="UY62" i="19"/>
  <c r="UQ62" i="19"/>
  <c r="UI62" i="19"/>
  <c r="UA62" i="19"/>
  <c r="TS62" i="19"/>
  <c r="TK62" i="19"/>
  <c r="TT62" i="19" s="1"/>
  <c r="TC62" i="19"/>
  <c r="SU62" i="19"/>
  <c r="SM62" i="19"/>
  <c r="SE62" i="19"/>
  <c r="RW62" i="19"/>
  <c r="RX62" i="19" s="1"/>
  <c r="UY61" i="19"/>
  <c r="UQ61" i="19"/>
  <c r="UI61" i="19"/>
  <c r="UA61" i="19"/>
  <c r="TS61" i="19"/>
  <c r="TK61" i="19"/>
  <c r="TC61" i="19"/>
  <c r="SU61" i="19"/>
  <c r="SM61" i="19"/>
  <c r="SE61" i="19"/>
  <c r="RW61" i="19"/>
  <c r="RX61" i="19" s="1"/>
  <c r="UY60" i="19"/>
  <c r="UQ60" i="19"/>
  <c r="UI60" i="19"/>
  <c r="UA60" i="19"/>
  <c r="TS60" i="19"/>
  <c r="TK60" i="19"/>
  <c r="TC60" i="19"/>
  <c r="SU60" i="19"/>
  <c r="SM60" i="19"/>
  <c r="SE60" i="19"/>
  <c r="RW60" i="19"/>
  <c r="UY59" i="19"/>
  <c r="UQ59" i="19"/>
  <c r="UI59" i="19"/>
  <c r="UA59" i="19"/>
  <c r="TS59" i="19"/>
  <c r="TK59" i="19"/>
  <c r="TC59" i="19"/>
  <c r="SU59" i="19"/>
  <c r="SM59" i="19"/>
  <c r="SE59" i="19"/>
  <c r="RW59" i="19"/>
  <c r="RX59" i="19" s="1"/>
  <c r="UY58" i="19"/>
  <c r="UQ58" i="19"/>
  <c r="UI58" i="19"/>
  <c r="UA58" i="19"/>
  <c r="TS58" i="19"/>
  <c r="TK58" i="19"/>
  <c r="TC58" i="19"/>
  <c r="SU58" i="19"/>
  <c r="SV58" i="19" s="1"/>
  <c r="SM58" i="19"/>
  <c r="SE58" i="19"/>
  <c r="SN58" i="19" s="1"/>
  <c r="RW58" i="19"/>
  <c r="RX58" i="19" s="1"/>
  <c r="UY57" i="19"/>
  <c r="UQ57" i="19"/>
  <c r="UI57" i="19"/>
  <c r="UA57" i="19"/>
  <c r="TS57" i="19"/>
  <c r="TK57" i="19"/>
  <c r="TC57" i="19"/>
  <c r="TL57" i="19" s="1"/>
  <c r="SU57" i="19"/>
  <c r="SM57" i="19"/>
  <c r="SE57" i="19"/>
  <c r="RW57" i="19"/>
  <c r="UY56" i="19"/>
  <c r="UQ56" i="19"/>
  <c r="UI56" i="19"/>
  <c r="UA56" i="19"/>
  <c r="TS56" i="19"/>
  <c r="TK56" i="19"/>
  <c r="TC56" i="19"/>
  <c r="SU56" i="19"/>
  <c r="SM56" i="19"/>
  <c r="SE56" i="19"/>
  <c r="RW56" i="19"/>
  <c r="UY55" i="19"/>
  <c r="UQ55" i="19"/>
  <c r="UI55" i="19"/>
  <c r="UA55" i="19"/>
  <c r="TS55" i="19"/>
  <c r="TK55" i="19"/>
  <c r="TC55" i="19"/>
  <c r="TD55" i="19" s="1"/>
  <c r="SU55" i="19"/>
  <c r="SM55" i="19"/>
  <c r="SE55" i="19"/>
  <c r="RW55" i="19"/>
  <c r="RX55" i="19" s="1"/>
  <c r="UY54" i="19"/>
  <c r="UQ54" i="19"/>
  <c r="UI54" i="19"/>
  <c r="UA54" i="19"/>
  <c r="TS54" i="19"/>
  <c r="TK54" i="19"/>
  <c r="TC54" i="19"/>
  <c r="SU54" i="19"/>
  <c r="SM54" i="19"/>
  <c r="SE54" i="19"/>
  <c r="SN54" i="19" s="1"/>
  <c r="RW54" i="19"/>
  <c r="RX54" i="19" s="1"/>
  <c r="UY53" i="19"/>
  <c r="UQ53" i="19"/>
  <c r="UI53" i="19"/>
  <c r="UA53" i="19"/>
  <c r="TS53" i="19"/>
  <c r="TK53" i="19"/>
  <c r="TC53" i="19"/>
  <c r="SU53" i="19"/>
  <c r="SM53" i="19"/>
  <c r="SE53" i="19"/>
  <c r="RW53" i="19"/>
  <c r="UY52" i="19"/>
  <c r="UQ52" i="19"/>
  <c r="UI52" i="19"/>
  <c r="UA52" i="19"/>
  <c r="TS52" i="19"/>
  <c r="TK52" i="19"/>
  <c r="TC52" i="19"/>
  <c r="SU52" i="19"/>
  <c r="SM52" i="19"/>
  <c r="SE52" i="19"/>
  <c r="RW52" i="19"/>
  <c r="RX52" i="19" s="1"/>
  <c r="UY51" i="19"/>
  <c r="UQ51" i="19"/>
  <c r="UI51" i="19"/>
  <c r="UJ51" i="19" s="1"/>
  <c r="UA51" i="19"/>
  <c r="TS51" i="19"/>
  <c r="TK51" i="19"/>
  <c r="TC51" i="19"/>
  <c r="SU51" i="19"/>
  <c r="SM51" i="19"/>
  <c r="SE51" i="19"/>
  <c r="RW51" i="19"/>
  <c r="RX51" i="19" s="1"/>
  <c r="UY50" i="19"/>
  <c r="UQ50" i="19"/>
  <c r="UI50" i="19"/>
  <c r="UA50" i="19"/>
  <c r="TS50" i="19"/>
  <c r="TK50" i="19"/>
  <c r="TC50" i="19"/>
  <c r="SU50" i="19"/>
  <c r="SM50" i="19"/>
  <c r="SE50" i="19"/>
  <c r="RW50" i="19"/>
  <c r="RX50" i="19" s="1"/>
  <c r="UY49" i="19"/>
  <c r="UQ49" i="19"/>
  <c r="UI49" i="19"/>
  <c r="UA49" i="19"/>
  <c r="TS49" i="19"/>
  <c r="TK49" i="19"/>
  <c r="TC49" i="19"/>
  <c r="SU49" i="19"/>
  <c r="SM49" i="19"/>
  <c r="SE49" i="19"/>
  <c r="RW49" i="19"/>
  <c r="UY48" i="19"/>
  <c r="UQ48" i="19"/>
  <c r="UI48" i="19"/>
  <c r="UA48" i="19"/>
  <c r="TS48" i="19"/>
  <c r="TK48" i="19"/>
  <c r="TC48" i="19"/>
  <c r="SU48" i="19"/>
  <c r="SM48" i="19"/>
  <c r="SE48" i="19"/>
  <c r="RW48" i="19"/>
  <c r="RX48" i="19" s="1"/>
  <c r="UY47" i="19"/>
  <c r="UQ47" i="19"/>
  <c r="UI47" i="19"/>
  <c r="UA47" i="19"/>
  <c r="TS47" i="19"/>
  <c r="TK47" i="19"/>
  <c r="TC47" i="19"/>
  <c r="SU47" i="19"/>
  <c r="SM47" i="19"/>
  <c r="SE47" i="19"/>
  <c r="RW47" i="19"/>
  <c r="RX47" i="19" s="1"/>
  <c r="UY46" i="19"/>
  <c r="UQ46" i="19"/>
  <c r="UI46" i="19"/>
  <c r="UA46" i="19"/>
  <c r="TS46" i="19"/>
  <c r="TK46" i="19"/>
  <c r="TC46" i="19"/>
  <c r="SU46" i="19"/>
  <c r="SM46" i="19"/>
  <c r="SE46" i="19"/>
  <c r="RW46" i="19"/>
  <c r="RX46" i="19" s="1"/>
  <c r="UY45" i="19"/>
  <c r="UQ45" i="19"/>
  <c r="UI45" i="19"/>
  <c r="UA45" i="19"/>
  <c r="TS45" i="19"/>
  <c r="TK45" i="19"/>
  <c r="TC45" i="19"/>
  <c r="SU45" i="19"/>
  <c r="SM45" i="19"/>
  <c r="SE45" i="19"/>
  <c r="RW45" i="19"/>
  <c r="RX45" i="19" s="1"/>
  <c r="UY44" i="19"/>
  <c r="UQ44" i="19"/>
  <c r="UI44" i="19"/>
  <c r="UA44" i="19"/>
  <c r="TS44" i="19"/>
  <c r="TK44" i="19"/>
  <c r="TC44" i="19"/>
  <c r="SU44" i="19"/>
  <c r="SM44" i="19"/>
  <c r="SE44" i="19"/>
  <c r="RW44" i="19"/>
  <c r="RX44" i="19" s="1"/>
  <c r="UY43" i="19"/>
  <c r="UQ43" i="19"/>
  <c r="UI43" i="19"/>
  <c r="UA43" i="19"/>
  <c r="TS43" i="19"/>
  <c r="TK43" i="19"/>
  <c r="TC43" i="19"/>
  <c r="SU43" i="19"/>
  <c r="SM43" i="19"/>
  <c r="SE43" i="19"/>
  <c r="RW43" i="19"/>
  <c r="RX43" i="19" s="1"/>
  <c r="UY42" i="19"/>
  <c r="UQ42" i="19"/>
  <c r="UI42" i="19"/>
  <c r="UA42" i="19"/>
  <c r="TS42" i="19"/>
  <c r="TK42" i="19"/>
  <c r="TC42" i="19"/>
  <c r="SU42" i="19"/>
  <c r="SM42" i="19"/>
  <c r="SE42" i="19"/>
  <c r="RW42" i="19"/>
  <c r="RX42" i="19" s="1"/>
  <c r="UY41" i="19"/>
  <c r="UQ41" i="19"/>
  <c r="UI41" i="19"/>
  <c r="UA41" i="19"/>
  <c r="TS41" i="19"/>
  <c r="TK41" i="19"/>
  <c r="TC41" i="19"/>
  <c r="SU41" i="19"/>
  <c r="SM41" i="19"/>
  <c r="SE41" i="19"/>
  <c r="RW41" i="19"/>
  <c r="UY40" i="19"/>
  <c r="UQ40" i="19"/>
  <c r="UI40" i="19"/>
  <c r="UA40" i="19"/>
  <c r="TS40" i="19"/>
  <c r="TK40" i="19"/>
  <c r="TC40" i="19"/>
  <c r="SU40" i="19"/>
  <c r="SM40" i="19"/>
  <c r="SE40" i="19"/>
  <c r="SN40" i="19" s="1"/>
  <c r="RW40" i="19"/>
  <c r="UY39" i="19"/>
  <c r="UQ39" i="19"/>
  <c r="UI39" i="19"/>
  <c r="UA39" i="19"/>
  <c r="TS39" i="19"/>
  <c r="TK39" i="19"/>
  <c r="TC39" i="19"/>
  <c r="SU39" i="19"/>
  <c r="SM39" i="19"/>
  <c r="SE39" i="19"/>
  <c r="RW39" i="19"/>
  <c r="RX39" i="19" s="1"/>
  <c r="UY38" i="19"/>
  <c r="UQ38" i="19"/>
  <c r="UI38" i="19"/>
  <c r="UA38" i="19"/>
  <c r="TS38" i="19"/>
  <c r="TK38" i="19"/>
  <c r="TC38" i="19"/>
  <c r="SU38" i="19"/>
  <c r="SM38" i="19"/>
  <c r="SE38" i="19"/>
  <c r="RW38" i="19"/>
  <c r="RX38" i="19" s="1"/>
  <c r="UY37" i="19"/>
  <c r="UQ37" i="19"/>
  <c r="UI37" i="19"/>
  <c r="UA37" i="19"/>
  <c r="TS37" i="19"/>
  <c r="TK37" i="19"/>
  <c r="TC37" i="19"/>
  <c r="SU37" i="19"/>
  <c r="SM37" i="19"/>
  <c r="SE37" i="19"/>
  <c r="RW37" i="19"/>
  <c r="RX37" i="19" s="1"/>
  <c r="UY36" i="19"/>
  <c r="UQ36" i="19"/>
  <c r="UI36" i="19"/>
  <c r="UA36" i="19"/>
  <c r="TS36" i="19"/>
  <c r="TK36" i="19"/>
  <c r="TC36" i="19"/>
  <c r="SU36" i="19"/>
  <c r="SM36" i="19"/>
  <c r="SE36" i="19"/>
  <c r="RW36" i="19"/>
  <c r="UY35" i="19"/>
  <c r="UQ35" i="19"/>
  <c r="UI35" i="19"/>
  <c r="UA35" i="19"/>
  <c r="TS35" i="19"/>
  <c r="TK35" i="19"/>
  <c r="TC35" i="19"/>
  <c r="SU35" i="19"/>
  <c r="SM35" i="19"/>
  <c r="SE35" i="19"/>
  <c r="RW35" i="19"/>
  <c r="RX35" i="19" s="1"/>
  <c r="UY34" i="19"/>
  <c r="UQ34" i="19"/>
  <c r="UI34" i="19"/>
  <c r="UA34" i="19"/>
  <c r="TS34" i="19"/>
  <c r="TK34" i="19"/>
  <c r="TC34" i="19"/>
  <c r="SU34" i="19"/>
  <c r="SM34" i="19"/>
  <c r="SE34" i="19"/>
  <c r="RW34" i="19"/>
  <c r="RX34" i="19" s="1"/>
  <c r="UY33" i="19"/>
  <c r="UQ33" i="19"/>
  <c r="UI33" i="19"/>
  <c r="UR33" i="19" s="1"/>
  <c r="UA33" i="19"/>
  <c r="TS33" i="19"/>
  <c r="TK33" i="19"/>
  <c r="TC33" i="19"/>
  <c r="SU33" i="19"/>
  <c r="SM33" i="19"/>
  <c r="SE33" i="19"/>
  <c r="RW33" i="19"/>
  <c r="RX33" i="19" s="1"/>
  <c r="UY32" i="19"/>
  <c r="UQ32" i="19"/>
  <c r="UI32" i="19"/>
  <c r="UA32" i="19"/>
  <c r="TS32" i="19"/>
  <c r="TK32" i="19"/>
  <c r="TC32" i="19"/>
  <c r="SU32" i="19"/>
  <c r="SM32" i="19"/>
  <c r="SE32" i="19"/>
  <c r="RW32" i="19"/>
  <c r="UY31" i="19"/>
  <c r="UQ31" i="19"/>
  <c r="UI31" i="19"/>
  <c r="UA31" i="19"/>
  <c r="TS31" i="19"/>
  <c r="TK31" i="19"/>
  <c r="TC31" i="19"/>
  <c r="SU31" i="19"/>
  <c r="SM31" i="19"/>
  <c r="SE31" i="19"/>
  <c r="RW31" i="19"/>
  <c r="RX31" i="19" s="1"/>
  <c r="UY30" i="19"/>
  <c r="UQ30" i="19"/>
  <c r="UI30" i="19"/>
  <c r="UA30" i="19"/>
  <c r="TS30" i="19"/>
  <c r="TK30" i="19"/>
  <c r="TC30" i="19"/>
  <c r="SU30" i="19"/>
  <c r="SM30" i="19"/>
  <c r="SE30" i="19"/>
  <c r="SF30" i="19" s="1"/>
  <c r="RW30" i="19"/>
  <c r="RX30" i="19" s="1"/>
  <c r="UY29" i="19"/>
  <c r="UQ29" i="19"/>
  <c r="UI29" i="19"/>
  <c r="UA29" i="19"/>
  <c r="TS29" i="19"/>
  <c r="TK29" i="19"/>
  <c r="TC29" i="19"/>
  <c r="SU29" i="19"/>
  <c r="SM29" i="19"/>
  <c r="SE29" i="19"/>
  <c r="RW29" i="19"/>
  <c r="RX29" i="19" s="1"/>
  <c r="UY28" i="19"/>
  <c r="UQ28" i="19"/>
  <c r="UI28" i="19"/>
  <c r="UA28" i="19"/>
  <c r="TS28" i="19"/>
  <c r="TK28" i="19"/>
  <c r="TC28" i="19"/>
  <c r="SU28" i="19"/>
  <c r="SM28" i="19"/>
  <c r="SE28" i="19"/>
  <c r="RW28" i="19"/>
  <c r="RX28" i="19" s="1"/>
  <c r="UY27" i="19"/>
  <c r="UQ27" i="19"/>
  <c r="UI27" i="19"/>
  <c r="UA27" i="19"/>
  <c r="TS27" i="19"/>
  <c r="TK27" i="19"/>
  <c r="TC27" i="19"/>
  <c r="SU27" i="19"/>
  <c r="SM27" i="19"/>
  <c r="SE27" i="19"/>
  <c r="RW27" i="19"/>
  <c r="RX27" i="19" s="1"/>
  <c r="UY26" i="19"/>
  <c r="UQ26" i="19"/>
  <c r="UI26" i="19"/>
  <c r="UA26" i="19"/>
  <c r="TS26" i="19"/>
  <c r="TK26" i="19"/>
  <c r="TC26" i="19"/>
  <c r="SU26" i="19"/>
  <c r="SM26" i="19"/>
  <c r="SE26" i="19"/>
  <c r="RW26" i="19"/>
  <c r="RX26" i="19" s="1"/>
  <c r="UY25" i="19"/>
  <c r="UQ25" i="19"/>
  <c r="UI25" i="19"/>
  <c r="UA25" i="19"/>
  <c r="TS25" i="19"/>
  <c r="TK25" i="19"/>
  <c r="TC25" i="19"/>
  <c r="SU25" i="19"/>
  <c r="SM25" i="19"/>
  <c r="SN25" i="19" s="1"/>
  <c r="SE25" i="19"/>
  <c r="RW25" i="19"/>
  <c r="UY24" i="19"/>
  <c r="UQ24" i="19"/>
  <c r="UI24" i="19"/>
  <c r="UA24" i="19"/>
  <c r="TS24" i="19"/>
  <c r="TK24" i="19"/>
  <c r="TC24" i="19"/>
  <c r="SU24" i="19"/>
  <c r="SM24" i="19"/>
  <c r="SE24" i="19"/>
  <c r="RW24" i="19"/>
  <c r="UY23" i="19"/>
  <c r="UQ23" i="19"/>
  <c r="UI23" i="19"/>
  <c r="UA23" i="19"/>
  <c r="TS23" i="19"/>
  <c r="TK23" i="19"/>
  <c r="TC23" i="19"/>
  <c r="SU23" i="19"/>
  <c r="SM23" i="19"/>
  <c r="SE23" i="19"/>
  <c r="RW23" i="19"/>
  <c r="RX23" i="19" s="1"/>
  <c r="UY22" i="19"/>
  <c r="UQ22" i="19"/>
  <c r="UI22" i="19"/>
  <c r="UA22" i="19"/>
  <c r="TS22" i="19"/>
  <c r="TK22" i="19"/>
  <c r="TC22" i="19"/>
  <c r="SU22" i="19"/>
  <c r="SM22" i="19"/>
  <c r="SE22" i="19"/>
  <c r="RW22" i="19"/>
  <c r="RX22" i="19" s="1"/>
  <c r="UY21" i="19"/>
  <c r="UQ21" i="19"/>
  <c r="UI21" i="19"/>
  <c r="UR21" i="19" s="1"/>
  <c r="UA21" i="19"/>
  <c r="TS21" i="19"/>
  <c r="TK21" i="19"/>
  <c r="TC21" i="19"/>
  <c r="SU21" i="19"/>
  <c r="SM21" i="19"/>
  <c r="SE21" i="19"/>
  <c r="RW21" i="19"/>
  <c r="RX21" i="19" s="1"/>
  <c r="UY20" i="19"/>
  <c r="UQ20" i="19"/>
  <c r="UI20" i="19"/>
  <c r="UA20" i="19"/>
  <c r="TS20" i="19"/>
  <c r="TK20" i="19"/>
  <c r="TC20" i="19"/>
  <c r="SU20" i="19"/>
  <c r="SM20" i="19"/>
  <c r="SE20" i="19"/>
  <c r="RW20" i="19"/>
  <c r="UY19" i="19"/>
  <c r="UQ19" i="19"/>
  <c r="UI19" i="19"/>
  <c r="UA19" i="19"/>
  <c r="TS19" i="19"/>
  <c r="TK19" i="19"/>
  <c r="TC19" i="19"/>
  <c r="SU19" i="19"/>
  <c r="SM19" i="19"/>
  <c r="SE19" i="19"/>
  <c r="RW19" i="19"/>
  <c r="RX19" i="19" s="1"/>
  <c r="UY18" i="19"/>
  <c r="UQ18" i="19"/>
  <c r="UI18" i="19"/>
  <c r="UA18" i="19"/>
  <c r="UB18" i="19" s="1"/>
  <c r="TS18" i="19"/>
  <c r="TK18" i="19"/>
  <c r="TT18" i="19" s="1"/>
  <c r="TC18" i="19"/>
  <c r="SU18" i="19"/>
  <c r="SM18" i="19"/>
  <c r="SE18" i="19"/>
  <c r="RW18" i="19"/>
  <c r="RX18" i="19" s="1"/>
  <c r="UY17" i="19"/>
  <c r="UQ17" i="19"/>
  <c r="UI17" i="19"/>
  <c r="UA17" i="19"/>
  <c r="TS17" i="19"/>
  <c r="TK17" i="19"/>
  <c r="TC17" i="19"/>
  <c r="SU17" i="19"/>
  <c r="SM17" i="19"/>
  <c r="SE17" i="19"/>
  <c r="RW17" i="19"/>
  <c r="RX17" i="19" s="1"/>
  <c r="UY16" i="19"/>
  <c r="UQ16" i="19"/>
  <c r="UI16" i="19"/>
  <c r="UA16" i="19"/>
  <c r="TS16" i="19"/>
  <c r="TK16" i="19"/>
  <c r="TC16" i="19"/>
  <c r="SU16" i="19"/>
  <c r="SM16" i="19"/>
  <c r="SE16" i="19"/>
  <c r="RW16" i="19"/>
  <c r="UY15" i="19"/>
  <c r="UQ15" i="19"/>
  <c r="UI15" i="19"/>
  <c r="UA15" i="19"/>
  <c r="TS15" i="19"/>
  <c r="TK15" i="19"/>
  <c r="TC15" i="19"/>
  <c r="SU15" i="19"/>
  <c r="SM15" i="19"/>
  <c r="SE15" i="19"/>
  <c r="RW15" i="19"/>
  <c r="RX15" i="19" s="1"/>
  <c r="UY14" i="19"/>
  <c r="UQ14" i="19"/>
  <c r="UI14" i="19"/>
  <c r="UA14" i="19"/>
  <c r="TS14" i="19"/>
  <c r="TK14" i="19"/>
  <c r="TC14" i="19"/>
  <c r="SU14" i="19"/>
  <c r="SM14" i="19"/>
  <c r="SE14" i="19"/>
  <c r="RW14" i="19"/>
  <c r="RX14" i="19" s="1"/>
  <c r="UY13" i="19"/>
  <c r="UQ13" i="19"/>
  <c r="UI13" i="19"/>
  <c r="UA13" i="19"/>
  <c r="TS13" i="19"/>
  <c r="TK13" i="19"/>
  <c r="TC13" i="19"/>
  <c r="SU13" i="19"/>
  <c r="SM13" i="19"/>
  <c r="SE13" i="19"/>
  <c r="RW13" i="19"/>
  <c r="RX13" i="19" s="1"/>
  <c r="UY12" i="19"/>
  <c r="UQ12" i="19"/>
  <c r="UI12" i="19"/>
  <c r="UA12" i="19"/>
  <c r="UB12" i="19" s="1"/>
  <c r="TS12" i="19"/>
  <c r="TK12" i="19"/>
  <c r="TC12" i="19"/>
  <c r="SU12" i="19"/>
  <c r="SM12" i="19"/>
  <c r="SE12" i="19"/>
  <c r="RW12" i="19"/>
  <c r="RX12" i="19" s="1"/>
  <c r="UY11" i="19"/>
  <c r="UQ11" i="19"/>
  <c r="UI11" i="19"/>
  <c r="UA11" i="19"/>
  <c r="TS11" i="19"/>
  <c r="TK11" i="19"/>
  <c r="TC11" i="19"/>
  <c r="SU11" i="19"/>
  <c r="SM11" i="19"/>
  <c r="SE11" i="19"/>
  <c r="RW11" i="19"/>
  <c r="RX11" i="19" s="1"/>
  <c r="UY10" i="19"/>
  <c r="UQ10" i="19"/>
  <c r="UI10" i="19"/>
  <c r="UA10" i="19"/>
  <c r="TS10" i="19"/>
  <c r="TK10" i="19"/>
  <c r="TC10" i="19"/>
  <c r="SU10" i="19"/>
  <c r="SM10" i="19"/>
  <c r="SE10" i="19"/>
  <c r="RW10" i="19"/>
  <c r="RX10" i="19" s="1"/>
  <c r="UY9" i="19"/>
  <c r="UQ9" i="19"/>
  <c r="UI9" i="19"/>
  <c r="UA9" i="19"/>
  <c r="TS9" i="19"/>
  <c r="TK9" i="19"/>
  <c r="TC9" i="19"/>
  <c r="SU9" i="19"/>
  <c r="SM9" i="19"/>
  <c r="SE9" i="19"/>
  <c r="RW9" i="19"/>
  <c r="RX9" i="19" s="1"/>
  <c r="UY8" i="19"/>
  <c r="UQ8" i="19"/>
  <c r="UI8" i="19"/>
  <c r="UA8" i="19"/>
  <c r="UB8" i="19" s="1"/>
  <c r="TS8" i="19"/>
  <c r="TK8" i="19"/>
  <c r="TC8" i="19"/>
  <c r="SU8" i="19"/>
  <c r="SM8" i="19"/>
  <c r="SE8" i="19"/>
  <c r="RW8" i="19"/>
  <c r="RX8" i="19" s="1"/>
  <c r="UY7" i="19"/>
  <c r="UQ7" i="19"/>
  <c r="UI7" i="19"/>
  <c r="UA7" i="19"/>
  <c r="TS7" i="19"/>
  <c r="TK7" i="19"/>
  <c r="TC7" i="19"/>
  <c r="SU7" i="19"/>
  <c r="SM7" i="19"/>
  <c r="SE7" i="19"/>
  <c r="RW7" i="19"/>
  <c r="RX7" i="19" s="1"/>
  <c r="UY6" i="19"/>
  <c r="UQ6" i="19"/>
  <c r="UI6" i="19"/>
  <c r="UA6" i="19"/>
  <c r="TS6" i="19"/>
  <c r="TK6" i="19"/>
  <c r="TC6" i="19"/>
  <c r="SU6" i="19"/>
  <c r="SM6" i="19"/>
  <c r="SE6" i="19"/>
  <c r="RW6" i="19"/>
  <c r="RX6" i="19" s="1"/>
  <c r="UY5" i="19"/>
  <c r="UQ5" i="19"/>
  <c r="UI5" i="19"/>
  <c r="UA5" i="19"/>
  <c r="TS5" i="19"/>
  <c r="TK5" i="19"/>
  <c r="TC5" i="19"/>
  <c r="SU5" i="19"/>
  <c r="SM5" i="19"/>
  <c r="SE5" i="19"/>
  <c r="RW5" i="19"/>
  <c r="RX5" i="19" s="1"/>
  <c r="UY4" i="19"/>
  <c r="UQ4" i="19"/>
  <c r="UI4" i="19"/>
  <c r="UA4" i="19"/>
  <c r="TS4" i="19"/>
  <c r="TK4" i="19"/>
  <c r="TC4" i="19"/>
  <c r="SU4" i="19"/>
  <c r="SM4" i="19"/>
  <c r="SE4" i="19"/>
  <c r="RW4" i="19"/>
  <c r="RX4" i="19" s="1"/>
  <c r="UY3" i="19"/>
  <c r="UQ3" i="19"/>
  <c r="UI3" i="19"/>
  <c r="UA3" i="19"/>
  <c r="TS3" i="19"/>
  <c r="TK3" i="19"/>
  <c r="TC3" i="19"/>
  <c r="SU3" i="19"/>
  <c r="SM3" i="19"/>
  <c r="SE3" i="19"/>
  <c r="RW3" i="19"/>
  <c r="RX3" i="19" s="1"/>
  <c r="TT19" i="19" l="1"/>
  <c r="SV40" i="19"/>
  <c r="UR58" i="19"/>
  <c r="SV64" i="19"/>
  <c r="UJ4" i="19"/>
  <c r="SV46" i="19"/>
  <c r="UJ3" i="19"/>
  <c r="UJ13" i="19"/>
  <c r="TL15" i="19"/>
  <c r="UR15" i="19"/>
  <c r="UB17" i="19"/>
  <c r="SF35" i="19"/>
  <c r="UR35" i="19"/>
  <c r="SV37" i="19"/>
  <c r="TT41" i="19"/>
  <c r="UJ43" i="19"/>
  <c r="UJ47" i="19"/>
  <c r="TL59" i="19"/>
  <c r="UB61" i="19"/>
  <c r="UR67" i="19"/>
  <c r="TT72" i="19"/>
  <c r="TL9" i="19"/>
  <c r="UR3" i="19"/>
  <c r="SN67" i="19"/>
  <c r="SN71" i="19"/>
  <c r="TL4" i="19"/>
  <c r="UR5" i="19"/>
  <c r="TD12" i="19"/>
  <c r="UR16" i="19"/>
  <c r="TD20" i="19"/>
  <c r="SV26" i="19"/>
  <c r="UB34" i="19"/>
  <c r="UR36" i="19"/>
  <c r="UR51" i="19"/>
  <c r="TL60" i="19"/>
  <c r="UB70" i="19"/>
  <c r="TL72" i="19"/>
  <c r="TK74" i="19"/>
  <c r="UA74" i="19"/>
  <c r="UQ74" i="19"/>
  <c r="UY88" i="19"/>
  <c r="JJ32" i="23"/>
  <c r="JR32" i="23"/>
  <c r="LF35" i="23"/>
  <c r="KX35" i="23"/>
  <c r="JB41" i="23"/>
  <c r="IT41" i="23"/>
  <c r="LF56" i="23"/>
  <c r="KX56" i="23"/>
  <c r="HV3" i="23"/>
  <c r="IL6" i="23"/>
  <c r="JR6" i="23"/>
  <c r="KX6" i="23"/>
  <c r="MD6" i="23"/>
  <c r="IT8" i="23"/>
  <c r="JZ8" i="23"/>
  <c r="LF8" i="23"/>
  <c r="JB14" i="23"/>
  <c r="KH14" i="23"/>
  <c r="LN14" i="23"/>
  <c r="HV15" i="23"/>
  <c r="ID16" i="23"/>
  <c r="JJ16" i="23"/>
  <c r="KP16" i="23"/>
  <c r="LV16" i="23"/>
  <c r="IL22" i="23"/>
  <c r="JR22" i="23"/>
  <c r="KX22" i="23"/>
  <c r="MD22" i="23"/>
  <c r="KP28" i="23"/>
  <c r="KX28" i="23"/>
  <c r="LN33" i="23"/>
  <c r="LF33" i="23"/>
  <c r="JJ24" i="23"/>
  <c r="JR24" i="23"/>
  <c r="KX30" i="23"/>
  <c r="LF30" i="23"/>
  <c r="JB33" i="23"/>
  <c r="IT33" i="23"/>
  <c r="JZ35" i="23"/>
  <c r="JR35" i="23"/>
  <c r="LN41" i="23"/>
  <c r="LF41" i="23"/>
  <c r="LF60" i="23"/>
  <c r="KX60" i="23"/>
  <c r="LF62" i="23"/>
  <c r="KX62" i="23"/>
  <c r="IT3" i="23"/>
  <c r="LF3" i="23"/>
  <c r="ID4" i="23"/>
  <c r="JZ4" i="23"/>
  <c r="LF4" i="23"/>
  <c r="JB10" i="23"/>
  <c r="KH10" i="23"/>
  <c r="LN10" i="23"/>
  <c r="HV11" i="23"/>
  <c r="ID12" i="23"/>
  <c r="JJ12" i="23"/>
  <c r="KP12" i="23"/>
  <c r="LV12" i="23"/>
  <c r="IL18" i="23"/>
  <c r="JR18" i="23"/>
  <c r="KX18" i="23"/>
  <c r="MD18" i="23"/>
  <c r="IT20" i="23"/>
  <c r="JZ20" i="23"/>
  <c r="LF20" i="23"/>
  <c r="LV24" i="23"/>
  <c r="MD24" i="23"/>
  <c r="IL30" i="23"/>
  <c r="IT30" i="23"/>
  <c r="LV32" i="23"/>
  <c r="MD32" i="23"/>
  <c r="IT35" i="23"/>
  <c r="IL35" i="23"/>
  <c r="KH41" i="23"/>
  <c r="JZ41" i="23"/>
  <c r="LF58" i="23"/>
  <c r="KX58" i="23"/>
  <c r="ID3" i="23"/>
  <c r="KP3" i="23"/>
  <c r="JB6" i="23"/>
  <c r="KH6" i="23"/>
  <c r="LN6" i="23"/>
  <c r="HV7" i="23"/>
  <c r="ID8" i="23"/>
  <c r="JJ8" i="23"/>
  <c r="KP8" i="23"/>
  <c r="LV8" i="23"/>
  <c r="IL14" i="23"/>
  <c r="JR14" i="23"/>
  <c r="KX14" i="23"/>
  <c r="MD14" i="23"/>
  <c r="IT16" i="23"/>
  <c r="JZ16" i="23"/>
  <c r="LF16" i="23"/>
  <c r="JB22" i="23"/>
  <c r="KH22" i="23"/>
  <c r="LN22" i="23"/>
  <c r="HV23" i="23"/>
  <c r="JR26" i="23"/>
  <c r="JZ26" i="23"/>
  <c r="ID28" i="23"/>
  <c r="IL28" i="23"/>
  <c r="HV30" i="23"/>
  <c r="JB37" i="23"/>
  <c r="IT37" i="23"/>
  <c r="KH37" i="23"/>
  <c r="JZ37" i="23"/>
  <c r="LN37" i="23"/>
  <c r="LF37" i="23"/>
  <c r="ID39" i="23"/>
  <c r="HV39" i="23"/>
  <c r="JJ39" i="23"/>
  <c r="JB39" i="23"/>
  <c r="KP39" i="23"/>
  <c r="KH39" i="23"/>
  <c r="LV39" i="23"/>
  <c r="LN39" i="23"/>
  <c r="JB25" i="23"/>
  <c r="LN25" i="23"/>
  <c r="JJ27" i="23"/>
  <c r="LV27" i="23"/>
  <c r="HV29" i="23"/>
  <c r="KH29" i="23"/>
  <c r="ID31" i="23"/>
  <c r="KP31" i="23"/>
  <c r="ID33" i="23"/>
  <c r="KP33" i="23"/>
  <c r="ID35" i="23"/>
  <c r="HV35" i="23"/>
  <c r="JJ35" i="23"/>
  <c r="JB35" i="23"/>
  <c r="KP35" i="23"/>
  <c r="KH35" i="23"/>
  <c r="LV35" i="23"/>
  <c r="LN35" i="23"/>
  <c r="HV38" i="23"/>
  <c r="IL41" i="23"/>
  <c r="ID41" i="23"/>
  <c r="JR41" i="23"/>
  <c r="JJ41" i="23"/>
  <c r="KX41" i="23"/>
  <c r="KP41" i="23"/>
  <c r="LV23" i="23"/>
  <c r="JB24" i="23"/>
  <c r="LN24" i="23"/>
  <c r="IL25" i="23"/>
  <c r="KX25" i="23"/>
  <c r="HV26" i="23"/>
  <c r="JJ26" i="23"/>
  <c r="LV26" i="23"/>
  <c r="IT27" i="23"/>
  <c r="LF27" i="23"/>
  <c r="KH28" i="23"/>
  <c r="JR29" i="23"/>
  <c r="MD29" i="23"/>
  <c r="ID30" i="23"/>
  <c r="KP30" i="23"/>
  <c r="JZ31" i="23"/>
  <c r="JB32" i="23"/>
  <c r="LN32" i="23"/>
  <c r="JZ33" i="23"/>
  <c r="HV34" i="23"/>
  <c r="IL37" i="23"/>
  <c r="ID37" i="23"/>
  <c r="JR37" i="23"/>
  <c r="JJ37" i="23"/>
  <c r="KX37" i="23"/>
  <c r="KP37" i="23"/>
  <c r="MD37" i="23"/>
  <c r="LV37" i="23"/>
  <c r="IT39" i="23"/>
  <c r="IL39" i="23"/>
  <c r="JZ39" i="23"/>
  <c r="JR39" i="23"/>
  <c r="LF39" i="23"/>
  <c r="KX39" i="23"/>
  <c r="MD41" i="23"/>
  <c r="IL43" i="23"/>
  <c r="JR43" i="23"/>
  <c r="KX43" i="23"/>
  <c r="MD43" i="23"/>
  <c r="IT45" i="23"/>
  <c r="JZ45" i="23"/>
  <c r="LF45" i="23"/>
  <c r="JB47" i="23"/>
  <c r="KH47" i="23"/>
  <c r="LN47" i="23"/>
  <c r="ID53" i="23"/>
  <c r="JJ53" i="23"/>
  <c r="KP53" i="23"/>
  <c r="LV53" i="23"/>
  <c r="JJ54" i="23"/>
  <c r="JB54" i="23"/>
  <c r="IT55" i="23"/>
  <c r="IL55" i="23"/>
  <c r="IT57" i="23"/>
  <c r="IL57" i="23"/>
  <c r="IT59" i="23"/>
  <c r="IL59" i="23"/>
  <c r="IT61" i="23"/>
  <c r="IL61" i="23"/>
  <c r="IT63" i="23"/>
  <c r="IL63" i="23"/>
  <c r="IT43" i="23"/>
  <c r="JZ43" i="23"/>
  <c r="LF43" i="23"/>
  <c r="JB45" i="23"/>
  <c r="KH45" i="23"/>
  <c r="LN45" i="23"/>
  <c r="ID47" i="23"/>
  <c r="JJ47" i="23"/>
  <c r="KP47" i="23"/>
  <c r="LV47" i="23"/>
  <c r="IT49" i="23"/>
  <c r="JZ49" i="23"/>
  <c r="LF49" i="23"/>
  <c r="JB51" i="23"/>
  <c r="KH51" i="23"/>
  <c r="LN51" i="23"/>
  <c r="LF55" i="23"/>
  <c r="KX55" i="23"/>
  <c r="LF57" i="23"/>
  <c r="KX57" i="23"/>
  <c r="LF59" i="23"/>
  <c r="KX59" i="23"/>
  <c r="LF61" i="23"/>
  <c r="KX61" i="23"/>
  <c r="LF63" i="23"/>
  <c r="KX63" i="23"/>
  <c r="IT53" i="23"/>
  <c r="IT56" i="23"/>
  <c r="IL56" i="23"/>
  <c r="IT58" i="23"/>
  <c r="IL58" i="23"/>
  <c r="IT60" i="23"/>
  <c r="IL60" i="23"/>
  <c r="IT62" i="23"/>
  <c r="IL62" i="23"/>
  <c r="LF54" i="23"/>
  <c r="KP64" i="23"/>
  <c r="ID65" i="23"/>
  <c r="JZ66" i="23"/>
  <c r="LN66" i="23"/>
  <c r="KP68" i="23"/>
  <c r="ID69" i="23"/>
  <c r="JZ70" i="23"/>
  <c r="LN70" i="23"/>
  <c r="KP72" i="23"/>
  <c r="ID73" i="23"/>
  <c r="KW74" i="23"/>
  <c r="MC74" i="23"/>
  <c r="KP54" i="23"/>
  <c r="JZ55" i="23"/>
  <c r="JZ56" i="23"/>
  <c r="JZ57" i="23"/>
  <c r="JZ58" i="23"/>
  <c r="JZ59" i="23"/>
  <c r="JZ60" i="23"/>
  <c r="JZ61" i="23"/>
  <c r="JZ62" i="23"/>
  <c r="JZ63" i="23"/>
  <c r="KH54" i="23"/>
  <c r="JJ55" i="23"/>
  <c r="JR55" i="23"/>
  <c r="JJ56" i="23"/>
  <c r="JR56" i="23"/>
  <c r="JR57" i="23"/>
  <c r="JJ58" i="23"/>
  <c r="JR58" i="23"/>
  <c r="JJ59" i="23"/>
  <c r="JR59" i="23"/>
  <c r="JR60" i="23"/>
  <c r="JR61" i="23"/>
  <c r="JJ62" i="23"/>
  <c r="JR62" i="23"/>
  <c r="LV62" i="23"/>
  <c r="JJ63" i="23"/>
  <c r="JR63" i="23"/>
  <c r="JZ64" i="23"/>
  <c r="LN64" i="23"/>
  <c r="KP66" i="23"/>
  <c r="ID67" i="23"/>
  <c r="JZ68" i="23"/>
  <c r="LN68" i="23"/>
  <c r="KP70" i="23"/>
  <c r="ID71" i="23"/>
  <c r="JZ72" i="23"/>
  <c r="LN72" i="23"/>
  <c r="IL54" i="23"/>
  <c r="KX54" i="23"/>
  <c r="ID64" i="23"/>
  <c r="JR65" i="23"/>
  <c r="KX65" i="23"/>
  <c r="ID66" i="23"/>
  <c r="JR67" i="23"/>
  <c r="KX67" i="23"/>
  <c r="ID68" i="23"/>
  <c r="JR69" i="23"/>
  <c r="KX69" i="23"/>
  <c r="ID70" i="23"/>
  <c r="JR71" i="23"/>
  <c r="KX71" i="23"/>
  <c r="ID72" i="23"/>
  <c r="JR73" i="23"/>
  <c r="KX73" i="23"/>
  <c r="HM74" i="23"/>
  <c r="SN4" i="19"/>
  <c r="UR8" i="19"/>
  <c r="SF12" i="19"/>
  <c r="SN24" i="19"/>
  <c r="UB35" i="19"/>
  <c r="SV41" i="19"/>
  <c r="TT47" i="19"/>
  <c r="SN51" i="19"/>
  <c r="SF54" i="19"/>
  <c r="SV8" i="19"/>
  <c r="TT11" i="19"/>
  <c r="UJ19" i="19"/>
  <c r="UR20" i="19"/>
  <c r="SV23" i="19"/>
  <c r="UB23" i="19"/>
  <c r="SN27" i="19"/>
  <c r="SV36" i="19"/>
  <c r="TL40" i="19"/>
  <c r="UB45" i="19"/>
  <c r="TT48" i="19"/>
  <c r="SN49" i="19"/>
  <c r="UB63" i="19"/>
  <c r="UR65" i="19"/>
  <c r="SV69" i="19"/>
  <c r="SE86" i="19"/>
  <c r="TT4" i="19"/>
  <c r="TL8" i="19"/>
  <c r="SF13" i="19"/>
  <c r="SV21" i="19"/>
  <c r="TD27" i="19"/>
  <c r="TT29" i="19"/>
  <c r="TD36" i="19"/>
  <c r="SF38" i="19"/>
  <c r="UJ49" i="19"/>
  <c r="UR50" i="19"/>
  <c r="SV65" i="19"/>
  <c r="SV4" i="19"/>
  <c r="TT12" i="19"/>
  <c r="UR12" i="19"/>
  <c r="UR17" i="19"/>
  <c r="TL27" i="19"/>
  <c r="TD31" i="19"/>
  <c r="UJ36" i="19"/>
  <c r="SF37" i="19"/>
  <c r="UR37" i="19"/>
  <c r="SN39" i="19"/>
  <c r="TD41" i="19"/>
  <c r="UR42" i="19"/>
  <c r="UR43" i="19"/>
  <c r="SV53" i="19"/>
  <c r="UJ60" i="19"/>
  <c r="UJ61" i="19"/>
  <c r="TD71" i="19"/>
  <c r="SE74" i="19"/>
  <c r="SU74" i="19"/>
  <c r="TD4" i="19"/>
  <c r="UB4" i="19"/>
  <c r="SF8" i="19"/>
  <c r="SN12" i="19"/>
  <c r="UB44" i="19"/>
  <c r="SF45" i="19"/>
  <c r="UR47" i="19"/>
  <c r="TD5" i="19"/>
  <c r="TT7" i="19"/>
  <c r="SN8" i="19"/>
  <c r="SN9" i="19"/>
  <c r="UR9" i="19"/>
  <c r="TL13" i="19"/>
  <c r="UB19" i="19"/>
  <c r="UJ22" i="19"/>
  <c r="TL24" i="19"/>
  <c r="TL25" i="19"/>
  <c r="SN26" i="19"/>
  <c r="UR28" i="19"/>
  <c r="TT30" i="19"/>
  <c r="SV32" i="19"/>
  <c r="UB33" i="19"/>
  <c r="UJ35" i="19"/>
  <c r="SV39" i="19"/>
  <c r="TD43" i="19"/>
  <c r="TT44" i="19"/>
  <c r="SV49" i="19"/>
  <c r="SF61" i="19"/>
  <c r="TT66" i="19"/>
  <c r="TL68" i="19"/>
  <c r="SU86" i="19"/>
  <c r="SF62" i="19"/>
  <c r="SF4" i="19"/>
  <c r="UR4" i="19"/>
  <c r="TD8" i="19"/>
  <c r="UJ12" i="19"/>
  <c r="UR19" i="19"/>
  <c r="SV20" i="19"/>
  <c r="SN22" i="19"/>
  <c r="SN23" i="19"/>
  <c r="UR32" i="19"/>
  <c r="SF33" i="19"/>
  <c r="UR34" i="19"/>
  <c r="TT38" i="19"/>
  <c r="UR39" i="19"/>
  <c r="SN44" i="19"/>
  <c r="UR49" i="19"/>
  <c r="SN52" i="19"/>
  <c r="SN53" i="19"/>
  <c r="TL53" i="19"/>
  <c r="UR54" i="19"/>
  <c r="SF55" i="19"/>
  <c r="UB56" i="19"/>
  <c r="TT57" i="19"/>
  <c r="TT59" i="19"/>
  <c r="UB73" i="19"/>
  <c r="RW74" i="19"/>
  <c r="TC86" i="19"/>
  <c r="UI88" i="19"/>
  <c r="LV63" i="23"/>
  <c r="JJ64" i="23"/>
  <c r="LV64" i="23"/>
  <c r="JJ65" i="23"/>
  <c r="LV65" i="23"/>
  <c r="JJ66" i="23"/>
  <c r="LV66" i="23"/>
  <c r="JJ67" i="23"/>
  <c r="LV67" i="23"/>
  <c r="JJ68" i="23"/>
  <c r="LV68" i="23"/>
  <c r="JJ69" i="23"/>
  <c r="LV69" i="23"/>
  <c r="JJ70" i="23"/>
  <c r="LV70" i="23"/>
  <c r="JJ71" i="23"/>
  <c r="LV71" i="23"/>
  <c r="JJ72" i="23"/>
  <c r="LV72" i="23"/>
  <c r="JJ73" i="23"/>
  <c r="LV73" i="23"/>
  <c r="KG74" i="23"/>
  <c r="HV64" i="23"/>
  <c r="IT64" i="23"/>
  <c r="KH64" i="23"/>
  <c r="LF64" i="23"/>
  <c r="HV65" i="23"/>
  <c r="IT65" i="23"/>
  <c r="KH65" i="23"/>
  <c r="LF65" i="23"/>
  <c r="HV66" i="23"/>
  <c r="IT66" i="23"/>
  <c r="KH66" i="23"/>
  <c r="LF66" i="23"/>
  <c r="HV67" i="23"/>
  <c r="IT67" i="23"/>
  <c r="KH67" i="23"/>
  <c r="LF67" i="23"/>
  <c r="HV68" i="23"/>
  <c r="IT68" i="23"/>
  <c r="KH68" i="23"/>
  <c r="LF68" i="23"/>
  <c r="HV69" i="23"/>
  <c r="IT69" i="23"/>
  <c r="KH69" i="23"/>
  <c r="LF69" i="23"/>
  <c r="HV70" i="23"/>
  <c r="IT70" i="23"/>
  <c r="KH70" i="23"/>
  <c r="LF70" i="23"/>
  <c r="HV71" i="23"/>
  <c r="IT71" i="23"/>
  <c r="KH71" i="23"/>
  <c r="LF71" i="23"/>
  <c r="HV72" i="23"/>
  <c r="IT72" i="23"/>
  <c r="KH72" i="23"/>
  <c r="LF72" i="23"/>
  <c r="HV73" i="23"/>
  <c r="IT73" i="23"/>
  <c r="KH73" i="23"/>
  <c r="LF73" i="23"/>
  <c r="JA74" i="23"/>
  <c r="LM74" i="23"/>
  <c r="KV64" i="20"/>
  <c r="NH64" i="20"/>
  <c r="KV65" i="20"/>
  <c r="NH65" i="20"/>
  <c r="KV66" i="20"/>
  <c r="NH66" i="20"/>
  <c r="KV67" i="20"/>
  <c r="NH67" i="20"/>
  <c r="KV68" i="20"/>
  <c r="NH68" i="20"/>
  <c r="KV69" i="20"/>
  <c r="NH69" i="20"/>
  <c r="KV70" i="20"/>
  <c r="OV70" i="20"/>
  <c r="MJ71" i="20"/>
  <c r="OV71" i="20"/>
  <c r="MJ72" i="20"/>
  <c r="OV72" i="20"/>
  <c r="MJ73" i="20"/>
  <c r="OV73" i="20"/>
  <c r="KM74" i="20"/>
  <c r="MY74" i="20"/>
  <c r="LT64" i="20"/>
  <c r="MR64" i="20"/>
  <c r="OF64" i="20"/>
  <c r="LT65" i="20"/>
  <c r="MR65" i="20"/>
  <c r="OF65" i="20"/>
  <c r="LT66" i="20"/>
  <c r="MR66" i="20"/>
  <c r="OF66" i="20"/>
  <c r="LT67" i="20"/>
  <c r="MR67" i="20"/>
  <c r="OF67" i="20"/>
  <c r="LT68" i="20"/>
  <c r="MR68" i="20"/>
  <c r="OF68" i="20"/>
  <c r="LT69" i="20"/>
  <c r="MR69" i="20"/>
  <c r="OF69" i="20"/>
  <c r="LT70" i="20"/>
  <c r="MR70" i="20"/>
  <c r="OF70" i="20"/>
  <c r="LT71" i="20"/>
  <c r="OF71" i="20"/>
  <c r="LT72" i="20"/>
  <c r="OF72" i="20"/>
  <c r="LT73" i="20"/>
  <c r="OF73" i="20"/>
  <c r="LS74" i="20"/>
  <c r="OE74" i="20"/>
  <c r="YE71" i="13"/>
  <c r="XW71" i="13"/>
  <c r="UW41" i="13"/>
  <c r="XW3" i="13"/>
  <c r="XW4" i="13"/>
  <c r="YU4" i="13"/>
  <c r="WY5" i="13"/>
  <c r="XG6" i="13"/>
  <c r="WY7" i="13"/>
  <c r="YU7" i="13"/>
  <c r="YE9" i="13"/>
  <c r="YU10" i="13"/>
  <c r="XW11" i="13"/>
  <c r="YM12" i="13"/>
  <c r="XG13" i="13"/>
  <c r="YU14" i="13"/>
  <c r="WY15" i="13"/>
  <c r="YU17" i="13"/>
  <c r="XO18" i="13"/>
  <c r="WQ20" i="13"/>
  <c r="XG21" i="13"/>
  <c r="YU22" i="13"/>
  <c r="WY23" i="13"/>
  <c r="WQ24" i="13"/>
  <c r="XG24" i="13"/>
  <c r="WY25" i="13"/>
  <c r="YU26" i="13"/>
  <c r="XW27" i="13"/>
  <c r="WY28" i="13"/>
  <c r="XG34" i="13"/>
  <c r="YM34" i="13"/>
  <c r="XG36" i="13"/>
  <c r="YM36" i="13"/>
  <c r="VM13" i="13"/>
  <c r="VE13" i="13"/>
  <c r="WY3" i="13"/>
  <c r="XG10" i="13"/>
  <c r="YE10" i="13"/>
  <c r="WY12" i="13"/>
  <c r="XW12" i="13"/>
  <c r="XW17" i="13"/>
  <c r="WY18" i="13"/>
  <c r="YM18" i="13"/>
  <c r="XO19" i="13"/>
  <c r="XO20" i="13"/>
  <c r="YM20" i="13"/>
  <c r="YE24" i="13"/>
  <c r="YU28" i="13"/>
  <c r="XO34" i="13"/>
  <c r="YU34" i="13"/>
  <c r="XO36" i="13"/>
  <c r="YU36" i="13"/>
  <c r="XG40" i="13"/>
  <c r="XO51" i="13"/>
  <c r="YU51" i="13"/>
  <c r="XO53" i="13"/>
  <c r="YU53" i="13"/>
  <c r="XO55" i="13"/>
  <c r="YU55" i="13"/>
  <c r="YM73" i="13"/>
  <c r="YU73" i="13"/>
  <c r="UW49" i="13"/>
  <c r="YM3" i="13"/>
  <c r="XO5" i="13"/>
  <c r="WQ6" i="13"/>
  <c r="YM11" i="13"/>
  <c r="VE27" i="13"/>
  <c r="UW27" i="13"/>
  <c r="YM25" i="13"/>
  <c r="YE26" i="13"/>
  <c r="YE27" i="13"/>
  <c r="XW28" i="13"/>
  <c r="WQ29" i="13"/>
  <c r="XW29" i="13"/>
  <c r="WQ31" i="13"/>
  <c r="XW31" i="13"/>
  <c r="WQ33" i="13"/>
  <c r="XW33" i="13"/>
  <c r="YM40" i="13"/>
  <c r="YM42" i="13"/>
  <c r="XG44" i="13"/>
  <c r="YE44" i="13"/>
  <c r="WQ48" i="13"/>
  <c r="XW48" i="13"/>
  <c r="WQ50" i="13"/>
  <c r="XW50" i="13"/>
  <c r="YE57" i="13"/>
  <c r="XG61" i="13"/>
  <c r="XG63" i="13"/>
  <c r="XG65" i="13"/>
  <c r="YU67" i="13"/>
  <c r="YU69" i="13"/>
  <c r="WY73" i="13"/>
  <c r="YT74" i="13"/>
  <c r="YL88" i="13"/>
  <c r="UW14" i="13"/>
  <c r="VM19" i="13"/>
  <c r="VE22" i="13"/>
  <c r="VE29" i="13"/>
  <c r="VM31" i="13"/>
  <c r="VM36" i="13"/>
  <c r="VM37" i="13"/>
  <c r="VE37" i="13"/>
  <c r="VE44" i="13"/>
  <c r="VM50" i="13"/>
  <c r="UW58" i="13"/>
  <c r="WI49" i="13"/>
  <c r="XO57" i="13"/>
  <c r="XO59" i="13"/>
  <c r="YE67" i="13"/>
  <c r="YE69" i="13"/>
  <c r="UW35" i="13"/>
  <c r="UW43" i="13"/>
  <c r="VM62" i="13"/>
  <c r="VM71" i="13"/>
  <c r="WQ39" i="13"/>
  <c r="XW39" i="13"/>
  <c r="XG48" i="13"/>
  <c r="YM48" i="13"/>
  <c r="XG50" i="13"/>
  <c r="YM50" i="13"/>
  <c r="WQ58" i="13"/>
  <c r="XW58" i="13"/>
  <c r="WQ60" i="13"/>
  <c r="XW60" i="13"/>
  <c r="WQ62" i="13"/>
  <c r="XW62" i="13"/>
  <c r="WQ64" i="13"/>
  <c r="XW64" i="13"/>
  <c r="WQ66" i="13"/>
  <c r="XW66" i="13"/>
  <c r="WQ71" i="13"/>
  <c r="XV74" i="13"/>
  <c r="YL74" i="13"/>
  <c r="VM4" i="13"/>
  <c r="VM5" i="13"/>
  <c r="VE5" i="13"/>
  <c r="VE12" i="13"/>
  <c r="VM18" i="13"/>
  <c r="UW19" i="13"/>
  <c r="UW26" i="13"/>
  <c r="UW29" i="13"/>
  <c r="VE45" i="13"/>
  <c r="UW46" i="13"/>
  <c r="VM51" i="13"/>
  <c r="VE54" i="13"/>
  <c r="UW59" i="13"/>
  <c r="VE61" i="13"/>
  <c r="VM63" i="13"/>
  <c r="VM68" i="13"/>
  <c r="VM69" i="13"/>
  <c r="VE69" i="13"/>
  <c r="UW4" i="13"/>
  <c r="UW5" i="13"/>
  <c r="VE6" i="13"/>
  <c r="UW8" i="13"/>
  <c r="VM9" i="13"/>
  <c r="VE14" i="13"/>
  <c r="VM17" i="13"/>
  <c r="VM20" i="13"/>
  <c r="VM21" i="13"/>
  <c r="VE26" i="13"/>
  <c r="VM27" i="13"/>
  <c r="UW28" i="13"/>
  <c r="VE31" i="13"/>
  <c r="VM35" i="13"/>
  <c r="UW36" i="13"/>
  <c r="UW37" i="13"/>
  <c r="VE38" i="13"/>
  <c r="UW40" i="13"/>
  <c r="VM41" i="13"/>
  <c r="VE46" i="13"/>
  <c r="VM49" i="13"/>
  <c r="VM52" i="13"/>
  <c r="VM53" i="13"/>
  <c r="VE58" i="13"/>
  <c r="VM59" i="13"/>
  <c r="UW60" i="13"/>
  <c r="VE63" i="13"/>
  <c r="VM67" i="13"/>
  <c r="UW68" i="13"/>
  <c r="UW69" i="13"/>
  <c r="VE70" i="13"/>
  <c r="UW72" i="13"/>
  <c r="VM73" i="13"/>
  <c r="WQ68" i="13"/>
  <c r="XW68" i="13"/>
  <c r="WQ70" i="13"/>
  <c r="XW70" i="13"/>
  <c r="WQ72" i="13"/>
  <c r="XW72" i="13"/>
  <c r="VM8" i="13"/>
  <c r="VE11" i="13"/>
  <c r="VM16" i="13"/>
  <c r="VE19" i="13"/>
  <c r="UW25" i="13"/>
  <c r="VM28" i="13"/>
  <c r="VM29" i="13"/>
  <c r="UW32" i="13"/>
  <c r="UW33" i="13"/>
  <c r="VE34" i="13"/>
  <c r="VM40" i="13"/>
  <c r="VE43" i="13"/>
  <c r="VM48" i="13"/>
  <c r="VE51" i="13"/>
  <c r="UW57" i="13"/>
  <c r="VM60" i="13"/>
  <c r="VM61" i="13"/>
  <c r="UW64" i="13"/>
  <c r="UW65" i="13"/>
  <c r="VE66" i="13"/>
  <c r="VM72" i="13"/>
  <c r="WI3" i="13"/>
  <c r="WI55" i="13"/>
  <c r="WI59" i="13"/>
  <c r="WI63" i="13"/>
  <c r="WI71" i="13"/>
  <c r="WA74" i="13"/>
  <c r="WI5" i="13"/>
  <c r="WI7" i="13"/>
  <c r="WI15" i="13"/>
  <c r="WI23" i="13"/>
  <c r="WI21" i="13"/>
  <c r="WI53" i="13"/>
  <c r="WI69" i="13"/>
  <c r="WI61" i="13"/>
  <c r="WI32" i="13"/>
  <c r="WI43" i="13"/>
  <c r="VM6" i="13"/>
  <c r="VE16" i="13"/>
  <c r="UW18" i="13"/>
  <c r="VM22" i="13"/>
  <c r="VE32" i="13"/>
  <c r="UW34" i="13"/>
  <c r="VM38" i="13"/>
  <c r="VE48" i="13"/>
  <c r="UW50" i="13"/>
  <c r="VM54" i="13"/>
  <c r="VE64" i="13"/>
  <c r="UW66" i="13"/>
  <c r="VM70" i="13"/>
  <c r="WI6" i="13"/>
  <c r="WI9" i="13"/>
  <c r="WI16" i="13"/>
  <c r="WI18" i="13"/>
  <c r="WI20" i="13"/>
  <c r="WI30" i="13"/>
  <c r="WI36" i="13"/>
  <c r="VE4" i="13"/>
  <c r="UW6" i="13"/>
  <c r="UW7" i="13"/>
  <c r="VE9" i="13"/>
  <c r="VM10" i="13"/>
  <c r="VE20" i="13"/>
  <c r="UW22" i="13"/>
  <c r="UW23" i="13"/>
  <c r="VE25" i="13"/>
  <c r="VM26" i="13"/>
  <c r="VE36" i="13"/>
  <c r="UW38" i="13"/>
  <c r="UW39" i="13"/>
  <c r="VE41" i="13"/>
  <c r="VM42" i="13"/>
  <c r="VE52" i="13"/>
  <c r="UW54" i="13"/>
  <c r="UW55" i="13"/>
  <c r="VE57" i="13"/>
  <c r="VM58" i="13"/>
  <c r="VE68" i="13"/>
  <c r="UW70" i="13"/>
  <c r="UW71" i="13"/>
  <c r="VE73" i="13"/>
  <c r="WI25" i="13"/>
  <c r="WI26" i="13"/>
  <c r="UW15" i="13"/>
  <c r="VE17" i="13"/>
  <c r="UW31" i="13"/>
  <c r="VE33" i="13"/>
  <c r="UW47" i="13"/>
  <c r="VE49" i="13"/>
  <c r="UW63" i="13"/>
  <c r="VE65" i="13"/>
  <c r="UV74" i="13"/>
  <c r="WI46" i="13"/>
  <c r="YM14" i="13"/>
  <c r="YE14" i="13"/>
  <c r="YE3" i="13"/>
  <c r="WQ4" i="13"/>
  <c r="XG5" i="13"/>
  <c r="WQ14" i="13"/>
  <c r="WI14" i="13"/>
  <c r="XW14" i="13"/>
  <c r="XO14" i="13"/>
  <c r="XO3" i="13"/>
  <c r="YM4" i="13"/>
  <c r="WQ5" i="13"/>
  <c r="YE6" i="13"/>
  <c r="WQ7" i="13"/>
  <c r="WI17" i="13"/>
  <c r="YM19" i="13"/>
  <c r="XG22" i="13"/>
  <c r="WY22" i="13"/>
  <c r="YM22" i="13"/>
  <c r="YE22" i="13"/>
  <c r="YU25" i="13"/>
  <c r="WQ42" i="13"/>
  <c r="WY42" i="13"/>
  <c r="XG14" i="13"/>
  <c r="WY14" i="13"/>
  <c r="WY6" i="13"/>
  <c r="XG7" i="13"/>
  <c r="YU9" i="13"/>
  <c r="XO13" i="13"/>
  <c r="XG15" i="13"/>
  <c r="WQ22" i="13"/>
  <c r="WI22" i="13"/>
  <c r="XW22" i="13"/>
  <c r="XO22" i="13"/>
  <c r="YE29" i="13"/>
  <c r="YE31" i="13"/>
  <c r="WY33" i="13"/>
  <c r="WY35" i="13"/>
  <c r="WY37" i="13"/>
  <c r="WY39" i="13"/>
  <c r="YU40" i="13"/>
  <c r="XO45" i="13"/>
  <c r="XG45" i="13"/>
  <c r="YU45" i="13"/>
  <c r="YM45" i="13"/>
  <c r="YM5" i="13"/>
  <c r="YE7" i="13"/>
  <c r="XG9" i="13"/>
  <c r="WY11" i="13"/>
  <c r="YM13" i="13"/>
  <c r="YE15" i="13"/>
  <c r="XG17" i="13"/>
  <c r="WY19" i="13"/>
  <c r="YM21" i="13"/>
  <c r="YE23" i="13"/>
  <c r="XG25" i="13"/>
  <c r="WY27" i="13"/>
  <c r="XG29" i="13"/>
  <c r="YM29" i="13"/>
  <c r="XG31" i="13"/>
  <c r="YM31" i="13"/>
  <c r="XG33" i="13"/>
  <c r="YM33" i="13"/>
  <c r="XG35" i="13"/>
  <c r="YM35" i="13"/>
  <c r="XG37" i="13"/>
  <c r="YM37" i="13"/>
  <c r="XG39" i="13"/>
  <c r="YM39" i="13"/>
  <c r="XO44" i="13"/>
  <c r="WQ46" i="13"/>
  <c r="WY29" i="13"/>
  <c r="WY31" i="13"/>
  <c r="YE33" i="13"/>
  <c r="YE35" i="13"/>
  <c r="YE37" i="13"/>
  <c r="YE39" i="13"/>
  <c r="WQ41" i="13"/>
  <c r="WY41" i="13"/>
  <c r="XW41" i="13"/>
  <c r="YE41" i="13"/>
  <c r="XW42" i="13"/>
  <c r="WI44" i="13"/>
  <c r="WI45" i="13"/>
  <c r="XW5" i="13"/>
  <c r="XO7" i="13"/>
  <c r="WQ9" i="13"/>
  <c r="WI11" i="13"/>
  <c r="YU11" i="13"/>
  <c r="XW13" i="13"/>
  <c r="XO15" i="13"/>
  <c r="WQ17" i="13"/>
  <c r="WI19" i="13"/>
  <c r="YU19" i="13"/>
  <c r="XW21" i="13"/>
  <c r="XO23" i="13"/>
  <c r="WQ25" i="13"/>
  <c r="WI27" i="13"/>
  <c r="YU27" i="13"/>
  <c r="WI29" i="13"/>
  <c r="XO29" i="13"/>
  <c r="YU29" i="13"/>
  <c r="WI31" i="13"/>
  <c r="XO31" i="13"/>
  <c r="YU31" i="13"/>
  <c r="WI33" i="13"/>
  <c r="XO33" i="13"/>
  <c r="YU33" i="13"/>
  <c r="WI35" i="13"/>
  <c r="XO35" i="13"/>
  <c r="YU35" i="13"/>
  <c r="WI37" i="13"/>
  <c r="XO37" i="13"/>
  <c r="YU37" i="13"/>
  <c r="WI39" i="13"/>
  <c r="XO39" i="13"/>
  <c r="YU39" i="13"/>
  <c r="WI41" i="13"/>
  <c r="XG41" i="13"/>
  <c r="XO41" i="13"/>
  <c r="YM41" i="13"/>
  <c r="YU41" i="13"/>
  <c r="YE42" i="13"/>
  <c r="WQ44" i="13"/>
  <c r="YU44" i="13"/>
  <c r="WY45" i="13"/>
  <c r="WQ45" i="13"/>
  <c r="YE45" i="13"/>
  <c r="XW45" i="13"/>
  <c r="YE40" i="13"/>
  <c r="XG42" i="13"/>
  <c r="WY44" i="13"/>
  <c r="WY46" i="13"/>
  <c r="YE46" i="13"/>
  <c r="WY48" i="13"/>
  <c r="YE48" i="13"/>
  <c r="WY50" i="13"/>
  <c r="YE50" i="13"/>
  <c r="WY52" i="13"/>
  <c r="YE52" i="13"/>
  <c r="WY54" i="13"/>
  <c r="YE54" i="13"/>
  <c r="WY56" i="13"/>
  <c r="YE56" i="13"/>
  <c r="WY58" i="13"/>
  <c r="YE58" i="13"/>
  <c r="WY60" i="13"/>
  <c r="YE60" i="13"/>
  <c r="WY62" i="13"/>
  <c r="YE62" i="13"/>
  <c r="WY64" i="13"/>
  <c r="YE64" i="13"/>
  <c r="WY66" i="13"/>
  <c r="YE66" i="13"/>
  <c r="WY68" i="13"/>
  <c r="YE68" i="13"/>
  <c r="WY70" i="13"/>
  <c r="YE70" i="13"/>
  <c r="WY72" i="13"/>
  <c r="YE72" i="13"/>
  <c r="XO46" i="13"/>
  <c r="YU46" i="13"/>
  <c r="WI48" i="13"/>
  <c r="XO48" i="13"/>
  <c r="YU48" i="13"/>
  <c r="WI50" i="13"/>
  <c r="XO50" i="13"/>
  <c r="YU50" i="13"/>
  <c r="WI52" i="13"/>
  <c r="XO52" i="13"/>
  <c r="YU52" i="13"/>
  <c r="WI54" i="13"/>
  <c r="XO54" i="13"/>
  <c r="YU54" i="13"/>
  <c r="WI56" i="13"/>
  <c r="XO56" i="13"/>
  <c r="YU56" i="13"/>
  <c r="WI58" i="13"/>
  <c r="XO58" i="13"/>
  <c r="YU58" i="13"/>
  <c r="WI60" i="13"/>
  <c r="XO60" i="13"/>
  <c r="YU60" i="13"/>
  <c r="WI62" i="13"/>
  <c r="XO62" i="13"/>
  <c r="YU62" i="13"/>
  <c r="WI64" i="13"/>
  <c r="XO64" i="13"/>
  <c r="YU64" i="13"/>
  <c r="WI66" i="13"/>
  <c r="XO66" i="13"/>
  <c r="YU66" i="13"/>
  <c r="WI68" i="13"/>
  <c r="XO68" i="13"/>
  <c r="YU68" i="13"/>
  <c r="WI70" i="13"/>
  <c r="XO70" i="13"/>
  <c r="YU70" i="13"/>
  <c r="WI72" i="13"/>
  <c r="XO72" i="13"/>
  <c r="YU72" i="13"/>
  <c r="SV16" i="19"/>
  <c r="SN16" i="19"/>
  <c r="UJ26" i="19"/>
  <c r="UB26" i="19"/>
  <c r="UR48" i="19"/>
  <c r="UJ48" i="19"/>
  <c r="TD69" i="19"/>
  <c r="TL69" i="19"/>
  <c r="SF3" i="19"/>
  <c r="UR14" i="19"/>
  <c r="UJ20" i="19"/>
  <c r="TL28" i="19"/>
  <c r="TD28" i="19"/>
  <c r="TT56" i="19"/>
  <c r="TD73" i="19"/>
  <c r="TT3" i="19"/>
  <c r="TL12" i="19"/>
  <c r="SV15" i="19"/>
  <c r="SF17" i="19"/>
  <c r="TL30" i="19"/>
  <c r="UR30" i="19"/>
  <c r="TL31" i="19"/>
  <c r="TL44" i="19"/>
  <c r="TD44" i="19"/>
  <c r="TL56" i="19"/>
  <c r="TD56" i="19"/>
  <c r="TL62" i="19"/>
  <c r="UR62" i="19"/>
  <c r="TL63" i="19"/>
  <c r="TT63" i="19"/>
  <c r="SV68" i="19"/>
  <c r="SN68" i="19"/>
  <c r="UR71" i="19"/>
  <c r="SV72" i="19"/>
  <c r="SN72" i="19"/>
  <c r="TL35" i="19"/>
  <c r="TT35" i="19"/>
  <c r="UB40" i="19"/>
  <c r="TT40" i="19"/>
  <c r="TD42" i="19"/>
  <c r="SV42" i="19"/>
  <c r="SF64" i="19"/>
  <c r="RX64" i="19"/>
  <c r="UR64" i="19"/>
  <c r="UJ64" i="19"/>
  <c r="SN70" i="19"/>
  <c r="SF70" i="19"/>
  <c r="TT14" i="19"/>
  <c r="TL14" i="19"/>
  <c r="TT15" i="19"/>
  <c r="SF21" i="19"/>
  <c r="UJ23" i="19"/>
  <c r="UB39" i="19"/>
  <c r="UJ39" i="19"/>
  <c r="UJ50" i="19"/>
  <c r="UB50" i="19"/>
  <c r="SN55" i="19"/>
  <c r="SF58" i="19"/>
  <c r="UB60" i="19"/>
  <c r="TT60" i="19"/>
  <c r="UJ63" i="19"/>
  <c r="TD72" i="19"/>
  <c r="SN3" i="19"/>
  <c r="UJ8" i="19"/>
  <c r="UB11" i="19"/>
  <c r="SV3" i="19"/>
  <c r="TD7" i="19"/>
  <c r="UJ7" i="19"/>
  <c r="TT8" i="19"/>
  <c r="TD11" i="19"/>
  <c r="SV12" i="19"/>
  <c r="TD15" i="19"/>
  <c r="SF22" i="19"/>
  <c r="TT22" i="19"/>
  <c r="TL22" i="19"/>
  <c r="UR22" i="19"/>
  <c r="UB24" i="19"/>
  <c r="TT24" i="19"/>
  <c r="SV25" i="19"/>
  <c r="UB29" i="19"/>
  <c r="TT31" i="19"/>
  <c r="TD34" i="19"/>
  <c r="SV34" i="19"/>
  <c r="TL38" i="19"/>
  <c r="UR38" i="19"/>
  <c r="TT43" i="19"/>
  <c r="UJ45" i="19"/>
  <c r="UR45" i="19"/>
  <c r="SN46" i="19"/>
  <c r="SF46" i="19"/>
  <c r="RX49" i="19"/>
  <c r="SF49" i="19"/>
  <c r="TL52" i="19"/>
  <c r="TD52" i="19"/>
  <c r="SV59" i="19"/>
  <c r="TD59" i="19"/>
  <c r="SF60" i="19"/>
  <c r="RX60" i="19"/>
  <c r="TL66" i="19"/>
  <c r="UB67" i="19"/>
  <c r="UJ67" i="19"/>
  <c r="UI74" i="19"/>
  <c r="TK86" i="19"/>
  <c r="TT5" i="19"/>
  <c r="UR6" i="19"/>
  <c r="SV9" i="19"/>
  <c r="UR10" i="19"/>
  <c r="SF11" i="19"/>
  <c r="SV13" i="19"/>
  <c r="TT13" i="19"/>
  <c r="UB16" i="19"/>
  <c r="UJ17" i="19"/>
  <c r="TD18" i="19"/>
  <c r="UR18" i="19"/>
  <c r="SF19" i="19"/>
  <c r="TL19" i="19"/>
  <c r="SF20" i="19"/>
  <c r="TD21" i="19"/>
  <c r="UJ21" i="19"/>
  <c r="UR27" i="19"/>
  <c r="TD29" i="19"/>
  <c r="UR31" i="19"/>
  <c r="UJ33" i="19"/>
  <c r="TD37" i="19"/>
  <c r="UJ37" i="19"/>
  <c r="UJ42" i="19"/>
  <c r="UB42" i="19"/>
  <c r="UR44" i="19"/>
  <c r="UB47" i="19"/>
  <c r="SV48" i="19"/>
  <c r="SN48" i="19"/>
  <c r="UJ54" i="19"/>
  <c r="TD57" i="19"/>
  <c r="UB57" i="19"/>
  <c r="TD62" i="19"/>
  <c r="SV62" i="19"/>
  <c r="UR63" i="19"/>
  <c r="SF65" i="19"/>
  <c r="SV71" i="19"/>
  <c r="TL73" i="19"/>
  <c r="SV5" i="19"/>
  <c r="UB5" i="19"/>
  <c r="SN7" i="19"/>
  <c r="TL7" i="19"/>
  <c r="UB9" i="19"/>
  <c r="SN11" i="19"/>
  <c r="UR11" i="19"/>
  <c r="UB13" i="19"/>
  <c r="UB15" i="19"/>
  <c r="SF16" i="19"/>
  <c r="TT16" i="19"/>
  <c r="SN17" i="19"/>
  <c r="TT17" i="19"/>
  <c r="SV18" i="19"/>
  <c r="UJ18" i="19"/>
  <c r="RX20" i="19"/>
  <c r="TL20" i="19"/>
  <c r="SN21" i="19"/>
  <c r="SF23" i="19"/>
  <c r="TT25" i="19"/>
  <c r="SV27" i="19"/>
  <c r="UJ28" i="19"/>
  <c r="TL29" i="19"/>
  <c r="SN30" i="19"/>
  <c r="SV31" i="19"/>
  <c r="SN32" i="19"/>
  <c r="UB32" i="19"/>
  <c r="TT32" i="19"/>
  <c r="TT34" i="19"/>
  <c r="SF36" i="19"/>
  <c r="RX36" i="19"/>
  <c r="SN38" i="19"/>
  <c r="UJ38" i="19"/>
  <c r="SN41" i="19"/>
  <c r="TL41" i="19"/>
  <c r="SF44" i="19"/>
  <c r="UJ44" i="19"/>
  <c r="TT46" i="19"/>
  <c r="TL46" i="19"/>
  <c r="TT50" i="19"/>
  <c r="TL50" i="19"/>
  <c r="SF51" i="19"/>
  <c r="SF52" i="19"/>
  <c r="UB54" i="19"/>
  <c r="UR55" i="19"/>
  <c r="SV56" i="19"/>
  <c r="SN56" i="19"/>
  <c r="TD58" i="19"/>
  <c r="UR59" i="19"/>
  <c r="TD60" i="19"/>
  <c r="TT61" i="19"/>
  <c r="UR61" i="19"/>
  <c r="SN64" i="19"/>
  <c r="UB64" i="19"/>
  <c r="TT64" i="19"/>
  <c r="SN65" i="19"/>
  <c r="UJ66" i="19"/>
  <c r="UR70" i="19"/>
  <c r="TT73" i="19"/>
  <c r="RW86" i="19"/>
  <c r="SM86" i="19"/>
  <c r="UA86" i="19"/>
  <c r="UQ88" i="19"/>
  <c r="UR23" i="19"/>
  <c r="SV24" i="19"/>
  <c r="TD25" i="19"/>
  <c r="TD26" i="19"/>
  <c r="UR26" i="19"/>
  <c r="SF27" i="19"/>
  <c r="SF28" i="19"/>
  <c r="UB28" i="19"/>
  <c r="UJ29" i="19"/>
  <c r="TD30" i="19"/>
  <c r="UB31" i="19"/>
  <c r="SF32" i="19"/>
  <c r="SN33" i="19"/>
  <c r="TT33" i="19"/>
  <c r="UJ34" i="19"/>
  <c r="TL36" i="19"/>
  <c r="SN37" i="19"/>
  <c r="SF39" i="19"/>
  <c r="SN42" i="19"/>
  <c r="SV43" i="19"/>
  <c r="SV44" i="19"/>
  <c r="TT45" i="19"/>
  <c r="TD46" i="19"/>
  <c r="UR46" i="19"/>
  <c r="TL47" i="19"/>
  <c r="SF48" i="19"/>
  <c r="UB48" i="19"/>
  <c r="UB51" i="19"/>
  <c r="SV52" i="19"/>
  <c r="TD53" i="19"/>
  <c r="SV55" i="19"/>
  <c r="UR60" i="19"/>
  <c r="SN62" i="19"/>
  <c r="UJ65" i="19"/>
  <c r="UR66" i="19"/>
  <c r="SF67" i="19"/>
  <c r="SF68" i="19"/>
  <c r="SN69" i="19"/>
  <c r="UJ70" i="19"/>
  <c r="SF71" i="19"/>
  <c r="UB72" i="19"/>
  <c r="UY74" i="19"/>
  <c r="TS86" i="19"/>
  <c r="UJ14" i="19"/>
  <c r="UB14" i="19"/>
  <c r="TL16" i="19"/>
  <c r="TD16" i="19"/>
  <c r="SN18" i="19"/>
  <c r="SF18" i="19"/>
  <c r="TT21" i="19"/>
  <c r="UB21" i="19"/>
  <c r="RX25" i="19"/>
  <c r="SF25" i="19"/>
  <c r="SV28" i="19"/>
  <c r="SN28" i="19"/>
  <c r="UB36" i="19"/>
  <c r="TT36" i="19"/>
  <c r="UJ41" i="19"/>
  <c r="UR41" i="19"/>
  <c r="RX53" i="19"/>
  <c r="SF53" i="19"/>
  <c r="TT53" i="19"/>
  <c r="UB53" i="19"/>
  <c r="TT54" i="19"/>
  <c r="TL54" i="19"/>
  <c r="SV67" i="19"/>
  <c r="TD67" i="19"/>
  <c r="UR68" i="19"/>
  <c r="UJ68" i="19"/>
  <c r="UB3" i="19"/>
  <c r="SF5" i="19"/>
  <c r="UJ5" i="19"/>
  <c r="TD6" i="19"/>
  <c r="SV6" i="19"/>
  <c r="UJ6" i="19"/>
  <c r="UB6" i="19"/>
  <c r="SV7" i="19"/>
  <c r="TD9" i="19"/>
  <c r="UJ11" i="19"/>
  <c r="UR13" i="19"/>
  <c r="SN14" i="19"/>
  <c r="SF14" i="19"/>
  <c r="TD17" i="19"/>
  <c r="TL17" i="19"/>
  <c r="UR24" i="19"/>
  <c r="UJ24" i="19"/>
  <c r="UB27" i="19"/>
  <c r="UJ27" i="19"/>
  <c r="SN29" i="19"/>
  <c r="SV29" i="19"/>
  <c r="SF31" i="19"/>
  <c r="SN31" i="19"/>
  <c r="TD38" i="19"/>
  <c r="SV38" i="19"/>
  <c r="SF40" i="19"/>
  <c r="RX40" i="19"/>
  <c r="SV51" i="19"/>
  <c r="TD51" i="19"/>
  <c r="UR52" i="19"/>
  <c r="UJ52" i="19"/>
  <c r="TD65" i="19"/>
  <c r="TL65" i="19"/>
  <c r="TD66" i="19"/>
  <c r="SV66" i="19"/>
  <c r="TD3" i="19"/>
  <c r="TL5" i="19"/>
  <c r="UB7" i="19"/>
  <c r="SF9" i="19"/>
  <c r="UJ9" i="19"/>
  <c r="SV10" i="19"/>
  <c r="TD10" i="19"/>
  <c r="UB10" i="19"/>
  <c r="UJ10" i="19"/>
  <c r="SV11" i="19"/>
  <c r="TD13" i="19"/>
  <c r="UB20" i="19"/>
  <c r="TT20" i="19"/>
  <c r="UJ25" i="19"/>
  <c r="UR25" i="19"/>
  <c r="UJ30" i="19"/>
  <c r="UB30" i="19"/>
  <c r="TL32" i="19"/>
  <c r="TD32" i="19"/>
  <c r="SN34" i="19"/>
  <c r="SF34" i="19"/>
  <c r="SV35" i="19"/>
  <c r="TD35" i="19"/>
  <c r="TT37" i="19"/>
  <c r="UB37" i="19"/>
  <c r="TL39" i="19"/>
  <c r="TT39" i="19"/>
  <c r="RX41" i="19"/>
  <c r="SF41" i="19"/>
  <c r="TT42" i="19"/>
  <c r="TL42" i="19"/>
  <c r="TD49" i="19"/>
  <c r="TL49" i="19"/>
  <c r="TD50" i="19"/>
  <c r="SV50" i="19"/>
  <c r="SF59" i="19"/>
  <c r="SN59" i="19"/>
  <c r="UB59" i="19"/>
  <c r="UJ59" i="19"/>
  <c r="TD61" i="19"/>
  <c r="TL61" i="19"/>
  <c r="UJ62" i="19"/>
  <c r="UB62" i="19"/>
  <c r="SF10" i="19"/>
  <c r="SN10" i="19"/>
  <c r="TL10" i="19"/>
  <c r="TT10" i="19"/>
  <c r="SV19" i="19"/>
  <c r="TD19" i="19"/>
  <c r="TL23" i="19"/>
  <c r="TT23" i="19"/>
  <c r="TT26" i="19"/>
  <c r="TL26" i="19"/>
  <c r="SN6" i="19"/>
  <c r="SF6" i="19"/>
  <c r="TT6" i="19"/>
  <c r="TL6" i="19"/>
  <c r="TD14" i="19"/>
  <c r="SV14" i="19"/>
  <c r="SF15" i="19"/>
  <c r="SN15" i="19"/>
  <c r="TD22" i="19"/>
  <c r="SV22" i="19"/>
  <c r="SF24" i="19"/>
  <c r="RX24" i="19"/>
  <c r="TD33" i="19"/>
  <c r="TL33" i="19"/>
  <c r="UR40" i="19"/>
  <c r="UJ40" i="19"/>
  <c r="TD45" i="19"/>
  <c r="TL45" i="19"/>
  <c r="UJ46" i="19"/>
  <c r="UB46" i="19"/>
  <c r="UJ58" i="19"/>
  <c r="UB58" i="19"/>
  <c r="RX69" i="19"/>
  <c r="SF69" i="19"/>
  <c r="TT69" i="19"/>
  <c r="UB69" i="19"/>
  <c r="TT70" i="19"/>
  <c r="TL70" i="19"/>
  <c r="SN45" i="19"/>
  <c r="SV45" i="19"/>
  <c r="TT49" i="19"/>
  <c r="UB49" i="19"/>
  <c r="SN50" i="19"/>
  <c r="SF50" i="19"/>
  <c r="TL51" i="19"/>
  <c r="TT51" i="19"/>
  <c r="UB52" i="19"/>
  <c r="TT52" i="19"/>
  <c r="UJ53" i="19"/>
  <c r="UR53" i="19"/>
  <c r="TD54" i="19"/>
  <c r="SV54" i="19"/>
  <c r="UR56" i="19"/>
  <c r="UJ56" i="19"/>
  <c r="TT58" i="19"/>
  <c r="TL58" i="19"/>
  <c r="SN61" i="19"/>
  <c r="SV61" i="19"/>
  <c r="TT65" i="19"/>
  <c r="UB65" i="19"/>
  <c r="SN66" i="19"/>
  <c r="SF66" i="19"/>
  <c r="TL67" i="19"/>
  <c r="TT67" i="19"/>
  <c r="UB68" i="19"/>
  <c r="TT68" i="19"/>
  <c r="UJ69" i="19"/>
  <c r="UR69" i="19"/>
  <c r="TD70" i="19"/>
  <c r="SV70" i="19"/>
  <c r="UR72" i="19"/>
  <c r="UJ72" i="19"/>
  <c r="TL3" i="19"/>
  <c r="SN5" i="19"/>
  <c r="SF7" i="19"/>
  <c r="UR7" i="19"/>
  <c r="TT9" i="19"/>
  <c r="TL11" i="19"/>
  <c r="SN13" i="19"/>
  <c r="UJ15" i="19"/>
  <c r="RX16" i="19"/>
  <c r="UJ16" i="19"/>
  <c r="SV17" i="19"/>
  <c r="TL18" i="19"/>
  <c r="SN19" i="19"/>
  <c r="SN20" i="19"/>
  <c r="TL21" i="19"/>
  <c r="UB22" i="19"/>
  <c r="TD23" i="19"/>
  <c r="TD24" i="19"/>
  <c r="UB25" i="19"/>
  <c r="SF26" i="19"/>
  <c r="TT27" i="19"/>
  <c r="TT28" i="19"/>
  <c r="SF29" i="19"/>
  <c r="UR29" i="19"/>
  <c r="SV30" i="19"/>
  <c r="UJ31" i="19"/>
  <c r="RX32" i="19"/>
  <c r="UJ32" i="19"/>
  <c r="SV33" i="19"/>
  <c r="TL34" i="19"/>
  <c r="SN35" i="19"/>
  <c r="SN36" i="19"/>
  <c r="TL37" i="19"/>
  <c r="UB38" i="19"/>
  <c r="TD39" i="19"/>
  <c r="TD40" i="19"/>
  <c r="UB41" i="19"/>
  <c r="SF42" i="19"/>
  <c r="SF43" i="19"/>
  <c r="SN43" i="19"/>
  <c r="SF47" i="19"/>
  <c r="SN47" i="19"/>
  <c r="UB55" i="19"/>
  <c r="UJ55" i="19"/>
  <c r="SF56" i="19"/>
  <c r="RX56" i="19"/>
  <c r="SN57" i="19"/>
  <c r="SV57" i="19"/>
  <c r="UJ57" i="19"/>
  <c r="UR57" i="19"/>
  <c r="SV60" i="19"/>
  <c r="SN60" i="19"/>
  <c r="SF63" i="19"/>
  <c r="SN63" i="19"/>
  <c r="UB71" i="19"/>
  <c r="UJ71" i="19"/>
  <c r="SF72" i="19"/>
  <c r="RX72" i="19"/>
  <c r="SN73" i="19"/>
  <c r="SV73" i="19"/>
  <c r="UJ73" i="19"/>
  <c r="UR73" i="19"/>
  <c r="SV47" i="19"/>
  <c r="TD47" i="19"/>
  <c r="TL48" i="19"/>
  <c r="TD48" i="19"/>
  <c r="TL55" i="19"/>
  <c r="TT55" i="19"/>
  <c r="RX57" i="19"/>
  <c r="SF57" i="19"/>
  <c r="SV63" i="19"/>
  <c r="TD63" i="19"/>
  <c r="TL64" i="19"/>
  <c r="TD64" i="19"/>
  <c r="TL71" i="19"/>
  <c r="TT71" i="19"/>
  <c r="RX73" i="19"/>
  <c r="SF73" i="19"/>
  <c r="TS74" i="19"/>
  <c r="UB43" i="19"/>
  <c r="TL43" i="19"/>
  <c r="VW4" i="19" l="1"/>
  <c r="VW5" i="19"/>
  <c r="VW6" i="19"/>
  <c r="VW7" i="19"/>
  <c r="VW8" i="19"/>
  <c r="VW9" i="19"/>
  <c r="VW10" i="19"/>
  <c r="VW11" i="19"/>
  <c r="VW12" i="19"/>
  <c r="VW13" i="19"/>
  <c r="VW14" i="19"/>
  <c r="VW15" i="19"/>
  <c r="VW16" i="19"/>
  <c r="VW17" i="19"/>
  <c r="VW18" i="19"/>
  <c r="VW19" i="19"/>
  <c r="VW20" i="19"/>
  <c r="VW21" i="19"/>
  <c r="VW22" i="19"/>
  <c r="VW23" i="19"/>
  <c r="VW24" i="19"/>
  <c r="VW25" i="19"/>
  <c r="VW26" i="19"/>
  <c r="VW27" i="19"/>
  <c r="VW28" i="19"/>
  <c r="VW29" i="19"/>
  <c r="VW30" i="19"/>
  <c r="VW31" i="19"/>
  <c r="VW32" i="19"/>
  <c r="VW33" i="19"/>
  <c r="VW34" i="19"/>
  <c r="VW35" i="19"/>
  <c r="VW36" i="19"/>
  <c r="VW37" i="19"/>
  <c r="VW38" i="19"/>
  <c r="VW39" i="19"/>
  <c r="VW40" i="19"/>
  <c r="VW41" i="19"/>
  <c r="VW42" i="19"/>
  <c r="VW43" i="19"/>
  <c r="VW44" i="19"/>
  <c r="VW45" i="19"/>
  <c r="VW46" i="19"/>
  <c r="VW47" i="19"/>
  <c r="VW48" i="19"/>
  <c r="VW49" i="19"/>
  <c r="VW50" i="19"/>
  <c r="VW51" i="19"/>
  <c r="VW52" i="19"/>
  <c r="VW53" i="19"/>
  <c r="VW54" i="19"/>
  <c r="VW55" i="19"/>
  <c r="VW56" i="19"/>
  <c r="VW57" i="19"/>
  <c r="VW58" i="19"/>
  <c r="VW59" i="19"/>
  <c r="VW60" i="19"/>
  <c r="VW61" i="19"/>
  <c r="VW62" i="19"/>
  <c r="VW63" i="19"/>
  <c r="VW64" i="19"/>
  <c r="VW65" i="19"/>
  <c r="VW66" i="19"/>
  <c r="VW67" i="19"/>
  <c r="VW68" i="19"/>
  <c r="VW69" i="19"/>
  <c r="VW70" i="19"/>
  <c r="VW71" i="19"/>
  <c r="VW72" i="19"/>
  <c r="VW73" i="19"/>
  <c r="VW3" i="19"/>
  <c r="GV4" i="12"/>
  <c r="GV5" i="12"/>
  <c r="GV6" i="12"/>
  <c r="GV7" i="12"/>
  <c r="GV8" i="12"/>
  <c r="GV9" i="12"/>
  <c r="GV10" i="12"/>
  <c r="GV11" i="12"/>
  <c r="GV12" i="12"/>
  <c r="GV13" i="12"/>
  <c r="GV14" i="12"/>
  <c r="GV15" i="12"/>
  <c r="GV16" i="12"/>
  <c r="GV17" i="12"/>
  <c r="GV18" i="12"/>
  <c r="GV19" i="12"/>
  <c r="GV20" i="12"/>
  <c r="GV21" i="12"/>
  <c r="GV22" i="12"/>
  <c r="GV23" i="12"/>
  <c r="GV24" i="12"/>
  <c r="GV25" i="12"/>
  <c r="GV26" i="12"/>
  <c r="GV27" i="12"/>
  <c r="GV28" i="12"/>
  <c r="GV29" i="12"/>
  <c r="GV30" i="12"/>
  <c r="GV31" i="12"/>
  <c r="GV32" i="12"/>
  <c r="GV33" i="12"/>
  <c r="GV34" i="12"/>
  <c r="GV35" i="12"/>
  <c r="GV36" i="12"/>
  <c r="GV37" i="12"/>
  <c r="GV38" i="12"/>
  <c r="GV39" i="12"/>
  <c r="GV40" i="12"/>
  <c r="GV41" i="12"/>
  <c r="GV42" i="12"/>
  <c r="GV43" i="12"/>
  <c r="GV44" i="12"/>
  <c r="GV45" i="12"/>
  <c r="GV46" i="12"/>
  <c r="GV47" i="12"/>
  <c r="GV48" i="12"/>
  <c r="GV49" i="12"/>
  <c r="GV50" i="12"/>
  <c r="GV51" i="12"/>
  <c r="GV52" i="12"/>
  <c r="GV53" i="12"/>
  <c r="GV54" i="12"/>
  <c r="GV55" i="12"/>
  <c r="GV56" i="12"/>
  <c r="GV57" i="12"/>
  <c r="GV58" i="12"/>
  <c r="GV59" i="12"/>
  <c r="GV60" i="12"/>
  <c r="GV61" i="12"/>
  <c r="GV62" i="12"/>
  <c r="GV63" i="12"/>
  <c r="GV64" i="12"/>
  <c r="GV65" i="12"/>
  <c r="GV66" i="12"/>
  <c r="GV67" i="12"/>
  <c r="GV68" i="12"/>
  <c r="GV69" i="12"/>
  <c r="GV70" i="12"/>
  <c r="GV71" i="12"/>
  <c r="GV72" i="12"/>
  <c r="GV73" i="12"/>
  <c r="GV74" i="12"/>
  <c r="GV75" i="12"/>
  <c r="GV76" i="12"/>
  <c r="GV79" i="12"/>
  <c r="GV80" i="12"/>
  <c r="GV92" i="12"/>
  <c r="GV93" i="12"/>
  <c r="GV94" i="12"/>
  <c r="GV95" i="12"/>
  <c r="GV96" i="12"/>
  <c r="GV97" i="12"/>
  <c r="GV98" i="12"/>
  <c r="GV99" i="12"/>
  <c r="GV100" i="12"/>
  <c r="GV101" i="12"/>
  <c r="GV102" i="12"/>
  <c r="GV115" i="12"/>
  <c r="GV116" i="12"/>
  <c r="GV117" i="12"/>
  <c r="GV118" i="12"/>
  <c r="GV119" i="12"/>
  <c r="GV120" i="12"/>
  <c r="GV121" i="12"/>
  <c r="GV122" i="12"/>
  <c r="GV123" i="12"/>
  <c r="GV124" i="12"/>
  <c r="GV125" i="12"/>
  <c r="GV128" i="12"/>
  <c r="GV129" i="12"/>
  <c r="GV3" i="12"/>
  <c r="GW19" i="12" l="1"/>
  <c r="GW79" i="12"/>
  <c r="GW80" i="12"/>
  <c r="GW92" i="12"/>
  <c r="GW93" i="12"/>
  <c r="GW94" i="12"/>
  <c r="GW95" i="12"/>
  <c r="GW96" i="12"/>
  <c r="GW97" i="12"/>
  <c r="GW98" i="12"/>
  <c r="GW99" i="12"/>
  <c r="GW100" i="12"/>
  <c r="GW101" i="12"/>
  <c r="GW102" i="12"/>
  <c r="GW115" i="12"/>
  <c r="GW116" i="12"/>
  <c r="GW117" i="12"/>
  <c r="GW118" i="12"/>
  <c r="GW119" i="12"/>
  <c r="GW120" i="12"/>
  <c r="GW121" i="12"/>
  <c r="GW122" i="12"/>
  <c r="GW123" i="12"/>
  <c r="GW124" i="12"/>
  <c r="GW125" i="12"/>
  <c r="GW128" i="12"/>
  <c r="GW129" i="12"/>
  <c r="DK74" i="25" l="1"/>
  <c r="DJ74" i="25"/>
  <c r="EG54" i="25" l="1"/>
  <c r="ET54" i="25" s="1"/>
  <c r="EG81" i="25"/>
  <c r="DJ85" i="25" l="1"/>
  <c r="DK85" i="25"/>
  <c r="EG4" i="25"/>
  <c r="ET4" i="25" s="1"/>
  <c r="EG5" i="25"/>
  <c r="ET5" i="25" s="1"/>
  <c r="EG6" i="25"/>
  <c r="ET6" i="25" s="1"/>
  <c r="EG7" i="25"/>
  <c r="ET7" i="25" s="1"/>
  <c r="EG8" i="25"/>
  <c r="ET8" i="25" s="1"/>
  <c r="EG9" i="25"/>
  <c r="ET9" i="25" s="1"/>
  <c r="EG10" i="25"/>
  <c r="ET10" i="25" s="1"/>
  <c r="EG11" i="25"/>
  <c r="ET11" i="25" s="1"/>
  <c r="EG12" i="25"/>
  <c r="ET12" i="25" s="1"/>
  <c r="EG13" i="25"/>
  <c r="ET13" i="25" s="1"/>
  <c r="EG14" i="25"/>
  <c r="ET14" i="25" s="1"/>
  <c r="EG15" i="25"/>
  <c r="ET15" i="25" s="1"/>
  <c r="EG16" i="25"/>
  <c r="ET16" i="25" s="1"/>
  <c r="EG17" i="25"/>
  <c r="ET17" i="25" s="1"/>
  <c r="EG18" i="25"/>
  <c r="ET18" i="25" s="1"/>
  <c r="EG19" i="25"/>
  <c r="ET19" i="25" s="1"/>
  <c r="EG20" i="25"/>
  <c r="ET20" i="25" s="1"/>
  <c r="EG21" i="25"/>
  <c r="ET21" i="25" s="1"/>
  <c r="EG22" i="25"/>
  <c r="ET22" i="25" s="1"/>
  <c r="EG23" i="25"/>
  <c r="ET23" i="25" s="1"/>
  <c r="EG24" i="25"/>
  <c r="ET24" i="25" s="1"/>
  <c r="EG25" i="25"/>
  <c r="ET25" i="25" s="1"/>
  <c r="EG26" i="25"/>
  <c r="ET26" i="25" s="1"/>
  <c r="EG27" i="25"/>
  <c r="ET27" i="25" s="1"/>
  <c r="EG28" i="25"/>
  <c r="ET28" i="25" s="1"/>
  <c r="EG29" i="25"/>
  <c r="ET29" i="25" s="1"/>
  <c r="EG30" i="25"/>
  <c r="ET30" i="25" s="1"/>
  <c r="EG31" i="25"/>
  <c r="ET31" i="25" s="1"/>
  <c r="EG32" i="25"/>
  <c r="ET32" i="25" s="1"/>
  <c r="EG33" i="25"/>
  <c r="ET33" i="25" s="1"/>
  <c r="EG34" i="25"/>
  <c r="ET34" i="25" s="1"/>
  <c r="EG35" i="25"/>
  <c r="ET35" i="25" s="1"/>
  <c r="EG36" i="25"/>
  <c r="ET36" i="25" s="1"/>
  <c r="EG37" i="25"/>
  <c r="ET37" i="25" s="1"/>
  <c r="EG38" i="25"/>
  <c r="ET38" i="25" s="1"/>
  <c r="EG39" i="25"/>
  <c r="ET39" i="25" s="1"/>
  <c r="EG40" i="25"/>
  <c r="ET40" i="25" s="1"/>
  <c r="EG41" i="25"/>
  <c r="ET41" i="25" s="1"/>
  <c r="EG42" i="25"/>
  <c r="ET42" i="25" s="1"/>
  <c r="EG43" i="25"/>
  <c r="ET43" i="25" s="1"/>
  <c r="EG44" i="25"/>
  <c r="ET44" i="25" s="1"/>
  <c r="EG45" i="25"/>
  <c r="ET45" i="25" s="1"/>
  <c r="EG46" i="25"/>
  <c r="ET46" i="25" s="1"/>
  <c r="EG47" i="25"/>
  <c r="ET47" i="25" s="1"/>
  <c r="EG48" i="25"/>
  <c r="ET48" i="25" s="1"/>
  <c r="EG49" i="25"/>
  <c r="ET49" i="25" s="1"/>
  <c r="EG50" i="25"/>
  <c r="ET50" i="25" s="1"/>
  <c r="EG51" i="25"/>
  <c r="ET51" i="25" s="1"/>
  <c r="EG52" i="25"/>
  <c r="ET52" i="25" s="1"/>
  <c r="EG53" i="25"/>
  <c r="ET53" i="25" s="1"/>
  <c r="EG55" i="25"/>
  <c r="ET55" i="25" s="1"/>
  <c r="EG56" i="25"/>
  <c r="ET56" i="25" s="1"/>
  <c r="EG57" i="25"/>
  <c r="ET57" i="25" s="1"/>
  <c r="EG58" i="25"/>
  <c r="ET58" i="25" s="1"/>
  <c r="EG59" i="25"/>
  <c r="ET59" i="25" s="1"/>
  <c r="EG60" i="25"/>
  <c r="ET60" i="25" s="1"/>
  <c r="EG61" i="25"/>
  <c r="ET61" i="25" s="1"/>
  <c r="EG62" i="25"/>
  <c r="ET62" i="25" s="1"/>
  <c r="EG63" i="25"/>
  <c r="ET63" i="25" s="1"/>
  <c r="EG64" i="25"/>
  <c r="ET64" i="25" s="1"/>
  <c r="EG65" i="25"/>
  <c r="ET65" i="25" s="1"/>
  <c r="EG66" i="25"/>
  <c r="ET66" i="25" s="1"/>
  <c r="EG67" i="25"/>
  <c r="ET67" i="25" s="1"/>
  <c r="EG68" i="25"/>
  <c r="ET68" i="25" s="1"/>
  <c r="EG69" i="25"/>
  <c r="ET69" i="25" s="1"/>
  <c r="EG70" i="25"/>
  <c r="ET70" i="25" s="1"/>
  <c r="EG71" i="25"/>
  <c r="ET71" i="25" s="1"/>
  <c r="EG72" i="25"/>
  <c r="ET72" i="25" s="1"/>
  <c r="EG73" i="25"/>
  <c r="ET73" i="25" s="1"/>
  <c r="EG3" i="25"/>
  <c r="ET3" i="25" s="1"/>
  <c r="EC74" i="25"/>
  <c r="ED74" i="25"/>
  <c r="PX74" i="19"/>
  <c r="PY74" i="19"/>
  <c r="TL85" i="13"/>
  <c r="QC4" i="19"/>
  <c r="QC5" i="19"/>
  <c r="QC6" i="19"/>
  <c r="QC7" i="19"/>
  <c r="QC8" i="19"/>
  <c r="QC9" i="19"/>
  <c r="QC10" i="19"/>
  <c r="QC11" i="19"/>
  <c r="QC12" i="19"/>
  <c r="QC13" i="19"/>
  <c r="QC14" i="19"/>
  <c r="QC15" i="19"/>
  <c r="QC16" i="19"/>
  <c r="QC17" i="19"/>
  <c r="QC18" i="19"/>
  <c r="QC19" i="19"/>
  <c r="QC20" i="19"/>
  <c r="QC21" i="19"/>
  <c r="QC22" i="19"/>
  <c r="QC23" i="19"/>
  <c r="QC24" i="19"/>
  <c r="QC25" i="19"/>
  <c r="QC26" i="19"/>
  <c r="QC27" i="19"/>
  <c r="QC28" i="19"/>
  <c r="QC29" i="19"/>
  <c r="QC30" i="19"/>
  <c r="QC31" i="19"/>
  <c r="QC32" i="19"/>
  <c r="QC33" i="19"/>
  <c r="QC34" i="19"/>
  <c r="QC35" i="19"/>
  <c r="QC36" i="19"/>
  <c r="QC37" i="19"/>
  <c r="QC38" i="19"/>
  <c r="QC39" i="19"/>
  <c r="QC40" i="19"/>
  <c r="QC41" i="19"/>
  <c r="QC42" i="19"/>
  <c r="QC43" i="19"/>
  <c r="QC44" i="19"/>
  <c r="QC45" i="19"/>
  <c r="QC46" i="19"/>
  <c r="QC47" i="19"/>
  <c r="QC48" i="19"/>
  <c r="QC49" i="19"/>
  <c r="QC50" i="19"/>
  <c r="QC51" i="19"/>
  <c r="QC52" i="19"/>
  <c r="QC53" i="19"/>
  <c r="QC54" i="19"/>
  <c r="QC55" i="19"/>
  <c r="QC56" i="19"/>
  <c r="QC57" i="19"/>
  <c r="QC58" i="19"/>
  <c r="QC59" i="19"/>
  <c r="QC60" i="19"/>
  <c r="QC61" i="19"/>
  <c r="QC62" i="19"/>
  <c r="QC63" i="19"/>
  <c r="QC64" i="19"/>
  <c r="QC65" i="19"/>
  <c r="QC66" i="19"/>
  <c r="QC67" i="19"/>
  <c r="QC68" i="19"/>
  <c r="QC69" i="19"/>
  <c r="QC70" i="19"/>
  <c r="QC71" i="19"/>
  <c r="QC72" i="19"/>
  <c r="QC73" i="19"/>
  <c r="QC3" i="19"/>
  <c r="EG74" i="25" l="1"/>
  <c r="DK90" i="25"/>
  <c r="AB74" i="26" l="1"/>
  <c r="DU74" i="25" l="1"/>
  <c r="DV74" i="25"/>
  <c r="DY4" i="25"/>
  <c r="DY5" i="25"/>
  <c r="DY6" i="25"/>
  <c r="DY7" i="25"/>
  <c r="DY8" i="25"/>
  <c r="DY9" i="25"/>
  <c r="DY10" i="25"/>
  <c r="DY11" i="25"/>
  <c r="DY12" i="25"/>
  <c r="DY13" i="25"/>
  <c r="DY14" i="25"/>
  <c r="DY15" i="25"/>
  <c r="DY16" i="25"/>
  <c r="DY17" i="25"/>
  <c r="DY18" i="25"/>
  <c r="DY19" i="25"/>
  <c r="DY20" i="25"/>
  <c r="DY21" i="25"/>
  <c r="DY22" i="25"/>
  <c r="DY23" i="25"/>
  <c r="DY24" i="25"/>
  <c r="DY25" i="25"/>
  <c r="DY26" i="25"/>
  <c r="DY27" i="25"/>
  <c r="DY28" i="25"/>
  <c r="DY29" i="25"/>
  <c r="DY30" i="25"/>
  <c r="DY31" i="25"/>
  <c r="DY32" i="25"/>
  <c r="DY33" i="25"/>
  <c r="DY34" i="25"/>
  <c r="DY35" i="25"/>
  <c r="DY36" i="25"/>
  <c r="DY37" i="25"/>
  <c r="DY38" i="25"/>
  <c r="DY39" i="25"/>
  <c r="DY40" i="25"/>
  <c r="DY41" i="25"/>
  <c r="DY42" i="25"/>
  <c r="DY43" i="25"/>
  <c r="DY44" i="25"/>
  <c r="DY45" i="25"/>
  <c r="DY46" i="25"/>
  <c r="DY47" i="25"/>
  <c r="DY48" i="25"/>
  <c r="DY49" i="25"/>
  <c r="DY50" i="25"/>
  <c r="DY51" i="25"/>
  <c r="DY52" i="25"/>
  <c r="DY53" i="25"/>
  <c r="DY54" i="25"/>
  <c r="DY55" i="25"/>
  <c r="DY56" i="25"/>
  <c r="DY57" i="25"/>
  <c r="DY58" i="25"/>
  <c r="DY59" i="25"/>
  <c r="DY60" i="25"/>
  <c r="DY61" i="25"/>
  <c r="DY62" i="25"/>
  <c r="DY63" i="25"/>
  <c r="DY64" i="25"/>
  <c r="DY65" i="25"/>
  <c r="DY66" i="25"/>
  <c r="DY67" i="25"/>
  <c r="DY68" i="25"/>
  <c r="DY69" i="25"/>
  <c r="DY70" i="25"/>
  <c r="DY71" i="25"/>
  <c r="DY72" i="25"/>
  <c r="DY73" i="25"/>
  <c r="DY3" i="25"/>
  <c r="DY74" i="25" l="1"/>
  <c r="AY14" i="24"/>
  <c r="RL74" i="19" l="1"/>
  <c r="RM74" i="19"/>
  <c r="RP74" i="19" l="1"/>
  <c r="DL4" i="25"/>
  <c r="DL5" i="25"/>
  <c r="DL6" i="25"/>
  <c r="DL7" i="25"/>
  <c r="DL8" i="25"/>
  <c r="DL9" i="25"/>
  <c r="DL10" i="25"/>
  <c r="DL11" i="25"/>
  <c r="DL12" i="25"/>
  <c r="DL13" i="25"/>
  <c r="DL14" i="25"/>
  <c r="DL15" i="25"/>
  <c r="DL16" i="25"/>
  <c r="DL17" i="25"/>
  <c r="DL18" i="25"/>
  <c r="DL19" i="25"/>
  <c r="DL20" i="25"/>
  <c r="DL21" i="25"/>
  <c r="DL22" i="25"/>
  <c r="DL23" i="25"/>
  <c r="DL24" i="25"/>
  <c r="DL25" i="25"/>
  <c r="DL26" i="25"/>
  <c r="DL27" i="25"/>
  <c r="DL28" i="25"/>
  <c r="DL29" i="25"/>
  <c r="DL30" i="25"/>
  <c r="DL31" i="25"/>
  <c r="DL32" i="25"/>
  <c r="DL33" i="25"/>
  <c r="DL34" i="25"/>
  <c r="DL35" i="25"/>
  <c r="DL36" i="25"/>
  <c r="DL37" i="25"/>
  <c r="DL38" i="25"/>
  <c r="DL39" i="25"/>
  <c r="DL40" i="25"/>
  <c r="DL41" i="25"/>
  <c r="DL42" i="25"/>
  <c r="DL43" i="25"/>
  <c r="DL44" i="25"/>
  <c r="DL45" i="25"/>
  <c r="DL46" i="25"/>
  <c r="DL47" i="25"/>
  <c r="DL48" i="25"/>
  <c r="DL49" i="25"/>
  <c r="DL50" i="25"/>
  <c r="DL51" i="25"/>
  <c r="DL52" i="25"/>
  <c r="DL53" i="25"/>
  <c r="DL54" i="25"/>
  <c r="DL55" i="25"/>
  <c r="DL56" i="25"/>
  <c r="DL57" i="25"/>
  <c r="DL58" i="25"/>
  <c r="DL59" i="25"/>
  <c r="DL60" i="25"/>
  <c r="DL61" i="25"/>
  <c r="DL62" i="25"/>
  <c r="DL63" i="25"/>
  <c r="DL64" i="25"/>
  <c r="DL65" i="25"/>
  <c r="DL66" i="25"/>
  <c r="DL67" i="25"/>
  <c r="DL68" i="25"/>
  <c r="DL69" i="25"/>
  <c r="DL70" i="25"/>
  <c r="DL71" i="25"/>
  <c r="DL72" i="25"/>
  <c r="DL73" i="25"/>
  <c r="DL3" i="25"/>
  <c r="DH74" i="25"/>
  <c r="DI74" i="25"/>
  <c r="EH68" i="25" l="1"/>
  <c r="DZ68" i="25"/>
  <c r="EH60" i="25"/>
  <c r="DZ60" i="25"/>
  <c r="EH52" i="25"/>
  <c r="DZ52" i="25"/>
  <c r="EH44" i="25"/>
  <c r="DZ44" i="25"/>
  <c r="EH36" i="25"/>
  <c r="DZ36" i="25"/>
  <c r="EH28" i="25"/>
  <c r="DZ28" i="25"/>
  <c r="DM3" i="25"/>
  <c r="EH3" i="25"/>
  <c r="DZ3" i="25"/>
  <c r="EH70" i="25"/>
  <c r="DZ70" i="25"/>
  <c r="EH66" i="25"/>
  <c r="DZ66" i="25"/>
  <c r="EH62" i="25"/>
  <c r="DZ62" i="25"/>
  <c r="EH58" i="25"/>
  <c r="DZ58" i="25"/>
  <c r="EH54" i="25"/>
  <c r="DZ54" i="25"/>
  <c r="EH50" i="25"/>
  <c r="DZ50" i="25"/>
  <c r="EH46" i="25"/>
  <c r="DZ46" i="25"/>
  <c r="EH42" i="25"/>
  <c r="DZ42" i="25"/>
  <c r="EH38" i="25"/>
  <c r="DZ38" i="25"/>
  <c r="EH34" i="25"/>
  <c r="DZ34" i="25"/>
  <c r="EH30" i="25"/>
  <c r="DZ30" i="25"/>
  <c r="EH26" i="25"/>
  <c r="DZ26" i="25"/>
  <c r="EH22" i="25"/>
  <c r="DZ22" i="25"/>
  <c r="EH18" i="25"/>
  <c r="DZ18" i="25"/>
  <c r="EH14" i="25"/>
  <c r="DZ14" i="25"/>
  <c r="EH10" i="25"/>
  <c r="DZ10" i="25"/>
  <c r="EH6" i="25"/>
  <c r="DZ6" i="25"/>
  <c r="EH73" i="25"/>
  <c r="DZ73" i="25"/>
  <c r="EH69" i="25"/>
  <c r="DZ69" i="25"/>
  <c r="EH65" i="25"/>
  <c r="DZ65" i="25"/>
  <c r="EH61" i="25"/>
  <c r="DZ61" i="25"/>
  <c r="EH57" i="25"/>
  <c r="DZ57" i="25"/>
  <c r="EH53" i="25"/>
  <c r="DZ53" i="25"/>
  <c r="EH49" i="25"/>
  <c r="DZ49" i="25"/>
  <c r="EH45" i="25"/>
  <c r="DZ45" i="25"/>
  <c r="EH41" i="25"/>
  <c r="DZ41" i="25"/>
  <c r="EH37" i="25"/>
  <c r="DZ37" i="25"/>
  <c r="EH33" i="25"/>
  <c r="DZ33" i="25"/>
  <c r="EH29" i="25"/>
  <c r="DZ29" i="25"/>
  <c r="EH25" i="25"/>
  <c r="DZ25" i="25"/>
  <c r="EH21" i="25"/>
  <c r="DZ21" i="25"/>
  <c r="EH13" i="25"/>
  <c r="DZ13" i="25"/>
  <c r="EH9" i="25"/>
  <c r="DZ9" i="25"/>
  <c r="EH5" i="25"/>
  <c r="DZ5" i="25"/>
  <c r="EH72" i="25"/>
  <c r="DZ72" i="25"/>
  <c r="EH64" i="25"/>
  <c r="DZ64" i="25"/>
  <c r="EH56" i="25"/>
  <c r="DZ56" i="25"/>
  <c r="EH48" i="25"/>
  <c r="DZ48" i="25"/>
  <c r="EH40" i="25"/>
  <c r="DZ40" i="25"/>
  <c r="EH32" i="25"/>
  <c r="DZ32" i="25"/>
  <c r="EH24" i="25"/>
  <c r="DZ24" i="25"/>
  <c r="EH20" i="25"/>
  <c r="DZ20" i="25"/>
  <c r="EH16" i="25"/>
  <c r="DZ16" i="25"/>
  <c r="EH12" i="25"/>
  <c r="DZ12" i="25"/>
  <c r="EH8" i="25"/>
  <c r="DZ8" i="25"/>
  <c r="EH4" i="25"/>
  <c r="DZ4" i="25"/>
  <c r="EH71" i="25"/>
  <c r="DZ71" i="25"/>
  <c r="EH67" i="25"/>
  <c r="DZ67" i="25"/>
  <c r="EH63" i="25"/>
  <c r="DZ63" i="25"/>
  <c r="EH59" i="25"/>
  <c r="DZ59" i="25"/>
  <c r="EH51" i="25"/>
  <c r="DZ51" i="25"/>
  <c r="EH47" i="25"/>
  <c r="DZ47" i="25"/>
  <c r="EH43" i="25"/>
  <c r="DZ43" i="25"/>
  <c r="EH39" i="25"/>
  <c r="DZ39" i="25"/>
  <c r="EH35" i="25"/>
  <c r="DZ35" i="25"/>
  <c r="EH31" i="25"/>
  <c r="DZ31" i="25"/>
  <c r="EH27" i="25"/>
  <c r="DZ27" i="25"/>
  <c r="EH23" i="25"/>
  <c r="DZ23" i="25"/>
  <c r="EH19" i="25"/>
  <c r="DZ19" i="25"/>
  <c r="EH15" i="25"/>
  <c r="DZ15" i="25"/>
  <c r="DZ11" i="25"/>
  <c r="EH11" i="25"/>
  <c r="EH7" i="25"/>
  <c r="DZ7" i="25"/>
  <c r="EH17" i="25"/>
  <c r="DZ17" i="25"/>
  <c r="EH55" i="25"/>
  <c r="DZ55" i="25"/>
  <c r="DL74" i="25"/>
  <c r="AY69" i="24"/>
  <c r="AY64" i="24"/>
  <c r="AY60" i="24"/>
  <c r="AY59" i="24"/>
  <c r="AY58" i="24"/>
  <c r="AY4" i="24"/>
  <c r="AY5" i="24"/>
  <c r="AY6" i="24"/>
  <c r="AY7" i="24"/>
  <c r="AY8" i="24"/>
  <c r="AY9" i="24"/>
  <c r="AY10" i="24"/>
  <c r="AY11" i="24"/>
  <c r="AY12" i="24"/>
  <c r="AY13" i="24"/>
  <c r="AY15" i="24"/>
  <c r="AY16" i="24"/>
  <c r="AY17" i="24"/>
  <c r="AY18" i="24"/>
  <c r="AY19" i="24"/>
  <c r="AY20" i="24"/>
  <c r="AY21" i="24"/>
  <c r="AY22" i="24"/>
  <c r="AY23" i="24"/>
  <c r="AY24" i="24"/>
  <c r="AY25" i="24"/>
  <c r="AY26" i="24"/>
  <c r="AY27" i="24"/>
  <c r="AY28" i="24"/>
  <c r="AY29" i="24"/>
  <c r="AY30" i="24"/>
  <c r="AY31" i="24"/>
  <c r="AZ31" i="24" s="1"/>
  <c r="AY32" i="24"/>
  <c r="AY33" i="24"/>
  <c r="AY34" i="24"/>
  <c r="AY35" i="24"/>
  <c r="AY36" i="24"/>
  <c r="AY37" i="24"/>
  <c r="AY38" i="24"/>
  <c r="AY39" i="24"/>
  <c r="AY40" i="24"/>
  <c r="AY41" i="24"/>
  <c r="AY42" i="24"/>
  <c r="AY43" i="24"/>
  <c r="AY44" i="24"/>
  <c r="AY45" i="24"/>
  <c r="AY46" i="24"/>
  <c r="AY47" i="24"/>
  <c r="AY48" i="24"/>
  <c r="AY49" i="24"/>
  <c r="AY50" i="24"/>
  <c r="AY51" i="24"/>
  <c r="AY52" i="24"/>
  <c r="AY53" i="24"/>
  <c r="AY54" i="24"/>
  <c r="AY55" i="24"/>
  <c r="AY56" i="24"/>
  <c r="AY57" i="24"/>
  <c r="AY61" i="24"/>
  <c r="AY62" i="24"/>
  <c r="AY63" i="24"/>
  <c r="AY65" i="24"/>
  <c r="AY66" i="24"/>
  <c r="AY67" i="24"/>
  <c r="AY68" i="24"/>
  <c r="AY70" i="24"/>
  <c r="AY71" i="24"/>
  <c r="AY72" i="24"/>
  <c r="AY73" i="24"/>
  <c r="AY3" i="24"/>
  <c r="AU74" i="24"/>
  <c r="AV74" i="24"/>
  <c r="AY74" i="24" l="1"/>
  <c r="CV74" i="25"/>
  <c r="RD74" i="19" l="1"/>
  <c r="DE8" i="25" l="1"/>
  <c r="DE9" i="25"/>
  <c r="DE11" i="25"/>
  <c r="DE12" i="25"/>
  <c r="DE14" i="25"/>
  <c r="DE17" i="25"/>
  <c r="DE21" i="25"/>
  <c r="DE22" i="25"/>
  <c r="DE31" i="25"/>
  <c r="DE42" i="25"/>
  <c r="DE43" i="25"/>
  <c r="DE55" i="25"/>
  <c r="DE4" i="25"/>
  <c r="CT74" i="25"/>
  <c r="CU74" i="25"/>
  <c r="CX5" i="25"/>
  <c r="DM5" i="25" s="1"/>
  <c r="CX6" i="25"/>
  <c r="DM6" i="25" s="1"/>
  <c r="CX7" i="25"/>
  <c r="DM7" i="25" s="1"/>
  <c r="CX8" i="25"/>
  <c r="DM8" i="25" s="1"/>
  <c r="CX9" i="25"/>
  <c r="DM9" i="25" s="1"/>
  <c r="CX10" i="25"/>
  <c r="DM10" i="25" s="1"/>
  <c r="CX11" i="25"/>
  <c r="DM11" i="25" s="1"/>
  <c r="CX12" i="25"/>
  <c r="DM12" i="25" s="1"/>
  <c r="CX13" i="25"/>
  <c r="DM13" i="25" s="1"/>
  <c r="CX14" i="25"/>
  <c r="DM14" i="25" s="1"/>
  <c r="CX15" i="25"/>
  <c r="DM15" i="25" s="1"/>
  <c r="CX16" i="25"/>
  <c r="DM16" i="25" s="1"/>
  <c r="CX17" i="25"/>
  <c r="DM17" i="25" s="1"/>
  <c r="CX18" i="25"/>
  <c r="DM18" i="25" s="1"/>
  <c r="CX19" i="25"/>
  <c r="DM19" i="25" s="1"/>
  <c r="CX20" i="25"/>
  <c r="DM20" i="25" s="1"/>
  <c r="CX21" i="25"/>
  <c r="DM21" i="25" s="1"/>
  <c r="CX22" i="25"/>
  <c r="DM22" i="25" s="1"/>
  <c r="CX23" i="25"/>
  <c r="DM23" i="25" s="1"/>
  <c r="CX24" i="25"/>
  <c r="DM24" i="25" s="1"/>
  <c r="CX25" i="25"/>
  <c r="DM25" i="25" s="1"/>
  <c r="CX26" i="25"/>
  <c r="DM26" i="25" s="1"/>
  <c r="CX27" i="25"/>
  <c r="DM27" i="25" s="1"/>
  <c r="CX28" i="25"/>
  <c r="DM28" i="25" s="1"/>
  <c r="CX29" i="25"/>
  <c r="DM29" i="25" s="1"/>
  <c r="CX30" i="25"/>
  <c r="DM30" i="25" s="1"/>
  <c r="CX31" i="25"/>
  <c r="DM31" i="25" s="1"/>
  <c r="CX32" i="25"/>
  <c r="DM32" i="25" s="1"/>
  <c r="CX33" i="25"/>
  <c r="DM33" i="25" s="1"/>
  <c r="CX34" i="25"/>
  <c r="DM34" i="25" s="1"/>
  <c r="CX35" i="25"/>
  <c r="DM35" i="25" s="1"/>
  <c r="CX36" i="25"/>
  <c r="DM36" i="25" s="1"/>
  <c r="CX37" i="25"/>
  <c r="DM37" i="25" s="1"/>
  <c r="CX38" i="25"/>
  <c r="DM38" i="25" s="1"/>
  <c r="CX39" i="25"/>
  <c r="DM39" i="25" s="1"/>
  <c r="CX40" i="25"/>
  <c r="DM40" i="25" s="1"/>
  <c r="CX41" i="25"/>
  <c r="DM41" i="25" s="1"/>
  <c r="CX42" i="25"/>
  <c r="DM42" i="25" s="1"/>
  <c r="CX43" i="25"/>
  <c r="DM43" i="25" s="1"/>
  <c r="CX44" i="25"/>
  <c r="DM44" i="25" s="1"/>
  <c r="CX45" i="25"/>
  <c r="DM45" i="25" s="1"/>
  <c r="CX46" i="25"/>
  <c r="DM46" i="25" s="1"/>
  <c r="CX47" i="25"/>
  <c r="DM47" i="25" s="1"/>
  <c r="CX48" i="25"/>
  <c r="DM48" i="25" s="1"/>
  <c r="CX49" i="25"/>
  <c r="DM49" i="25" s="1"/>
  <c r="CX50" i="25"/>
  <c r="DM50" i="25" s="1"/>
  <c r="CX51" i="25"/>
  <c r="DM51" i="25" s="1"/>
  <c r="CX52" i="25"/>
  <c r="DM52" i="25" s="1"/>
  <c r="CX53" i="25"/>
  <c r="DM53" i="25" s="1"/>
  <c r="CX54" i="25"/>
  <c r="DM54" i="25" s="1"/>
  <c r="CX55" i="25"/>
  <c r="DM55" i="25" s="1"/>
  <c r="CX56" i="25"/>
  <c r="DM56" i="25" s="1"/>
  <c r="CX57" i="25"/>
  <c r="DM57" i="25" s="1"/>
  <c r="CX58" i="25"/>
  <c r="DM58" i="25" s="1"/>
  <c r="CX59" i="25"/>
  <c r="DM59" i="25" s="1"/>
  <c r="CX60" i="25"/>
  <c r="DM60" i="25" s="1"/>
  <c r="CX61" i="25"/>
  <c r="DM61" i="25" s="1"/>
  <c r="CX62" i="25"/>
  <c r="DM62" i="25" s="1"/>
  <c r="CX63" i="25"/>
  <c r="DM63" i="25" s="1"/>
  <c r="CX64" i="25"/>
  <c r="DM64" i="25" s="1"/>
  <c r="CX65" i="25"/>
  <c r="DM65" i="25" s="1"/>
  <c r="CX66" i="25"/>
  <c r="DM66" i="25" s="1"/>
  <c r="CX67" i="25"/>
  <c r="DM67" i="25" s="1"/>
  <c r="CX68" i="25"/>
  <c r="DM68" i="25" s="1"/>
  <c r="CX69" i="25"/>
  <c r="DM69" i="25" s="1"/>
  <c r="CX70" i="25"/>
  <c r="DM70" i="25" s="1"/>
  <c r="CX71" i="25"/>
  <c r="DM71" i="25" s="1"/>
  <c r="CX72" i="25"/>
  <c r="DM72" i="25" s="1"/>
  <c r="CX73" i="25"/>
  <c r="DM73" i="25" s="1"/>
  <c r="CX4" i="25"/>
  <c r="DM4" i="25" s="1"/>
  <c r="CX74" i="25" l="1"/>
  <c r="RH4" i="19"/>
  <c r="RH5" i="19"/>
  <c r="RH6" i="19"/>
  <c r="RH7" i="19"/>
  <c r="RH8" i="19"/>
  <c r="RH9" i="19"/>
  <c r="RH10" i="19"/>
  <c r="RH11" i="19"/>
  <c r="RH12" i="19"/>
  <c r="RH13" i="19"/>
  <c r="RH14" i="19"/>
  <c r="RH15" i="19"/>
  <c r="RH16" i="19"/>
  <c r="RH17" i="19"/>
  <c r="RH18" i="19"/>
  <c r="RH19" i="19"/>
  <c r="RH20" i="19"/>
  <c r="RH21" i="19"/>
  <c r="RH22" i="19"/>
  <c r="RH23" i="19"/>
  <c r="RH24" i="19"/>
  <c r="RH25" i="19"/>
  <c r="RH26" i="19"/>
  <c r="RH27" i="19"/>
  <c r="RH28" i="19"/>
  <c r="RH29" i="19"/>
  <c r="RH30" i="19"/>
  <c r="RH31" i="19"/>
  <c r="RH32" i="19"/>
  <c r="RH33" i="19"/>
  <c r="RH34" i="19"/>
  <c r="RH35" i="19"/>
  <c r="RH36" i="19"/>
  <c r="RH37" i="19"/>
  <c r="RH38" i="19"/>
  <c r="RH39" i="19"/>
  <c r="RH40" i="19"/>
  <c r="RH41" i="19"/>
  <c r="RH42" i="19"/>
  <c r="RH43" i="19"/>
  <c r="RH44" i="19"/>
  <c r="RH45" i="19"/>
  <c r="RH46" i="19"/>
  <c r="RH47" i="19"/>
  <c r="RH48" i="19"/>
  <c r="RH49" i="19"/>
  <c r="RH50" i="19"/>
  <c r="RH51" i="19"/>
  <c r="RH52" i="19"/>
  <c r="RH53" i="19"/>
  <c r="RH54" i="19"/>
  <c r="RH55" i="19"/>
  <c r="RH56" i="19"/>
  <c r="RH57" i="19"/>
  <c r="RH58" i="19"/>
  <c r="RH59" i="19"/>
  <c r="RH60" i="19"/>
  <c r="RH61" i="19"/>
  <c r="RH62" i="19"/>
  <c r="RH63" i="19"/>
  <c r="RH64" i="19"/>
  <c r="RH65" i="19"/>
  <c r="RH66" i="19"/>
  <c r="RH67" i="19"/>
  <c r="RH68" i="19"/>
  <c r="RH69" i="19"/>
  <c r="RH70" i="19"/>
  <c r="RH71" i="19"/>
  <c r="RH72" i="19"/>
  <c r="RH73" i="19"/>
  <c r="RH3" i="19"/>
  <c r="RE74" i="19"/>
  <c r="RH74" i="19" l="1"/>
  <c r="BZ74" i="25"/>
  <c r="M74" i="26" l="1"/>
  <c r="N74" i="26"/>
  <c r="Q4" i="26"/>
  <c r="R4" i="26" s="1"/>
  <c r="Q5" i="26"/>
  <c r="Q6" i="26"/>
  <c r="R6" i="26" s="1"/>
  <c r="Q7" i="26"/>
  <c r="R7" i="26" s="1"/>
  <c r="Q8" i="26"/>
  <c r="Q9" i="26"/>
  <c r="Q10" i="26"/>
  <c r="R10" i="26" s="1"/>
  <c r="Q11" i="26"/>
  <c r="R11" i="26" s="1"/>
  <c r="Q12" i="26"/>
  <c r="Q13" i="26"/>
  <c r="Q14" i="26"/>
  <c r="R14" i="26" s="1"/>
  <c r="Q15" i="26"/>
  <c r="R15" i="26" s="1"/>
  <c r="Q16" i="26"/>
  <c r="Q17" i="26"/>
  <c r="Q18" i="26"/>
  <c r="R18" i="26" s="1"/>
  <c r="Q19" i="26"/>
  <c r="R19" i="26" s="1"/>
  <c r="Q20" i="26"/>
  <c r="Q21" i="26"/>
  <c r="R21" i="26" s="1"/>
  <c r="Q22" i="26"/>
  <c r="R22" i="26" s="1"/>
  <c r="Q23" i="26"/>
  <c r="R23" i="26" s="1"/>
  <c r="Q24" i="26"/>
  <c r="Q25" i="26"/>
  <c r="Q26" i="26"/>
  <c r="R26" i="26" s="1"/>
  <c r="Q27" i="26"/>
  <c r="R27" i="26" s="1"/>
  <c r="Q28" i="26"/>
  <c r="Q29" i="26"/>
  <c r="Q30" i="26"/>
  <c r="R30" i="26" s="1"/>
  <c r="Q31" i="26"/>
  <c r="R31" i="26" s="1"/>
  <c r="Q32" i="26"/>
  <c r="Q33" i="26"/>
  <c r="Q34" i="26"/>
  <c r="R34" i="26" s="1"/>
  <c r="Q35" i="26"/>
  <c r="R35" i="26" s="1"/>
  <c r="Q36" i="26"/>
  <c r="Q37" i="26"/>
  <c r="Q38" i="26"/>
  <c r="R38" i="26" s="1"/>
  <c r="Q39" i="26"/>
  <c r="R39" i="26" s="1"/>
  <c r="Q40" i="26"/>
  <c r="Q41" i="26"/>
  <c r="Q42" i="26"/>
  <c r="R42" i="26" s="1"/>
  <c r="Q43" i="26"/>
  <c r="R43" i="26" s="1"/>
  <c r="Q44" i="26"/>
  <c r="Q45" i="26"/>
  <c r="Q46" i="26"/>
  <c r="R46" i="26" s="1"/>
  <c r="Q47" i="26"/>
  <c r="R47" i="26" s="1"/>
  <c r="Q48" i="26"/>
  <c r="Q49" i="26"/>
  <c r="Q50" i="26"/>
  <c r="R50" i="26" s="1"/>
  <c r="Q51" i="26"/>
  <c r="R51" i="26" s="1"/>
  <c r="Q52" i="26"/>
  <c r="Q53" i="26"/>
  <c r="Q54" i="26"/>
  <c r="R54" i="26" s="1"/>
  <c r="Q55" i="26"/>
  <c r="R55" i="26" s="1"/>
  <c r="Q56" i="26"/>
  <c r="Q57" i="26"/>
  <c r="Q58" i="26"/>
  <c r="R58" i="26" s="1"/>
  <c r="Q59" i="26"/>
  <c r="R59" i="26" s="1"/>
  <c r="Q60" i="26"/>
  <c r="Q61" i="26"/>
  <c r="Q62" i="26"/>
  <c r="R62" i="26" s="1"/>
  <c r="Q63" i="26"/>
  <c r="R63" i="26" s="1"/>
  <c r="Q64" i="26"/>
  <c r="Q65" i="26"/>
  <c r="Q66" i="26"/>
  <c r="R66" i="26" s="1"/>
  <c r="Q67" i="26"/>
  <c r="R67" i="26" s="1"/>
  <c r="Q68" i="26"/>
  <c r="Q69" i="26"/>
  <c r="Q70" i="26"/>
  <c r="R70" i="26" s="1"/>
  <c r="Q71" i="26"/>
  <c r="R71" i="26" s="1"/>
  <c r="Q72" i="26"/>
  <c r="Q73" i="26"/>
  <c r="Q3" i="26"/>
  <c r="R3" i="26" s="1"/>
  <c r="R5" i="26"/>
  <c r="R8" i="26"/>
  <c r="R9" i="26"/>
  <c r="R12" i="26"/>
  <c r="R13" i="26"/>
  <c r="R16" i="26"/>
  <c r="R17" i="26"/>
  <c r="R20" i="26"/>
  <c r="R24" i="26"/>
  <c r="R25" i="26"/>
  <c r="R28" i="26"/>
  <c r="R29" i="26"/>
  <c r="R32" i="26"/>
  <c r="R33" i="26"/>
  <c r="R36" i="26"/>
  <c r="R37" i="26"/>
  <c r="R40" i="26"/>
  <c r="R41" i="26"/>
  <c r="R44" i="26"/>
  <c r="R45" i="26"/>
  <c r="R48" i="26"/>
  <c r="R49" i="26"/>
  <c r="R52" i="26"/>
  <c r="R53" i="26"/>
  <c r="R56" i="26"/>
  <c r="R57" i="26"/>
  <c r="R60" i="26"/>
  <c r="R61" i="26"/>
  <c r="R64" i="26"/>
  <c r="R65" i="26"/>
  <c r="R68" i="26"/>
  <c r="R69" i="26"/>
  <c r="R72" i="26"/>
  <c r="R73" i="26"/>
  <c r="CL74" i="25"/>
  <c r="CM74" i="25"/>
  <c r="CP4" i="25"/>
  <c r="CY4" i="25" s="1"/>
  <c r="CP5" i="25"/>
  <c r="CY5" i="25" s="1"/>
  <c r="CP6" i="25"/>
  <c r="CY6" i="25" s="1"/>
  <c r="CP7" i="25"/>
  <c r="CY7" i="25" s="1"/>
  <c r="CP8" i="25"/>
  <c r="CY8" i="25" s="1"/>
  <c r="CP9" i="25"/>
  <c r="CY9" i="25" s="1"/>
  <c r="CP10" i="25"/>
  <c r="CY10" i="25" s="1"/>
  <c r="CP11" i="25"/>
  <c r="CY11" i="25" s="1"/>
  <c r="CP12" i="25"/>
  <c r="CY12" i="25" s="1"/>
  <c r="CP13" i="25"/>
  <c r="CY13" i="25" s="1"/>
  <c r="CP14" i="25"/>
  <c r="CY14" i="25" s="1"/>
  <c r="CP15" i="25"/>
  <c r="CY15" i="25" s="1"/>
  <c r="CP16" i="25"/>
  <c r="CY16" i="25" s="1"/>
  <c r="CP17" i="25"/>
  <c r="CY17" i="25" s="1"/>
  <c r="CP18" i="25"/>
  <c r="CY18" i="25" s="1"/>
  <c r="CP19" i="25"/>
  <c r="CY19" i="25" s="1"/>
  <c r="CP20" i="25"/>
  <c r="CY20" i="25" s="1"/>
  <c r="CP21" i="25"/>
  <c r="CY21" i="25" s="1"/>
  <c r="CP22" i="25"/>
  <c r="CY22" i="25" s="1"/>
  <c r="CP23" i="25"/>
  <c r="CY23" i="25" s="1"/>
  <c r="CP24" i="25"/>
  <c r="CY24" i="25" s="1"/>
  <c r="CP25" i="25"/>
  <c r="CP26" i="25"/>
  <c r="CY26" i="25" s="1"/>
  <c r="CP27" i="25"/>
  <c r="CY27" i="25" s="1"/>
  <c r="CP28" i="25"/>
  <c r="CY28" i="25" s="1"/>
  <c r="CP29" i="25"/>
  <c r="CY29" i="25" s="1"/>
  <c r="CP30" i="25"/>
  <c r="CY30" i="25" s="1"/>
  <c r="CP31" i="25"/>
  <c r="CY31" i="25" s="1"/>
  <c r="CP32" i="25"/>
  <c r="CY32" i="25" s="1"/>
  <c r="CP33" i="25"/>
  <c r="CY33" i="25" s="1"/>
  <c r="CP34" i="25"/>
  <c r="CY34" i="25" s="1"/>
  <c r="CP35" i="25"/>
  <c r="CY35" i="25" s="1"/>
  <c r="CP36" i="25"/>
  <c r="CY36" i="25" s="1"/>
  <c r="CP37" i="25"/>
  <c r="CY37" i="25" s="1"/>
  <c r="CP38" i="25"/>
  <c r="CY38" i="25" s="1"/>
  <c r="CP39" i="25"/>
  <c r="CY39" i="25" s="1"/>
  <c r="CP40" i="25"/>
  <c r="CY40" i="25" s="1"/>
  <c r="CP41" i="25"/>
  <c r="CY41" i="25" s="1"/>
  <c r="CP42" i="25"/>
  <c r="CP43" i="25"/>
  <c r="CY43" i="25" s="1"/>
  <c r="CP44" i="25"/>
  <c r="CY44" i="25" s="1"/>
  <c r="CP45" i="25"/>
  <c r="CY45" i="25" s="1"/>
  <c r="CP46" i="25"/>
  <c r="CY46" i="25" s="1"/>
  <c r="CP47" i="25"/>
  <c r="CY47" i="25" s="1"/>
  <c r="CP48" i="25"/>
  <c r="CY48" i="25" s="1"/>
  <c r="CP49" i="25"/>
  <c r="CY49" i="25" s="1"/>
  <c r="CP50" i="25"/>
  <c r="CY50" i="25" s="1"/>
  <c r="CP51" i="25"/>
  <c r="CY51" i="25" s="1"/>
  <c r="CP52" i="25"/>
  <c r="CY52" i="25" s="1"/>
  <c r="CP53" i="25"/>
  <c r="CY53" i="25" s="1"/>
  <c r="CP54" i="25"/>
  <c r="CY54" i="25" s="1"/>
  <c r="CP55" i="25"/>
  <c r="CP56" i="25"/>
  <c r="CP57" i="25"/>
  <c r="CY57" i="25" s="1"/>
  <c r="CP58" i="25"/>
  <c r="CY58" i="25" s="1"/>
  <c r="CP59" i="25"/>
  <c r="CY59" i="25" s="1"/>
  <c r="CP60" i="25"/>
  <c r="CY60" i="25" s="1"/>
  <c r="CP61" i="25"/>
  <c r="CY61" i="25" s="1"/>
  <c r="CP62" i="25"/>
  <c r="CY62" i="25" s="1"/>
  <c r="CP63" i="25"/>
  <c r="CY63" i="25" s="1"/>
  <c r="CP64" i="25"/>
  <c r="CY64" i="25" s="1"/>
  <c r="CP65" i="25"/>
  <c r="CY65" i="25" s="1"/>
  <c r="CP66" i="25"/>
  <c r="CY66" i="25" s="1"/>
  <c r="CP67" i="25"/>
  <c r="CY67" i="25" s="1"/>
  <c r="CP68" i="25"/>
  <c r="CY68" i="25" s="1"/>
  <c r="CP69" i="25"/>
  <c r="CY69" i="25" s="1"/>
  <c r="CP70" i="25"/>
  <c r="CP71" i="25"/>
  <c r="CY71" i="25" s="1"/>
  <c r="CP72" i="25"/>
  <c r="CY72" i="25" s="1"/>
  <c r="CP73" i="25"/>
  <c r="CP3" i="25"/>
  <c r="CY3" i="25" s="1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3" i="26"/>
  <c r="E74" i="26"/>
  <c r="F74" i="26"/>
  <c r="I74" i="26" s="1"/>
  <c r="QT4" i="19"/>
  <c r="QT5" i="19"/>
  <c r="QT6" i="19"/>
  <c r="QT7" i="19"/>
  <c r="QT8" i="19"/>
  <c r="QT9" i="19"/>
  <c r="QT10" i="19"/>
  <c r="QT11" i="19"/>
  <c r="QT12" i="19"/>
  <c r="QT13" i="19"/>
  <c r="QT14" i="19"/>
  <c r="QT15" i="19"/>
  <c r="QT16" i="19"/>
  <c r="QT17" i="19"/>
  <c r="QT18" i="19"/>
  <c r="QT19" i="19"/>
  <c r="QT20" i="19"/>
  <c r="QT21" i="19"/>
  <c r="QT22" i="19"/>
  <c r="QT23" i="19"/>
  <c r="QT24" i="19"/>
  <c r="QT25" i="19"/>
  <c r="QT26" i="19"/>
  <c r="QT27" i="19"/>
  <c r="QT28" i="19"/>
  <c r="QT29" i="19"/>
  <c r="QT30" i="19"/>
  <c r="QT31" i="19"/>
  <c r="QT32" i="19"/>
  <c r="QT33" i="19"/>
  <c r="QT34" i="19"/>
  <c r="QT35" i="19"/>
  <c r="QT36" i="19"/>
  <c r="QT37" i="19"/>
  <c r="QT38" i="19"/>
  <c r="QT39" i="19"/>
  <c r="QT40" i="19"/>
  <c r="QT41" i="19"/>
  <c r="QT42" i="19"/>
  <c r="QT43" i="19"/>
  <c r="QT44" i="19"/>
  <c r="QT45" i="19"/>
  <c r="QT46" i="19"/>
  <c r="QT47" i="19"/>
  <c r="QT48" i="19"/>
  <c r="QT49" i="19"/>
  <c r="QT50" i="19"/>
  <c r="QT51" i="19"/>
  <c r="QT52" i="19"/>
  <c r="QT53" i="19"/>
  <c r="QT54" i="19"/>
  <c r="QT55" i="19"/>
  <c r="QT56" i="19"/>
  <c r="QT57" i="19"/>
  <c r="QT58" i="19"/>
  <c r="QT59" i="19"/>
  <c r="QT60" i="19"/>
  <c r="QT61" i="19"/>
  <c r="QT62" i="19"/>
  <c r="QT63" i="19"/>
  <c r="QT64" i="19"/>
  <c r="QT65" i="19"/>
  <c r="QT66" i="19"/>
  <c r="QT67" i="19"/>
  <c r="QT68" i="19"/>
  <c r="QT69" i="19"/>
  <c r="QT70" i="19"/>
  <c r="QT71" i="19"/>
  <c r="QT72" i="19"/>
  <c r="QT73" i="19"/>
  <c r="QT3" i="19"/>
  <c r="QO74" i="19"/>
  <c r="QG74" i="19"/>
  <c r="CY55" i="25" l="1"/>
  <c r="CY70" i="25"/>
  <c r="CY42" i="25"/>
  <c r="CY73" i="25"/>
  <c r="CY25" i="25"/>
  <c r="CY56" i="25"/>
  <c r="Q74" i="26"/>
  <c r="CP74" i="25"/>
  <c r="CI43" i="25"/>
  <c r="CI8" i="25" l="1"/>
  <c r="CI9" i="25"/>
  <c r="CI11" i="25"/>
  <c r="CI12" i="25"/>
  <c r="CI14" i="25"/>
  <c r="CI17" i="25"/>
  <c r="CI21" i="25"/>
  <c r="CI22" i="25"/>
  <c r="CI30" i="25"/>
  <c r="CI42" i="25"/>
  <c r="CI55" i="25"/>
  <c r="CI4" i="25"/>
  <c r="BX74" i="25" l="1"/>
  <c r="BY74" i="25"/>
  <c r="CB4" i="25"/>
  <c r="CQ4" i="25" s="1"/>
  <c r="CB5" i="25"/>
  <c r="CQ5" i="25" s="1"/>
  <c r="CB6" i="25"/>
  <c r="CQ6" i="25" s="1"/>
  <c r="CB7" i="25"/>
  <c r="CQ7" i="25" s="1"/>
  <c r="CB8" i="25"/>
  <c r="CQ8" i="25" s="1"/>
  <c r="CB9" i="25"/>
  <c r="CQ9" i="25" s="1"/>
  <c r="CB10" i="25"/>
  <c r="CQ10" i="25" s="1"/>
  <c r="CB11" i="25"/>
  <c r="CQ11" i="25" s="1"/>
  <c r="CB12" i="25"/>
  <c r="CQ12" i="25" s="1"/>
  <c r="CB13" i="25"/>
  <c r="CQ13" i="25" s="1"/>
  <c r="CB14" i="25"/>
  <c r="CQ14" i="25" s="1"/>
  <c r="CB15" i="25"/>
  <c r="CQ15" i="25" s="1"/>
  <c r="CB16" i="25"/>
  <c r="CQ16" i="25" s="1"/>
  <c r="CB17" i="25"/>
  <c r="CQ17" i="25" s="1"/>
  <c r="CB18" i="25"/>
  <c r="CQ18" i="25" s="1"/>
  <c r="CB19" i="25"/>
  <c r="CQ19" i="25" s="1"/>
  <c r="CB20" i="25"/>
  <c r="CQ20" i="25" s="1"/>
  <c r="CB21" i="25"/>
  <c r="CQ21" i="25" s="1"/>
  <c r="CB22" i="25"/>
  <c r="CQ22" i="25" s="1"/>
  <c r="CB23" i="25"/>
  <c r="CQ23" i="25" s="1"/>
  <c r="CB24" i="25"/>
  <c r="CQ24" i="25" s="1"/>
  <c r="CB25" i="25"/>
  <c r="CQ25" i="25" s="1"/>
  <c r="CB26" i="25"/>
  <c r="CQ26" i="25" s="1"/>
  <c r="CB27" i="25"/>
  <c r="CQ27" i="25" s="1"/>
  <c r="CB28" i="25"/>
  <c r="CQ28" i="25" s="1"/>
  <c r="CB29" i="25"/>
  <c r="CQ29" i="25" s="1"/>
  <c r="CB30" i="25"/>
  <c r="CQ30" i="25" s="1"/>
  <c r="CB31" i="25"/>
  <c r="CQ31" i="25" s="1"/>
  <c r="CB32" i="25"/>
  <c r="CQ32" i="25" s="1"/>
  <c r="CB33" i="25"/>
  <c r="CQ33" i="25" s="1"/>
  <c r="CB34" i="25"/>
  <c r="CQ34" i="25" s="1"/>
  <c r="CB35" i="25"/>
  <c r="CQ35" i="25" s="1"/>
  <c r="CB36" i="25"/>
  <c r="CQ36" i="25" s="1"/>
  <c r="CB37" i="25"/>
  <c r="CQ37" i="25" s="1"/>
  <c r="CB38" i="25"/>
  <c r="CQ38" i="25" s="1"/>
  <c r="CB39" i="25"/>
  <c r="CQ39" i="25" s="1"/>
  <c r="CB40" i="25"/>
  <c r="CQ40" i="25" s="1"/>
  <c r="CB41" i="25"/>
  <c r="CQ41" i="25" s="1"/>
  <c r="CB42" i="25"/>
  <c r="CQ42" i="25" s="1"/>
  <c r="CB43" i="25"/>
  <c r="CQ43" i="25" s="1"/>
  <c r="CB44" i="25"/>
  <c r="CQ44" i="25" s="1"/>
  <c r="CB45" i="25"/>
  <c r="CQ45" i="25" s="1"/>
  <c r="CB46" i="25"/>
  <c r="CQ46" i="25" s="1"/>
  <c r="CB47" i="25"/>
  <c r="CQ47" i="25" s="1"/>
  <c r="CB48" i="25"/>
  <c r="CQ48" i="25" s="1"/>
  <c r="CB49" i="25"/>
  <c r="CQ49" i="25" s="1"/>
  <c r="CB50" i="25"/>
  <c r="CQ50" i="25" s="1"/>
  <c r="CB51" i="25"/>
  <c r="CQ51" i="25" s="1"/>
  <c r="CB52" i="25"/>
  <c r="CQ52" i="25" s="1"/>
  <c r="CB53" i="25"/>
  <c r="CQ53" i="25" s="1"/>
  <c r="CB54" i="25"/>
  <c r="CQ54" i="25" s="1"/>
  <c r="CB55" i="25"/>
  <c r="CQ55" i="25" s="1"/>
  <c r="CB56" i="25"/>
  <c r="CQ56" i="25" s="1"/>
  <c r="CB57" i="25"/>
  <c r="CQ57" i="25" s="1"/>
  <c r="CB58" i="25"/>
  <c r="CQ58" i="25" s="1"/>
  <c r="CB59" i="25"/>
  <c r="CQ59" i="25" s="1"/>
  <c r="CB60" i="25"/>
  <c r="CQ60" i="25" s="1"/>
  <c r="CB61" i="25"/>
  <c r="CQ61" i="25" s="1"/>
  <c r="CB62" i="25"/>
  <c r="CQ62" i="25" s="1"/>
  <c r="CB63" i="25"/>
  <c r="CQ63" i="25" s="1"/>
  <c r="CB64" i="25"/>
  <c r="CQ64" i="25" s="1"/>
  <c r="CB65" i="25"/>
  <c r="CQ65" i="25" s="1"/>
  <c r="CB66" i="25"/>
  <c r="CQ66" i="25" s="1"/>
  <c r="CB67" i="25"/>
  <c r="CQ67" i="25" s="1"/>
  <c r="CB68" i="25"/>
  <c r="CQ68" i="25" s="1"/>
  <c r="CB69" i="25"/>
  <c r="CQ69" i="25" s="1"/>
  <c r="CB70" i="25"/>
  <c r="CQ70" i="25" s="1"/>
  <c r="CB71" i="25"/>
  <c r="CQ71" i="25" s="1"/>
  <c r="CB72" i="25"/>
  <c r="CQ72" i="25" s="1"/>
  <c r="CB73" i="25"/>
  <c r="CQ73" i="25" s="1"/>
  <c r="CB3" i="25"/>
  <c r="CQ3" i="25" s="1"/>
  <c r="CB74" i="25" l="1"/>
  <c r="QV74" i="19"/>
  <c r="QW74" i="19"/>
  <c r="QZ4" i="19"/>
  <c r="QZ5" i="19"/>
  <c r="RI5" i="19" s="1"/>
  <c r="QZ6" i="19"/>
  <c r="RI6" i="19" s="1"/>
  <c r="QZ7" i="19"/>
  <c r="RI7" i="19" s="1"/>
  <c r="QZ8" i="19"/>
  <c r="RI8" i="19" s="1"/>
  <c r="QZ9" i="19"/>
  <c r="RI9" i="19" s="1"/>
  <c r="QZ10" i="19"/>
  <c r="RI10" i="19" s="1"/>
  <c r="QZ11" i="19"/>
  <c r="QZ12" i="19"/>
  <c r="RI12" i="19" s="1"/>
  <c r="QZ13" i="19"/>
  <c r="RI13" i="19" s="1"/>
  <c r="QZ14" i="19"/>
  <c r="QZ15" i="19"/>
  <c r="RI15" i="19" s="1"/>
  <c r="QZ16" i="19"/>
  <c r="RI16" i="19" s="1"/>
  <c r="QZ17" i="19"/>
  <c r="RI17" i="19" s="1"/>
  <c r="QZ18" i="19"/>
  <c r="RI18" i="19" s="1"/>
  <c r="QZ19" i="19"/>
  <c r="RI19" i="19" s="1"/>
  <c r="QZ20" i="19"/>
  <c r="RI20" i="19" s="1"/>
  <c r="QZ21" i="19"/>
  <c r="RI21" i="19" s="1"/>
  <c r="QZ22" i="19"/>
  <c r="RI22" i="19" s="1"/>
  <c r="QZ23" i="19"/>
  <c r="RI23" i="19" s="1"/>
  <c r="QZ24" i="19"/>
  <c r="RI24" i="19" s="1"/>
  <c r="QZ25" i="19"/>
  <c r="RI25" i="19" s="1"/>
  <c r="QZ26" i="19"/>
  <c r="RI26" i="19" s="1"/>
  <c r="QZ27" i="19"/>
  <c r="RI27" i="19" s="1"/>
  <c r="QZ28" i="19"/>
  <c r="RI28" i="19" s="1"/>
  <c r="QZ29" i="19"/>
  <c r="RI29" i="19" s="1"/>
  <c r="QZ30" i="19"/>
  <c r="RI30" i="19" s="1"/>
  <c r="QZ31" i="19"/>
  <c r="RI31" i="19" s="1"/>
  <c r="QZ32" i="19"/>
  <c r="RI32" i="19" s="1"/>
  <c r="QZ33" i="19"/>
  <c r="RI33" i="19" s="1"/>
  <c r="QZ34" i="19"/>
  <c r="RI34" i="19" s="1"/>
  <c r="QZ35" i="19"/>
  <c r="RI35" i="19" s="1"/>
  <c r="QZ36" i="19"/>
  <c r="RI36" i="19" s="1"/>
  <c r="QZ37" i="19"/>
  <c r="RI37" i="19" s="1"/>
  <c r="QZ38" i="19"/>
  <c r="RI38" i="19" s="1"/>
  <c r="QZ39" i="19"/>
  <c r="RI39" i="19" s="1"/>
  <c r="QZ40" i="19"/>
  <c r="RI40" i="19" s="1"/>
  <c r="QZ41" i="19"/>
  <c r="RI41" i="19" s="1"/>
  <c r="QZ42" i="19"/>
  <c r="RI42" i="19" s="1"/>
  <c r="QZ43" i="19"/>
  <c r="RI43" i="19" s="1"/>
  <c r="QZ44" i="19"/>
  <c r="RI44" i="19" s="1"/>
  <c r="QZ45" i="19"/>
  <c r="RI45" i="19" s="1"/>
  <c r="QZ46" i="19"/>
  <c r="RI46" i="19" s="1"/>
  <c r="QZ47" i="19"/>
  <c r="RI47" i="19" s="1"/>
  <c r="QZ48" i="19"/>
  <c r="RI48" i="19" s="1"/>
  <c r="QZ49" i="19"/>
  <c r="RI49" i="19" s="1"/>
  <c r="QZ50" i="19"/>
  <c r="RI50" i="19" s="1"/>
  <c r="QZ51" i="19"/>
  <c r="RI51" i="19" s="1"/>
  <c r="QZ52" i="19"/>
  <c r="RI52" i="19" s="1"/>
  <c r="QZ53" i="19"/>
  <c r="RI53" i="19" s="1"/>
  <c r="QZ54" i="19"/>
  <c r="RI54" i="19" s="1"/>
  <c r="QZ55" i="19"/>
  <c r="QZ56" i="19"/>
  <c r="RI56" i="19" s="1"/>
  <c r="QZ57" i="19"/>
  <c r="RI57" i="19" s="1"/>
  <c r="QZ58" i="19"/>
  <c r="RI58" i="19" s="1"/>
  <c r="QZ59" i="19"/>
  <c r="QZ60" i="19"/>
  <c r="RI60" i="19" s="1"/>
  <c r="QZ61" i="19"/>
  <c r="RI61" i="19" s="1"/>
  <c r="QZ62" i="19"/>
  <c r="RI62" i="19" s="1"/>
  <c r="QZ63" i="19"/>
  <c r="RI63" i="19" s="1"/>
  <c r="QZ64" i="19"/>
  <c r="RI64" i="19" s="1"/>
  <c r="QZ65" i="19"/>
  <c r="RI65" i="19" s="1"/>
  <c r="QZ66" i="19"/>
  <c r="RI66" i="19" s="1"/>
  <c r="QZ67" i="19"/>
  <c r="RI67" i="19" s="1"/>
  <c r="QZ68" i="19"/>
  <c r="RI68" i="19" s="1"/>
  <c r="QZ69" i="19"/>
  <c r="RI69" i="19" s="1"/>
  <c r="QZ70" i="19"/>
  <c r="QZ71" i="19"/>
  <c r="RI71" i="19" s="1"/>
  <c r="QZ72" i="19"/>
  <c r="RI72" i="19" s="1"/>
  <c r="QZ73" i="19"/>
  <c r="RI73" i="19" s="1"/>
  <c r="QZ3" i="19"/>
  <c r="QZ74" i="19" l="1"/>
  <c r="RI59" i="19"/>
  <c r="RI55" i="19"/>
  <c r="RI11" i="19"/>
  <c r="RI3" i="19"/>
  <c r="RI70" i="19"/>
  <c r="RI14" i="19"/>
  <c r="RI4" i="19"/>
  <c r="BM87" i="25"/>
  <c r="BN87" i="25"/>
  <c r="QG100" i="19"/>
  <c r="QH100" i="19"/>
  <c r="QQ4" i="19" l="1"/>
  <c r="RA4" i="19" s="1"/>
  <c r="QQ5" i="19"/>
  <c r="RA5" i="19" s="1"/>
  <c r="QQ6" i="19"/>
  <c r="RA6" i="19" s="1"/>
  <c r="QQ7" i="19"/>
  <c r="RA7" i="19" s="1"/>
  <c r="QQ8" i="19"/>
  <c r="RA8" i="19" s="1"/>
  <c r="QQ9" i="19"/>
  <c r="RA9" i="19" s="1"/>
  <c r="QQ10" i="19"/>
  <c r="RA10" i="19" s="1"/>
  <c r="QQ11" i="19"/>
  <c r="RA11" i="19" s="1"/>
  <c r="QQ12" i="19"/>
  <c r="RA12" i="19" s="1"/>
  <c r="QQ13" i="19"/>
  <c r="RA13" i="19" s="1"/>
  <c r="QQ14" i="19"/>
  <c r="RA14" i="19" s="1"/>
  <c r="QQ15" i="19"/>
  <c r="RA15" i="19" s="1"/>
  <c r="QQ16" i="19"/>
  <c r="RA16" i="19" s="1"/>
  <c r="QQ17" i="19"/>
  <c r="RA17" i="19" s="1"/>
  <c r="QQ18" i="19"/>
  <c r="RA18" i="19" s="1"/>
  <c r="QQ19" i="19"/>
  <c r="RA19" i="19" s="1"/>
  <c r="QQ20" i="19"/>
  <c r="RA20" i="19" s="1"/>
  <c r="QQ21" i="19"/>
  <c r="RA21" i="19" s="1"/>
  <c r="QQ22" i="19"/>
  <c r="RA22" i="19" s="1"/>
  <c r="QQ23" i="19"/>
  <c r="RA23" i="19" s="1"/>
  <c r="QQ24" i="19"/>
  <c r="RA24" i="19" s="1"/>
  <c r="QQ25" i="19"/>
  <c r="RA25" i="19" s="1"/>
  <c r="QQ26" i="19"/>
  <c r="RA26" i="19" s="1"/>
  <c r="QQ27" i="19"/>
  <c r="RA27" i="19" s="1"/>
  <c r="QQ28" i="19"/>
  <c r="RA28" i="19" s="1"/>
  <c r="QQ29" i="19"/>
  <c r="RA29" i="19" s="1"/>
  <c r="QQ30" i="19"/>
  <c r="RA30" i="19" s="1"/>
  <c r="QQ31" i="19"/>
  <c r="RA31" i="19" s="1"/>
  <c r="QQ32" i="19"/>
  <c r="RA32" i="19" s="1"/>
  <c r="QQ33" i="19"/>
  <c r="RA33" i="19" s="1"/>
  <c r="QQ34" i="19"/>
  <c r="RA34" i="19" s="1"/>
  <c r="QQ35" i="19"/>
  <c r="RA35" i="19" s="1"/>
  <c r="QQ36" i="19"/>
  <c r="RA36" i="19" s="1"/>
  <c r="QQ37" i="19"/>
  <c r="RA37" i="19" s="1"/>
  <c r="QQ38" i="19"/>
  <c r="RA38" i="19" s="1"/>
  <c r="QQ39" i="19"/>
  <c r="RA39" i="19" s="1"/>
  <c r="QQ40" i="19"/>
  <c r="RA40" i="19" s="1"/>
  <c r="QQ41" i="19"/>
  <c r="RA41" i="19" s="1"/>
  <c r="QQ42" i="19"/>
  <c r="RA42" i="19" s="1"/>
  <c r="QQ43" i="19"/>
  <c r="RA43" i="19" s="1"/>
  <c r="QQ44" i="19"/>
  <c r="RA44" i="19" s="1"/>
  <c r="QQ45" i="19"/>
  <c r="RA45" i="19" s="1"/>
  <c r="QQ46" i="19"/>
  <c r="RA46" i="19" s="1"/>
  <c r="QQ47" i="19"/>
  <c r="RA47" i="19" s="1"/>
  <c r="QQ48" i="19"/>
  <c r="RA48" i="19" s="1"/>
  <c r="QQ49" i="19"/>
  <c r="RA49" i="19" s="1"/>
  <c r="QQ50" i="19"/>
  <c r="RA50" i="19" s="1"/>
  <c r="QQ51" i="19"/>
  <c r="RA51" i="19" s="1"/>
  <c r="QQ52" i="19"/>
  <c r="RA52" i="19" s="1"/>
  <c r="QQ53" i="19"/>
  <c r="RA53" i="19" s="1"/>
  <c r="QQ54" i="19"/>
  <c r="QQ55" i="19"/>
  <c r="RA55" i="19" s="1"/>
  <c r="QQ56" i="19"/>
  <c r="RA56" i="19" s="1"/>
  <c r="QQ57" i="19"/>
  <c r="RA57" i="19" s="1"/>
  <c r="QQ58" i="19"/>
  <c r="RA58" i="19" s="1"/>
  <c r="QQ59" i="19"/>
  <c r="RA59" i="19" s="1"/>
  <c r="QQ60" i="19"/>
  <c r="RA60" i="19" s="1"/>
  <c r="QQ61" i="19"/>
  <c r="RA61" i="19" s="1"/>
  <c r="QQ62" i="19"/>
  <c r="RA62" i="19" s="1"/>
  <c r="QQ63" i="19"/>
  <c r="RA63" i="19" s="1"/>
  <c r="QQ64" i="19"/>
  <c r="RA64" i="19" s="1"/>
  <c r="QQ65" i="19"/>
  <c r="RA65" i="19" s="1"/>
  <c r="QQ66" i="19"/>
  <c r="RA66" i="19" s="1"/>
  <c r="QQ67" i="19"/>
  <c r="RA67" i="19" s="1"/>
  <c r="QQ68" i="19"/>
  <c r="RA68" i="19" s="1"/>
  <c r="QQ69" i="19"/>
  <c r="RA69" i="19" s="1"/>
  <c r="QQ70" i="19"/>
  <c r="RA70" i="19" s="1"/>
  <c r="QQ71" i="19"/>
  <c r="RA71" i="19" s="1"/>
  <c r="QQ72" i="19"/>
  <c r="RA72" i="19" s="1"/>
  <c r="QQ73" i="19"/>
  <c r="RA73" i="19" s="1"/>
  <c r="QQ3" i="19"/>
  <c r="RA3" i="19" s="1"/>
  <c r="RA54" i="19" l="1"/>
  <c r="HA74" i="23"/>
  <c r="HB74" i="23"/>
  <c r="HE4" i="23"/>
  <c r="HN4" i="23" s="1"/>
  <c r="HE5" i="23"/>
  <c r="HN5" i="23" s="1"/>
  <c r="HE6" i="23"/>
  <c r="HN6" i="23" s="1"/>
  <c r="HE7" i="23"/>
  <c r="HN7" i="23" s="1"/>
  <c r="HE8" i="23"/>
  <c r="HE9" i="23"/>
  <c r="HE10" i="23"/>
  <c r="HN10" i="23" s="1"/>
  <c r="HE11" i="23"/>
  <c r="HN11" i="23" s="1"/>
  <c r="HE12" i="23"/>
  <c r="HE13" i="23"/>
  <c r="HN13" i="23" s="1"/>
  <c r="HE14" i="23"/>
  <c r="HN14" i="23" s="1"/>
  <c r="HE15" i="23"/>
  <c r="HN15" i="23" s="1"/>
  <c r="HE16" i="23"/>
  <c r="HN16" i="23" s="1"/>
  <c r="HE17" i="23"/>
  <c r="HN17" i="23" s="1"/>
  <c r="HE18" i="23"/>
  <c r="HN18" i="23" s="1"/>
  <c r="HE19" i="23"/>
  <c r="HN19" i="23" s="1"/>
  <c r="HE20" i="23"/>
  <c r="HN20" i="23" s="1"/>
  <c r="HE21" i="23"/>
  <c r="HN21" i="23" s="1"/>
  <c r="HE22" i="23"/>
  <c r="HN22" i="23" s="1"/>
  <c r="HE23" i="23"/>
  <c r="HN23" i="23" s="1"/>
  <c r="HE24" i="23"/>
  <c r="HN24" i="23" s="1"/>
  <c r="HE25" i="23"/>
  <c r="HN25" i="23" s="1"/>
  <c r="HE26" i="23"/>
  <c r="HN26" i="23" s="1"/>
  <c r="HE27" i="23"/>
  <c r="HN27" i="23" s="1"/>
  <c r="HE28" i="23"/>
  <c r="HN28" i="23" s="1"/>
  <c r="HE29" i="23"/>
  <c r="HN29" i="23" s="1"/>
  <c r="HE30" i="23"/>
  <c r="HN30" i="23" s="1"/>
  <c r="HE31" i="23"/>
  <c r="HN31" i="23" s="1"/>
  <c r="HE32" i="23"/>
  <c r="HN32" i="23" s="1"/>
  <c r="HE33" i="23"/>
  <c r="HN33" i="23" s="1"/>
  <c r="HE34" i="23"/>
  <c r="HN34" i="23" s="1"/>
  <c r="HE35" i="23"/>
  <c r="HN35" i="23" s="1"/>
  <c r="HE36" i="23"/>
  <c r="HN36" i="23" s="1"/>
  <c r="HE37" i="23"/>
  <c r="HN37" i="23" s="1"/>
  <c r="HE38" i="23"/>
  <c r="HN38" i="23" s="1"/>
  <c r="HE39" i="23"/>
  <c r="HN39" i="23" s="1"/>
  <c r="HE40" i="23"/>
  <c r="HN40" i="23" s="1"/>
  <c r="HE41" i="23"/>
  <c r="HN41" i="23" s="1"/>
  <c r="HE42" i="23"/>
  <c r="HN42" i="23" s="1"/>
  <c r="HE43" i="23"/>
  <c r="HN43" i="23" s="1"/>
  <c r="HE44" i="23"/>
  <c r="HN44" i="23" s="1"/>
  <c r="HE45" i="23"/>
  <c r="HN45" i="23" s="1"/>
  <c r="HE46" i="23"/>
  <c r="HN46" i="23" s="1"/>
  <c r="HE47" i="23"/>
  <c r="HN47" i="23" s="1"/>
  <c r="HE48" i="23"/>
  <c r="HN48" i="23" s="1"/>
  <c r="HE49" i="23"/>
  <c r="HN49" i="23" s="1"/>
  <c r="HE50" i="23"/>
  <c r="HN50" i="23" s="1"/>
  <c r="HE51" i="23"/>
  <c r="HN51" i="23" s="1"/>
  <c r="HE52" i="23"/>
  <c r="HN52" i="23" s="1"/>
  <c r="HE53" i="23"/>
  <c r="HN53" i="23" s="1"/>
  <c r="HE54" i="23"/>
  <c r="HN54" i="23" s="1"/>
  <c r="HE55" i="23"/>
  <c r="HN55" i="23" s="1"/>
  <c r="HE56" i="23"/>
  <c r="HN56" i="23" s="1"/>
  <c r="HE57" i="23"/>
  <c r="HN57" i="23" s="1"/>
  <c r="HE58" i="23"/>
  <c r="HN58" i="23" s="1"/>
  <c r="HE59" i="23"/>
  <c r="HN59" i="23" s="1"/>
  <c r="HE60" i="23"/>
  <c r="HN60" i="23" s="1"/>
  <c r="HE61" i="23"/>
  <c r="HN61" i="23" s="1"/>
  <c r="HE62" i="23"/>
  <c r="HN62" i="23" s="1"/>
  <c r="HE63" i="23"/>
  <c r="HN63" i="23" s="1"/>
  <c r="HE64" i="23"/>
  <c r="HN64" i="23" s="1"/>
  <c r="HE65" i="23"/>
  <c r="HN65" i="23" s="1"/>
  <c r="HE66" i="23"/>
  <c r="HN66" i="23" s="1"/>
  <c r="HE67" i="23"/>
  <c r="HN67" i="23" s="1"/>
  <c r="HE68" i="23"/>
  <c r="HN68" i="23" s="1"/>
  <c r="HE69" i="23"/>
  <c r="HN69" i="23" s="1"/>
  <c r="HE70" i="23"/>
  <c r="HN70" i="23" s="1"/>
  <c r="HE71" i="23"/>
  <c r="HN71" i="23" s="1"/>
  <c r="HE72" i="23"/>
  <c r="HN72" i="23" s="1"/>
  <c r="HE73" i="23"/>
  <c r="HN73" i="23" s="1"/>
  <c r="HE3" i="23"/>
  <c r="HN3" i="23" s="1"/>
  <c r="JS74" i="21"/>
  <c r="JT74" i="21"/>
  <c r="JW74" i="21" s="1"/>
  <c r="JW4" i="21"/>
  <c r="JW5" i="21"/>
  <c r="JW6" i="21"/>
  <c r="JW7" i="21"/>
  <c r="JW8" i="21"/>
  <c r="JW9" i="21"/>
  <c r="JW10" i="21"/>
  <c r="JW11" i="21"/>
  <c r="JX11" i="21" s="1"/>
  <c r="JW12" i="21"/>
  <c r="JW13" i="21"/>
  <c r="JW14" i="21"/>
  <c r="JW15" i="21"/>
  <c r="JW16" i="21"/>
  <c r="JW17" i="21"/>
  <c r="JW18" i="21"/>
  <c r="JW19" i="21"/>
  <c r="JW20" i="21"/>
  <c r="JW21" i="21"/>
  <c r="JW22" i="21"/>
  <c r="JX22" i="21" s="1"/>
  <c r="JW23" i="21"/>
  <c r="JW24" i="21"/>
  <c r="JW25" i="21"/>
  <c r="JW26" i="21"/>
  <c r="JW27" i="21"/>
  <c r="JW28" i="21"/>
  <c r="JW29" i="21"/>
  <c r="JW30" i="21"/>
  <c r="JW31" i="21"/>
  <c r="JX31" i="21" s="1"/>
  <c r="JW32" i="21"/>
  <c r="JW33" i="21"/>
  <c r="JW34" i="21"/>
  <c r="JW35" i="21"/>
  <c r="JW36" i="21"/>
  <c r="JW37" i="21"/>
  <c r="JW38" i="21"/>
  <c r="JW39" i="21"/>
  <c r="JW40" i="21"/>
  <c r="JW41" i="21"/>
  <c r="JW42" i="21"/>
  <c r="JW43" i="21"/>
  <c r="JW44" i="21"/>
  <c r="JW45" i="21"/>
  <c r="JW46" i="21"/>
  <c r="JW47" i="21"/>
  <c r="JW48" i="21"/>
  <c r="JW49" i="21"/>
  <c r="JW50" i="21"/>
  <c r="JW51" i="21"/>
  <c r="JW52" i="21"/>
  <c r="JW53" i="21"/>
  <c r="JW54" i="21"/>
  <c r="JW55" i="21"/>
  <c r="JW56" i="21"/>
  <c r="JW57" i="21"/>
  <c r="JW58" i="21"/>
  <c r="JW59" i="21"/>
  <c r="JW60" i="21"/>
  <c r="JW61" i="21"/>
  <c r="JW62" i="21"/>
  <c r="JW63" i="21"/>
  <c r="JW64" i="21"/>
  <c r="JW65" i="21"/>
  <c r="JW66" i="21"/>
  <c r="JW67" i="21"/>
  <c r="JW68" i="21"/>
  <c r="JW69" i="21"/>
  <c r="JW70" i="21"/>
  <c r="JW71" i="21"/>
  <c r="JW72" i="21"/>
  <c r="JW73" i="21"/>
  <c r="JW3" i="21"/>
  <c r="JX3" i="21" s="1"/>
  <c r="JX4" i="21"/>
  <c r="JX5" i="21"/>
  <c r="JX6" i="21"/>
  <c r="JX7" i="21"/>
  <c r="JX8" i="21"/>
  <c r="JX9" i="21"/>
  <c r="JX10" i="21"/>
  <c r="JX12" i="21"/>
  <c r="JX13" i="21"/>
  <c r="JX14" i="21"/>
  <c r="JX15" i="21"/>
  <c r="JX16" i="21"/>
  <c r="JX17" i="21"/>
  <c r="JX18" i="21"/>
  <c r="JX19" i="21"/>
  <c r="JX20" i="21"/>
  <c r="JX21" i="21"/>
  <c r="JX23" i="21"/>
  <c r="JX24" i="21"/>
  <c r="JX25" i="21"/>
  <c r="JX26" i="21"/>
  <c r="JX27" i="21"/>
  <c r="JX28" i="21"/>
  <c r="JX29" i="21"/>
  <c r="JX30" i="21"/>
  <c r="JX32" i="21"/>
  <c r="JX33" i="21"/>
  <c r="JX34" i="21"/>
  <c r="JX35" i="21"/>
  <c r="JX36" i="21"/>
  <c r="JX37" i="21"/>
  <c r="JX38" i="21"/>
  <c r="JX39" i="21"/>
  <c r="JX40" i="21"/>
  <c r="JX41" i="21"/>
  <c r="JX42" i="21"/>
  <c r="JX43" i="21"/>
  <c r="JX44" i="21"/>
  <c r="JX45" i="21"/>
  <c r="JX46" i="21"/>
  <c r="JX47" i="21"/>
  <c r="JX48" i="21"/>
  <c r="JX49" i="21"/>
  <c r="JX50" i="21"/>
  <c r="JX51" i="21"/>
  <c r="JX52" i="21"/>
  <c r="JX53" i="21"/>
  <c r="JX54" i="21"/>
  <c r="JX55" i="21"/>
  <c r="JX56" i="21"/>
  <c r="JX57" i="21"/>
  <c r="JX58" i="21"/>
  <c r="JX59" i="21"/>
  <c r="JX60" i="21"/>
  <c r="JX61" i="21"/>
  <c r="JX62" i="21"/>
  <c r="JX63" i="21"/>
  <c r="JX64" i="21"/>
  <c r="JX65" i="21"/>
  <c r="JX66" i="21"/>
  <c r="JX67" i="21"/>
  <c r="JX68" i="21"/>
  <c r="JX69" i="21"/>
  <c r="JX70" i="21"/>
  <c r="JX71" i="21"/>
  <c r="JX72" i="21"/>
  <c r="JX73" i="21"/>
  <c r="JS74" i="20"/>
  <c r="JT74" i="20"/>
  <c r="JW59" i="20"/>
  <c r="JW60" i="20"/>
  <c r="JW61" i="20"/>
  <c r="JW62" i="20"/>
  <c r="JW63" i="20"/>
  <c r="JW64" i="20"/>
  <c r="JW65" i="20"/>
  <c r="JW66" i="20"/>
  <c r="JW67" i="20"/>
  <c r="JW68" i="20"/>
  <c r="JW69" i="20"/>
  <c r="JW70" i="20"/>
  <c r="JW71" i="20"/>
  <c r="JW72" i="20"/>
  <c r="JW73" i="20"/>
  <c r="JW4" i="20"/>
  <c r="JW5" i="20"/>
  <c r="JW6" i="20"/>
  <c r="JW7" i="20"/>
  <c r="JW8" i="20"/>
  <c r="JW9" i="20"/>
  <c r="JW10" i="20"/>
  <c r="JW11" i="20"/>
  <c r="JW12" i="20"/>
  <c r="JX12" i="20" s="1"/>
  <c r="JW13" i="20"/>
  <c r="JW14" i="20"/>
  <c r="JX14" i="20" s="1"/>
  <c r="JW15" i="20"/>
  <c r="JW16" i="20"/>
  <c r="JW17" i="20"/>
  <c r="JW18" i="20"/>
  <c r="JW19" i="20"/>
  <c r="JW20" i="20"/>
  <c r="JW21" i="20"/>
  <c r="JW22" i="20"/>
  <c r="JW23" i="20"/>
  <c r="JW24" i="20"/>
  <c r="JW25" i="20"/>
  <c r="JW26" i="20"/>
  <c r="JW27" i="20"/>
  <c r="JW28" i="20"/>
  <c r="JW29" i="20"/>
  <c r="JW30" i="20"/>
  <c r="JW31" i="20"/>
  <c r="JX31" i="20" s="1"/>
  <c r="JW32" i="20"/>
  <c r="JW33" i="20"/>
  <c r="JW34" i="20"/>
  <c r="JW35" i="20"/>
  <c r="JW36" i="20"/>
  <c r="JW37" i="20"/>
  <c r="JW38" i="20"/>
  <c r="JW39" i="20"/>
  <c r="JW40" i="20"/>
  <c r="JW41" i="20"/>
  <c r="JW42" i="20"/>
  <c r="JW43" i="20"/>
  <c r="JX43" i="20" s="1"/>
  <c r="JW44" i="20"/>
  <c r="JW45" i="20"/>
  <c r="JW46" i="20"/>
  <c r="JW47" i="20"/>
  <c r="JW48" i="20"/>
  <c r="JW49" i="20"/>
  <c r="JW50" i="20"/>
  <c r="JW51" i="20"/>
  <c r="JW52" i="20"/>
  <c r="JW53" i="20"/>
  <c r="JW54" i="20"/>
  <c r="JW55" i="20"/>
  <c r="JW56" i="20"/>
  <c r="JW57" i="20"/>
  <c r="JW58" i="20"/>
  <c r="JW3" i="20"/>
  <c r="JX3" i="20" s="1"/>
  <c r="JX4" i="20"/>
  <c r="JX5" i="20"/>
  <c r="JX6" i="20"/>
  <c r="JX7" i="20"/>
  <c r="JX8" i="20"/>
  <c r="JX9" i="20"/>
  <c r="JX10" i="20"/>
  <c r="JX11" i="20"/>
  <c r="JX13" i="20"/>
  <c r="JX15" i="20"/>
  <c r="JX16" i="20"/>
  <c r="JX17" i="20"/>
  <c r="JX18" i="20"/>
  <c r="JX19" i="20"/>
  <c r="JX20" i="20"/>
  <c r="JX21" i="20"/>
  <c r="JX22" i="20"/>
  <c r="JX23" i="20"/>
  <c r="JX24" i="20"/>
  <c r="JX25" i="20"/>
  <c r="JX26" i="20"/>
  <c r="JX27" i="20"/>
  <c r="JX28" i="20"/>
  <c r="JX29" i="20"/>
  <c r="JX30" i="20"/>
  <c r="JX32" i="20"/>
  <c r="JX33" i="20"/>
  <c r="JX34" i="20"/>
  <c r="JX35" i="20"/>
  <c r="JX36" i="20"/>
  <c r="JX37" i="20"/>
  <c r="JX38" i="20"/>
  <c r="JX39" i="20"/>
  <c r="JX40" i="20"/>
  <c r="JX41" i="20"/>
  <c r="JX42" i="20"/>
  <c r="JX44" i="20"/>
  <c r="JX45" i="20"/>
  <c r="JX46" i="20"/>
  <c r="JX47" i="20"/>
  <c r="JX48" i="20"/>
  <c r="JX49" i="20"/>
  <c r="JX50" i="20"/>
  <c r="JX51" i="20"/>
  <c r="JX52" i="20"/>
  <c r="JX53" i="20"/>
  <c r="JX54" i="20"/>
  <c r="JX55" i="20"/>
  <c r="JX56" i="20"/>
  <c r="JX57" i="20"/>
  <c r="JX58" i="20"/>
  <c r="JX59" i="20"/>
  <c r="JX60" i="20"/>
  <c r="JX61" i="20"/>
  <c r="JX62" i="20"/>
  <c r="JX63" i="20"/>
  <c r="JX64" i="20"/>
  <c r="JX65" i="20"/>
  <c r="JX66" i="20"/>
  <c r="JX67" i="20"/>
  <c r="JX68" i="20"/>
  <c r="JX69" i="20"/>
  <c r="JX70" i="20"/>
  <c r="JX71" i="20"/>
  <c r="JX72" i="20"/>
  <c r="JX73" i="20"/>
  <c r="UB74" i="13"/>
  <c r="UC74" i="13"/>
  <c r="UF74" i="13" s="1"/>
  <c r="UF4" i="13"/>
  <c r="UF5" i="13"/>
  <c r="UF6" i="13"/>
  <c r="UO6" i="13" s="1"/>
  <c r="UF7" i="13"/>
  <c r="UF8" i="13"/>
  <c r="UF9" i="13"/>
  <c r="UF10" i="13"/>
  <c r="UO10" i="13" s="1"/>
  <c r="UF11" i="13"/>
  <c r="UF12" i="13"/>
  <c r="UO12" i="13" s="1"/>
  <c r="UF13" i="13"/>
  <c r="UF14" i="13"/>
  <c r="UO14" i="13" s="1"/>
  <c r="UF15" i="13"/>
  <c r="UF16" i="13"/>
  <c r="UO16" i="13" s="1"/>
  <c r="UF17" i="13"/>
  <c r="UF18" i="13"/>
  <c r="UO18" i="13" s="1"/>
  <c r="UF19" i="13"/>
  <c r="UF20" i="13"/>
  <c r="UO20" i="13" s="1"/>
  <c r="UF21" i="13"/>
  <c r="UF22" i="13"/>
  <c r="UO22" i="13" s="1"/>
  <c r="UF23" i="13"/>
  <c r="UF24" i="13"/>
  <c r="UO24" i="13" s="1"/>
  <c r="UF25" i="13"/>
  <c r="UF26" i="13"/>
  <c r="UO26" i="13" s="1"/>
  <c r="UF27" i="13"/>
  <c r="UF28" i="13"/>
  <c r="UO28" i="13" s="1"/>
  <c r="UF29" i="13"/>
  <c r="UF30" i="13"/>
  <c r="UO30" i="13" s="1"/>
  <c r="UF31" i="13"/>
  <c r="UF32" i="13"/>
  <c r="UO32" i="13" s="1"/>
  <c r="UF33" i="13"/>
  <c r="UF34" i="13"/>
  <c r="UO34" i="13" s="1"/>
  <c r="UF35" i="13"/>
  <c r="UF36" i="13"/>
  <c r="UO36" i="13" s="1"/>
  <c r="UF37" i="13"/>
  <c r="UF38" i="13"/>
  <c r="UO38" i="13" s="1"/>
  <c r="UF39" i="13"/>
  <c r="UF40" i="13"/>
  <c r="UO40" i="13" s="1"/>
  <c r="UF41" i="13"/>
  <c r="UF42" i="13"/>
  <c r="UO42" i="13" s="1"/>
  <c r="UF43" i="13"/>
  <c r="UF44" i="13"/>
  <c r="UO44" i="13" s="1"/>
  <c r="UF45" i="13"/>
  <c r="UF46" i="13"/>
  <c r="UO46" i="13" s="1"/>
  <c r="UF47" i="13"/>
  <c r="UF48" i="13"/>
  <c r="UO48" i="13" s="1"/>
  <c r="UF49" i="13"/>
  <c r="UF50" i="13"/>
  <c r="UO50" i="13" s="1"/>
  <c r="UF51" i="13"/>
  <c r="UF52" i="13"/>
  <c r="UO52" i="13" s="1"/>
  <c r="UF53" i="13"/>
  <c r="UF54" i="13"/>
  <c r="UO54" i="13" s="1"/>
  <c r="UF55" i="13"/>
  <c r="UF56" i="13"/>
  <c r="UO56" i="13" s="1"/>
  <c r="UF57" i="13"/>
  <c r="UF58" i="13"/>
  <c r="UO58" i="13" s="1"/>
  <c r="UF59" i="13"/>
  <c r="UF60" i="13"/>
  <c r="UO60" i="13" s="1"/>
  <c r="UF61" i="13"/>
  <c r="UF62" i="13"/>
  <c r="UO62" i="13" s="1"/>
  <c r="UF63" i="13"/>
  <c r="UF64" i="13"/>
  <c r="UO64" i="13" s="1"/>
  <c r="UF65" i="13"/>
  <c r="UF66" i="13"/>
  <c r="UO66" i="13" s="1"/>
  <c r="UF67" i="13"/>
  <c r="UF68" i="13"/>
  <c r="UO68" i="13" s="1"/>
  <c r="UF69" i="13"/>
  <c r="UF70" i="13"/>
  <c r="UO70" i="13" s="1"/>
  <c r="UF71" i="13"/>
  <c r="UF72" i="13"/>
  <c r="UO72" i="13" s="1"/>
  <c r="UF73" i="13"/>
  <c r="UF3" i="13"/>
  <c r="QM74" i="19"/>
  <c r="QN74" i="19"/>
  <c r="HN8" i="23" l="1"/>
  <c r="HN12" i="23"/>
  <c r="HN9" i="23"/>
  <c r="UO63" i="13"/>
  <c r="UO55" i="13"/>
  <c r="UO51" i="13"/>
  <c r="UO43" i="13"/>
  <c r="UO35" i="13"/>
  <c r="UO31" i="13"/>
  <c r="UO23" i="13"/>
  <c r="UO15" i="13"/>
  <c r="UO11" i="13"/>
  <c r="UO3" i="13"/>
  <c r="UO67" i="13"/>
  <c r="UO73" i="13"/>
  <c r="UO69" i="13"/>
  <c r="UO65" i="13"/>
  <c r="UO61" i="13"/>
  <c r="UO57" i="13"/>
  <c r="UO53" i="13"/>
  <c r="UO49" i="13"/>
  <c r="UO45" i="13"/>
  <c r="UO41" i="13"/>
  <c r="UO37" i="13"/>
  <c r="UO33" i="13"/>
  <c r="UO29" i="13"/>
  <c r="UO25" i="13"/>
  <c r="UO21" i="13"/>
  <c r="UO17" i="13"/>
  <c r="UO13" i="13"/>
  <c r="UO9" i="13"/>
  <c r="UO5" i="13"/>
  <c r="UO71" i="13"/>
  <c r="UO59" i="13"/>
  <c r="UO47" i="13"/>
  <c r="UO39" i="13"/>
  <c r="UO27" i="13"/>
  <c r="UO19" i="13"/>
  <c r="UO7" i="13"/>
  <c r="UO8" i="13"/>
  <c r="UO4" i="13"/>
  <c r="QQ74" i="19"/>
  <c r="HE74" i="23"/>
  <c r="JW74" i="20"/>
  <c r="GO4" i="23" l="1"/>
  <c r="GO5" i="23"/>
  <c r="GO6" i="23"/>
  <c r="GO7" i="23"/>
  <c r="GO8" i="23"/>
  <c r="GO9" i="23"/>
  <c r="GO10" i="23"/>
  <c r="GO11" i="23"/>
  <c r="GO12" i="23"/>
  <c r="GO13" i="23"/>
  <c r="GO14" i="23"/>
  <c r="GO15" i="23"/>
  <c r="GO16" i="23"/>
  <c r="GO17" i="23"/>
  <c r="GO18" i="23"/>
  <c r="GO19" i="23"/>
  <c r="GO20" i="23"/>
  <c r="GO21" i="23"/>
  <c r="GO22" i="23"/>
  <c r="GO23" i="23"/>
  <c r="GO24" i="23"/>
  <c r="GO25" i="23"/>
  <c r="GO26" i="23"/>
  <c r="GO27" i="23"/>
  <c r="GO28" i="23"/>
  <c r="GO29" i="23"/>
  <c r="GO30" i="23"/>
  <c r="GO31" i="23"/>
  <c r="GO32" i="23"/>
  <c r="GO33" i="23"/>
  <c r="GO34" i="23"/>
  <c r="GO35" i="23"/>
  <c r="GO36" i="23"/>
  <c r="GO37" i="23"/>
  <c r="GO38" i="23"/>
  <c r="GO39" i="23"/>
  <c r="GO40" i="23"/>
  <c r="GO41" i="23"/>
  <c r="GO42" i="23"/>
  <c r="GO43" i="23"/>
  <c r="GO44" i="23"/>
  <c r="GO45" i="23"/>
  <c r="GO46" i="23"/>
  <c r="GO47" i="23"/>
  <c r="GO48" i="23"/>
  <c r="GO49" i="23"/>
  <c r="GO50" i="23"/>
  <c r="GO51" i="23"/>
  <c r="GO52" i="23"/>
  <c r="GO53" i="23"/>
  <c r="GO54" i="23"/>
  <c r="GO55" i="23"/>
  <c r="GO56" i="23"/>
  <c r="GO57" i="23"/>
  <c r="GO58" i="23"/>
  <c r="GO59" i="23"/>
  <c r="GO60" i="23"/>
  <c r="GO61" i="23"/>
  <c r="GO62" i="23"/>
  <c r="GO63" i="23"/>
  <c r="GO64" i="23"/>
  <c r="GO65" i="23"/>
  <c r="GO66" i="23"/>
  <c r="GO67" i="23"/>
  <c r="GO68" i="23"/>
  <c r="GO69" i="23"/>
  <c r="GO70" i="23"/>
  <c r="GO71" i="23"/>
  <c r="GO72" i="23"/>
  <c r="GO73" i="23"/>
  <c r="GO3" i="23"/>
  <c r="GW73" i="23"/>
  <c r="HF73" i="23" s="1"/>
  <c r="GW4" i="23"/>
  <c r="GW5" i="23"/>
  <c r="HF5" i="23" s="1"/>
  <c r="GW6" i="23"/>
  <c r="HF6" i="23" s="1"/>
  <c r="GW7" i="23"/>
  <c r="HF7" i="23" s="1"/>
  <c r="GW8" i="23"/>
  <c r="GW9" i="23"/>
  <c r="GW10" i="23"/>
  <c r="HF10" i="23" s="1"/>
  <c r="GW11" i="23"/>
  <c r="HF11" i="23" s="1"/>
  <c r="GW12" i="23"/>
  <c r="GW13" i="23"/>
  <c r="HF13" i="23" s="1"/>
  <c r="GW14" i="23"/>
  <c r="GW15" i="23"/>
  <c r="HF15" i="23" s="1"/>
  <c r="GW16" i="23"/>
  <c r="GW17" i="23"/>
  <c r="HF17" i="23" s="1"/>
  <c r="GW18" i="23"/>
  <c r="HF18" i="23" s="1"/>
  <c r="GW19" i="23"/>
  <c r="HF19" i="23" s="1"/>
  <c r="GW20" i="23"/>
  <c r="GW21" i="23"/>
  <c r="HF21" i="23" s="1"/>
  <c r="GW22" i="23"/>
  <c r="HF22" i="23" s="1"/>
  <c r="GW23" i="23"/>
  <c r="HF23" i="23" s="1"/>
  <c r="GW24" i="23"/>
  <c r="GW25" i="23"/>
  <c r="HF25" i="23" s="1"/>
  <c r="GW26" i="23"/>
  <c r="HF26" i="23" s="1"/>
  <c r="GW27" i="23"/>
  <c r="HF27" i="23" s="1"/>
  <c r="GW28" i="23"/>
  <c r="GW29" i="23"/>
  <c r="HF29" i="23" s="1"/>
  <c r="GW30" i="23"/>
  <c r="HF30" i="23" s="1"/>
  <c r="GW31" i="23"/>
  <c r="HF31" i="23" s="1"/>
  <c r="GW32" i="23"/>
  <c r="GW33" i="23"/>
  <c r="HF33" i="23" s="1"/>
  <c r="GW34" i="23"/>
  <c r="HF34" i="23" s="1"/>
  <c r="GW35" i="23"/>
  <c r="HF35" i="23" s="1"/>
  <c r="GW36" i="23"/>
  <c r="GW37" i="23"/>
  <c r="HF37" i="23" s="1"/>
  <c r="GW38" i="23"/>
  <c r="HF38" i="23" s="1"/>
  <c r="GW39" i="23"/>
  <c r="HF39" i="23" s="1"/>
  <c r="GW40" i="23"/>
  <c r="GW41" i="23"/>
  <c r="HF41" i="23" s="1"/>
  <c r="GW42" i="23"/>
  <c r="GW43" i="23"/>
  <c r="HF43" i="23" s="1"/>
  <c r="GW44" i="23"/>
  <c r="GW45" i="23"/>
  <c r="HF45" i="23" s="1"/>
  <c r="GW46" i="23"/>
  <c r="HF46" i="23" s="1"/>
  <c r="GW47" i="23"/>
  <c r="HF47" i="23" s="1"/>
  <c r="GW48" i="23"/>
  <c r="GW49" i="23"/>
  <c r="HF49" i="23" s="1"/>
  <c r="GW50" i="23"/>
  <c r="HF50" i="23" s="1"/>
  <c r="GW51" i="23"/>
  <c r="HF51" i="23" s="1"/>
  <c r="GW52" i="23"/>
  <c r="GW53" i="23"/>
  <c r="HF53" i="23" s="1"/>
  <c r="GW54" i="23"/>
  <c r="HF54" i="23" s="1"/>
  <c r="GW55" i="23"/>
  <c r="HF55" i="23" s="1"/>
  <c r="GW56" i="23"/>
  <c r="GW57" i="23"/>
  <c r="HF57" i="23" s="1"/>
  <c r="GW58" i="23"/>
  <c r="HF58" i="23" s="1"/>
  <c r="GW59" i="23"/>
  <c r="HF59" i="23" s="1"/>
  <c r="GW60" i="23"/>
  <c r="GW61" i="23"/>
  <c r="HF61" i="23" s="1"/>
  <c r="GW62" i="23"/>
  <c r="HF62" i="23" s="1"/>
  <c r="GW63" i="23"/>
  <c r="HF63" i="23" s="1"/>
  <c r="GW64" i="23"/>
  <c r="GW65" i="23"/>
  <c r="HF65" i="23" s="1"/>
  <c r="GW66" i="23"/>
  <c r="HF66" i="23" s="1"/>
  <c r="GW67" i="23"/>
  <c r="HF67" i="23" s="1"/>
  <c r="GW68" i="23"/>
  <c r="GW69" i="23"/>
  <c r="HF69" i="23" s="1"/>
  <c r="GW70" i="23"/>
  <c r="HF70" i="23" s="1"/>
  <c r="GW71" i="23"/>
  <c r="HF71" i="23" s="1"/>
  <c r="GW72" i="23"/>
  <c r="GW3" i="23"/>
  <c r="HF3" i="23" s="1"/>
  <c r="GX6" i="23"/>
  <c r="GX10" i="23"/>
  <c r="GX18" i="23"/>
  <c r="GX22" i="23"/>
  <c r="GX25" i="23"/>
  <c r="GX26" i="23"/>
  <c r="GX30" i="23"/>
  <c r="GX34" i="23"/>
  <c r="GX38" i="23"/>
  <c r="GX41" i="23"/>
  <c r="GX50" i="23"/>
  <c r="GX54" i="23"/>
  <c r="GX58" i="23"/>
  <c r="GX62" i="23"/>
  <c r="GX70" i="23"/>
  <c r="JO4" i="21"/>
  <c r="JO5" i="21"/>
  <c r="JO6" i="21"/>
  <c r="JP6" i="21" s="1"/>
  <c r="JO7" i="21"/>
  <c r="JP7" i="21" s="1"/>
  <c r="JO8" i="21"/>
  <c r="JO9" i="21"/>
  <c r="JO10" i="21"/>
  <c r="JP10" i="21" s="1"/>
  <c r="JO11" i="21"/>
  <c r="JP11" i="21" s="1"/>
  <c r="JO12" i="21"/>
  <c r="JO13" i="21"/>
  <c r="JO14" i="21"/>
  <c r="JP14" i="21" s="1"/>
  <c r="JO15" i="21"/>
  <c r="JP15" i="21" s="1"/>
  <c r="JO16" i="21"/>
  <c r="JO17" i="21"/>
  <c r="JO18" i="21"/>
  <c r="JP18" i="21" s="1"/>
  <c r="JO19" i="21"/>
  <c r="JP19" i="21" s="1"/>
  <c r="JO20" i="21"/>
  <c r="JO21" i="21"/>
  <c r="JO22" i="21"/>
  <c r="JP22" i="21" s="1"/>
  <c r="JO23" i="21"/>
  <c r="JP23" i="21" s="1"/>
  <c r="JO24" i="21"/>
  <c r="JO25" i="21"/>
  <c r="JO26" i="21"/>
  <c r="JP26" i="21" s="1"/>
  <c r="JO27" i="21"/>
  <c r="JP27" i="21" s="1"/>
  <c r="JO28" i="21"/>
  <c r="JO29" i="21"/>
  <c r="JO30" i="21"/>
  <c r="JP30" i="21" s="1"/>
  <c r="JO31" i="21"/>
  <c r="JP31" i="21" s="1"/>
  <c r="JO32" i="21"/>
  <c r="JO33" i="21"/>
  <c r="JO34" i="21"/>
  <c r="JP34" i="21" s="1"/>
  <c r="JO35" i="21"/>
  <c r="JP35" i="21" s="1"/>
  <c r="JO36" i="21"/>
  <c r="JO37" i="21"/>
  <c r="JO38" i="21"/>
  <c r="JP38" i="21" s="1"/>
  <c r="JO39" i="21"/>
  <c r="JP39" i="21" s="1"/>
  <c r="JO40" i="21"/>
  <c r="JO41" i="21"/>
  <c r="JO42" i="21"/>
  <c r="JP42" i="21" s="1"/>
  <c r="JO43" i="21"/>
  <c r="JP43" i="21" s="1"/>
  <c r="JO44" i="21"/>
  <c r="JO45" i="21"/>
  <c r="JO46" i="21"/>
  <c r="JP46" i="21" s="1"/>
  <c r="JO47" i="21"/>
  <c r="JP47" i="21" s="1"/>
  <c r="JO48" i="21"/>
  <c r="JO49" i="21"/>
  <c r="JO50" i="21"/>
  <c r="JP50" i="21" s="1"/>
  <c r="JO51" i="21"/>
  <c r="JP51" i="21" s="1"/>
  <c r="JO52" i="21"/>
  <c r="JO53" i="21"/>
  <c r="JO54" i="21"/>
  <c r="JP54" i="21" s="1"/>
  <c r="JO55" i="21"/>
  <c r="JP55" i="21" s="1"/>
  <c r="JO56" i="21"/>
  <c r="JO57" i="21"/>
  <c r="JO58" i="21"/>
  <c r="JP58" i="21" s="1"/>
  <c r="JO59" i="21"/>
  <c r="JP59" i="21" s="1"/>
  <c r="JO60" i="21"/>
  <c r="JO61" i="21"/>
  <c r="JO62" i="21"/>
  <c r="JP62" i="21" s="1"/>
  <c r="JO63" i="21"/>
  <c r="JP63" i="21" s="1"/>
  <c r="JO64" i="21"/>
  <c r="JO65" i="21"/>
  <c r="JO66" i="21"/>
  <c r="JP66" i="21" s="1"/>
  <c r="JO67" i="21"/>
  <c r="JP67" i="21" s="1"/>
  <c r="JO68" i="21"/>
  <c r="JO69" i="21"/>
  <c r="JO70" i="21"/>
  <c r="JP70" i="21" s="1"/>
  <c r="JO71" i="21"/>
  <c r="JP71" i="21" s="1"/>
  <c r="JO72" i="21"/>
  <c r="JO73" i="21"/>
  <c r="JO3" i="21"/>
  <c r="JP4" i="21"/>
  <c r="JP5" i="21"/>
  <c r="JP8" i="21"/>
  <c r="JP9" i="21"/>
  <c r="JP12" i="21"/>
  <c r="JP13" i="21"/>
  <c r="JP16" i="21"/>
  <c r="JP17" i="21"/>
  <c r="JP20" i="21"/>
  <c r="JP21" i="21"/>
  <c r="JP24" i="21"/>
  <c r="JP25" i="21"/>
  <c r="JP28" i="21"/>
  <c r="JP29" i="21"/>
  <c r="JP32" i="21"/>
  <c r="JP33" i="21"/>
  <c r="JP36" i="21"/>
  <c r="JP37" i="21"/>
  <c r="JP40" i="21"/>
  <c r="JP41" i="21"/>
  <c r="JP44" i="21"/>
  <c r="JP45" i="21"/>
  <c r="JP48" i="21"/>
  <c r="JP49" i="21"/>
  <c r="JP52" i="21"/>
  <c r="JP53" i="21"/>
  <c r="JP56" i="21"/>
  <c r="JP57" i="21"/>
  <c r="JP60" i="21"/>
  <c r="JP61" i="21"/>
  <c r="JP64" i="21"/>
  <c r="JP65" i="21"/>
  <c r="JP68" i="21"/>
  <c r="JP69" i="21"/>
  <c r="JP72" i="21"/>
  <c r="JP73" i="21"/>
  <c r="JP3" i="21"/>
  <c r="JP4" i="20"/>
  <c r="JP5" i="20"/>
  <c r="JP6" i="20"/>
  <c r="JP7" i="20"/>
  <c r="JP8" i="20"/>
  <c r="JP9" i="20"/>
  <c r="JP10" i="20"/>
  <c r="JP11" i="20"/>
  <c r="JP12" i="20"/>
  <c r="JP13" i="20"/>
  <c r="JP14" i="20"/>
  <c r="JP15" i="20"/>
  <c r="JP16" i="20"/>
  <c r="JP17" i="20"/>
  <c r="JP18" i="20"/>
  <c r="JP19" i="20"/>
  <c r="JP20" i="20"/>
  <c r="JP21" i="20"/>
  <c r="JP22" i="20"/>
  <c r="JP23" i="20"/>
  <c r="JP24" i="20"/>
  <c r="JP25" i="20"/>
  <c r="JP26" i="20"/>
  <c r="JP27" i="20"/>
  <c r="JP28" i="20"/>
  <c r="JP29" i="20"/>
  <c r="JP30" i="20"/>
  <c r="JP31" i="20"/>
  <c r="JP32" i="20"/>
  <c r="JP33" i="20"/>
  <c r="JP34" i="20"/>
  <c r="JP35" i="20"/>
  <c r="JP36" i="20"/>
  <c r="JP37" i="20"/>
  <c r="JP38" i="20"/>
  <c r="JP39" i="20"/>
  <c r="JP40" i="20"/>
  <c r="JP41" i="20"/>
  <c r="JP42" i="20"/>
  <c r="JP43" i="20"/>
  <c r="JP44" i="20"/>
  <c r="JP45" i="20"/>
  <c r="JP46" i="20"/>
  <c r="JP47" i="20"/>
  <c r="JP48" i="20"/>
  <c r="JP49" i="20"/>
  <c r="JP50" i="20"/>
  <c r="JP51" i="20"/>
  <c r="JP52" i="20"/>
  <c r="JP53" i="20"/>
  <c r="JP54" i="20"/>
  <c r="JP55" i="20"/>
  <c r="JP56" i="20"/>
  <c r="JP57" i="20"/>
  <c r="JP58" i="20"/>
  <c r="JP59" i="20"/>
  <c r="JP60" i="20"/>
  <c r="JP61" i="20"/>
  <c r="JP62" i="20"/>
  <c r="JP63" i="20"/>
  <c r="JP64" i="20"/>
  <c r="JP65" i="20"/>
  <c r="JP66" i="20"/>
  <c r="JP67" i="20"/>
  <c r="JP68" i="20"/>
  <c r="JP69" i="20"/>
  <c r="JP70" i="20"/>
  <c r="JP71" i="20"/>
  <c r="JP72" i="20"/>
  <c r="JP73" i="20"/>
  <c r="JP3" i="20"/>
  <c r="TT74" i="13"/>
  <c r="TU74" i="13"/>
  <c r="TX4" i="13"/>
  <c r="TX5" i="13"/>
  <c r="UG5" i="13" s="1"/>
  <c r="TX6" i="13"/>
  <c r="UG6" i="13" s="1"/>
  <c r="TX7" i="13"/>
  <c r="UG7" i="13" s="1"/>
  <c r="TX8" i="13"/>
  <c r="UG8" i="13" s="1"/>
  <c r="TX9" i="13"/>
  <c r="UG9" i="13" s="1"/>
  <c r="TX10" i="13"/>
  <c r="UG10" i="13" s="1"/>
  <c r="TX11" i="13"/>
  <c r="TX12" i="13"/>
  <c r="TX13" i="13"/>
  <c r="UG13" i="13" s="1"/>
  <c r="TX14" i="13"/>
  <c r="TX15" i="13"/>
  <c r="TX16" i="13"/>
  <c r="UG16" i="13" s="1"/>
  <c r="TX17" i="13"/>
  <c r="TX18" i="13"/>
  <c r="TX19" i="13"/>
  <c r="TX20" i="13"/>
  <c r="UG20" i="13" s="1"/>
  <c r="TX21" i="13"/>
  <c r="TX22" i="13"/>
  <c r="TX23" i="13"/>
  <c r="TX24" i="13"/>
  <c r="UG24" i="13" s="1"/>
  <c r="TX25" i="13"/>
  <c r="UG25" i="13" s="1"/>
  <c r="TX26" i="13"/>
  <c r="TX27" i="13"/>
  <c r="TX28" i="13"/>
  <c r="UG28" i="13" s="1"/>
  <c r="TX29" i="13"/>
  <c r="UG29" i="13" s="1"/>
  <c r="TX30" i="13"/>
  <c r="UG30" i="13" s="1"/>
  <c r="TX31" i="13"/>
  <c r="TX32" i="13"/>
  <c r="UG32" i="13" s="1"/>
  <c r="TX33" i="13"/>
  <c r="UG33" i="13" s="1"/>
  <c r="TX34" i="13"/>
  <c r="TX35" i="13"/>
  <c r="TX36" i="13"/>
  <c r="UG36" i="13" s="1"/>
  <c r="TX37" i="13"/>
  <c r="UG37" i="13" s="1"/>
  <c r="TX38" i="13"/>
  <c r="UG38" i="13" s="1"/>
  <c r="TX39" i="13"/>
  <c r="TX40" i="13"/>
  <c r="UG40" i="13" s="1"/>
  <c r="TX41" i="13"/>
  <c r="UG41" i="13" s="1"/>
  <c r="TX42" i="13"/>
  <c r="TX43" i="13"/>
  <c r="TX44" i="13"/>
  <c r="UG44" i="13" s="1"/>
  <c r="TX45" i="13"/>
  <c r="UG45" i="13" s="1"/>
  <c r="TX46" i="13"/>
  <c r="UG46" i="13" s="1"/>
  <c r="TX47" i="13"/>
  <c r="TX48" i="13"/>
  <c r="UG48" i="13" s="1"/>
  <c r="TX49" i="13"/>
  <c r="UG49" i="13" s="1"/>
  <c r="TX50" i="13"/>
  <c r="TX51" i="13"/>
  <c r="TX52" i="13"/>
  <c r="UG52" i="13" s="1"/>
  <c r="TX53" i="13"/>
  <c r="UG53" i="13" s="1"/>
  <c r="TX54" i="13"/>
  <c r="UG54" i="13" s="1"/>
  <c r="TX55" i="13"/>
  <c r="TX56" i="13"/>
  <c r="UG56" i="13" s="1"/>
  <c r="TX57" i="13"/>
  <c r="UG57" i="13" s="1"/>
  <c r="TX58" i="13"/>
  <c r="TX59" i="13"/>
  <c r="TX60" i="13"/>
  <c r="UG60" i="13" s="1"/>
  <c r="TX61" i="13"/>
  <c r="UG61" i="13" s="1"/>
  <c r="TX62" i="13"/>
  <c r="UG62" i="13" s="1"/>
  <c r="TX63" i="13"/>
  <c r="TX64" i="13"/>
  <c r="UG64" i="13" s="1"/>
  <c r="TX65" i="13"/>
  <c r="UG65" i="13" s="1"/>
  <c r="TX66" i="13"/>
  <c r="TX67" i="13"/>
  <c r="TX68" i="13"/>
  <c r="UG68" i="13" s="1"/>
  <c r="TX69" i="13"/>
  <c r="UG69" i="13" s="1"/>
  <c r="TX70" i="13"/>
  <c r="UG70" i="13" s="1"/>
  <c r="TX71" i="13"/>
  <c r="TX72" i="13"/>
  <c r="UG72" i="13" s="1"/>
  <c r="TX73" i="13"/>
  <c r="UG73" i="13" s="1"/>
  <c r="TX3" i="13"/>
  <c r="QE74" i="19"/>
  <c r="QF74" i="19"/>
  <c r="QI4" i="19"/>
  <c r="QR4" i="19" s="1"/>
  <c r="QI5" i="19"/>
  <c r="QR5" i="19" s="1"/>
  <c r="QI6" i="19"/>
  <c r="QR6" i="19" s="1"/>
  <c r="QI7" i="19"/>
  <c r="QR7" i="19" s="1"/>
  <c r="QI8" i="19"/>
  <c r="QR8" i="19" s="1"/>
  <c r="QI9" i="19"/>
  <c r="QR9" i="19" s="1"/>
  <c r="QI10" i="19"/>
  <c r="QR10" i="19" s="1"/>
  <c r="QI11" i="19"/>
  <c r="QR11" i="19" s="1"/>
  <c r="QI12" i="19"/>
  <c r="QR12" i="19" s="1"/>
  <c r="QI13" i="19"/>
  <c r="QR13" i="19" s="1"/>
  <c r="QI14" i="19"/>
  <c r="QR14" i="19" s="1"/>
  <c r="QI15" i="19"/>
  <c r="QR15" i="19" s="1"/>
  <c r="QI16" i="19"/>
  <c r="QR16" i="19" s="1"/>
  <c r="QI17" i="19"/>
  <c r="QR17" i="19" s="1"/>
  <c r="QI18" i="19"/>
  <c r="QR18" i="19" s="1"/>
  <c r="QI19" i="19"/>
  <c r="QR19" i="19" s="1"/>
  <c r="QI20" i="19"/>
  <c r="QR20" i="19" s="1"/>
  <c r="QI21" i="19"/>
  <c r="QR21" i="19" s="1"/>
  <c r="QI22" i="19"/>
  <c r="QR22" i="19" s="1"/>
  <c r="QI23" i="19"/>
  <c r="QR23" i="19" s="1"/>
  <c r="QI24" i="19"/>
  <c r="QR24" i="19" s="1"/>
  <c r="QI25" i="19"/>
  <c r="QR25" i="19" s="1"/>
  <c r="QI26" i="19"/>
  <c r="QR26" i="19" s="1"/>
  <c r="QI27" i="19"/>
  <c r="QR27" i="19" s="1"/>
  <c r="QI28" i="19"/>
  <c r="QR28" i="19" s="1"/>
  <c r="QI29" i="19"/>
  <c r="QR29" i="19" s="1"/>
  <c r="QI30" i="19"/>
  <c r="QR30" i="19" s="1"/>
  <c r="QI31" i="19"/>
  <c r="QR31" i="19" s="1"/>
  <c r="QI32" i="19"/>
  <c r="QR32" i="19" s="1"/>
  <c r="QI33" i="19"/>
  <c r="QR33" i="19" s="1"/>
  <c r="QI34" i="19"/>
  <c r="QR34" i="19" s="1"/>
  <c r="QI35" i="19"/>
  <c r="QR35" i="19" s="1"/>
  <c r="QI36" i="19"/>
  <c r="QR36" i="19" s="1"/>
  <c r="QI37" i="19"/>
  <c r="QR37" i="19" s="1"/>
  <c r="QI38" i="19"/>
  <c r="QR38" i="19" s="1"/>
  <c r="QI39" i="19"/>
  <c r="QR39" i="19" s="1"/>
  <c r="QI40" i="19"/>
  <c r="QR40" i="19" s="1"/>
  <c r="QI41" i="19"/>
  <c r="QR41" i="19" s="1"/>
  <c r="QI42" i="19"/>
  <c r="QR42" i="19" s="1"/>
  <c r="QI43" i="19"/>
  <c r="QR43" i="19" s="1"/>
  <c r="QI44" i="19"/>
  <c r="QR44" i="19" s="1"/>
  <c r="QI45" i="19"/>
  <c r="QR45" i="19" s="1"/>
  <c r="QI46" i="19"/>
  <c r="QR46" i="19" s="1"/>
  <c r="QI47" i="19"/>
  <c r="QR47" i="19" s="1"/>
  <c r="QI48" i="19"/>
  <c r="QR48" i="19" s="1"/>
  <c r="QI49" i="19"/>
  <c r="QR49" i="19" s="1"/>
  <c r="QI50" i="19"/>
  <c r="QR50" i="19" s="1"/>
  <c r="QI51" i="19"/>
  <c r="QR51" i="19" s="1"/>
  <c r="QI52" i="19"/>
  <c r="QR52" i="19" s="1"/>
  <c r="QI53" i="19"/>
  <c r="QR53" i="19" s="1"/>
  <c r="QI54" i="19"/>
  <c r="QR54" i="19" s="1"/>
  <c r="QI55" i="19"/>
  <c r="QR55" i="19" s="1"/>
  <c r="QI56" i="19"/>
  <c r="QR56" i="19" s="1"/>
  <c r="QI57" i="19"/>
  <c r="QR57" i="19" s="1"/>
  <c r="QI58" i="19"/>
  <c r="QR58" i="19" s="1"/>
  <c r="QI59" i="19"/>
  <c r="QR59" i="19" s="1"/>
  <c r="QI60" i="19"/>
  <c r="QR60" i="19" s="1"/>
  <c r="QI61" i="19"/>
  <c r="QR61" i="19" s="1"/>
  <c r="QI62" i="19"/>
  <c r="QR62" i="19" s="1"/>
  <c r="QI63" i="19"/>
  <c r="QR63" i="19" s="1"/>
  <c r="QI64" i="19"/>
  <c r="QR64" i="19" s="1"/>
  <c r="QI65" i="19"/>
  <c r="QR65" i="19" s="1"/>
  <c r="QI66" i="19"/>
  <c r="QR66" i="19" s="1"/>
  <c r="QI67" i="19"/>
  <c r="QR67" i="19" s="1"/>
  <c r="QI68" i="19"/>
  <c r="QR68" i="19" s="1"/>
  <c r="QI69" i="19"/>
  <c r="QR69" i="19" s="1"/>
  <c r="QI70" i="19"/>
  <c r="QR70" i="19" s="1"/>
  <c r="QI71" i="19"/>
  <c r="QR71" i="19" s="1"/>
  <c r="QI72" i="19"/>
  <c r="QR72" i="19" s="1"/>
  <c r="QI73" i="19"/>
  <c r="QR73" i="19" s="1"/>
  <c r="QI3" i="19"/>
  <c r="QR3" i="19" s="1"/>
  <c r="GX59" i="23" l="1"/>
  <c r="GX51" i="23"/>
  <c r="GX66" i="23"/>
  <c r="GX57" i="23"/>
  <c r="GX46" i="23"/>
  <c r="GX63" i="23"/>
  <c r="GX47" i="23"/>
  <c r="GX39" i="23"/>
  <c r="GX23" i="23"/>
  <c r="GX15" i="23"/>
  <c r="GX7" i="23"/>
  <c r="GX67" i="23"/>
  <c r="GX27" i="23"/>
  <c r="GX19" i="23"/>
  <c r="GX42" i="23"/>
  <c r="HF42" i="23"/>
  <c r="GX14" i="23"/>
  <c r="HF14" i="23"/>
  <c r="GX35" i="23"/>
  <c r="GX9" i="23"/>
  <c r="HF9" i="23"/>
  <c r="GX69" i="23"/>
  <c r="GX65" i="23"/>
  <c r="GX61" i="23"/>
  <c r="GX53" i="23"/>
  <c r="GX49" i="23"/>
  <c r="GX45" i="23"/>
  <c r="GX37" i="23"/>
  <c r="GX33" i="23"/>
  <c r="GX29" i="23"/>
  <c r="GX13" i="23"/>
  <c r="GX5" i="23"/>
  <c r="GX71" i="23"/>
  <c r="GX3" i="23"/>
  <c r="GX43" i="23"/>
  <c r="GX11" i="23"/>
  <c r="GX72" i="23"/>
  <c r="HF72" i="23"/>
  <c r="GX68" i="23"/>
  <c r="HF68" i="23"/>
  <c r="GX64" i="23"/>
  <c r="HF64" i="23"/>
  <c r="GX60" i="23"/>
  <c r="HF60" i="23"/>
  <c r="GX56" i="23"/>
  <c r="HF56" i="23"/>
  <c r="GX52" i="23"/>
  <c r="HF52" i="23"/>
  <c r="GX48" i="23"/>
  <c r="HF48" i="23"/>
  <c r="GX44" i="23"/>
  <c r="HF44" i="23"/>
  <c r="GX40" i="23"/>
  <c r="HF40" i="23"/>
  <c r="GX36" i="23"/>
  <c r="HF36" i="23"/>
  <c r="GX32" i="23"/>
  <c r="HF32" i="23"/>
  <c r="GX28" i="23"/>
  <c r="HF28" i="23"/>
  <c r="GX24" i="23"/>
  <c r="HF24" i="23"/>
  <c r="GX20" i="23"/>
  <c r="HF20" i="23"/>
  <c r="GX16" i="23"/>
  <c r="HF16" i="23"/>
  <c r="GX12" i="23"/>
  <c r="HF12" i="23"/>
  <c r="GX8" i="23"/>
  <c r="HF8" i="23"/>
  <c r="GX4" i="23"/>
  <c r="HF4" i="23"/>
  <c r="UG17" i="13"/>
  <c r="UG12" i="13"/>
  <c r="UG4" i="13"/>
  <c r="UG21" i="13"/>
  <c r="UG71" i="13"/>
  <c r="UG67" i="13"/>
  <c r="UG63" i="13"/>
  <c r="UG59" i="13"/>
  <c r="UG55" i="13"/>
  <c r="UG51" i="13"/>
  <c r="UG47" i="13"/>
  <c r="UG43" i="13"/>
  <c r="UG39" i="13"/>
  <c r="UG35" i="13"/>
  <c r="UG31" i="13"/>
  <c r="UG27" i="13"/>
  <c r="UG23" i="13"/>
  <c r="UG19" i="13"/>
  <c r="UG15" i="13"/>
  <c r="UG11" i="13"/>
  <c r="UG3" i="13"/>
  <c r="UG66" i="13"/>
  <c r="UG58" i="13"/>
  <c r="UG50" i="13"/>
  <c r="UG42" i="13"/>
  <c r="UG34" i="13"/>
  <c r="UG26" i="13"/>
  <c r="UG22" i="13"/>
  <c r="UG18" i="13"/>
  <c r="UG14" i="13"/>
  <c r="GX55" i="23"/>
  <c r="GX31" i="23"/>
  <c r="GX21" i="23"/>
  <c r="GX17" i="23"/>
  <c r="GX73" i="23"/>
  <c r="TX74" i="13"/>
  <c r="QI74" i="19"/>
  <c r="QR74" i="19" s="1"/>
  <c r="BV8" i="25" l="1"/>
  <c r="BV9" i="25"/>
  <c r="BV11" i="25"/>
  <c r="BV12" i="25"/>
  <c r="BV14" i="25"/>
  <c r="BV17" i="25"/>
  <c r="BV21" i="25"/>
  <c r="BV22" i="25"/>
  <c r="BV31" i="25"/>
  <c r="BV42" i="25"/>
  <c r="BV43" i="25"/>
  <c r="BV55" i="25"/>
  <c r="BV4" i="25"/>
  <c r="BK74" i="25" l="1"/>
  <c r="BL74" i="25"/>
  <c r="BO4" i="25"/>
  <c r="CC4" i="25" s="1"/>
  <c r="BO5" i="25"/>
  <c r="CC5" i="25" s="1"/>
  <c r="BO6" i="25"/>
  <c r="CC6" i="25" s="1"/>
  <c r="BO7" i="25"/>
  <c r="CC7" i="25" s="1"/>
  <c r="BO8" i="25"/>
  <c r="CC8" i="25" s="1"/>
  <c r="BO9" i="25"/>
  <c r="CC9" i="25" s="1"/>
  <c r="BO10" i="25"/>
  <c r="CC10" i="25" s="1"/>
  <c r="BO11" i="25"/>
  <c r="CC11" i="25" s="1"/>
  <c r="BO12" i="25"/>
  <c r="CC12" i="25" s="1"/>
  <c r="BO13" i="25"/>
  <c r="CC13" i="25" s="1"/>
  <c r="BO14" i="25"/>
  <c r="CC14" i="25" s="1"/>
  <c r="BO15" i="25"/>
  <c r="CC15" i="25" s="1"/>
  <c r="BO16" i="25"/>
  <c r="CC16" i="25" s="1"/>
  <c r="BO17" i="25"/>
  <c r="CC17" i="25" s="1"/>
  <c r="BO18" i="25"/>
  <c r="CC18" i="25" s="1"/>
  <c r="BO19" i="25"/>
  <c r="CC19" i="25" s="1"/>
  <c r="BO20" i="25"/>
  <c r="CC20" i="25" s="1"/>
  <c r="BO21" i="25"/>
  <c r="CC21" i="25" s="1"/>
  <c r="BO22" i="25"/>
  <c r="CC22" i="25" s="1"/>
  <c r="BO23" i="25"/>
  <c r="CC23" i="25" s="1"/>
  <c r="BO24" i="25"/>
  <c r="CC24" i="25" s="1"/>
  <c r="BO25" i="25"/>
  <c r="CC25" i="25" s="1"/>
  <c r="BO26" i="25"/>
  <c r="CC26" i="25" s="1"/>
  <c r="BO27" i="25"/>
  <c r="CC27" i="25" s="1"/>
  <c r="BO28" i="25"/>
  <c r="CC28" i="25" s="1"/>
  <c r="BO29" i="25"/>
  <c r="CC29" i="25" s="1"/>
  <c r="BO30" i="25"/>
  <c r="CC30" i="25" s="1"/>
  <c r="BO31" i="25"/>
  <c r="CC31" i="25" s="1"/>
  <c r="BO32" i="25"/>
  <c r="CC32" i="25" s="1"/>
  <c r="BO33" i="25"/>
  <c r="CC33" i="25" s="1"/>
  <c r="BO34" i="25"/>
  <c r="BO35" i="25"/>
  <c r="CC35" i="25" s="1"/>
  <c r="BO36" i="25"/>
  <c r="CC36" i="25" s="1"/>
  <c r="BO37" i="25"/>
  <c r="CC37" i="25" s="1"/>
  <c r="BO38" i="25"/>
  <c r="CC38" i="25" s="1"/>
  <c r="BO39" i="25"/>
  <c r="CC39" i="25" s="1"/>
  <c r="BO40" i="25"/>
  <c r="CC40" i="25" s="1"/>
  <c r="BO41" i="25"/>
  <c r="CC41" i="25" s="1"/>
  <c r="BO42" i="25"/>
  <c r="CC42" i="25" s="1"/>
  <c r="BO43" i="25"/>
  <c r="CC43" i="25" s="1"/>
  <c r="BO44" i="25"/>
  <c r="CC44" i="25" s="1"/>
  <c r="BO45" i="25"/>
  <c r="CC45" i="25" s="1"/>
  <c r="BO46" i="25"/>
  <c r="CC46" i="25" s="1"/>
  <c r="BO47" i="25"/>
  <c r="CC47" i="25" s="1"/>
  <c r="BO48" i="25"/>
  <c r="CC48" i="25" s="1"/>
  <c r="BO49" i="25"/>
  <c r="CC49" i="25" s="1"/>
  <c r="BO50" i="25"/>
  <c r="CC50" i="25" s="1"/>
  <c r="BO51" i="25"/>
  <c r="CC51" i="25" s="1"/>
  <c r="BO52" i="25"/>
  <c r="CC52" i="25" s="1"/>
  <c r="BO53" i="25"/>
  <c r="CC53" i="25" s="1"/>
  <c r="BO54" i="25"/>
  <c r="CC54" i="25" s="1"/>
  <c r="BO55" i="25"/>
  <c r="CC55" i="25" s="1"/>
  <c r="BO56" i="25"/>
  <c r="CC56" i="25" s="1"/>
  <c r="BO57" i="25"/>
  <c r="CC57" i="25" s="1"/>
  <c r="BO58" i="25"/>
  <c r="CC58" i="25" s="1"/>
  <c r="BO59" i="25"/>
  <c r="CC59" i="25" s="1"/>
  <c r="BO60" i="25"/>
  <c r="CC60" i="25" s="1"/>
  <c r="BO61" i="25"/>
  <c r="CC61" i="25" s="1"/>
  <c r="BO62" i="25"/>
  <c r="CC62" i="25" s="1"/>
  <c r="BO63" i="25"/>
  <c r="CC63" i="25" s="1"/>
  <c r="BO64" i="25"/>
  <c r="CC64" i="25" s="1"/>
  <c r="BO65" i="25"/>
  <c r="CC65" i="25" s="1"/>
  <c r="BO66" i="25"/>
  <c r="CC66" i="25" s="1"/>
  <c r="BO67" i="25"/>
  <c r="CC67" i="25" s="1"/>
  <c r="BO68" i="25"/>
  <c r="CC68" i="25" s="1"/>
  <c r="BO69" i="25"/>
  <c r="CC69" i="25" s="1"/>
  <c r="BO70" i="25"/>
  <c r="BO71" i="25"/>
  <c r="CC71" i="25" s="1"/>
  <c r="BO72" i="25"/>
  <c r="CC72" i="25" s="1"/>
  <c r="BO73" i="25"/>
  <c r="CC73" i="25" s="1"/>
  <c r="BO3" i="25"/>
  <c r="CC3" i="25" s="1"/>
  <c r="PV74" i="19"/>
  <c r="PW74" i="19"/>
  <c r="PZ4" i="19"/>
  <c r="QJ4" i="19" s="1"/>
  <c r="PZ5" i="19"/>
  <c r="QJ5" i="19" s="1"/>
  <c r="PZ6" i="19"/>
  <c r="QJ6" i="19" s="1"/>
  <c r="PZ7" i="19"/>
  <c r="QJ7" i="19" s="1"/>
  <c r="PZ8" i="19"/>
  <c r="QJ8" i="19" s="1"/>
  <c r="PZ9" i="19"/>
  <c r="QJ9" i="19" s="1"/>
  <c r="PZ10" i="19"/>
  <c r="QJ10" i="19" s="1"/>
  <c r="PZ11" i="19"/>
  <c r="QJ11" i="19" s="1"/>
  <c r="PZ12" i="19"/>
  <c r="QJ12" i="19" s="1"/>
  <c r="PZ13" i="19"/>
  <c r="QJ13" i="19" s="1"/>
  <c r="PZ14" i="19"/>
  <c r="QJ14" i="19" s="1"/>
  <c r="PZ15" i="19"/>
  <c r="QJ15" i="19" s="1"/>
  <c r="PZ16" i="19"/>
  <c r="QJ16" i="19" s="1"/>
  <c r="PZ17" i="19"/>
  <c r="QJ17" i="19" s="1"/>
  <c r="PZ18" i="19"/>
  <c r="QJ18" i="19" s="1"/>
  <c r="PZ19" i="19"/>
  <c r="QJ19" i="19" s="1"/>
  <c r="PZ20" i="19"/>
  <c r="QJ20" i="19" s="1"/>
  <c r="PZ21" i="19"/>
  <c r="QJ21" i="19" s="1"/>
  <c r="PZ22" i="19"/>
  <c r="QJ22" i="19" s="1"/>
  <c r="PZ23" i="19"/>
  <c r="QJ23" i="19" s="1"/>
  <c r="PZ24" i="19"/>
  <c r="QJ24" i="19" s="1"/>
  <c r="PZ25" i="19"/>
  <c r="QJ25" i="19" s="1"/>
  <c r="PZ26" i="19"/>
  <c r="QJ26" i="19" s="1"/>
  <c r="PZ27" i="19"/>
  <c r="QJ27" i="19" s="1"/>
  <c r="PZ28" i="19"/>
  <c r="QJ28" i="19" s="1"/>
  <c r="PZ29" i="19"/>
  <c r="QJ29" i="19" s="1"/>
  <c r="PZ30" i="19"/>
  <c r="QJ30" i="19" s="1"/>
  <c r="PZ31" i="19"/>
  <c r="QJ31" i="19" s="1"/>
  <c r="PZ32" i="19"/>
  <c r="QJ32" i="19" s="1"/>
  <c r="PZ33" i="19"/>
  <c r="QJ33" i="19" s="1"/>
  <c r="PZ34" i="19"/>
  <c r="QJ34" i="19" s="1"/>
  <c r="PZ35" i="19"/>
  <c r="QJ35" i="19" s="1"/>
  <c r="PZ36" i="19"/>
  <c r="QJ36" i="19" s="1"/>
  <c r="PZ37" i="19"/>
  <c r="QJ37" i="19" s="1"/>
  <c r="PZ38" i="19"/>
  <c r="QJ38" i="19" s="1"/>
  <c r="PZ39" i="19"/>
  <c r="QJ39" i="19" s="1"/>
  <c r="PZ40" i="19"/>
  <c r="QJ40" i="19" s="1"/>
  <c r="PZ41" i="19"/>
  <c r="QJ41" i="19" s="1"/>
  <c r="PZ42" i="19"/>
  <c r="QJ42" i="19" s="1"/>
  <c r="PZ43" i="19"/>
  <c r="QJ43" i="19" s="1"/>
  <c r="PZ44" i="19"/>
  <c r="QJ44" i="19" s="1"/>
  <c r="PZ45" i="19"/>
  <c r="QJ45" i="19" s="1"/>
  <c r="PZ46" i="19"/>
  <c r="QJ46" i="19" s="1"/>
  <c r="PZ47" i="19"/>
  <c r="QJ47" i="19" s="1"/>
  <c r="PZ48" i="19"/>
  <c r="QJ48" i="19" s="1"/>
  <c r="PZ49" i="19"/>
  <c r="QJ49" i="19" s="1"/>
  <c r="PZ50" i="19"/>
  <c r="QJ50" i="19" s="1"/>
  <c r="PZ51" i="19"/>
  <c r="QJ51" i="19" s="1"/>
  <c r="PZ52" i="19"/>
  <c r="QJ52" i="19" s="1"/>
  <c r="PZ53" i="19"/>
  <c r="QJ53" i="19" s="1"/>
  <c r="PZ54" i="19"/>
  <c r="QJ54" i="19" s="1"/>
  <c r="PZ55" i="19"/>
  <c r="QJ55" i="19" s="1"/>
  <c r="PZ56" i="19"/>
  <c r="QJ56" i="19" s="1"/>
  <c r="PZ57" i="19"/>
  <c r="QJ57" i="19" s="1"/>
  <c r="PZ58" i="19"/>
  <c r="QJ58" i="19" s="1"/>
  <c r="PZ59" i="19"/>
  <c r="QJ59" i="19" s="1"/>
  <c r="PZ60" i="19"/>
  <c r="QJ60" i="19" s="1"/>
  <c r="PZ61" i="19"/>
  <c r="QJ61" i="19" s="1"/>
  <c r="PZ62" i="19"/>
  <c r="QJ62" i="19" s="1"/>
  <c r="PZ63" i="19"/>
  <c r="QJ63" i="19" s="1"/>
  <c r="PZ64" i="19"/>
  <c r="QJ64" i="19" s="1"/>
  <c r="PZ65" i="19"/>
  <c r="QJ65" i="19" s="1"/>
  <c r="PZ66" i="19"/>
  <c r="QJ66" i="19" s="1"/>
  <c r="PZ67" i="19"/>
  <c r="QJ67" i="19" s="1"/>
  <c r="PZ68" i="19"/>
  <c r="QJ68" i="19" s="1"/>
  <c r="PZ69" i="19"/>
  <c r="QJ69" i="19" s="1"/>
  <c r="PZ70" i="19"/>
  <c r="QJ70" i="19" s="1"/>
  <c r="PZ71" i="19"/>
  <c r="QJ71" i="19" s="1"/>
  <c r="PZ72" i="19"/>
  <c r="QJ72" i="19" s="1"/>
  <c r="PZ73" i="19"/>
  <c r="QJ73" i="19" s="1"/>
  <c r="PZ3" i="19"/>
  <c r="QJ3" i="19" s="1"/>
  <c r="CC70" i="25" l="1"/>
  <c r="CC34" i="25"/>
  <c r="BO74" i="25"/>
  <c r="PZ74" i="19"/>
  <c r="BE91" i="25" l="1"/>
  <c r="BF91" i="25"/>
  <c r="OR109" i="19"/>
  <c r="OS109" i="19"/>
  <c r="BE92" i="25" l="1"/>
  <c r="OS112" i="19"/>
  <c r="PP74" i="19"/>
  <c r="PQ74" i="19"/>
  <c r="BC74" i="25" l="1"/>
  <c r="BD74" i="25"/>
  <c r="BG4" i="25"/>
  <c r="BP4" i="25" s="1"/>
  <c r="BG5" i="25"/>
  <c r="BP5" i="25" s="1"/>
  <c r="BG6" i="25"/>
  <c r="BP6" i="25" s="1"/>
  <c r="BG7" i="25"/>
  <c r="BP7" i="25" s="1"/>
  <c r="BG8" i="25"/>
  <c r="BP8" i="25" s="1"/>
  <c r="BG9" i="25"/>
  <c r="BG10" i="25"/>
  <c r="BP10" i="25" s="1"/>
  <c r="BG11" i="25"/>
  <c r="BP11" i="25" s="1"/>
  <c r="BG12" i="25"/>
  <c r="BG13" i="25"/>
  <c r="BP13" i="25" s="1"/>
  <c r="BG14" i="25"/>
  <c r="BP14" i="25" s="1"/>
  <c r="BG15" i="25"/>
  <c r="BP15" i="25" s="1"/>
  <c r="BG16" i="25"/>
  <c r="BP16" i="25" s="1"/>
  <c r="BG17" i="25"/>
  <c r="BP17" i="25" s="1"/>
  <c r="BG18" i="25"/>
  <c r="BP18" i="25" s="1"/>
  <c r="BG19" i="25"/>
  <c r="BP19" i="25" s="1"/>
  <c r="BG20" i="25"/>
  <c r="BP20" i="25" s="1"/>
  <c r="BG21" i="25"/>
  <c r="BP21" i="25" s="1"/>
  <c r="BG22" i="25"/>
  <c r="BG23" i="25"/>
  <c r="BP23" i="25" s="1"/>
  <c r="BG24" i="25"/>
  <c r="BP24" i="25" s="1"/>
  <c r="BG25" i="25"/>
  <c r="BP25" i="25" s="1"/>
  <c r="BG26" i="25"/>
  <c r="BP26" i="25" s="1"/>
  <c r="BG27" i="25"/>
  <c r="BP27" i="25" s="1"/>
  <c r="BG28" i="25"/>
  <c r="BP28" i="25" s="1"/>
  <c r="BG29" i="25"/>
  <c r="BP29" i="25" s="1"/>
  <c r="BG30" i="25"/>
  <c r="BP30" i="25" s="1"/>
  <c r="BG31" i="25"/>
  <c r="BP31" i="25" s="1"/>
  <c r="BG32" i="25"/>
  <c r="BP32" i="25" s="1"/>
  <c r="BG33" i="25"/>
  <c r="BP33" i="25" s="1"/>
  <c r="BG34" i="25"/>
  <c r="BP34" i="25" s="1"/>
  <c r="BG35" i="25"/>
  <c r="BP35" i="25" s="1"/>
  <c r="BG36" i="25"/>
  <c r="BP36" i="25" s="1"/>
  <c r="BG37" i="25"/>
  <c r="BP37" i="25" s="1"/>
  <c r="BG38" i="25"/>
  <c r="BP38" i="25" s="1"/>
  <c r="BG39" i="25"/>
  <c r="BP39" i="25" s="1"/>
  <c r="BG40" i="25"/>
  <c r="BP40" i="25" s="1"/>
  <c r="BG41" i="25"/>
  <c r="BP41" i="25" s="1"/>
  <c r="BG42" i="25"/>
  <c r="BP42" i="25" s="1"/>
  <c r="BG43" i="25"/>
  <c r="BP43" i="25" s="1"/>
  <c r="BG44" i="25"/>
  <c r="BP44" i="25" s="1"/>
  <c r="BG45" i="25"/>
  <c r="BP45" i="25" s="1"/>
  <c r="BG46" i="25"/>
  <c r="BP46" i="25" s="1"/>
  <c r="BG47" i="25"/>
  <c r="BP47" i="25" s="1"/>
  <c r="BG48" i="25"/>
  <c r="BP48" i="25" s="1"/>
  <c r="BG49" i="25"/>
  <c r="BP49" i="25" s="1"/>
  <c r="BG50" i="25"/>
  <c r="BP50" i="25" s="1"/>
  <c r="BG51" i="25"/>
  <c r="BP51" i="25" s="1"/>
  <c r="BG52" i="25"/>
  <c r="BP52" i="25" s="1"/>
  <c r="BG53" i="25"/>
  <c r="BP53" i="25" s="1"/>
  <c r="BG54" i="25"/>
  <c r="BP54" i="25" s="1"/>
  <c r="BG55" i="25"/>
  <c r="BP55" i="25" s="1"/>
  <c r="BG56" i="25"/>
  <c r="BP56" i="25" s="1"/>
  <c r="BG57" i="25"/>
  <c r="BP57" i="25" s="1"/>
  <c r="BG58" i="25"/>
  <c r="BP58" i="25" s="1"/>
  <c r="BG59" i="25"/>
  <c r="BP59" i="25" s="1"/>
  <c r="BG60" i="25"/>
  <c r="BP60" i="25" s="1"/>
  <c r="BG61" i="25"/>
  <c r="BP61" i="25" s="1"/>
  <c r="BG62" i="25"/>
  <c r="BP62" i="25" s="1"/>
  <c r="BG63" i="25"/>
  <c r="BP63" i="25" s="1"/>
  <c r="BG64" i="25"/>
  <c r="BP64" i="25" s="1"/>
  <c r="BG65" i="25"/>
  <c r="BP65" i="25" s="1"/>
  <c r="BG66" i="25"/>
  <c r="BP66" i="25" s="1"/>
  <c r="BG67" i="25"/>
  <c r="BP67" i="25" s="1"/>
  <c r="BG68" i="25"/>
  <c r="BP68" i="25" s="1"/>
  <c r="BG69" i="25"/>
  <c r="BP69" i="25" s="1"/>
  <c r="BG70" i="25"/>
  <c r="BG71" i="25"/>
  <c r="BP71" i="25" s="1"/>
  <c r="BG72" i="25"/>
  <c r="BP72" i="25" s="1"/>
  <c r="BG73" i="25"/>
  <c r="BG3" i="25"/>
  <c r="BH17" i="25" l="1"/>
  <c r="BP73" i="25"/>
  <c r="BP9" i="25"/>
  <c r="BP12" i="25"/>
  <c r="BP3" i="25"/>
  <c r="BP70" i="25"/>
  <c r="BP22" i="25"/>
  <c r="BG74" i="25"/>
  <c r="JG4" i="21"/>
  <c r="JH4" i="21" s="1"/>
  <c r="JG5" i="21"/>
  <c r="JG6" i="21"/>
  <c r="JH6" i="21" s="1"/>
  <c r="JG7" i="21"/>
  <c r="JH7" i="21" s="1"/>
  <c r="JG8" i="21"/>
  <c r="JG9" i="21"/>
  <c r="JG10" i="21"/>
  <c r="JH10" i="21" s="1"/>
  <c r="JG11" i="21"/>
  <c r="JH11" i="21" s="1"/>
  <c r="JG12" i="21"/>
  <c r="JH12" i="21" s="1"/>
  <c r="JG13" i="21"/>
  <c r="JG14" i="21"/>
  <c r="JH14" i="21" s="1"/>
  <c r="JG15" i="21"/>
  <c r="JH15" i="21" s="1"/>
  <c r="JG16" i="21"/>
  <c r="JG17" i="21"/>
  <c r="JH17" i="21" s="1"/>
  <c r="JG18" i="21"/>
  <c r="JH18" i="21" s="1"/>
  <c r="JG19" i="21"/>
  <c r="JH19" i="21" s="1"/>
  <c r="JG20" i="21"/>
  <c r="JG21" i="21"/>
  <c r="JG22" i="21"/>
  <c r="JH22" i="21" s="1"/>
  <c r="JG23" i="21"/>
  <c r="JH23" i="21" s="1"/>
  <c r="JG24" i="21"/>
  <c r="JG25" i="21"/>
  <c r="JG26" i="21"/>
  <c r="JH26" i="21" s="1"/>
  <c r="JG27" i="21"/>
  <c r="JH27" i="21" s="1"/>
  <c r="JG28" i="21"/>
  <c r="JG29" i="21"/>
  <c r="JG30" i="21"/>
  <c r="JH30" i="21" s="1"/>
  <c r="JG31" i="21"/>
  <c r="JH31" i="21" s="1"/>
  <c r="JG32" i="21"/>
  <c r="JG33" i="21"/>
  <c r="JG34" i="21"/>
  <c r="JH34" i="21" s="1"/>
  <c r="JG35" i="21"/>
  <c r="JH35" i="21" s="1"/>
  <c r="JG36" i="21"/>
  <c r="JG37" i="21"/>
  <c r="JG38" i="21"/>
  <c r="JH38" i="21" s="1"/>
  <c r="JG39" i="21"/>
  <c r="JH39" i="21" s="1"/>
  <c r="JG40" i="21"/>
  <c r="JG41" i="21"/>
  <c r="JG42" i="21"/>
  <c r="JH42" i="21" s="1"/>
  <c r="JG43" i="21"/>
  <c r="JH43" i="21" s="1"/>
  <c r="JG44" i="21"/>
  <c r="JG45" i="21"/>
  <c r="JG46" i="21"/>
  <c r="JH46" i="21" s="1"/>
  <c r="JG47" i="21"/>
  <c r="JH47" i="21" s="1"/>
  <c r="JG48" i="21"/>
  <c r="JG49" i="21"/>
  <c r="JG50" i="21"/>
  <c r="JH50" i="21" s="1"/>
  <c r="JG51" i="21"/>
  <c r="JH51" i="21" s="1"/>
  <c r="JG52" i="21"/>
  <c r="JG53" i="21"/>
  <c r="JG54" i="21"/>
  <c r="JH54" i="21" s="1"/>
  <c r="JG55" i="21"/>
  <c r="JH55" i="21" s="1"/>
  <c r="JG56" i="21"/>
  <c r="JG57" i="21"/>
  <c r="JG58" i="21"/>
  <c r="JH58" i="21" s="1"/>
  <c r="JG59" i="21"/>
  <c r="JH59" i="21" s="1"/>
  <c r="JG60" i="21"/>
  <c r="JG61" i="21"/>
  <c r="JG62" i="21"/>
  <c r="JH62" i="21" s="1"/>
  <c r="JG63" i="21"/>
  <c r="JH63" i="21" s="1"/>
  <c r="JG64" i="21"/>
  <c r="JG65" i="21"/>
  <c r="JG66" i="21"/>
  <c r="JH66" i="21" s="1"/>
  <c r="JG67" i="21"/>
  <c r="JH67" i="21" s="1"/>
  <c r="JG68" i="21"/>
  <c r="JG69" i="21"/>
  <c r="JG70" i="21"/>
  <c r="JH70" i="21" s="1"/>
  <c r="JG71" i="21"/>
  <c r="JH71" i="21" s="1"/>
  <c r="JG72" i="21"/>
  <c r="JG73" i="21"/>
  <c r="JG3" i="21"/>
  <c r="JH3" i="21" s="1"/>
  <c r="JH5" i="21"/>
  <c r="JH8" i="21"/>
  <c r="JH9" i="21"/>
  <c r="JH13" i="21"/>
  <c r="JH16" i="21"/>
  <c r="JH20" i="21"/>
  <c r="JH21" i="21"/>
  <c r="JH24" i="21"/>
  <c r="JH25" i="21"/>
  <c r="JH28" i="21"/>
  <c r="JH29" i="21"/>
  <c r="JH32" i="21"/>
  <c r="JH33" i="21"/>
  <c r="JH36" i="21"/>
  <c r="JH37" i="21"/>
  <c r="JH40" i="21"/>
  <c r="JH41" i="21"/>
  <c r="JH44" i="21"/>
  <c r="JH45" i="21"/>
  <c r="JH48" i="21"/>
  <c r="JH49" i="21"/>
  <c r="JH52" i="21"/>
  <c r="JH53" i="21"/>
  <c r="JH56" i="21"/>
  <c r="JH57" i="21"/>
  <c r="JH60" i="21"/>
  <c r="JH61" i="21"/>
  <c r="JH64" i="21"/>
  <c r="JH65" i="21"/>
  <c r="JH68" i="21"/>
  <c r="JH69" i="21"/>
  <c r="JH72" i="21"/>
  <c r="JH73" i="21"/>
  <c r="JG4" i="20"/>
  <c r="JH4" i="20" s="1"/>
  <c r="JG5" i="20"/>
  <c r="JH5" i="20" s="1"/>
  <c r="JG6" i="20"/>
  <c r="JG7" i="20"/>
  <c r="JH7" i="20" s="1"/>
  <c r="JG8" i="20"/>
  <c r="JG9" i="20"/>
  <c r="JH9" i="20" s="1"/>
  <c r="JG10" i="20"/>
  <c r="JG11" i="20"/>
  <c r="JH11" i="20" s="1"/>
  <c r="JG12" i="20"/>
  <c r="JG13" i="20"/>
  <c r="JH13" i="20" s="1"/>
  <c r="JG14" i="20"/>
  <c r="JG15" i="20"/>
  <c r="JH15" i="20" s="1"/>
  <c r="JG16" i="20"/>
  <c r="JG17" i="20"/>
  <c r="JH17" i="20" s="1"/>
  <c r="JG18" i="20"/>
  <c r="JG19" i="20"/>
  <c r="JH19" i="20" s="1"/>
  <c r="JG20" i="20"/>
  <c r="JG21" i="20"/>
  <c r="JH21" i="20" s="1"/>
  <c r="JG22" i="20"/>
  <c r="JG23" i="20"/>
  <c r="JH23" i="20" s="1"/>
  <c r="JG24" i="20"/>
  <c r="JG25" i="20"/>
  <c r="JH25" i="20" s="1"/>
  <c r="JG26" i="20"/>
  <c r="JG27" i="20"/>
  <c r="JH27" i="20" s="1"/>
  <c r="JG28" i="20"/>
  <c r="JG29" i="20"/>
  <c r="JH29" i="20" s="1"/>
  <c r="JG30" i="20"/>
  <c r="JG31" i="20"/>
  <c r="JH31" i="20" s="1"/>
  <c r="JG32" i="20"/>
  <c r="JG33" i="20"/>
  <c r="JH33" i="20" s="1"/>
  <c r="JG34" i="20"/>
  <c r="JG35" i="20"/>
  <c r="JH35" i="20" s="1"/>
  <c r="JG36" i="20"/>
  <c r="JG37" i="20"/>
  <c r="JH37" i="20" s="1"/>
  <c r="JG38" i="20"/>
  <c r="JG39" i="20"/>
  <c r="JH39" i="20" s="1"/>
  <c r="JG40" i="20"/>
  <c r="JG41" i="20"/>
  <c r="JH41" i="20" s="1"/>
  <c r="JG42" i="20"/>
  <c r="JH42" i="20" s="1"/>
  <c r="JG43" i="20"/>
  <c r="JH43" i="20" s="1"/>
  <c r="JG44" i="20"/>
  <c r="JG45" i="20"/>
  <c r="JH45" i="20" s="1"/>
  <c r="JG46" i="20"/>
  <c r="JG47" i="20"/>
  <c r="JH47" i="20" s="1"/>
  <c r="JG48" i="20"/>
  <c r="JG49" i="20"/>
  <c r="JH49" i="20" s="1"/>
  <c r="JG50" i="20"/>
  <c r="JG51" i="20"/>
  <c r="JH51" i="20" s="1"/>
  <c r="JG52" i="20"/>
  <c r="JG53" i="20"/>
  <c r="JH53" i="20" s="1"/>
  <c r="JG54" i="20"/>
  <c r="JG55" i="20"/>
  <c r="JH55" i="20" s="1"/>
  <c r="JG56" i="20"/>
  <c r="JG57" i="20"/>
  <c r="JH57" i="20" s="1"/>
  <c r="JG58" i="20"/>
  <c r="JG59" i="20"/>
  <c r="JH59" i="20" s="1"/>
  <c r="JG60" i="20"/>
  <c r="JG61" i="20"/>
  <c r="JH61" i="20" s="1"/>
  <c r="JG62" i="20"/>
  <c r="JG63" i="20"/>
  <c r="JH63" i="20" s="1"/>
  <c r="JG64" i="20"/>
  <c r="JG65" i="20"/>
  <c r="JH65" i="20" s="1"/>
  <c r="JG66" i="20"/>
  <c r="JG67" i="20"/>
  <c r="JH67" i="20" s="1"/>
  <c r="JG68" i="20"/>
  <c r="JG69" i="20"/>
  <c r="JH69" i="20" s="1"/>
  <c r="JG70" i="20"/>
  <c r="JG71" i="20"/>
  <c r="JH71" i="20" s="1"/>
  <c r="JG72" i="20"/>
  <c r="JG73" i="20"/>
  <c r="JH73" i="20" s="1"/>
  <c r="JG3" i="20"/>
  <c r="JH3" i="20" s="1"/>
  <c r="JH6" i="20"/>
  <c r="JH8" i="20"/>
  <c r="JH10" i="20"/>
  <c r="JH12" i="20"/>
  <c r="JH14" i="20"/>
  <c r="JH16" i="20"/>
  <c r="JH18" i="20"/>
  <c r="JH20" i="20"/>
  <c r="JH22" i="20"/>
  <c r="JH24" i="20"/>
  <c r="JH26" i="20"/>
  <c r="JH28" i="20"/>
  <c r="JH30" i="20"/>
  <c r="JH32" i="20"/>
  <c r="JH34" i="20"/>
  <c r="JH36" i="20"/>
  <c r="JH38" i="20"/>
  <c r="JH40" i="20"/>
  <c r="JH44" i="20"/>
  <c r="JH46" i="20"/>
  <c r="JH48" i="20"/>
  <c r="JH50" i="20"/>
  <c r="JH52" i="20"/>
  <c r="JH54" i="20"/>
  <c r="JH56" i="20"/>
  <c r="JH58" i="20"/>
  <c r="JH60" i="20"/>
  <c r="JH62" i="20"/>
  <c r="JH64" i="20"/>
  <c r="JH66" i="20"/>
  <c r="JH68" i="20"/>
  <c r="JH70" i="20"/>
  <c r="JH72" i="20"/>
  <c r="TP4" i="13"/>
  <c r="TY4" i="13" s="1"/>
  <c r="TP5" i="13"/>
  <c r="TY5" i="13" s="1"/>
  <c r="TP6" i="13"/>
  <c r="TY6" i="13" s="1"/>
  <c r="TP7" i="13"/>
  <c r="TY7" i="13" s="1"/>
  <c r="TP8" i="13"/>
  <c r="TY8" i="13" s="1"/>
  <c r="TP9" i="13"/>
  <c r="TY9" i="13" s="1"/>
  <c r="TP10" i="13"/>
  <c r="TY10" i="13" s="1"/>
  <c r="TP11" i="13"/>
  <c r="TY11" i="13" s="1"/>
  <c r="TP12" i="13"/>
  <c r="TY12" i="13" s="1"/>
  <c r="TP13" i="13"/>
  <c r="TY13" i="13" s="1"/>
  <c r="TP14" i="13"/>
  <c r="TY14" i="13" s="1"/>
  <c r="TP15" i="13"/>
  <c r="TY15" i="13" s="1"/>
  <c r="TP16" i="13"/>
  <c r="TY16" i="13" s="1"/>
  <c r="TP17" i="13"/>
  <c r="TY17" i="13" s="1"/>
  <c r="TP18" i="13"/>
  <c r="TY18" i="13" s="1"/>
  <c r="TP19" i="13"/>
  <c r="TY19" i="13" s="1"/>
  <c r="TP20" i="13"/>
  <c r="TY20" i="13" s="1"/>
  <c r="TP21" i="13"/>
  <c r="TY21" i="13" s="1"/>
  <c r="TP22" i="13"/>
  <c r="TY22" i="13" s="1"/>
  <c r="TP23" i="13"/>
  <c r="TY23" i="13" s="1"/>
  <c r="TP24" i="13"/>
  <c r="TY24" i="13" s="1"/>
  <c r="TP25" i="13"/>
  <c r="TY25" i="13" s="1"/>
  <c r="TP26" i="13"/>
  <c r="TY26" i="13" s="1"/>
  <c r="TP27" i="13"/>
  <c r="TY27" i="13" s="1"/>
  <c r="TP28" i="13"/>
  <c r="TY28" i="13" s="1"/>
  <c r="TP29" i="13"/>
  <c r="TY29" i="13" s="1"/>
  <c r="TP30" i="13"/>
  <c r="TY30" i="13" s="1"/>
  <c r="TP31" i="13"/>
  <c r="TY31" i="13" s="1"/>
  <c r="TP32" i="13"/>
  <c r="TY32" i="13" s="1"/>
  <c r="TP33" i="13"/>
  <c r="TY33" i="13" s="1"/>
  <c r="TP34" i="13"/>
  <c r="TY34" i="13" s="1"/>
  <c r="TP35" i="13"/>
  <c r="TY35" i="13" s="1"/>
  <c r="TP36" i="13"/>
  <c r="TY36" i="13" s="1"/>
  <c r="TP37" i="13"/>
  <c r="TY37" i="13" s="1"/>
  <c r="TP38" i="13"/>
  <c r="TY38" i="13" s="1"/>
  <c r="TP39" i="13"/>
  <c r="TY39" i="13" s="1"/>
  <c r="TP40" i="13"/>
  <c r="TY40" i="13" s="1"/>
  <c r="TP41" i="13"/>
  <c r="TY41" i="13" s="1"/>
  <c r="TP42" i="13"/>
  <c r="TY42" i="13" s="1"/>
  <c r="TP43" i="13"/>
  <c r="TY43" i="13" s="1"/>
  <c r="TP44" i="13"/>
  <c r="TY44" i="13" s="1"/>
  <c r="TP45" i="13"/>
  <c r="TY45" i="13" s="1"/>
  <c r="TP46" i="13"/>
  <c r="TY46" i="13" s="1"/>
  <c r="TP47" i="13"/>
  <c r="TY47" i="13" s="1"/>
  <c r="TP48" i="13"/>
  <c r="TY48" i="13" s="1"/>
  <c r="TP49" i="13"/>
  <c r="TY49" i="13" s="1"/>
  <c r="TP50" i="13"/>
  <c r="TY50" i="13" s="1"/>
  <c r="TP51" i="13"/>
  <c r="TY51" i="13" s="1"/>
  <c r="TP52" i="13"/>
  <c r="TY52" i="13" s="1"/>
  <c r="TP53" i="13"/>
  <c r="TY53" i="13" s="1"/>
  <c r="TP54" i="13"/>
  <c r="TY54" i="13" s="1"/>
  <c r="TP55" i="13"/>
  <c r="TY55" i="13" s="1"/>
  <c r="TP56" i="13"/>
  <c r="TY56" i="13" s="1"/>
  <c r="TP57" i="13"/>
  <c r="TY57" i="13" s="1"/>
  <c r="TP58" i="13"/>
  <c r="TY58" i="13" s="1"/>
  <c r="TP59" i="13"/>
  <c r="TY59" i="13" s="1"/>
  <c r="TP60" i="13"/>
  <c r="TY60" i="13" s="1"/>
  <c r="TP61" i="13"/>
  <c r="TY61" i="13" s="1"/>
  <c r="TP62" i="13"/>
  <c r="TY62" i="13" s="1"/>
  <c r="TP63" i="13"/>
  <c r="TY63" i="13" s="1"/>
  <c r="TP64" i="13"/>
  <c r="TY64" i="13" s="1"/>
  <c r="TP65" i="13"/>
  <c r="TY65" i="13" s="1"/>
  <c r="TP66" i="13"/>
  <c r="TY66" i="13" s="1"/>
  <c r="TP67" i="13"/>
  <c r="TY67" i="13" s="1"/>
  <c r="TP68" i="13"/>
  <c r="TY68" i="13" s="1"/>
  <c r="TP69" i="13"/>
  <c r="TY69" i="13" s="1"/>
  <c r="TP70" i="13"/>
  <c r="TY70" i="13" s="1"/>
  <c r="TP71" i="13"/>
  <c r="TY71" i="13" s="1"/>
  <c r="TP72" i="13"/>
  <c r="TY72" i="13" s="1"/>
  <c r="TP73" i="13"/>
  <c r="TY73" i="13" s="1"/>
  <c r="TP3" i="13"/>
  <c r="TY3" i="13" s="1"/>
  <c r="PN74" i="19"/>
  <c r="PO74" i="19"/>
  <c r="PR4" i="19"/>
  <c r="QA4" i="19" s="1"/>
  <c r="PR5" i="19"/>
  <c r="QA5" i="19" s="1"/>
  <c r="PR6" i="19"/>
  <c r="QA6" i="19" s="1"/>
  <c r="PR7" i="19"/>
  <c r="QA7" i="19" s="1"/>
  <c r="PR8" i="19"/>
  <c r="QA8" i="19" s="1"/>
  <c r="PR9" i="19"/>
  <c r="PR10" i="19"/>
  <c r="QA10" i="19" s="1"/>
  <c r="PR11" i="19"/>
  <c r="PR12" i="19"/>
  <c r="QA12" i="19" s="1"/>
  <c r="PR13" i="19"/>
  <c r="QA13" i="19" s="1"/>
  <c r="PR14" i="19"/>
  <c r="QA14" i="19" s="1"/>
  <c r="PR15" i="19"/>
  <c r="QA15" i="19" s="1"/>
  <c r="PR16" i="19"/>
  <c r="QA16" i="19" s="1"/>
  <c r="PR17" i="19"/>
  <c r="QA17" i="19" s="1"/>
  <c r="PR18" i="19"/>
  <c r="QA18" i="19" s="1"/>
  <c r="PR19" i="19"/>
  <c r="QA19" i="19" s="1"/>
  <c r="PR20" i="19"/>
  <c r="QA20" i="19" s="1"/>
  <c r="PR21" i="19"/>
  <c r="QA21" i="19" s="1"/>
  <c r="PR22" i="19"/>
  <c r="PR23" i="19"/>
  <c r="QA23" i="19" s="1"/>
  <c r="PR24" i="19"/>
  <c r="QA24" i="19" s="1"/>
  <c r="PR25" i="19"/>
  <c r="QA25" i="19" s="1"/>
  <c r="PR26" i="19"/>
  <c r="QA26" i="19" s="1"/>
  <c r="PR27" i="19"/>
  <c r="QA27" i="19" s="1"/>
  <c r="PR28" i="19"/>
  <c r="QA28" i="19" s="1"/>
  <c r="PR29" i="19"/>
  <c r="QA29" i="19" s="1"/>
  <c r="PR30" i="19"/>
  <c r="QA30" i="19" s="1"/>
  <c r="PR31" i="19"/>
  <c r="QA31" i="19" s="1"/>
  <c r="PR32" i="19"/>
  <c r="QA32" i="19" s="1"/>
  <c r="PR33" i="19"/>
  <c r="QA33" i="19" s="1"/>
  <c r="PR34" i="19"/>
  <c r="QA34" i="19" s="1"/>
  <c r="PR35" i="19"/>
  <c r="QA35" i="19" s="1"/>
  <c r="PR36" i="19"/>
  <c r="QA36" i="19" s="1"/>
  <c r="PR37" i="19"/>
  <c r="QA37" i="19" s="1"/>
  <c r="PR38" i="19"/>
  <c r="QA38" i="19" s="1"/>
  <c r="PR39" i="19"/>
  <c r="QA39" i="19" s="1"/>
  <c r="PR40" i="19"/>
  <c r="QA40" i="19" s="1"/>
  <c r="PR41" i="19"/>
  <c r="QA41" i="19" s="1"/>
  <c r="PR42" i="19"/>
  <c r="QA42" i="19" s="1"/>
  <c r="PR43" i="19"/>
  <c r="QA43" i="19" s="1"/>
  <c r="PR44" i="19"/>
  <c r="QA44" i="19" s="1"/>
  <c r="PR45" i="19"/>
  <c r="QA45" i="19" s="1"/>
  <c r="PR46" i="19"/>
  <c r="QA46" i="19" s="1"/>
  <c r="PR47" i="19"/>
  <c r="QA47" i="19" s="1"/>
  <c r="PR48" i="19"/>
  <c r="QA48" i="19" s="1"/>
  <c r="PR49" i="19"/>
  <c r="QA49" i="19" s="1"/>
  <c r="PR50" i="19"/>
  <c r="QA50" i="19" s="1"/>
  <c r="PR51" i="19"/>
  <c r="QA51" i="19" s="1"/>
  <c r="PR52" i="19"/>
  <c r="QA52" i="19" s="1"/>
  <c r="PR53" i="19"/>
  <c r="QA53" i="19" s="1"/>
  <c r="PR54" i="19"/>
  <c r="QA54" i="19" s="1"/>
  <c r="PR55" i="19"/>
  <c r="QA55" i="19" s="1"/>
  <c r="PR56" i="19"/>
  <c r="QA56" i="19" s="1"/>
  <c r="PR57" i="19"/>
  <c r="QA57" i="19" s="1"/>
  <c r="PR58" i="19"/>
  <c r="QA58" i="19" s="1"/>
  <c r="PR59" i="19"/>
  <c r="QA59" i="19" s="1"/>
  <c r="PR60" i="19"/>
  <c r="QA60" i="19" s="1"/>
  <c r="PR61" i="19"/>
  <c r="QA61" i="19" s="1"/>
  <c r="PR62" i="19"/>
  <c r="QA62" i="19" s="1"/>
  <c r="PR63" i="19"/>
  <c r="QA63" i="19" s="1"/>
  <c r="PR64" i="19"/>
  <c r="QA64" i="19" s="1"/>
  <c r="PR65" i="19"/>
  <c r="QA65" i="19" s="1"/>
  <c r="PR66" i="19"/>
  <c r="QA66" i="19" s="1"/>
  <c r="PR67" i="19"/>
  <c r="QA67" i="19" s="1"/>
  <c r="PR68" i="19"/>
  <c r="QA68" i="19" s="1"/>
  <c r="PR69" i="19"/>
  <c r="QA69" i="19" s="1"/>
  <c r="PR70" i="19"/>
  <c r="QA70" i="19" s="1"/>
  <c r="PR71" i="19"/>
  <c r="QA71" i="19" s="1"/>
  <c r="PR72" i="19"/>
  <c r="QA72" i="19" s="1"/>
  <c r="PR73" i="19"/>
  <c r="QA73" i="19" s="1"/>
  <c r="PR3" i="19"/>
  <c r="QA11" i="19" l="1"/>
  <c r="QA3" i="19"/>
  <c r="QA22" i="19"/>
  <c r="QA9" i="19"/>
  <c r="PR74" i="19"/>
  <c r="PH74" i="19"/>
  <c r="PI74" i="19"/>
  <c r="PJ100" i="19"/>
  <c r="PF74" i="19"/>
  <c r="PG74" i="19"/>
  <c r="OZ74" i="19"/>
  <c r="PA74" i="19"/>
  <c r="PJ74" i="19" l="1"/>
  <c r="PS74" i="19" s="1"/>
  <c r="GG4" i="23"/>
  <c r="GG5" i="23"/>
  <c r="GP5" i="23" s="1"/>
  <c r="GG6" i="23"/>
  <c r="GG7" i="23"/>
  <c r="GP7" i="23" s="1"/>
  <c r="GG8" i="23"/>
  <c r="GP8" i="23" s="1"/>
  <c r="GG9" i="23"/>
  <c r="GG10" i="23"/>
  <c r="GG11" i="23"/>
  <c r="GP11" i="23" s="1"/>
  <c r="GG12" i="23"/>
  <c r="GP12" i="23" s="1"/>
  <c r="GG13" i="23"/>
  <c r="GP13" i="23" s="1"/>
  <c r="GG14" i="23"/>
  <c r="GG15" i="23"/>
  <c r="GP15" i="23" s="1"/>
  <c r="GG16" i="23"/>
  <c r="GP16" i="23" s="1"/>
  <c r="GG17" i="23"/>
  <c r="GP17" i="23" s="1"/>
  <c r="GG18" i="23"/>
  <c r="GG19" i="23"/>
  <c r="GP19" i="23" s="1"/>
  <c r="GG20" i="23"/>
  <c r="GP20" i="23" s="1"/>
  <c r="GG21" i="23"/>
  <c r="GG22" i="23"/>
  <c r="GG23" i="23"/>
  <c r="GP23" i="23" s="1"/>
  <c r="GG24" i="23"/>
  <c r="GP24" i="23" s="1"/>
  <c r="GG25" i="23"/>
  <c r="GP25" i="23" s="1"/>
  <c r="GG26" i="23"/>
  <c r="GG27" i="23"/>
  <c r="GP27" i="23" s="1"/>
  <c r="GG28" i="23"/>
  <c r="GP28" i="23" s="1"/>
  <c r="GG29" i="23"/>
  <c r="GP29" i="23" s="1"/>
  <c r="GG30" i="23"/>
  <c r="GG31" i="23"/>
  <c r="GG32" i="23"/>
  <c r="GP32" i="23" s="1"/>
  <c r="GG33" i="23"/>
  <c r="GP33" i="23" s="1"/>
  <c r="GG34" i="23"/>
  <c r="GG35" i="23"/>
  <c r="GP35" i="23" s="1"/>
  <c r="GG36" i="23"/>
  <c r="GP36" i="23" s="1"/>
  <c r="GG37" i="23"/>
  <c r="GP37" i="23" s="1"/>
  <c r="GG38" i="23"/>
  <c r="GG39" i="23"/>
  <c r="GP39" i="23" s="1"/>
  <c r="GG40" i="23"/>
  <c r="GP40" i="23" s="1"/>
  <c r="GG41" i="23"/>
  <c r="GP41" i="23" s="1"/>
  <c r="GG42" i="23"/>
  <c r="GG43" i="23"/>
  <c r="GG44" i="23"/>
  <c r="GP44" i="23" s="1"/>
  <c r="GG45" i="23"/>
  <c r="GP45" i="23" s="1"/>
  <c r="GG46" i="23"/>
  <c r="GG47" i="23"/>
  <c r="GP47" i="23" s="1"/>
  <c r="GG48" i="23"/>
  <c r="GP48" i="23" s="1"/>
  <c r="GG49" i="23"/>
  <c r="GP49" i="23" s="1"/>
  <c r="GG50" i="23"/>
  <c r="GG51" i="23"/>
  <c r="GP51" i="23" s="1"/>
  <c r="GG52" i="23"/>
  <c r="GP52" i="23" s="1"/>
  <c r="GG53" i="23"/>
  <c r="GP53" i="23" s="1"/>
  <c r="GG54" i="23"/>
  <c r="GG55" i="23"/>
  <c r="GG56" i="23"/>
  <c r="GP56" i="23" s="1"/>
  <c r="GG57" i="23"/>
  <c r="GP57" i="23" s="1"/>
  <c r="GG58" i="23"/>
  <c r="GG59" i="23"/>
  <c r="GP59" i="23" s="1"/>
  <c r="GG60" i="23"/>
  <c r="GP60" i="23" s="1"/>
  <c r="GG61" i="23"/>
  <c r="GP61" i="23" s="1"/>
  <c r="GG62" i="23"/>
  <c r="GG63" i="23"/>
  <c r="GP63" i="23" s="1"/>
  <c r="GG64" i="23"/>
  <c r="GP64" i="23" s="1"/>
  <c r="GG65" i="23"/>
  <c r="GP65" i="23" s="1"/>
  <c r="GG66" i="23"/>
  <c r="GG67" i="23"/>
  <c r="GP67" i="23" s="1"/>
  <c r="GG68" i="23"/>
  <c r="GP68" i="23" s="1"/>
  <c r="GG69" i="23"/>
  <c r="GP69" i="23" s="1"/>
  <c r="GG70" i="23"/>
  <c r="GG71" i="23"/>
  <c r="GP71" i="23" s="1"/>
  <c r="GG72" i="23"/>
  <c r="GG73" i="23"/>
  <c r="GP73" i="23" s="1"/>
  <c r="GG3" i="23"/>
  <c r="IY4" i="21"/>
  <c r="IZ4" i="21" s="1"/>
  <c r="IY5" i="21"/>
  <c r="IY6" i="21"/>
  <c r="IZ6" i="21" s="1"/>
  <c r="IY7" i="21"/>
  <c r="IY8" i="21"/>
  <c r="IZ8" i="21" s="1"/>
  <c r="IY9" i="21"/>
  <c r="IY10" i="21"/>
  <c r="IZ10" i="21" s="1"/>
  <c r="IY11" i="21"/>
  <c r="IZ11" i="21" s="1"/>
  <c r="IY12" i="21"/>
  <c r="IZ12" i="21" s="1"/>
  <c r="IY13" i="21"/>
  <c r="IY14" i="21"/>
  <c r="IZ14" i="21" s="1"/>
  <c r="IY15" i="21"/>
  <c r="IY16" i="21"/>
  <c r="IZ16" i="21" s="1"/>
  <c r="IY17" i="21"/>
  <c r="IY18" i="21"/>
  <c r="IZ18" i="21" s="1"/>
  <c r="IY19" i="21"/>
  <c r="IY20" i="21"/>
  <c r="IZ20" i="21" s="1"/>
  <c r="IY21" i="21"/>
  <c r="IY22" i="21"/>
  <c r="IZ22" i="21" s="1"/>
  <c r="IY23" i="21"/>
  <c r="IY24" i="21"/>
  <c r="IZ24" i="21" s="1"/>
  <c r="IY25" i="21"/>
  <c r="IY26" i="21"/>
  <c r="IZ26" i="21" s="1"/>
  <c r="IY27" i="21"/>
  <c r="IY28" i="21"/>
  <c r="IZ28" i="21" s="1"/>
  <c r="IY29" i="21"/>
  <c r="IY30" i="21"/>
  <c r="IZ30" i="21" s="1"/>
  <c r="IY31" i="21"/>
  <c r="IY32" i="21"/>
  <c r="IZ32" i="21" s="1"/>
  <c r="IY33" i="21"/>
  <c r="IY34" i="21"/>
  <c r="IZ34" i="21" s="1"/>
  <c r="IY35" i="21"/>
  <c r="IY36" i="21"/>
  <c r="IZ36" i="21" s="1"/>
  <c r="IY37" i="21"/>
  <c r="IY38" i="21"/>
  <c r="IZ38" i="21" s="1"/>
  <c r="IY39" i="21"/>
  <c r="IY40" i="21"/>
  <c r="IZ40" i="21" s="1"/>
  <c r="IY41" i="21"/>
  <c r="IY42" i="21"/>
  <c r="IZ42" i="21" s="1"/>
  <c r="IY43" i="21"/>
  <c r="IY44" i="21"/>
  <c r="IZ44" i="21" s="1"/>
  <c r="IY45" i="21"/>
  <c r="IY46" i="21"/>
  <c r="IZ46" i="21" s="1"/>
  <c r="IY47" i="21"/>
  <c r="IY48" i="21"/>
  <c r="IZ48" i="21" s="1"/>
  <c r="IY49" i="21"/>
  <c r="IY50" i="21"/>
  <c r="IZ50" i="21" s="1"/>
  <c r="IY51" i="21"/>
  <c r="IY52" i="21"/>
  <c r="IZ52" i="21" s="1"/>
  <c r="IY53" i="21"/>
  <c r="IY54" i="21"/>
  <c r="IZ54" i="21" s="1"/>
  <c r="IY55" i="21"/>
  <c r="IY56" i="21"/>
  <c r="IZ56" i="21" s="1"/>
  <c r="IY57" i="21"/>
  <c r="IY58" i="21"/>
  <c r="IZ58" i="21" s="1"/>
  <c r="IY59" i="21"/>
  <c r="IY60" i="21"/>
  <c r="IZ60" i="21" s="1"/>
  <c r="IY61" i="21"/>
  <c r="IY62" i="21"/>
  <c r="IZ62" i="21" s="1"/>
  <c r="IY63" i="21"/>
  <c r="IY64" i="21"/>
  <c r="IZ64" i="21" s="1"/>
  <c r="IY65" i="21"/>
  <c r="IY66" i="21"/>
  <c r="IZ66" i="21" s="1"/>
  <c r="IY67" i="21"/>
  <c r="IY68" i="21"/>
  <c r="IZ68" i="21" s="1"/>
  <c r="IY69" i="21"/>
  <c r="IY70" i="21"/>
  <c r="IZ70" i="21" s="1"/>
  <c r="IY71" i="21"/>
  <c r="IY72" i="21"/>
  <c r="IZ72" i="21" s="1"/>
  <c r="IY73" i="21"/>
  <c r="IY3" i="21"/>
  <c r="IZ5" i="21"/>
  <c r="IZ7" i="21"/>
  <c r="IZ9" i="21"/>
  <c r="IZ13" i="21"/>
  <c r="IZ15" i="21"/>
  <c r="IZ17" i="21"/>
  <c r="IZ19" i="21"/>
  <c r="IZ21" i="21"/>
  <c r="IZ23" i="21"/>
  <c r="IZ25" i="21"/>
  <c r="IZ27" i="21"/>
  <c r="IZ29" i="21"/>
  <c r="IZ31" i="21"/>
  <c r="IZ33" i="21"/>
  <c r="IZ35" i="21"/>
  <c r="IZ37" i="21"/>
  <c r="IZ39" i="21"/>
  <c r="IZ41" i="21"/>
  <c r="IZ43" i="21"/>
  <c r="IZ45" i="21"/>
  <c r="IZ47" i="21"/>
  <c r="IZ49" i="21"/>
  <c r="IZ51" i="21"/>
  <c r="IZ53" i="21"/>
  <c r="IZ55" i="21"/>
  <c r="IZ57" i="21"/>
  <c r="IZ59" i="21"/>
  <c r="IZ61" i="21"/>
  <c r="IZ63" i="21"/>
  <c r="IZ65" i="21"/>
  <c r="IZ67" i="21"/>
  <c r="IZ69" i="21"/>
  <c r="IZ71" i="21"/>
  <c r="IZ73" i="21"/>
  <c r="IZ3" i="21"/>
  <c r="IY4" i="20"/>
  <c r="IZ4" i="20" s="1"/>
  <c r="IY5" i="20"/>
  <c r="IZ5" i="20" s="1"/>
  <c r="IY6" i="20"/>
  <c r="IZ6" i="20" s="1"/>
  <c r="IY7" i="20"/>
  <c r="IY8" i="20"/>
  <c r="IZ8" i="20" s="1"/>
  <c r="IY9" i="20"/>
  <c r="IZ9" i="20" s="1"/>
  <c r="IY10" i="20"/>
  <c r="IZ10" i="20" s="1"/>
  <c r="IY11" i="20"/>
  <c r="IY12" i="20"/>
  <c r="IZ12" i="20" s="1"/>
  <c r="IY13" i="20"/>
  <c r="IZ13" i="20" s="1"/>
  <c r="IY14" i="20"/>
  <c r="IZ14" i="20" s="1"/>
  <c r="IY15" i="20"/>
  <c r="IY16" i="20"/>
  <c r="IZ16" i="20" s="1"/>
  <c r="IY17" i="20"/>
  <c r="IZ17" i="20" s="1"/>
  <c r="IY18" i="20"/>
  <c r="IZ18" i="20" s="1"/>
  <c r="IY19" i="20"/>
  <c r="IY20" i="20"/>
  <c r="IZ20" i="20" s="1"/>
  <c r="IY21" i="20"/>
  <c r="IZ21" i="20" s="1"/>
  <c r="IY22" i="20"/>
  <c r="IZ22" i="20" s="1"/>
  <c r="IY23" i="20"/>
  <c r="IY24" i="20"/>
  <c r="IZ24" i="20" s="1"/>
  <c r="IY25" i="20"/>
  <c r="IZ25" i="20" s="1"/>
  <c r="IY26" i="20"/>
  <c r="IZ26" i="20" s="1"/>
  <c r="IY27" i="20"/>
  <c r="IY28" i="20"/>
  <c r="IZ28" i="20" s="1"/>
  <c r="IY29" i="20"/>
  <c r="IZ29" i="20" s="1"/>
  <c r="IY30" i="20"/>
  <c r="IZ30" i="20" s="1"/>
  <c r="IY31" i="20"/>
  <c r="IZ31" i="20" s="1"/>
  <c r="IY32" i="20"/>
  <c r="IZ32" i="20" s="1"/>
  <c r="IY33" i="20"/>
  <c r="IZ33" i="20" s="1"/>
  <c r="IY34" i="20"/>
  <c r="IZ34" i="20" s="1"/>
  <c r="IY35" i="20"/>
  <c r="IY36" i="20"/>
  <c r="IZ36" i="20" s="1"/>
  <c r="IY37" i="20"/>
  <c r="IZ37" i="20" s="1"/>
  <c r="IY38" i="20"/>
  <c r="IZ38" i="20" s="1"/>
  <c r="IY39" i="20"/>
  <c r="IY40" i="20"/>
  <c r="IZ40" i="20" s="1"/>
  <c r="IY41" i="20"/>
  <c r="IZ41" i="20" s="1"/>
  <c r="IY42" i="20"/>
  <c r="IZ42" i="20" s="1"/>
  <c r="IY43" i="20"/>
  <c r="IY44" i="20"/>
  <c r="IZ44" i="20" s="1"/>
  <c r="IY45" i="20"/>
  <c r="IZ45" i="20" s="1"/>
  <c r="IY46" i="20"/>
  <c r="IZ46" i="20" s="1"/>
  <c r="IY47" i="20"/>
  <c r="IY48" i="20"/>
  <c r="IZ48" i="20" s="1"/>
  <c r="IY49" i="20"/>
  <c r="IZ49" i="20" s="1"/>
  <c r="IY50" i="20"/>
  <c r="IZ50" i="20" s="1"/>
  <c r="IY51" i="20"/>
  <c r="IY52" i="20"/>
  <c r="IZ52" i="20" s="1"/>
  <c r="IY53" i="20"/>
  <c r="IZ53" i="20" s="1"/>
  <c r="IY54" i="20"/>
  <c r="IZ54" i="20" s="1"/>
  <c r="IY55" i="20"/>
  <c r="IY56" i="20"/>
  <c r="IZ56" i="20" s="1"/>
  <c r="IY57" i="20"/>
  <c r="IZ57" i="20" s="1"/>
  <c r="IY58" i="20"/>
  <c r="IZ58" i="20" s="1"/>
  <c r="IY59" i="20"/>
  <c r="IY60" i="20"/>
  <c r="IZ60" i="20" s="1"/>
  <c r="IY61" i="20"/>
  <c r="IZ61" i="20" s="1"/>
  <c r="IY62" i="20"/>
  <c r="IZ62" i="20" s="1"/>
  <c r="IY63" i="20"/>
  <c r="IY64" i="20"/>
  <c r="IZ64" i="20" s="1"/>
  <c r="IY65" i="20"/>
  <c r="IZ65" i="20" s="1"/>
  <c r="IY66" i="20"/>
  <c r="IZ66" i="20" s="1"/>
  <c r="IY67" i="20"/>
  <c r="IY68" i="20"/>
  <c r="IZ68" i="20" s="1"/>
  <c r="IY69" i="20"/>
  <c r="IZ69" i="20" s="1"/>
  <c r="IY70" i="20"/>
  <c r="IZ70" i="20" s="1"/>
  <c r="IY71" i="20"/>
  <c r="IY72" i="20"/>
  <c r="IZ72" i="20" s="1"/>
  <c r="IY73" i="20"/>
  <c r="IZ73" i="20" s="1"/>
  <c r="IY3" i="20"/>
  <c r="IZ3" i="20" s="1"/>
  <c r="IZ7" i="20"/>
  <c r="IZ11" i="20"/>
  <c r="IZ15" i="20"/>
  <c r="IZ19" i="20"/>
  <c r="IZ23" i="20"/>
  <c r="IZ27" i="20"/>
  <c r="IZ35" i="20"/>
  <c r="IZ39" i="20"/>
  <c r="IZ43" i="20"/>
  <c r="IZ47" i="20"/>
  <c r="IZ51" i="20"/>
  <c r="IZ55" i="20"/>
  <c r="IZ59" i="20"/>
  <c r="IZ63" i="20"/>
  <c r="IZ67" i="20"/>
  <c r="IZ71" i="20"/>
  <c r="TH4" i="13"/>
  <c r="TQ4" i="13" s="1"/>
  <c r="TH5" i="13"/>
  <c r="TQ5" i="13" s="1"/>
  <c r="TH6" i="13"/>
  <c r="TQ6" i="13" s="1"/>
  <c r="TH7" i="13"/>
  <c r="TQ7" i="13" s="1"/>
  <c r="TH8" i="13"/>
  <c r="TQ8" i="13" s="1"/>
  <c r="TH9" i="13"/>
  <c r="TQ9" i="13" s="1"/>
  <c r="TH10" i="13"/>
  <c r="TQ10" i="13" s="1"/>
  <c r="TH11" i="13"/>
  <c r="TH12" i="13"/>
  <c r="TQ12" i="13" s="1"/>
  <c r="TH13" i="13"/>
  <c r="TQ13" i="13" s="1"/>
  <c r="TH14" i="13"/>
  <c r="TQ14" i="13" s="1"/>
  <c r="TH15" i="13"/>
  <c r="TQ15" i="13" s="1"/>
  <c r="TH16" i="13"/>
  <c r="TQ16" i="13" s="1"/>
  <c r="TH17" i="13"/>
  <c r="TH18" i="13"/>
  <c r="TQ18" i="13" s="1"/>
  <c r="TH19" i="13"/>
  <c r="TQ19" i="13" s="1"/>
  <c r="TH20" i="13"/>
  <c r="TQ20" i="13" s="1"/>
  <c r="TH21" i="13"/>
  <c r="TQ21" i="13" s="1"/>
  <c r="TH22" i="13"/>
  <c r="TQ22" i="13" s="1"/>
  <c r="TH23" i="13"/>
  <c r="TQ23" i="13" s="1"/>
  <c r="TH24" i="13"/>
  <c r="TQ24" i="13" s="1"/>
  <c r="TH25" i="13"/>
  <c r="TQ25" i="13" s="1"/>
  <c r="TH26" i="13"/>
  <c r="TQ26" i="13" s="1"/>
  <c r="TH27" i="13"/>
  <c r="TQ27" i="13" s="1"/>
  <c r="TH28" i="13"/>
  <c r="TQ28" i="13" s="1"/>
  <c r="TH29" i="13"/>
  <c r="TQ29" i="13" s="1"/>
  <c r="TH30" i="13"/>
  <c r="TQ30" i="13" s="1"/>
  <c r="TH31" i="13"/>
  <c r="TQ31" i="13" s="1"/>
  <c r="TH32" i="13"/>
  <c r="TQ32" i="13" s="1"/>
  <c r="TH33" i="13"/>
  <c r="TQ33" i="13" s="1"/>
  <c r="TH34" i="13"/>
  <c r="TQ34" i="13" s="1"/>
  <c r="TH35" i="13"/>
  <c r="TQ35" i="13" s="1"/>
  <c r="TH36" i="13"/>
  <c r="TQ36" i="13" s="1"/>
  <c r="TH37" i="13"/>
  <c r="TQ37" i="13" s="1"/>
  <c r="TH38" i="13"/>
  <c r="TQ38" i="13" s="1"/>
  <c r="TH39" i="13"/>
  <c r="TQ39" i="13" s="1"/>
  <c r="TH40" i="13"/>
  <c r="TQ40" i="13" s="1"/>
  <c r="TH41" i="13"/>
  <c r="TQ41" i="13" s="1"/>
  <c r="TH42" i="13"/>
  <c r="TQ42" i="13" s="1"/>
  <c r="TH43" i="13"/>
  <c r="TQ43" i="13" s="1"/>
  <c r="TH44" i="13"/>
  <c r="TQ44" i="13" s="1"/>
  <c r="TH45" i="13"/>
  <c r="TQ45" i="13" s="1"/>
  <c r="TH46" i="13"/>
  <c r="TQ46" i="13" s="1"/>
  <c r="TH47" i="13"/>
  <c r="TQ47" i="13" s="1"/>
  <c r="TH48" i="13"/>
  <c r="TQ48" i="13" s="1"/>
  <c r="TH49" i="13"/>
  <c r="TQ49" i="13" s="1"/>
  <c r="TH50" i="13"/>
  <c r="TQ50" i="13" s="1"/>
  <c r="TH51" i="13"/>
  <c r="TQ51" i="13" s="1"/>
  <c r="TH52" i="13"/>
  <c r="TQ52" i="13" s="1"/>
  <c r="TH53" i="13"/>
  <c r="TQ53" i="13" s="1"/>
  <c r="TH54" i="13"/>
  <c r="TQ54" i="13" s="1"/>
  <c r="TH55" i="13"/>
  <c r="TQ55" i="13" s="1"/>
  <c r="TH56" i="13"/>
  <c r="TQ56" i="13" s="1"/>
  <c r="TH57" i="13"/>
  <c r="TQ57" i="13" s="1"/>
  <c r="TH58" i="13"/>
  <c r="TQ58" i="13" s="1"/>
  <c r="TH59" i="13"/>
  <c r="TQ59" i="13" s="1"/>
  <c r="TH60" i="13"/>
  <c r="TQ60" i="13" s="1"/>
  <c r="TH61" i="13"/>
  <c r="TQ61" i="13" s="1"/>
  <c r="TH62" i="13"/>
  <c r="TQ62" i="13" s="1"/>
  <c r="TH63" i="13"/>
  <c r="TQ63" i="13" s="1"/>
  <c r="TH64" i="13"/>
  <c r="TQ64" i="13" s="1"/>
  <c r="TH65" i="13"/>
  <c r="TQ65" i="13" s="1"/>
  <c r="TH66" i="13"/>
  <c r="TQ66" i="13" s="1"/>
  <c r="TH67" i="13"/>
  <c r="TQ67" i="13" s="1"/>
  <c r="TH68" i="13"/>
  <c r="TQ68" i="13" s="1"/>
  <c r="TH69" i="13"/>
  <c r="TQ69" i="13" s="1"/>
  <c r="TH70" i="13"/>
  <c r="TQ70" i="13" s="1"/>
  <c r="TH71" i="13"/>
  <c r="TQ71" i="13" s="1"/>
  <c r="TH72" i="13"/>
  <c r="TQ72" i="13" s="1"/>
  <c r="TH73" i="13"/>
  <c r="TQ73" i="13" s="1"/>
  <c r="TH3" i="13"/>
  <c r="TQ3" i="13" s="1"/>
  <c r="TI9" i="13"/>
  <c r="PJ4" i="19"/>
  <c r="PJ5" i="19"/>
  <c r="PS5" i="19" s="1"/>
  <c r="PJ6" i="19"/>
  <c r="PS6" i="19" s="1"/>
  <c r="PJ7" i="19"/>
  <c r="PJ8" i="19"/>
  <c r="PJ9" i="19"/>
  <c r="PS9" i="19" s="1"/>
  <c r="PJ10" i="19"/>
  <c r="PS10" i="19" s="1"/>
  <c r="PJ11" i="19"/>
  <c r="PJ12" i="19"/>
  <c r="PJ13" i="19"/>
  <c r="PS13" i="19" s="1"/>
  <c r="PJ14" i="19"/>
  <c r="PS14" i="19" s="1"/>
  <c r="PJ15" i="19"/>
  <c r="PJ16" i="19"/>
  <c r="PJ17" i="19"/>
  <c r="PS17" i="19" s="1"/>
  <c r="PJ18" i="19"/>
  <c r="PS18" i="19" s="1"/>
  <c r="PJ19" i="19"/>
  <c r="PJ20" i="19"/>
  <c r="PJ21" i="19"/>
  <c r="PS21" i="19" s="1"/>
  <c r="PJ22" i="19"/>
  <c r="PS22" i="19" s="1"/>
  <c r="PJ23" i="19"/>
  <c r="PJ24" i="19"/>
  <c r="PJ25" i="19"/>
  <c r="PS25" i="19" s="1"/>
  <c r="PJ26" i="19"/>
  <c r="PS26" i="19" s="1"/>
  <c r="PJ27" i="19"/>
  <c r="PJ28" i="19"/>
  <c r="PJ29" i="19"/>
  <c r="PS29" i="19" s="1"/>
  <c r="PJ30" i="19"/>
  <c r="PS30" i="19" s="1"/>
  <c r="PJ31" i="19"/>
  <c r="PJ32" i="19"/>
  <c r="PJ33" i="19"/>
  <c r="PS33" i="19" s="1"/>
  <c r="PJ34" i="19"/>
  <c r="PS34" i="19" s="1"/>
  <c r="PJ35" i="19"/>
  <c r="PJ36" i="19"/>
  <c r="PJ37" i="19"/>
  <c r="PS37" i="19" s="1"/>
  <c r="PJ38" i="19"/>
  <c r="PS38" i="19" s="1"/>
  <c r="PJ39" i="19"/>
  <c r="PJ40" i="19"/>
  <c r="PJ41" i="19"/>
  <c r="PS41" i="19" s="1"/>
  <c r="PJ42" i="19"/>
  <c r="PS42" i="19" s="1"/>
  <c r="PJ43" i="19"/>
  <c r="PJ44" i="19"/>
  <c r="PJ45" i="19"/>
  <c r="PS45" i="19" s="1"/>
  <c r="PJ46" i="19"/>
  <c r="PS46" i="19" s="1"/>
  <c r="PJ47" i="19"/>
  <c r="PJ48" i="19"/>
  <c r="PJ49" i="19"/>
  <c r="PS49" i="19" s="1"/>
  <c r="PJ50" i="19"/>
  <c r="PS50" i="19" s="1"/>
  <c r="PJ51" i="19"/>
  <c r="PJ52" i="19"/>
  <c r="PJ53" i="19"/>
  <c r="PJ54" i="19"/>
  <c r="PS54" i="19" s="1"/>
  <c r="PJ55" i="19"/>
  <c r="PS55" i="19" s="1"/>
  <c r="PJ56" i="19"/>
  <c r="PJ57" i="19"/>
  <c r="PS57" i="19" s="1"/>
  <c r="PJ58" i="19"/>
  <c r="PS58" i="19" s="1"/>
  <c r="PJ59" i="19"/>
  <c r="PS59" i="19" s="1"/>
  <c r="PJ60" i="19"/>
  <c r="PJ61" i="19"/>
  <c r="PS61" i="19" s="1"/>
  <c r="PJ62" i="19"/>
  <c r="PS62" i="19" s="1"/>
  <c r="PJ63" i="19"/>
  <c r="PJ64" i="19"/>
  <c r="PJ65" i="19"/>
  <c r="PS65" i="19" s="1"/>
  <c r="PJ66" i="19"/>
  <c r="PS66" i="19" s="1"/>
  <c r="PJ67" i="19"/>
  <c r="PJ68" i="19"/>
  <c r="PJ69" i="19"/>
  <c r="PS69" i="19" s="1"/>
  <c r="PJ70" i="19"/>
  <c r="PS70" i="19" s="1"/>
  <c r="PJ71" i="19"/>
  <c r="PJ72" i="19"/>
  <c r="PJ73" i="19"/>
  <c r="PS73" i="19" s="1"/>
  <c r="PJ3" i="19"/>
  <c r="GP70" i="23" l="1"/>
  <c r="GP50" i="23"/>
  <c r="GP46" i="23"/>
  <c r="GP34" i="23"/>
  <c r="GP30" i="23"/>
  <c r="GP26" i="23"/>
  <c r="GP22" i="23"/>
  <c r="GP18" i="23"/>
  <c r="GP6" i="23"/>
  <c r="GP21" i="23"/>
  <c r="GP9" i="23"/>
  <c r="GP62" i="23"/>
  <c r="GP58" i="23"/>
  <c r="GP42" i="23"/>
  <c r="GP10" i="23"/>
  <c r="GP72" i="23"/>
  <c r="GP4" i="23"/>
  <c r="GP3" i="23"/>
  <c r="GP66" i="23"/>
  <c r="GP54" i="23"/>
  <c r="GP38" i="23"/>
  <c r="GP14" i="23"/>
  <c r="GP55" i="23"/>
  <c r="GP43" i="23"/>
  <c r="GP31" i="23"/>
  <c r="TQ11" i="13"/>
  <c r="TI12" i="13"/>
  <c r="TI60" i="13"/>
  <c r="TI44" i="13"/>
  <c r="TI28" i="13"/>
  <c r="TQ17" i="13"/>
  <c r="PK42" i="19"/>
  <c r="PS53" i="19"/>
  <c r="PS71" i="19"/>
  <c r="PS67" i="19"/>
  <c r="PS63" i="19"/>
  <c r="PS51" i="19"/>
  <c r="PS47" i="19"/>
  <c r="PK43" i="19"/>
  <c r="PS43" i="19"/>
  <c r="PS39" i="19"/>
  <c r="PS35" i="19"/>
  <c r="PK31" i="19"/>
  <c r="PS31" i="19"/>
  <c r="PS27" i="19"/>
  <c r="PS23" i="19"/>
  <c r="PS19" i="19"/>
  <c r="PS15" i="19"/>
  <c r="PS11" i="19"/>
  <c r="PS7" i="19"/>
  <c r="PS3" i="19"/>
  <c r="PS72" i="19"/>
  <c r="PS68" i="19"/>
  <c r="PS64" i="19"/>
  <c r="PS60" i="19"/>
  <c r="PS56" i="19"/>
  <c r="PS52" i="19"/>
  <c r="PS48" i="19"/>
  <c r="PS44" i="19"/>
  <c r="PS40" i="19"/>
  <c r="PS36" i="19"/>
  <c r="PS32" i="19"/>
  <c r="PS28" i="19"/>
  <c r="PS24" i="19"/>
  <c r="PS20" i="19"/>
  <c r="PS16" i="19"/>
  <c r="PS12" i="19"/>
  <c r="PS8" i="19"/>
  <c r="PS4" i="19"/>
  <c r="FY4" i="23"/>
  <c r="FY5" i="23"/>
  <c r="FY6" i="23"/>
  <c r="GH6" i="23" s="1"/>
  <c r="FY7" i="23"/>
  <c r="GH7" i="23" s="1"/>
  <c r="FY8" i="23"/>
  <c r="FY9" i="23"/>
  <c r="FY10" i="23"/>
  <c r="GH10" i="23" s="1"/>
  <c r="FY11" i="23"/>
  <c r="GH11" i="23" s="1"/>
  <c r="FY12" i="23"/>
  <c r="FY13" i="23"/>
  <c r="FY14" i="23"/>
  <c r="GH14" i="23" s="1"/>
  <c r="FY15" i="23"/>
  <c r="GH15" i="23" s="1"/>
  <c r="FY16" i="23"/>
  <c r="FY17" i="23"/>
  <c r="FY18" i="23"/>
  <c r="GH18" i="23" s="1"/>
  <c r="FY19" i="23"/>
  <c r="GH19" i="23" s="1"/>
  <c r="FY20" i="23"/>
  <c r="FY21" i="23"/>
  <c r="FZ21" i="23" s="1"/>
  <c r="FY22" i="23"/>
  <c r="GH22" i="23" s="1"/>
  <c r="FY23" i="23"/>
  <c r="GH23" i="23" s="1"/>
  <c r="FY24" i="23"/>
  <c r="FY25" i="23"/>
  <c r="FY26" i="23"/>
  <c r="GH26" i="23" s="1"/>
  <c r="FY27" i="23"/>
  <c r="GH27" i="23" s="1"/>
  <c r="FY28" i="23"/>
  <c r="FY29" i="23"/>
  <c r="FY30" i="23"/>
  <c r="GH30" i="23" s="1"/>
  <c r="FY31" i="23"/>
  <c r="GH31" i="23" s="1"/>
  <c r="FY32" i="23"/>
  <c r="FY33" i="23"/>
  <c r="FY34" i="23"/>
  <c r="GH34" i="23" s="1"/>
  <c r="FY35" i="23"/>
  <c r="GH35" i="23" s="1"/>
  <c r="FY36" i="23"/>
  <c r="FY37" i="23"/>
  <c r="FY38" i="23"/>
  <c r="GH38" i="23" s="1"/>
  <c r="FY39" i="23"/>
  <c r="GH39" i="23" s="1"/>
  <c r="FY40" i="23"/>
  <c r="FY41" i="23"/>
  <c r="FY42" i="23"/>
  <c r="FZ42" i="23" s="1"/>
  <c r="FY43" i="23"/>
  <c r="GH43" i="23" s="1"/>
  <c r="FY44" i="23"/>
  <c r="FY45" i="23"/>
  <c r="FY46" i="23"/>
  <c r="GH46" i="23" s="1"/>
  <c r="FY47" i="23"/>
  <c r="GH47" i="23" s="1"/>
  <c r="FY48" i="23"/>
  <c r="FY49" i="23"/>
  <c r="FY50" i="23"/>
  <c r="GH50" i="23" s="1"/>
  <c r="FY51" i="23"/>
  <c r="GH51" i="23" s="1"/>
  <c r="FY52" i="23"/>
  <c r="FY53" i="23"/>
  <c r="FY54" i="23"/>
  <c r="GH54" i="23" s="1"/>
  <c r="FY55" i="23"/>
  <c r="FZ55" i="23" s="1"/>
  <c r="FY56" i="23"/>
  <c r="FY57" i="23"/>
  <c r="FY58" i="23"/>
  <c r="GH58" i="23" s="1"/>
  <c r="FY59" i="23"/>
  <c r="GH59" i="23" s="1"/>
  <c r="FY60" i="23"/>
  <c r="FY61" i="23"/>
  <c r="FY62" i="23"/>
  <c r="GH62" i="23" s="1"/>
  <c r="FY63" i="23"/>
  <c r="GH63" i="23" s="1"/>
  <c r="FY64" i="23"/>
  <c r="FY65" i="23"/>
  <c r="FY66" i="23"/>
  <c r="GH66" i="23" s="1"/>
  <c r="FY67" i="23"/>
  <c r="GH67" i="23" s="1"/>
  <c r="FY68" i="23"/>
  <c r="FY69" i="23"/>
  <c r="FY70" i="23"/>
  <c r="GH70" i="23" s="1"/>
  <c r="FY71" i="23"/>
  <c r="GH71" i="23" s="1"/>
  <c r="FY72" i="23"/>
  <c r="GH72" i="23" s="1"/>
  <c r="FY73" i="23"/>
  <c r="FZ73" i="23" s="1"/>
  <c r="FY3" i="23"/>
  <c r="FZ3" i="23" s="1"/>
  <c r="FZ71" i="23"/>
  <c r="FZ6" i="23"/>
  <c r="FZ7" i="23"/>
  <c r="FZ10" i="23"/>
  <c r="FZ15" i="23"/>
  <c r="FZ18" i="23"/>
  <c r="FZ19" i="23"/>
  <c r="FZ22" i="23"/>
  <c r="FZ23" i="23"/>
  <c r="FZ26" i="23"/>
  <c r="FZ27" i="23"/>
  <c r="FZ30" i="23"/>
  <c r="FZ31" i="23"/>
  <c r="FZ34" i="23"/>
  <c r="FZ35" i="23"/>
  <c r="FZ38" i="23"/>
  <c r="FZ39" i="23"/>
  <c r="FZ43" i="23"/>
  <c r="FZ46" i="23"/>
  <c r="FZ50" i="23"/>
  <c r="FZ51" i="23"/>
  <c r="FZ54" i="23"/>
  <c r="FZ58" i="23"/>
  <c r="FZ59" i="23"/>
  <c r="FZ62" i="23"/>
  <c r="FZ63" i="23"/>
  <c r="FZ66" i="23"/>
  <c r="FZ70" i="23"/>
  <c r="IQ4" i="21"/>
  <c r="IQ5" i="21"/>
  <c r="IQ6" i="21"/>
  <c r="IR6" i="21" s="1"/>
  <c r="IQ7" i="21"/>
  <c r="IR7" i="21" s="1"/>
  <c r="IQ8" i="21"/>
  <c r="IQ9" i="21"/>
  <c r="IQ10" i="21"/>
  <c r="IR10" i="21" s="1"/>
  <c r="IQ11" i="21"/>
  <c r="IR11" i="21" s="1"/>
  <c r="IQ12" i="21"/>
  <c r="IR12" i="21" s="1"/>
  <c r="IQ13" i="21"/>
  <c r="IQ14" i="21"/>
  <c r="IR14" i="21" s="1"/>
  <c r="IQ15" i="21"/>
  <c r="IR15" i="21" s="1"/>
  <c r="IQ16" i="21"/>
  <c r="IQ17" i="21"/>
  <c r="IQ18" i="21"/>
  <c r="IR18" i="21" s="1"/>
  <c r="IQ19" i="21"/>
  <c r="IR19" i="21" s="1"/>
  <c r="IQ20" i="21"/>
  <c r="IQ21" i="21"/>
  <c r="IQ22" i="21"/>
  <c r="IR22" i="21" s="1"/>
  <c r="IQ23" i="21"/>
  <c r="IR23" i="21" s="1"/>
  <c r="IQ24" i="21"/>
  <c r="IQ25" i="21"/>
  <c r="IQ26" i="21"/>
  <c r="IR26" i="21" s="1"/>
  <c r="IQ27" i="21"/>
  <c r="IR27" i="21" s="1"/>
  <c r="IQ28" i="21"/>
  <c r="IQ29" i="21"/>
  <c r="IQ30" i="21"/>
  <c r="IR30" i="21" s="1"/>
  <c r="IQ31" i="21"/>
  <c r="IR31" i="21" s="1"/>
  <c r="IQ32" i="21"/>
  <c r="IQ33" i="21"/>
  <c r="IQ34" i="21"/>
  <c r="IR34" i="21" s="1"/>
  <c r="IQ35" i="21"/>
  <c r="IR35" i="21" s="1"/>
  <c r="IQ36" i="21"/>
  <c r="IQ37" i="21"/>
  <c r="IQ38" i="21"/>
  <c r="IR38" i="21" s="1"/>
  <c r="IQ39" i="21"/>
  <c r="IR39" i="21" s="1"/>
  <c r="IQ40" i="21"/>
  <c r="IQ41" i="21"/>
  <c r="IQ42" i="21"/>
  <c r="IR42" i="21" s="1"/>
  <c r="IQ43" i="21"/>
  <c r="IR43" i="21" s="1"/>
  <c r="IQ44" i="21"/>
  <c r="IQ45" i="21"/>
  <c r="IQ46" i="21"/>
  <c r="IR46" i="21" s="1"/>
  <c r="IQ47" i="21"/>
  <c r="IR47" i="21" s="1"/>
  <c r="IQ48" i="21"/>
  <c r="IQ49" i="21"/>
  <c r="IQ50" i="21"/>
  <c r="IR50" i="21" s="1"/>
  <c r="IQ51" i="21"/>
  <c r="IR51" i="21" s="1"/>
  <c r="IQ52" i="21"/>
  <c r="IQ53" i="21"/>
  <c r="IQ54" i="21"/>
  <c r="IR54" i="21" s="1"/>
  <c r="IQ55" i="21"/>
  <c r="IR55" i="21" s="1"/>
  <c r="IQ56" i="21"/>
  <c r="IQ57" i="21"/>
  <c r="IQ58" i="21"/>
  <c r="IR58" i="21" s="1"/>
  <c r="IQ59" i="21"/>
  <c r="IR59" i="21" s="1"/>
  <c r="IQ60" i="21"/>
  <c r="IQ61" i="21"/>
  <c r="IQ62" i="21"/>
  <c r="IR62" i="21" s="1"/>
  <c r="IQ63" i="21"/>
  <c r="IR63" i="21" s="1"/>
  <c r="IQ64" i="21"/>
  <c r="IQ65" i="21"/>
  <c r="IQ66" i="21"/>
  <c r="IR66" i="21" s="1"/>
  <c r="IQ67" i="21"/>
  <c r="IR67" i="21" s="1"/>
  <c r="IQ68" i="21"/>
  <c r="IQ69" i="21"/>
  <c r="IQ70" i="21"/>
  <c r="IR70" i="21" s="1"/>
  <c r="IQ71" i="21"/>
  <c r="IR71" i="21" s="1"/>
  <c r="IQ72" i="21"/>
  <c r="IQ73" i="21"/>
  <c r="IQ3" i="21"/>
  <c r="IR3" i="21" s="1"/>
  <c r="IR4" i="21"/>
  <c r="IR5" i="21"/>
  <c r="IR8" i="21"/>
  <c r="IR9" i="21"/>
  <c r="IR13" i="21"/>
  <c r="IR16" i="21"/>
  <c r="IR17" i="21"/>
  <c r="IR20" i="21"/>
  <c r="IR21" i="21"/>
  <c r="IR24" i="21"/>
  <c r="IR25" i="21"/>
  <c r="IR28" i="21"/>
  <c r="IR29" i="21"/>
  <c r="IR32" i="21"/>
  <c r="IR33" i="21"/>
  <c r="IR36" i="21"/>
  <c r="IR37" i="21"/>
  <c r="IR40" i="21"/>
  <c r="IR41" i="21"/>
  <c r="IR44" i="21"/>
  <c r="IR45" i="21"/>
  <c r="IR48" i="21"/>
  <c r="IR49" i="21"/>
  <c r="IR52" i="21"/>
  <c r="IR53" i="21"/>
  <c r="IR56" i="21"/>
  <c r="IR57" i="21"/>
  <c r="IR60" i="21"/>
  <c r="IR61" i="21"/>
  <c r="IR64" i="21"/>
  <c r="IR65" i="21"/>
  <c r="IR68" i="21"/>
  <c r="IR69" i="21"/>
  <c r="IR72" i="21"/>
  <c r="IR73" i="21"/>
  <c r="IQ4" i="20"/>
  <c r="IR4" i="20" s="1"/>
  <c r="IQ5" i="20"/>
  <c r="IR5" i="20" s="1"/>
  <c r="IQ6" i="20"/>
  <c r="IR6" i="20" s="1"/>
  <c r="IQ7" i="20"/>
  <c r="IQ8" i="20"/>
  <c r="IQ9" i="20"/>
  <c r="IR9" i="20" s="1"/>
  <c r="IQ10" i="20"/>
  <c r="IR10" i="20" s="1"/>
  <c r="IQ11" i="20"/>
  <c r="IR11" i="20" s="1"/>
  <c r="IQ12" i="20"/>
  <c r="IR12" i="20" s="1"/>
  <c r="IQ13" i="20"/>
  <c r="IR13" i="20" s="1"/>
  <c r="IQ14" i="20"/>
  <c r="IR14" i="20" s="1"/>
  <c r="IQ15" i="20"/>
  <c r="IQ16" i="20"/>
  <c r="IQ17" i="20"/>
  <c r="IR17" i="20" s="1"/>
  <c r="IQ18" i="20"/>
  <c r="IR18" i="20" s="1"/>
  <c r="IQ19" i="20"/>
  <c r="IQ20" i="20"/>
  <c r="IQ21" i="20"/>
  <c r="IR21" i="20" s="1"/>
  <c r="IQ22" i="20"/>
  <c r="IR22" i="20" s="1"/>
  <c r="IQ23" i="20"/>
  <c r="IQ24" i="20"/>
  <c r="IQ25" i="20"/>
  <c r="IR25" i="20" s="1"/>
  <c r="IQ26" i="20"/>
  <c r="IR26" i="20" s="1"/>
  <c r="IQ27" i="20"/>
  <c r="IQ28" i="20"/>
  <c r="IQ29" i="20"/>
  <c r="IR29" i="20" s="1"/>
  <c r="IQ30" i="20"/>
  <c r="IR30" i="20" s="1"/>
  <c r="IQ31" i="20"/>
  <c r="IR31" i="20" s="1"/>
  <c r="IQ32" i="20"/>
  <c r="IQ33" i="20"/>
  <c r="IR33" i="20" s="1"/>
  <c r="IQ34" i="20"/>
  <c r="IR34" i="20" s="1"/>
  <c r="IQ35" i="20"/>
  <c r="IQ36" i="20"/>
  <c r="IQ37" i="20"/>
  <c r="IR37" i="20" s="1"/>
  <c r="IQ38" i="20"/>
  <c r="IR38" i="20" s="1"/>
  <c r="IQ39" i="20"/>
  <c r="IQ40" i="20"/>
  <c r="IQ41" i="20"/>
  <c r="IR41" i="20" s="1"/>
  <c r="IQ42" i="20"/>
  <c r="IR42" i="20" s="1"/>
  <c r="IQ43" i="20"/>
  <c r="IQ44" i="20"/>
  <c r="IQ45" i="20"/>
  <c r="IR45" i="20" s="1"/>
  <c r="IQ46" i="20"/>
  <c r="IR46" i="20" s="1"/>
  <c r="IQ47" i="20"/>
  <c r="IQ48" i="20"/>
  <c r="IQ49" i="20"/>
  <c r="IR49" i="20" s="1"/>
  <c r="IQ50" i="20"/>
  <c r="IR50" i="20" s="1"/>
  <c r="IQ51" i="20"/>
  <c r="IQ52" i="20"/>
  <c r="IQ53" i="20"/>
  <c r="IR53" i="20" s="1"/>
  <c r="IQ54" i="20"/>
  <c r="IR54" i="20" s="1"/>
  <c r="IQ55" i="20"/>
  <c r="IQ56" i="20"/>
  <c r="IQ57" i="20"/>
  <c r="IR57" i="20" s="1"/>
  <c r="IQ58" i="20"/>
  <c r="IR58" i="20" s="1"/>
  <c r="IQ59" i="20"/>
  <c r="IQ60" i="20"/>
  <c r="IQ61" i="20"/>
  <c r="IR61" i="20" s="1"/>
  <c r="IQ62" i="20"/>
  <c r="IR62" i="20" s="1"/>
  <c r="IQ63" i="20"/>
  <c r="IQ64" i="20"/>
  <c r="IQ65" i="20"/>
  <c r="IR65" i="20" s="1"/>
  <c r="IQ66" i="20"/>
  <c r="IR66" i="20" s="1"/>
  <c r="IQ67" i="20"/>
  <c r="IQ68" i="20"/>
  <c r="IQ69" i="20"/>
  <c r="IR69" i="20" s="1"/>
  <c r="IQ70" i="20"/>
  <c r="IR70" i="20" s="1"/>
  <c r="IQ71" i="20"/>
  <c r="IQ72" i="20"/>
  <c r="IQ73" i="20"/>
  <c r="IR73" i="20" s="1"/>
  <c r="IQ3" i="20"/>
  <c r="IR3" i="20" s="1"/>
  <c r="IR7" i="20"/>
  <c r="IR8" i="20"/>
  <c r="IR15" i="20"/>
  <c r="IR16" i="20"/>
  <c r="IR19" i="20"/>
  <c r="IR20" i="20"/>
  <c r="IR23" i="20"/>
  <c r="IR24" i="20"/>
  <c r="IR27" i="20"/>
  <c r="IR28" i="20"/>
  <c r="IR32" i="20"/>
  <c r="IR35" i="20"/>
  <c r="IR36" i="20"/>
  <c r="IR39" i="20"/>
  <c r="IR40" i="20"/>
  <c r="IR43" i="20"/>
  <c r="IR44" i="20"/>
  <c r="IR47" i="20"/>
  <c r="IR48" i="20"/>
  <c r="IR51" i="20"/>
  <c r="IR52" i="20"/>
  <c r="IR55" i="20"/>
  <c r="IR56" i="20"/>
  <c r="IR59" i="20"/>
  <c r="IR60" i="20"/>
  <c r="IR63" i="20"/>
  <c r="IR64" i="20"/>
  <c r="IR67" i="20"/>
  <c r="IR68" i="20"/>
  <c r="IR71" i="20"/>
  <c r="IR72" i="20"/>
  <c r="RO4" i="13"/>
  <c r="RO5" i="13"/>
  <c r="RO6" i="13"/>
  <c r="RO7" i="13"/>
  <c r="RO8" i="13"/>
  <c r="RO9" i="13"/>
  <c r="TA9" i="13" s="1"/>
  <c r="RO10" i="13"/>
  <c r="RO11" i="13"/>
  <c r="RO12" i="13"/>
  <c r="RO13" i="13"/>
  <c r="TA13" i="13" s="1"/>
  <c r="RO14" i="13"/>
  <c r="RO15" i="13"/>
  <c r="RO16" i="13"/>
  <c r="RO17" i="13"/>
  <c r="TA17" i="13" s="1"/>
  <c r="RO18" i="13"/>
  <c r="RO19" i="13"/>
  <c r="RO20" i="13"/>
  <c r="RO21" i="13"/>
  <c r="TA21" i="13" s="1"/>
  <c r="RO22" i="13"/>
  <c r="RO23" i="13"/>
  <c r="RO24" i="13"/>
  <c r="RO25" i="13"/>
  <c r="TA25" i="13" s="1"/>
  <c r="RO26" i="13"/>
  <c r="RO27" i="13"/>
  <c r="RO28" i="13"/>
  <c r="RO29" i="13"/>
  <c r="TA29" i="13" s="1"/>
  <c r="RO30" i="13"/>
  <c r="RO31" i="13"/>
  <c r="RO32" i="13"/>
  <c r="RO33" i="13"/>
  <c r="TA33" i="13" s="1"/>
  <c r="RO34" i="13"/>
  <c r="RO35" i="13"/>
  <c r="RO36" i="13"/>
  <c r="RO37" i="13"/>
  <c r="RO38" i="13"/>
  <c r="RO39" i="13"/>
  <c r="RO40" i="13"/>
  <c r="RO41" i="13"/>
  <c r="TA41" i="13" s="1"/>
  <c r="RO42" i="13"/>
  <c r="RO43" i="13"/>
  <c r="RO44" i="13"/>
  <c r="RO45" i="13"/>
  <c r="TA45" i="13" s="1"/>
  <c r="RO46" i="13"/>
  <c r="RO47" i="13"/>
  <c r="RO48" i="13"/>
  <c r="RO49" i="13"/>
  <c r="TA49" i="13" s="1"/>
  <c r="RO50" i="13"/>
  <c r="RO51" i="13"/>
  <c r="RO52" i="13"/>
  <c r="RO53" i="13"/>
  <c r="TA53" i="13" s="1"/>
  <c r="RO54" i="13"/>
  <c r="RO55" i="13"/>
  <c r="RO56" i="13"/>
  <c r="RO57" i="13"/>
  <c r="TA57" i="13" s="1"/>
  <c r="RO58" i="13"/>
  <c r="RO59" i="13"/>
  <c r="RO60" i="13"/>
  <c r="RO61" i="13"/>
  <c r="RO62" i="13"/>
  <c r="RO63" i="13"/>
  <c r="RO64" i="13"/>
  <c r="RO65" i="13"/>
  <c r="TA65" i="13" s="1"/>
  <c r="RO66" i="13"/>
  <c r="RO67" i="13"/>
  <c r="RO68" i="13"/>
  <c r="RO69" i="13"/>
  <c r="RO70" i="13"/>
  <c r="RO71" i="13"/>
  <c r="RO72" i="13"/>
  <c r="RO73" i="13"/>
  <c r="TA73" i="13" s="1"/>
  <c r="RO3" i="13"/>
  <c r="SZ12" i="13"/>
  <c r="SZ11" i="13"/>
  <c r="TA11" i="13" s="1"/>
  <c r="SZ4" i="13"/>
  <c r="TA4" i="13" s="1"/>
  <c r="SZ5" i="13"/>
  <c r="TI5" i="13" s="1"/>
  <c r="SZ6" i="13"/>
  <c r="TI6" i="13" s="1"/>
  <c r="SZ7" i="13"/>
  <c r="SZ8" i="13"/>
  <c r="TA8" i="13" s="1"/>
  <c r="SZ10" i="13"/>
  <c r="SZ13" i="13"/>
  <c r="TI13" i="13" s="1"/>
  <c r="SZ14" i="13"/>
  <c r="TI14" i="13" s="1"/>
  <c r="SZ15" i="13"/>
  <c r="SZ16" i="13"/>
  <c r="TI16" i="13" s="1"/>
  <c r="SZ17" i="13"/>
  <c r="TI17" i="13" s="1"/>
  <c r="SZ18" i="13"/>
  <c r="TI18" i="13" s="1"/>
  <c r="SZ19" i="13"/>
  <c r="SZ20" i="13"/>
  <c r="TI20" i="13" s="1"/>
  <c r="SZ21" i="13"/>
  <c r="TI21" i="13" s="1"/>
  <c r="SZ22" i="13"/>
  <c r="TI22" i="13" s="1"/>
  <c r="SZ23" i="13"/>
  <c r="SZ24" i="13"/>
  <c r="TI24" i="13" s="1"/>
  <c r="SZ25" i="13"/>
  <c r="TI25" i="13" s="1"/>
  <c r="SZ26" i="13"/>
  <c r="TI26" i="13" s="1"/>
  <c r="SZ27" i="13"/>
  <c r="SZ28" i="13"/>
  <c r="SZ29" i="13"/>
  <c r="TI29" i="13" s="1"/>
  <c r="SZ30" i="13"/>
  <c r="TI30" i="13" s="1"/>
  <c r="SZ31" i="13"/>
  <c r="SZ32" i="13"/>
  <c r="TI32" i="13" s="1"/>
  <c r="SZ33" i="13"/>
  <c r="TI33" i="13" s="1"/>
  <c r="SZ34" i="13"/>
  <c r="TI34" i="13" s="1"/>
  <c r="SZ35" i="13"/>
  <c r="SZ36" i="13"/>
  <c r="TI36" i="13" s="1"/>
  <c r="SZ37" i="13"/>
  <c r="TI37" i="13" s="1"/>
  <c r="SZ38" i="13"/>
  <c r="TI38" i="13" s="1"/>
  <c r="SZ39" i="13"/>
  <c r="SZ40" i="13"/>
  <c r="TI40" i="13" s="1"/>
  <c r="SZ41" i="13"/>
  <c r="TI41" i="13" s="1"/>
  <c r="SZ42" i="13"/>
  <c r="TI42" i="13" s="1"/>
  <c r="SZ43" i="13"/>
  <c r="SZ44" i="13"/>
  <c r="SZ45" i="13"/>
  <c r="TI45" i="13" s="1"/>
  <c r="SZ46" i="13"/>
  <c r="TI46" i="13" s="1"/>
  <c r="SZ47" i="13"/>
  <c r="SZ48" i="13"/>
  <c r="TI48" i="13" s="1"/>
  <c r="SZ49" i="13"/>
  <c r="TI49" i="13" s="1"/>
  <c r="SZ50" i="13"/>
  <c r="TI50" i="13" s="1"/>
  <c r="SZ51" i="13"/>
  <c r="SZ52" i="13"/>
  <c r="TI52" i="13" s="1"/>
  <c r="SZ53" i="13"/>
  <c r="TI53" i="13" s="1"/>
  <c r="SZ54" i="13"/>
  <c r="TI54" i="13" s="1"/>
  <c r="SZ55" i="13"/>
  <c r="SZ56" i="13"/>
  <c r="TI56" i="13" s="1"/>
  <c r="SZ57" i="13"/>
  <c r="TI57" i="13" s="1"/>
  <c r="SZ58" i="13"/>
  <c r="TI58" i="13" s="1"/>
  <c r="SZ59" i="13"/>
  <c r="SZ60" i="13"/>
  <c r="SZ61" i="13"/>
  <c r="TI61" i="13" s="1"/>
  <c r="SZ62" i="13"/>
  <c r="TI62" i="13" s="1"/>
  <c r="SZ63" i="13"/>
  <c r="SZ64" i="13"/>
  <c r="TI64" i="13" s="1"/>
  <c r="SZ65" i="13"/>
  <c r="TI65" i="13" s="1"/>
  <c r="SZ66" i="13"/>
  <c r="TI66" i="13" s="1"/>
  <c r="SZ67" i="13"/>
  <c r="SZ68" i="13"/>
  <c r="TI68" i="13" s="1"/>
  <c r="SZ69" i="13"/>
  <c r="TI69" i="13" s="1"/>
  <c r="SZ70" i="13"/>
  <c r="TI70" i="13" s="1"/>
  <c r="SZ71" i="13"/>
  <c r="SZ72" i="13"/>
  <c r="TI72" i="13" s="1"/>
  <c r="SZ73" i="13"/>
  <c r="TI73" i="13" s="1"/>
  <c r="SZ3" i="13"/>
  <c r="TI3" i="13" s="1"/>
  <c r="TA5" i="13"/>
  <c r="TA12" i="13"/>
  <c r="TA16" i="13"/>
  <c r="TA20" i="13"/>
  <c r="TA24" i="13"/>
  <c r="TA28" i="13"/>
  <c r="TA32" i="13"/>
  <c r="TA36" i="13"/>
  <c r="TA37" i="13"/>
  <c r="TA40" i="13"/>
  <c r="TA44" i="13"/>
  <c r="TA48" i="13"/>
  <c r="TA52" i="13"/>
  <c r="TA56" i="13"/>
  <c r="TA60" i="13"/>
  <c r="TA64" i="13"/>
  <c r="TA68" i="13"/>
  <c r="TA69" i="13"/>
  <c r="TA72" i="13"/>
  <c r="PB22" i="19"/>
  <c r="PK22" i="19" s="1"/>
  <c r="PB21" i="19"/>
  <c r="PB17" i="19"/>
  <c r="PK17" i="19" s="1"/>
  <c r="PB14" i="19"/>
  <c r="PK14" i="19" s="1"/>
  <c r="PB12" i="19"/>
  <c r="PK12" i="19" s="1"/>
  <c r="PB11" i="19"/>
  <c r="PK11" i="19" s="1"/>
  <c r="PB9" i="19"/>
  <c r="PB4" i="19"/>
  <c r="PK4" i="19" s="1"/>
  <c r="OX74" i="19"/>
  <c r="OY74" i="19"/>
  <c r="PB5" i="19"/>
  <c r="PK5" i="19" s="1"/>
  <c r="PB6" i="19"/>
  <c r="PK6" i="19" s="1"/>
  <c r="PB7" i="19"/>
  <c r="PK7" i="19" s="1"/>
  <c r="PB8" i="19"/>
  <c r="PK8" i="19" s="1"/>
  <c r="PB10" i="19"/>
  <c r="PK10" i="19" s="1"/>
  <c r="PB13" i="19"/>
  <c r="PK13" i="19" s="1"/>
  <c r="PB15" i="19"/>
  <c r="PK15" i="19" s="1"/>
  <c r="PB16" i="19"/>
  <c r="PB18" i="19"/>
  <c r="PK18" i="19" s="1"/>
  <c r="PB19" i="19"/>
  <c r="PK19" i="19" s="1"/>
  <c r="PB20" i="19"/>
  <c r="PK20" i="19" s="1"/>
  <c r="PB23" i="19"/>
  <c r="PK23" i="19" s="1"/>
  <c r="PB24" i="19"/>
  <c r="PB25" i="19"/>
  <c r="PK25" i="19" s="1"/>
  <c r="PB26" i="19"/>
  <c r="PK26" i="19" s="1"/>
  <c r="PB27" i="19"/>
  <c r="PK27" i="19" s="1"/>
  <c r="PB28" i="19"/>
  <c r="PB29" i="19"/>
  <c r="PK29" i="19" s="1"/>
  <c r="PB30" i="19"/>
  <c r="PK30" i="19" s="1"/>
  <c r="PB32" i="19"/>
  <c r="PK32" i="19" s="1"/>
  <c r="PB33" i="19"/>
  <c r="PK33" i="19" s="1"/>
  <c r="PB34" i="19"/>
  <c r="PK34" i="19" s="1"/>
  <c r="PB35" i="19"/>
  <c r="PK35" i="19" s="1"/>
  <c r="PB36" i="19"/>
  <c r="PK36" i="19" s="1"/>
  <c r="PB37" i="19"/>
  <c r="PK37" i="19" s="1"/>
  <c r="PB38" i="19"/>
  <c r="PK38" i="19" s="1"/>
  <c r="PB39" i="19"/>
  <c r="PK39" i="19" s="1"/>
  <c r="PB40" i="19"/>
  <c r="PK40" i="19" s="1"/>
  <c r="PB41" i="19"/>
  <c r="PK41" i="19" s="1"/>
  <c r="PB44" i="19"/>
  <c r="PK44" i="19" s="1"/>
  <c r="PB45" i="19"/>
  <c r="PK45" i="19" s="1"/>
  <c r="PB46" i="19"/>
  <c r="PK46" i="19" s="1"/>
  <c r="PB47" i="19"/>
  <c r="PB48" i="19"/>
  <c r="PK48" i="19" s="1"/>
  <c r="PB49" i="19"/>
  <c r="PK49" i="19" s="1"/>
  <c r="PB50" i="19"/>
  <c r="PK50" i="19" s="1"/>
  <c r="PB51" i="19"/>
  <c r="PB52" i="19"/>
  <c r="PK52" i="19" s="1"/>
  <c r="PB53" i="19"/>
  <c r="PK53" i="19" s="1"/>
  <c r="PB54" i="19"/>
  <c r="PB55" i="19"/>
  <c r="PB56" i="19"/>
  <c r="PK56" i="19" s="1"/>
  <c r="PB57" i="19"/>
  <c r="PK57" i="19" s="1"/>
  <c r="PB58" i="19"/>
  <c r="PK58" i="19" s="1"/>
  <c r="PB59" i="19"/>
  <c r="PK59" i="19" s="1"/>
  <c r="PB60" i="19"/>
  <c r="PK60" i="19" s="1"/>
  <c r="PB61" i="19"/>
  <c r="PK61" i="19" s="1"/>
  <c r="PB62" i="19"/>
  <c r="PK62" i="19" s="1"/>
  <c r="PB63" i="19"/>
  <c r="PK63" i="19" s="1"/>
  <c r="PB64" i="19"/>
  <c r="PK64" i="19" s="1"/>
  <c r="PB65" i="19"/>
  <c r="PK65" i="19" s="1"/>
  <c r="PB66" i="19"/>
  <c r="PK66" i="19" s="1"/>
  <c r="PB67" i="19"/>
  <c r="PK67" i="19" s="1"/>
  <c r="PB68" i="19"/>
  <c r="PK68" i="19" s="1"/>
  <c r="PB69" i="19"/>
  <c r="PK69" i="19" s="1"/>
  <c r="PB70" i="19"/>
  <c r="PK70" i="19" s="1"/>
  <c r="PB71" i="19"/>
  <c r="PK71" i="19" s="1"/>
  <c r="PB72" i="19"/>
  <c r="PK72" i="19" s="1"/>
  <c r="PB73" i="19"/>
  <c r="PK73" i="19" s="1"/>
  <c r="PB3" i="19"/>
  <c r="PK3" i="19" s="1"/>
  <c r="PC31" i="19"/>
  <c r="PC42" i="19"/>
  <c r="PC43" i="19"/>
  <c r="FZ72" i="23" l="1"/>
  <c r="FZ60" i="23"/>
  <c r="GH60" i="23"/>
  <c r="FZ44" i="23"/>
  <c r="GH44" i="23"/>
  <c r="FZ28" i="23"/>
  <c r="GH28" i="23"/>
  <c r="GH3" i="23"/>
  <c r="GH42" i="23"/>
  <c r="GH21" i="23"/>
  <c r="FZ64" i="23"/>
  <c r="GH64" i="23"/>
  <c r="FZ48" i="23"/>
  <c r="GH48" i="23"/>
  <c r="FZ36" i="23"/>
  <c r="GH36" i="23"/>
  <c r="FZ20" i="23"/>
  <c r="GH20" i="23"/>
  <c r="GH12" i="23"/>
  <c r="FZ67" i="23"/>
  <c r="GH55" i="23"/>
  <c r="FZ68" i="23"/>
  <c r="GH68" i="23"/>
  <c r="FZ56" i="23"/>
  <c r="GH56" i="23"/>
  <c r="FZ52" i="23"/>
  <c r="GH52" i="23"/>
  <c r="FZ40" i="23"/>
  <c r="GH40" i="23"/>
  <c r="FZ32" i="23"/>
  <c r="GH32" i="23"/>
  <c r="FZ24" i="23"/>
  <c r="GH24" i="23"/>
  <c r="FZ16" i="23"/>
  <c r="GH16" i="23"/>
  <c r="FZ8" i="23"/>
  <c r="GH8" i="23"/>
  <c r="FZ47" i="23"/>
  <c r="FZ69" i="23"/>
  <c r="GH69" i="23"/>
  <c r="FZ65" i="23"/>
  <c r="GH65" i="23"/>
  <c r="FZ61" i="23"/>
  <c r="GH61" i="23"/>
  <c r="FZ57" i="23"/>
  <c r="GH57" i="23"/>
  <c r="FZ53" i="23"/>
  <c r="GH53" i="23"/>
  <c r="FZ49" i="23"/>
  <c r="GH49" i="23"/>
  <c r="FZ45" i="23"/>
  <c r="GH45" i="23"/>
  <c r="FZ41" i="23"/>
  <c r="GH41" i="23"/>
  <c r="FZ37" i="23"/>
  <c r="GH37" i="23"/>
  <c r="FZ33" i="23"/>
  <c r="GH33" i="23"/>
  <c r="FZ29" i="23"/>
  <c r="GH29" i="23"/>
  <c r="FZ25" i="23"/>
  <c r="GH25" i="23"/>
  <c r="FZ17" i="23"/>
  <c r="GH17" i="23"/>
  <c r="FZ13" i="23"/>
  <c r="GH13" i="23"/>
  <c r="FZ5" i="23"/>
  <c r="GH5" i="23"/>
  <c r="GH73" i="23"/>
  <c r="GH4" i="23"/>
  <c r="GH9" i="23"/>
  <c r="TA71" i="13"/>
  <c r="TI71" i="13"/>
  <c r="TA59" i="13"/>
  <c r="TI59" i="13"/>
  <c r="TA47" i="13"/>
  <c r="TI47" i="13"/>
  <c r="TA43" i="13"/>
  <c r="TI43" i="13"/>
  <c r="TA31" i="13"/>
  <c r="TI31" i="13"/>
  <c r="TA19" i="13"/>
  <c r="TI19" i="13"/>
  <c r="TI4" i="13"/>
  <c r="TA7" i="13"/>
  <c r="TI7" i="13"/>
  <c r="TI8" i="13"/>
  <c r="TA63" i="13"/>
  <c r="TI63" i="13"/>
  <c r="TA55" i="13"/>
  <c r="TI55" i="13"/>
  <c r="TA35" i="13"/>
  <c r="TI35" i="13"/>
  <c r="TA23" i="13"/>
  <c r="TI23" i="13"/>
  <c r="TA67" i="13"/>
  <c r="TI67" i="13"/>
  <c r="TA51" i="13"/>
  <c r="TI51" i="13"/>
  <c r="TA39" i="13"/>
  <c r="TI39" i="13"/>
  <c r="TA27" i="13"/>
  <c r="TI27" i="13"/>
  <c r="TA15" i="13"/>
  <c r="TI15" i="13"/>
  <c r="TA61" i="13"/>
  <c r="TA10" i="13"/>
  <c r="TI10" i="13"/>
  <c r="TI11" i="13"/>
  <c r="PK9" i="19"/>
  <c r="PK28" i="19"/>
  <c r="PK54" i="19"/>
  <c r="PK55" i="19"/>
  <c r="PK16" i="19"/>
  <c r="PK24" i="19"/>
  <c r="PK47" i="19"/>
  <c r="PK51" i="19"/>
  <c r="PK21" i="19"/>
  <c r="TA70" i="13"/>
  <c r="TA62" i="13"/>
  <c r="TA54" i="13"/>
  <c r="TA50" i="13"/>
  <c r="TA42" i="13"/>
  <c r="TA38" i="13"/>
  <c r="TA34" i="13"/>
  <c r="TA30" i="13"/>
  <c r="TA22" i="13"/>
  <c r="TA18" i="13"/>
  <c r="TA14" i="13"/>
  <c r="TA6" i="13"/>
  <c r="TA66" i="13"/>
  <c r="TA58" i="13"/>
  <c r="TA46" i="13"/>
  <c r="TA26" i="13"/>
  <c r="TA3" i="13"/>
  <c r="PB74" i="19"/>
  <c r="PK74" i="19" s="1"/>
  <c r="AU87" i="25"/>
  <c r="OT108" i="19"/>
  <c r="OT107" i="19"/>
  <c r="AU86" i="25"/>
  <c r="OT106" i="19"/>
  <c r="OT105" i="19"/>
  <c r="OT100" i="19"/>
  <c r="OT94" i="19"/>
  <c r="OT92" i="19"/>
  <c r="OT91" i="19"/>
  <c r="AU84" i="25"/>
  <c r="OP74" i="19" l="1"/>
  <c r="OQ74" i="19"/>
  <c r="OT55" i="19"/>
  <c r="PC55" i="19" s="1"/>
  <c r="OT4" i="19"/>
  <c r="PC4" i="19" s="1"/>
  <c r="OT5" i="19"/>
  <c r="PC5" i="19" s="1"/>
  <c r="OT6" i="19"/>
  <c r="PC6" i="19" s="1"/>
  <c r="OT7" i="19"/>
  <c r="PC7" i="19" s="1"/>
  <c r="OT8" i="19"/>
  <c r="PC8" i="19" s="1"/>
  <c r="OT9" i="19"/>
  <c r="PC9" i="19" s="1"/>
  <c r="OT10" i="19"/>
  <c r="PC10" i="19" s="1"/>
  <c r="OT11" i="19"/>
  <c r="OT12" i="19"/>
  <c r="PC12" i="19" s="1"/>
  <c r="OT13" i="19"/>
  <c r="PC13" i="19" s="1"/>
  <c r="OT14" i="19"/>
  <c r="OT15" i="19"/>
  <c r="OT16" i="19"/>
  <c r="PC16" i="19" s="1"/>
  <c r="OT17" i="19"/>
  <c r="PC17" i="19" s="1"/>
  <c r="OT18" i="19"/>
  <c r="PC18" i="19" s="1"/>
  <c r="OT19" i="19"/>
  <c r="OT20" i="19"/>
  <c r="PC20" i="19" s="1"/>
  <c r="OT21" i="19"/>
  <c r="PC21" i="19" s="1"/>
  <c r="OT22" i="19"/>
  <c r="PC22" i="19" s="1"/>
  <c r="OT23" i="19"/>
  <c r="PC23" i="19" s="1"/>
  <c r="OT24" i="19"/>
  <c r="PC24" i="19" s="1"/>
  <c r="OT25" i="19"/>
  <c r="PC25" i="19" s="1"/>
  <c r="OT26" i="19"/>
  <c r="PC26" i="19" s="1"/>
  <c r="OT27" i="19"/>
  <c r="PC27" i="19" s="1"/>
  <c r="OT28" i="19"/>
  <c r="PC28" i="19" s="1"/>
  <c r="OT29" i="19"/>
  <c r="PC29" i="19" s="1"/>
  <c r="OT30" i="19"/>
  <c r="PC30" i="19" s="1"/>
  <c r="OT32" i="19"/>
  <c r="PC32" i="19" s="1"/>
  <c r="OT33" i="19"/>
  <c r="PC33" i="19" s="1"/>
  <c r="OT34" i="19"/>
  <c r="PC34" i="19" s="1"/>
  <c r="OT35" i="19"/>
  <c r="PC35" i="19" s="1"/>
  <c r="OT36" i="19"/>
  <c r="PC36" i="19" s="1"/>
  <c r="OT37" i="19"/>
  <c r="PC37" i="19" s="1"/>
  <c r="OT38" i="19"/>
  <c r="PC38" i="19" s="1"/>
  <c r="OT39" i="19"/>
  <c r="PC39" i="19" s="1"/>
  <c r="OT40" i="19"/>
  <c r="PC40" i="19" s="1"/>
  <c r="OT41" i="19"/>
  <c r="PC41" i="19" s="1"/>
  <c r="OT44" i="19"/>
  <c r="PC44" i="19" s="1"/>
  <c r="OT45" i="19"/>
  <c r="PC45" i="19" s="1"/>
  <c r="OT46" i="19"/>
  <c r="PC46" i="19" s="1"/>
  <c r="OT47" i="19"/>
  <c r="PC47" i="19" s="1"/>
  <c r="OT48" i="19"/>
  <c r="PC48" i="19" s="1"/>
  <c r="OT49" i="19"/>
  <c r="PC49" i="19" s="1"/>
  <c r="OT50" i="19"/>
  <c r="OT51" i="19"/>
  <c r="PC51" i="19" s="1"/>
  <c r="OT52" i="19"/>
  <c r="PC52" i="19" s="1"/>
  <c r="OT53" i="19"/>
  <c r="PC53" i="19" s="1"/>
  <c r="OT54" i="19"/>
  <c r="PC54" i="19" s="1"/>
  <c r="OT56" i="19"/>
  <c r="PC56" i="19" s="1"/>
  <c r="OT57" i="19"/>
  <c r="PC57" i="19" s="1"/>
  <c r="OT58" i="19"/>
  <c r="PC58" i="19" s="1"/>
  <c r="OT59" i="19"/>
  <c r="OT60" i="19"/>
  <c r="PC60" i="19" s="1"/>
  <c r="OT61" i="19"/>
  <c r="PC61" i="19" s="1"/>
  <c r="OT62" i="19"/>
  <c r="PC62" i="19" s="1"/>
  <c r="OT63" i="19"/>
  <c r="PC63" i="19" s="1"/>
  <c r="OT64" i="19"/>
  <c r="PC64" i="19" s="1"/>
  <c r="OT65" i="19"/>
  <c r="PC65" i="19" s="1"/>
  <c r="OT66" i="19"/>
  <c r="PC66" i="19" s="1"/>
  <c r="OT67" i="19"/>
  <c r="PC67" i="19" s="1"/>
  <c r="OT68" i="19"/>
  <c r="PC68" i="19" s="1"/>
  <c r="OT69" i="19"/>
  <c r="PC69" i="19" s="1"/>
  <c r="OT70" i="19"/>
  <c r="PC70" i="19" s="1"/>
  <c r="OT71" i="19"/>
  <c r="PC71" i="19" s="1"/>
  <c r="OT72" i="19"/>
  <c r="PC72" i="19" s="1"/>
  <c r="OT73" i="19"/>
  <c r="OT3" i="19"/>
  <c r="OU25" i="19"/>
  <c r="OU31" i="19"/>
  <c r="OU42" i="19"/>
  <c r="OU43" i="19"/>
  <c r="OU48" i="19"/>
  <c r="AU83" i="25"/>
  <c r="AU82" i="25"/>
  <c r="AM82" i="25"/>
  <c r="AM88" i="25"/>
  <c r="AD88" i="25"/>
  <c r="AU43" i="25"/>
  <c r="BH43" i="25" s="1"/>
  <c r="AU42" i="25"/>
  <c r="BH42" i="25" s="1"/>
  <c r="AU31" i="25"/>
  <c r="BH31" i="25" s="1"/>
  <c r="AU22" i="25"/>
  <c r="BH22" i="25" s="1"/>
  <c r="AU21" i="25"/>
  <c r="BH21" i="25" s="1"/>
  <c r="AU14" i="25"/>
  <c r="BH14" i="25" s="1"/>
  <c r="AU12" i="25"/>
  <c r="BH12" i="25" s="1"/>
  <c r="AU11" i="25"/>
  <c r="BH11" i="25" s="1"/>
  <c r="AU9" i="25"/>
  <c r="BH9" i="25" s="1"/>
  <c r="AU4" i="25"/>
  <c r="BH4" i="25" s="1"/>
  <c r="AQ74" i="25"/>
  <c r="AR74" i="25"/>
  <c r="AU5" i="25"/>
  <c r="BH5" i="25" s="1"/>
  <c r="AU6" i="25"/>
  <c r="BH6" i="25" s="1"/>
  <c r="AU7" i="25"/>
  <c r="BH7" i="25" s="1"/>
  <c r="AU8" i="25"/>
  <c r="BH8" i="25" s="1"/>
  <c r="AU10" i="25"/>
  <c r="BH10" i="25" s="1"/>
  <c r="AU13" i="25"/>
  <c r="BH13" i="25" s="1"/>
  <c r="AU15" i="25"/>
  <c r="BH15" i="25" s="1"/>
  <c r="AU16" i="25"/>
  <c r="BH16" i="25" s="1"/>
  <c r="AV17" i="25"/>
  <c r="AU18" i="25"/>
  <c r="BH18" i="25" s="1"/>
  <c r="AU19" i="25"/>
  <c r="BH19" i="25" s="1"/>
  <c r="AU20" i="25"/>
  <c r="BH20" i="25" s="1"/>
  <c r="AU23" i="25"/>
  <c r="BH23" i="25" s="1"/>
  <c r="AU24" i="25"/>
  <c r="BH24" i="25" s="1"/>
  <c r="AU25" i="25"/>
  <c r="BH25" i="25" s="1"/>
  <c r="AU26" i="25"/>
  <c r="BH26" i="25" s="1"/>
  <c r="AU27" i="25"/>
  <c r="BH27" i="25" s="1"/>
  <c r="AU28" i="25"/>
  <c r="BH28" i="25" s="1"/>
  <c r="AU29" i="25"/>
  <c r="BH29" i="25" s="1"/>
  <c r="AU30" i="25"/>
  <c r="BH30" i="25" s="1"/>
  <c r="AU32" i="25"/>
  <c r="BH32" i="25" s="1"/>
  <c r="AU33" i="25"/>
  <c r="BH33" i="25" s="1"/>
  <c r="AU34" i="25"/>
  <c r="BH34" i="25" s="1"/>
  <c r="AU35" i="25"/>
  <c r="BH35" i="25" s="1"/>
  <c r="AU36" i="25"/>
  <c r="BH36" i="25" s="1"/>
  <c r="AU37" i="25"/>
  <c r="BH37" i="25" s="1"/>
  <c r="AU38" i="25"/>
  <c r="BH38" i="25" s="1"/>
  <c r="AU39" i="25"/>
  <c r="BH39" i="25" s="1"/>
  <c r="AU40" i="25"/>
  <c r="BH40" i="25" s="1"/>
  <c r="AU41" i="25"/>
  <c r="BH41" i="25" s="1"/>
  <c r="AU44" i="25"/>
  <c r="BH44" i="25" s="1"/>
  <c r="AU45" i="25"/>
  <c r="BH45" i="25" s="1"/>
  <c r="AU46" i="25"/>
  <c r="BH46" i="25" s="1"/>
  <c r="AU47" i="25"/>
  <c r="BH47" i="25" s="1"/>
  <c r="AU48" i="25"/>
  <c r="BH48" i="25" s="1"/>
  <c r="AU49" i="25"/>
  <c r="BH49" i="25" s="1"/>
  <c r="AU50" i="25"/>
  <c r="BH50" i="25" s="1"/>
  <c r="AU51" i="25"/>
  <c r="BH51" i="25" s="1"/>
  <c r="AU52" i="25"/>
  <c r="BH52" i="25" s="1"/>
  <c r="AU53" i="25"/>
  <c r="BH53" i="25" s="1"/>
  <c r="AU54" i="25"/>
  <c r="BH54" i="25" s="1"/>
  <c r="AU55" i="25"/>
  <c r="BH55" i="25" s="1"/>
  <c r="AU56" i="25"/>
  <c r="BH56" i="25" s="1"/>
  <c r="AU57" i="25"/>
  <c r="BH57" i="25" s="1"/>
  <c r="AU58" i="25"/>
  <c r="BH58" i="25" s="1"/>
  <c r="AU59" i="25"/>
  <c r="BH59" i="25" s="1"/>
  <c r="AU60" i="25"/>
  <c r="BH60" i="25" s="1"/>
  <c r="AU61" i="25"/>
  <c r="BH61" i="25" s="1"/>
  <c r="AU62" i="25"/>
  <c r="BH62" i="25" s="1"/>
  <c r="AU63" i="25"/>
  <c r="BH63" i="25" s="1"/>
  <c r="AU64" i="25"/>
  <c r="BH64" i="25" s="1"/>
  <c r="AU65" i="25"/>
  <c r="BH65" i="25" s="1"/>
  <c r="AU66" i="25"/>
  <c r="BH66" i="25" s="1"/>
  <c r="AU67" i="25"/>
  <c r="BH67" i="25" s="1"/>
  <c r="AU68" i="25"/>
  <c r="BH68" i="25" s="1"/>
  <c r="AU69" i="25"/>
  <c r="BH69" i="25" s="1"/>
  <c r="AU70" i="25"/>
  <c r="BH70" i="25" s="1"/>
  <c r="AU71" i="25"/>
  <c r="BH71" i="25" s="1"/>
  <c r="AU72" i="25"/>
  <c r="BH72" i="25" s="1"/>
  <c r="AU73" i="25"/>
  <c r="BH73" i="25" s="1"/>
  <c r="AU3" i="25"/>
  <c r="BH3" i="25" s="1"/>
  <c r="AI74" i="25"/>
  <c r="AJ74" i="25"/>
  <c r="OU40" i="19" l="1"/>
  <c r="OU16" i="19"/>
  <c r="OU44" i="19"/>
  <c r="OU60" i="19"/>
  <c r="OU13" i="19"/>
  <c r="OU61" i="19"/>
  <c r="OU34" i="19"/>
  <c r="OU57" i="19"/>
  <c r="OU29" i="19"/>
  <c r="OU36" i="19"/>
  <c r="OU69" i="19"/>
  <c r="OU52" i="19"/>
  <c r="OU32" i="19"/>
  <c r="OU65" i="19"/>
  <c r="OU39" i="19"/>
  <c r="OU10" i="19"/>
  <c r="OU70" i="19"/>
  <c r="OU62" i="19"/>
  <c r="OU53" i="19"/>
  <c r="OU38" i="19"/>
  <c r="OU18" i="19"/>
  <c r="OU5" i="19"/>
  <c r="OU66" i="19"/>
  <c r="OU35" i="19"/>
  <c r="OU64" i="19"/>
  <c r="OU51" i="19"/>
  <c r="OU4" i="19"/>
  <c r="OU68" i="19"/>
  <c r="OU56" i="19"/>
  <c r="OU20" i="19"/>
  <c r="OT74" i="19"/>
  <c r="OU24" i="19"/>
  <c r="OU72" i="19"/>
  <c r="OU47" i="19"/>
  <c r="OU41" i="19"/>
  <c r="OU37" i="19"/>
  <c r="OU33" i="19"/>
  <c r="OU28" i="19"/>
  <c r="OU8" i="19"/>
  <c r="OU19" i="19"/>
  <c r="PC19" i="19"/>
  <c r="OU11" i="19"/>
  <c r="PC11" i="19"/>
  <c r="OU27" i="19"/>
  <c r="OU3" i="19"/>
  <c r="PC3" i="19"/>
  <c r="OU26" i="19"/>
  <c r="OU71" i="19"/>
  <c r="OU67" i="19"/>
  <c r="OU63" i="19"/>
  <c r="OU58" i="19"/>
  <c r="OU54" i="19"/>
  <c r="OU49" i="19"/>
  <c r="OU45" i="19"/>
  <c r="OU6" i="19"/>
  <c r="OU59" i="19"/>
  <c r="PC59" i="19"/>
  <c r="OU50" i="19"/>
  <c r="PC50" i="19"/>
  <c r="OU15" i="19"/>
  <c r="PC15" i="19"/>
  <c r="OU23" i="19"/>
  <c r="OU14" i="19"/>
  <c r="PC14" i="19"/>
  <c r="OU55" i="19"/>
  <c r="OU46" i="19"/>
  <c r="OU30" i="19"/>
  <c r="OU7" i="19"/>
  <c r="PC73" i="19"/>
  <c r="AM74" i="25"/>
  <c r="AU74" i="25"/>
  <c r="ET73" i="23"/>
  <c r="EC73" i="23"/>
  <c r="EL73" i="23" s="1"/>
  <c r="ET72" i="23"/>
  <c r="EL72" i="23"/>
  <c r="ED72" i="23"/>
  <c r="ET71" i="23"/>
  <c r="EL71" i="23"/>
  <c r="ED71" i="23"/>
  <c r="ET70" i="23"/>
  <c r="EC70" i="23"/>
  <c r="EL70" i="23" s="1"/>
  <c r="ET69" i="23"/>
  <c r="EL69" i="23"/>
  <c r="ED69" i="23"/>
  <c r="ET68" i="23"/>
  <c r="EL68" i="23"/>
  <c r="ED68" i="23"/>
  <c r="ET67" i="23"/>
  <c r="EL67" i="23"/>
  <c r="ED67" i="23"/>
  <c r="ET66" i="23"/>
  <c r="EL66" i="23"/>
  <c r="ED66" i="23"/>
  <c r="ET65" i="23"/>
  <c r="EL65" i="23"/>
  <c r="ED65" i="23"/>
  <c r="ET64" i="23"/>
  <c r="EL64" i="23"/>
  <c r="ED64" i="23"/>
  <c r="ET63" i="23"/>
  <c r="EL63" i="23"/>
  <c r="ED63" i="23"/>
  <c r="ET62" i="23"/>
  <c r="EL62" i="23"/>
  <c r="ED62" i="23"/>
  <c r="ET61" i="23"/>
  <c r="EL61" i="23"/>
  <c r="ED61" i="23"/>
  <c r="ET60" i="23"/>
  <c r="EL60" i="23"/>
  <c r="ED60" i="23"/>
  <c r="ET59" i="23"/>
  <c r="EL59" i="23"/>
  <c r="ED59" i="23"/>
  <c r="ET58" i="23"/>
  <c r="EL58" i="23"/>
  <c r="ED58" i="23"/>
  <c r="ET57" i="23"/>
  <c r="EL57" i="23"/>
  <c r="ED57" i="23"/>
  <c r="ET56" i="23"/>
  <c r="EL56" i="23"/>
  <c r="ED56" i="23"/>
  <c r="ET55" i="23"/>
  <c r="EL55" i="23"/>
  <c r="ED55" i="23"/>
  <c r="ET54" i="23"/>
  <c r="EL54" i="23"/>
  <c r="ED54" i="23"/>
  <c r="ET53" i="23"/>
  <c r="EC53" i="23"/>
  <c r="EL53" i="23" s="1"/>
  <c r="ET52" i="23"/>
  <c r="EL52" i="23"/>
  <c r="ED52" i="23"/>
  <c r="ET51" i="23"/>
  <c r="EL51" i="23"/>
  <c r="ED51" i="23"/>
  <c r="ET50" i="23"/>
  <c r="EL50" i="23"/>
  <c r="ED50" i="23"/>
  <c r="ET49" i="23"/>
  <c r="EL49" i="23"/>
  <c r="ED49" i="23"/>
  <c r="ET48" i="23"/>
  <c r="EL48" i="23"/>
  <c r="ED48" i="23"/>
  <c r="ET47" i="23"/>
  <c r="EL47" i="23"/>
  <c r="ED47" i="23"/>
  <c r="ET46" i="23"/>
  <c r="EL46" i="23"/>
  <c r="ED46" i="23"/>
  <c r="ET45" i="23"/>
  <c r="EL45" i="23"/>
  <c r="ED45" i="23"/>
  <c r="ET44" i="23"/>
  <c r="EL44" i="23"/>
  <c r="ED44" i="23"/>
  <c r="ET43" i="23"/>
  <c r="EL43" i="23"/>
  <c r="ED43" i="23"/>
  <c r="ET42" i="23"/>
  <c r="EL42" i="23"/>
  <c r="ED42" i="23"/>
  <c r="ET41" i="23"/>
  <c r="EL41" i="23"/>
  <c r="ED41" i="23"/>
  <c r="ET40" i="23"/>
  <c r="EL40" i="23"/>
  <c r="ED40" i="23"/>
  <c r="ET39" i="23"/>
  <c r="EL39" i="23"/>
  <c r="ED39" i="23"/>
  <c r="ET38" i="23"/>
  <c r="EL38" i="23"/>
  <c r="ED38" i="23"/>
  <c r="ET37" i="23"/>
  <c r="EL37" i="23"/>
  <c r="ED37" i="23"/>
  <c r="ET36" i="23"/>
  <c r="EL36" i="23"/>
  <c r="ED36" i="23"/>
  <c r="ET35" i="23"/>
  <c r="EL35" i="23"/>
  <c r="ED35" i="23"/>
  <c r="ET34" i="23"/>
  <c r="EL34" i="23"/>
  <c r="ED34" i="23"/>
  <c r="ET33" i="23"/>
  <c r="EL33" i="23"/>
  <c r="ED33" i="23"/>
  <c r="ET32" i="23"/>
  <c r="EL32" i="23"/>
  <c r="ED32" i="23"/>
  <c r="ET31" i="23"/>
  <c r="EL31" i="23"/>
  <c r="ED31" i="23"/>
  <c r="ET30" i="23"/>
  <c r="EL30" i="23"/>
  <c r="ED30" i="23"/>
  <c r="ET29" i="23"/>
  <c r="EL29" i="23"/>
  <c r="ED29" i="23"/>
  <c r="ET28" i="23"/>
  <c r="EL28" i="23"/>
  <c r="ED28" i="23"/>
  <c r="ET27" i="23"/>
  <c r="EL27" i="23"/>
  <c r="ED27" i="23"/>
  <c r="ET26" i="23"/>
  <c r="EL26" i="23"/>
  <c r="ED26" i="23"/>
  <c r="ET25" i="23"/>
  <c r="EL25" i="23"/>
  <c r="ED25" i="23"/>
  <c r="ET24" i="23"/>
  <c r="EL24" i="23"/>
  <c r="ED24" i="23"/>
  <c r="ET23" i="23"/>
  <c r="EL23" i="23"/>
  <c r="ED23" i="23"/>
  <c r="ET22" i="23"/>
  <c r="EL22" i="23"/>
  <c r="ED22" i="23"/>
  <c r="ET21" i="23"/>
  <c r="EL21" i="23"/>
  <c r="ED21" i="23"/>
  <c r="ET20" i="23"/>
  <c r="EL20" i="23"/>
  <c r="ED20" i="23"/>
  <c r="ET19" i="23"/>
  <c r="EL19" i="23"/>
  <c r="ED19" i="23"/>
  <c r="ET18" i="23"/>
  <c r="EL18" i="23"/>
  <c r="ED18" i="23"/>
  <c r="ET17" i="23"/>
  <c r="EL17" i="23"/>
  <c r="ED17" i="23"/>
  <c r="ET16" i="23"/>
  <c r="EL16" i="23"/>
  <c r="ED16" i="23"/>
  <c r="ET15" i="23"/>
  <c r="EL15" i="23"/>
  <c r="ED15" i="23"/>
  <c r="ES14" i="23"/>
  <c r="FZ14" i="23" s="1"/>
  <c r="EL14" i="23"/>
  <c r="EC14" i="23"/>
  <c r="ET13" i="23"/>
  <c r="EL13" i="23"/>
  <c r="ED13" i="23"/>
  <c r="ES12" i="23"/>
  <c r="FZ12" i="23" s="1"/>
  <c r="EC12" i="23"/>
  <c r="EL12" i="23" s="1"/>
  <c r="ES11" i="23"/>
  <c r="EC11" i="23"/>
  <c r="EL11" i="23" s="1"/>
  <c r="ET10" i="23"/>
  <c r="EL10" i="23"/>
  <c r="ED10" i="23"/>
  <c r="ES9" i="23"/>
  <c r="EC9" i="23"/>
  <c r="EL9" i="23" s="1"/>
  <c r="ET8" i="23"/>
  <c r="EC8" i="23"/>
  <c r="EL8" i="23" s="1"/>
  <c r="ET7" i="23"/>
  <c r="EL7" i="23"/>
  <c r="ED7" i="23"/>
  <c r="ET6" i="23"/>
  <c r="EL6" i="23"/>
  <c r="ED6" i="23"/>
  <c r="ET5" i="23"/>
  <c r="EL5" i="23"/>
  <c r="ED5" i="23"/>
  <c r="ES4" i="23"/>
  <c r="EC4" i="23"/>
  <c r="EL4" i="23" s="1"/>
  <c r="ET3" i="23"/>
  <c r="EL3" i="23"/>
  <c r="ED3" i="23"/>
  <c r="HG73" i="21"/>
  <c r="GY73" i="21"/>
  <c r="HG72" i="21"/>
  <c r="GY72" i="21"/>
  <c r="HG71" i="21"/>
  <c r="GY71" i="21"/>
  <c r="HG70" i="21"/>
  <c r="GY70" i="21"/>
  <c r="HG69" i="21"/>
  <c r="GY69" i="21"/>
  <c r="HG68" i="21"/>
  <c r="GY68" i="21"/>
  <c r="HG67" i="21"/>
  <c r="GY67" i="21"/>
  <c r="HG66" i="21"/>
  <c r="GY66" i="21"/>
  <c r="HG65" i="21"/>
  <c r="GY65" i="21"/>
  <c r="HG64" i="21"/>
  <c r="GY64" i="21"/>
  <c r="HG63" i="21"/>
  <c r="GY63" i="21"/>
  <c r="HG62" i="21"/>
  <c r="GY62" i="21"/>
  <c r="HG61" i="21"/>
  <c r="GY61" i="21"/>
  <c r="HG60" i="21"/>
  <c r="GY60" i="21"/>
  <c r="HG59" i="21"/>
  <c r="GY59" i="21"/>
  <c r="HG58" i="21"/>
  <c r="GY58" i="21"/>
  <c r="HG57" i="21"/>
  <c r="GY57" i="21"/>
  <c r="HG56" i="21"/>
  <c r="GY56" i="21"/>
  <c r="HG55" i="21"/>
  <c r="GY55" i="21"/>
  <c r="HG54" i="21"/>
  <c r="GY54" i="21"/>
  <c r="HG53" i="21"/>
  <c r="GY53" i="21"/>
  <c r="HG52" i="21"/>
  <c r="GY52" i="21"/>
  <c r="HG51" i="21"/>
  <c r="GY51" i="21"/>
  <c r="HG50" i="21"/>
  <c r="GY50" i="21"/>
  <c r="HG49" i="21"/>
  <c r="GY49" i="21"/>
  <c r="HG48" i="21"/>
  <c r="GY48" i="21"/>
  <c r="HG47" i="21"/>
  <c r="GY47" i="21"/>
  <c r="HG46" i="21"/>
  <c r="GY46" i="21"/>
  <c r="HG45" i="21"/>
  <c r="GY45" i="21"/>
  <c r="HG44" i="21"/>
  <c r="GY44" i="21"/>
  <c r="HG43" i="21"/>
  <c r="GY43" i="21"/>
  <c r="HG42" i="21"/>
  <c r="GY42" i="21"/>
  <c r="HG41" i="21"/>
  <c r="GY41" i="21"/>
  <c r="HG40" i="21"/>
  <c r="GY40" i="21"/>
  <c r="HG39" i="21"/>
  <c r="GY39" i="21"/>
  <c r="HG38" i="21"/>
  <c r="GY38" i="21"/>
  <c r="HG37" i="21"/>
  <c r="GY37" i="21"/>
  <c r="HG36" i="21"/>
  <c r="GY36" i="21"/>
  <c r="HG35" i="21"/>
  <c r="GY35" i="21"/>
  <c r="HG34" i="21"/>
  <c r="GY34" i="21"/>
  <c r="HG33" i="21"/>
  <c r="GY33" i="21"/>
  <c r="HG32" i="21"/>
  <c r="GY32" i="21"/>
  <c r="HG31" i="21"/>
  <c r="GY31" i="21"/>
  <c r="HG30" i="21"/>
  <c r="GY30" i="21"/>
  <c r="HG29" i="21"/>
  <c r="GY29" i="21"/>
  <c r="HG28" i="21"/>
  <c r="GY28" i="21"/>
  <c r="HG27" i="21"/>
  <c r="GY27" i="21"/>
  <c r="HG26" i="21"/>
  <c r="GY26" i="21"/>
  <c r="HG25" i="21"/>
  <c r="GY25" i="21"/>
  <c r="HG24" i="21"/>
  <c r="GY24" i="21"/>
  <c r="HG23" i="21"/>
  <c r="GY23" i="21"/>
  <c r="HG22" i="21"/>
  <c r="GY22" i="21"/>
  <c r="HG21" i="21"/>
  <c r="GY21" i="21"/>
  <c r="HG20" i="21"/>
  <c r="GY20" i="21"/>
  <c r="HG19" i="21"/>
  <c r="GY19" i="21"/>
  <c r="HG18" i="21"/>
  <c r="GY18" i="21"/>
  <c r="HG17" i="21"/>
  <c r="GY17" i="21"/>
  <c r="HG16" i="21"/>
  <c r="GY16" i="21"/>
  <c r="HG15" i="21"/>
  <c r="GY15" i="21"/>
  <c r="GX14" i="21"/>
  <c r="HG14" i="21" s="1"/>
  <c r="HG13" i="21"/>
  <c r="GY13" i="21"/>
  <c r="HF12" i="21"/>
  <c r="HG12" i="21" s="1"/>
  <c r="GX12" i="21"/>
  <c r="GY12" i="21" s="1"/>
  <c r="HF11" i="21"/>
  <c r="HG11" i="21" s="1"/>
  <c r="GX11" i="21"/>
  <c r="GY11" i="21" s="1"/>
  <c r="HG10" i="21"/>
  <c r="GY10" i="21"/>
  <c r="HG9" i="21"/>
  <c r="GY9" i="21"/>
  <c r="HG8" i="21"/>
  <c r="GY8" i="21"/>
  <c r="HG7" i="21"/>
  <c r="GY7" i="21"/>
  <c r="HG6" i="21"/>
  <c r="GY6" i="21"/>
  <c r="HG5" i="21"/>
  <c r="GY5" i="21"/>
  <c r="HG4" i="21"/>
  <c r="GY4" i="21"/>
  <c r="HG3" i="21"/>
  <c r="GY3" i="21"/>
  <c r="HG73" i="20"/>
  <c r="GY73" i="20"/>
  <c r="GQ73" i="20"/>
  <c r="HG72" i="20"/>
  <c r="GY72" i="20"/>
  <c r="GQ72" i="20"/>
  <c r="HG71" i="20"/>
  <c r="GY71" i="20"/>
  <c r="GQ71" i="20"/>
  <c r="HG70" i="20"/>
  <c r="GY70" i="20"/>
  <c r="GQ70" i="20"/>
  <c r="HG69" i="20"/>
  <c r="GY69" i="20"/>
  <c r="GQ69" i="20"/>
  <c r="HG68" i="20"/>
  <c r="GY68" i="20"/>
  <c r="GQ68" i="20"/>
  <c r="HG67" i="20"/>
  <c r="GY67" i="20"/>
  <c r="GQ67" i="20"/>
  <c r="HG66" i="20"/>
  <c r="GY66" i="20"/>
  <c r="GQ66" i="20"/>
  <c r="HG65" i="20"/>
  <c r="GY65" i="20"/>
  <c r="GQ65" i="20"/>
  <c r="HG64" i="20"/>
  <c r="GY64" i="20"/>
  <c r="GQ64" i="20"/>
  <c r="HG63" i="20"/>
  <c r="GY63" i="20"/>
  <c r="GQ63" i="20"/>
  <c r="HG62" i="20"/>
  <c r="GY62" i="20"/>
  <c r="GQ62" i="20"/>
  <c r="HG61" i="20"/>
  <c r="GY61" i="20"/>
  <c r="GQ61" i="20"/>
  <c r="HG60" i="20"/>
  <c r="GY60" i="20"/>
  <c r="GQ60" i="20"/>
  <c r="HG59" i="20"/>
  <c r="GY59" i="20"/>
  <c r="GQ59" i="20"/>
  <c r="HG58" i="20"/>
  <c r="GY58" i="20"/>
  <c r="GQ58" i="20"/>
  <c r="HG57" i="20"/>
  <c r="GY57" i="20"/>
  <c r="GQ57" i="20"/>
  <c r="HG56" i="20"/>
  <c r="GY56" i="20"/>
  <c r="GQ56" i="20"/>
  <c r="HG55" i="20"/>
  <c r="GX55" i="20"/>
  <c r="GY55" i="20" s="1"/>
  <c r="GP55" i="20"/>
  <c r="GQ55" i="20" s="1"/>
  <c r="HG54" i="20"/>
  <c r="GY54" i="20"/>
  <c r="GQ54" i="20"/>
  <c r="HG53" i="20"/>
  <c r="GY53" i="20"/>
  <c r="GQ53" i="20"/>
  <c r="HG52" i="20"/>
  <c r="GY52" i="20"/>
  <c r="GQ52" i="20"/>
  <c r="HG51" i="20"/>
  <c r="GY51" i="20"/>
  <c r="GQ51" i="20"/>
  <c r="HG50" i="20"/>
  <c r="GY50" i="20"/>
  <c r="GQ50" i="20"/>
  <c r="HG49" i="20"/>
  <c r="GY49" i="20"/>
  <c r="GQ49" i="20"/>
  <c r="HG48" i="20"/>
  <c r="GY48" i="20"/>
  <c r="GQ48" i="20"/>
  <c r="HG47" i="20"/>
  <c r="GY47" i="20"/>
  <c r="GQ47" i="20"/>
  <c r="HG46" i="20"/>
  <c r="GY46" i="20"/>
  <c r="GQ46" i="20"/>
  <c r="HG45" i="20"/>
  <c r="GY45" i="20"/>
  <c r="GQ45" i="20"/>
  <c r="HG44" i="20"/>
  <c r="GY44" i="20"/>
  <c r="GQ44" i="20"/>
  <c r="HG43" i="20"/>
  <c r="GY43" i="20"/>
  <c r="GQ43" i="20"/>
  <c r="HG42" i="20"/>
  <c r="GY42" i="20"/>
  <c r="GQ42" i="20"/>
  <c r="HG41" i="20"/>
  <c r="GY41" i="20"/>
  <c r="GQ41" i="20"/>
  <c r="HG40" i="20"/>
  <c r="GY40" i="20"/>
  <c r="GQ40" i="20"/>
  <c r="HG39" i="20"/>
  <c r="GY39" i="20"/>
  <c r="GQ39" i="20"/>
  <c r="HG38" i="20"/>
  <c r="GY38" i="20"/>
  <c r="GQ38" i="20"/>
  <c r="HG37" i="20"/>
  <c r="GY37" i="20"/>
  <c r="GQ37" i="20"/>
  <c r="HG36" i="20"/>
  <c r="GY36" i="20"/>
  <c r="GQ36" i="20"/>
  <c r="HG35" i="20"/>
  <c r="GY35" i="20"/>
  <c r="GQ35" i="20"/>
  <c r="HG34" i="20"/>
  <c r="GY34" i="20"/>
  <c r="GQ34" i="20"/>
  <c r="HG33" i="20"/>
  <c r="GY33" i="20"/>
  <c r="GQ33" i="20"/>
  <c r="HG32" i="20"/>
  <c r="GY32" i="20"/>
  <c r="GQ32" i="20"/>
  <c r="HG31" i="20"/>
  <c r="GY31" i="20"/>
  <c r="GQ31" i="20"/>
  <c r="HG30" i="20"/>
  <c r="GY30" i="20"/>
  <c r="GQ30" i="20"/>
  <c r="HG29" i="20"/>
  <c r="GY29" i="20"/>
  <c r="GQ29" i="20"/>
  <c r="HG28" i="20"/>
  <c r="GY28" i="20"/>
  <c r="GQ28" i="20"/>
  <c r="HG27" i="20"/>
  <c r="GY27" i="20"/>
  <c r="GQ27" i="20"/>
  <c r="HG26" i="20"/>
  <c r="GY26" i="20"/>
  <c r="GQ26" i="20"/>
  <c r="HG25" i="20"/>
  <c r="GY25" i="20"/>
  <c r="GQ25" i="20"/>
  <c r="HG24" i="20"/>
  <c r="GY24" i="20"/>
  <c r="GQ24" i="20"/>
  <c r="HG23" i="20"/>
  <c r="GY23" i="20"/>
  <c r="GQ23" i="20"/>
  <c r="HF22" i="20"/>
  <c r="HG22" i="20" s="1"/>
  <c r="GX22" i="20"/>
  <c r="GY22" i="20" s="1"/>
  <c r="GP22" i="20"/>
  <c r="GQ22" i="20" s="1"/>
  <c r="HG21" i="20"/>
  <c r="GY21" i="20"/>
  <c r="GQ21" i="20"/>
  <c r="HG20" i="20"/>
  <c r="GY20" i="20"/>
  <c r="GQ20" i="20"/>
  <c r="HG19" i="20"/>
  <c r="GY19" i="20"/>
  <c r="GQ19" i="20"/>
  <c r="HG18" i="20"/>
  <c r="GY18" i="20"/>
  <c r="GQ18" i="20"/>
  <c r="HG17" i="20"/>
  <c r="GY17" i="20"/>
  <c r="GQ17" i="20"/>
  <c r="HG16" i="20"/>
  <c r="GY16" i="20"/>
  <c r="GQ16" i="20"/>
  <c r="HG15" i="20"/>
  <c r="GY15" i="20"/>
  <c r="GQ15" i="20"/>
  <c r="HG14" i="20"/>
  <c r="GY14" i="20"/>
  <c r="GQ14" i="20"/>
  <c r="HG13" i="20"/>
  <c r="GY13" i="20"/>
  <c r="GQ13" i="20"/>
  <c r="HG12" i="20"/>
  <c r="HF12" i="20"/>
  <c r="GY12" i="20"/>
  <c r="GX12" i="20"/>
  <c r="GQ12" i="20"/>
  <c r="GP12" i="20"/>
  <c r="HG11" i="20"/>
  <c r="HF11" i="20"/>
  <c r="GY11" i="20"/>
  <c r="GX11" i="20"/>
  <c r="GQ11" i="20"/>
  <c r="GP11" i="20"/>
  <c r="HG10" i="20"/>
  <c r="GY10" i="20"/>
  <c r="GQ10" i="20"/>
  <c r="HG9" i="20"/>
  <c r="GY9" i="20"/>
  <c r="GQ9" i="20"/>
  <c r="HG8" i="20"/>
  <c r="GY8" i="20"/>
  <c r="GQ8" i="20"/>
  <c r="HG7" i="20"/>
  <c r="GY7" i="20"/>
  <c r="GQ7" i="20"/>
  <c r="HG6" i="20"/>
  <c r="GY6" i="20"/>
  <c r="GQ6" i="20"/>
  <c r="HG5" i="20"/>
  <c r="GY5" i="20"/>
  <c r="GQ5" i="20"/>
  <c r="HG4" i="20"/>
  <c r="HF4" i="20"/>
  <c r="GY4" i="20"/>
  <c r="GX4" i="20"/>
  <c r="GQ4" i="20"/>
  <c r="GP4" i="20"/>
  <c r="HG3" i="20"/>
  <c r="GY3" i="20"/>
  <c r="GQ3" i="20"/>
  <c r="RH74" i="13"/>
  <c r="RE74" i="13"/>
  <c r="RD74" i="13"/>
  <c r="RC74" i="13"/>
  <c r="RC76" i="13" s="1"/>
  <c r="RB74" i="13"/>
  <c r="RP73" i="13"/>
  <c r="RG73" i="13"/>
  <c r="QY73" i="13"/>
  <c r="RP72" i="13"/>
  <c r="RG72" i="13"/>
  <c r="QY72" i="13"/>
  <c r="RP71" i="13"/>
  <c r="RG71" i="13"/>
  <c r="QY71" i="13"/>
  <c r="RP70" i="13"/>
  <c r="RG70" i="13"/>
  <c r="QY70" i="13"/>
  <c r="RP69" i="13"/>
  <c r="RG69" i="13"/>
  <c r="QY69" i="13"/>
  <c r="RP68" i="13"/>
  <c r="RG68" i="13"/>
  <c r="QY68" i="13"/>
  <c r="RP67" i="13"/>
  <c r="RG67" i="13"/>
  <c r="QY67" i="13"/>
  <c r="RP66" i="13"/>
  <c r="RG66" i="13"/>
  <c r="QY66" i="13"/>
  <c r="RP65" i="13"/>
  <c r="RG65" i="13"/>
  <c r="QY65" i="13"/>
  <c r="RP64" i="13"/>
  <c r="RG64" i="13"/>
  <c r="QY64" i="13"/>
  <c r="RP63" i="13"/>
  <c r="RG63" i="13"/>
  <c r="QY63" i="13"/>
  <c r="RP62" i="13"/>
  <c r="RG62" i="13"/>
  <c r="QY62" i="13"/>
  <c r="RP61" i="13"/>
  <c r="RG61" i="13"/>
  <c r="QY61" i="13"/>
  <c r="RP60" i="13"/>
  <c r="RG60" i="13"/>
  <c r="QY60" i="13"/>
  <c r="RP59" i="13"/>
  <c r="RG59" i="13"/>
  <c r="QY59" i="13"/>
  <c r="RP58" i="13"/>
  <c r="RG58" i="13"/>
  <c r="QY58" i="13"/>
  <c r="RP57" i="13"/>
  <c r="RG57" i="13"/>
  <c r="QY57" i="13"/>
  <c r="RP56" i="13"/>
  <c r="RG56" i="13"/>
  <c r="QY56" i="13"/>
  <c r="RP55" i="13"/>
  <c r="QX55" i="13"/>
  <c r="RG55" i="13" s="1"/>
  <c r="RP54" i="13"/>
  <c r="RG54" i="13"/>
  <c r="QY54" i="13"/>
  <c r="RP53" i="13"/>
  <c r="RG53" i="13"/>
  <c r="QY53" i="13"/>
  <c r="RP52" i="13"/>
  <c r="RG52" i="13"/>
  <c r="QY52" i="13"/>
  <c r="RP51" i="13"/>
  <c r="RG51" i="13"/>
  <c r="QY51" i="13"/>
  <c r="RP50" i="13"/>
  <c r="RG50" i="13"/>
  <c r="QY50" i="13"/>
  <c r="RP49" i="13"/>
  <c r="RG49" i="13"/>
  <c r="QY49" i="13"/>
  <c r="RP48" i="13"/>
  <c r="RG48" i="13"/>
  <c r="QY48" i="13"/>
  <c r="RP47" i="13"/>
  <c r="RG47" i="13"/>
  <c r="QY47" i="13"/>
  <c r="RP46" i="13"/>
  <c r="RG46" i="13"/>
  <c r="QY46" i="13"/>
  <c r="RP45" i="13"/>
  <c r="RG45" i="13"/>
  <c r="QY45" i="13"/>
  <c r="RP44" i="13"/>
  <c r="RG44" i="13"/>
  <c r="QY44" i="13"/>
  <c r="RP43" i="13"/>
  <c r="RF43" i="13"/>
  <c r="QX43" i="13"/>
  <c r="QY43" i="13" s="1"/>
  <c r="RP42" i="13"/>
  <c r="RG42" i="13"/>
  <c r="QY42" i="13"/>
  <c r="RP41" i="13"/>
  <c r="RG41" i="13"/>
  <c r="QY41" i="13"/>
  <c r="RP40" i="13"/>
  <c r="RG40" i="13"/>
  <c r="QY40" i="13"/>
  <c r="RP39" i="13"/>
  <c r="RG39" i="13"/>
  <c r="QY39" i="13"/>
  <c r="RP38" i="13"/>
  <c r="RG38" i="13"/>
  <c r="QY38" i="13"/>
  <c r="RP37" i="13"/>
  <c r="RG37" i="13"/>
  <c r="QY37" i="13"/>
  <c r="RP36" i="13"/>
  <c r="RG36" i="13"/>
  <c r="QY36" i="13"/>
  <c r="RP35" i="13"/>
  <c r="RG35" i="13"/>
  <c r="QY35" i="13"/>
  <c r="RP34" i="13"/>
  <c r="RG34" i="13"/>
  <c r="QY34" i="13"/>
  <c r="RP33" i="13"/>
  <c r="RG33" i="13"/>
  <c r="QY33" i="13"/>
  <c r="RP32" i="13"/>
  <c r="RG32" i="13"/>
  <c r="QY32" i="13"/>
  <c r="RP31" i="13"/>
  <c r="RG31" i="13"/>
  <c r="QY31" i="13"/>
  <c r="RP30" i="13"/>
  <c r="RG30" i="13"/>
  <c r="QY30" i="13"/>
  <c r="RP29" i="13"/>
  <c r="RG29" i="13"/>
  <c r="QY29" i="13"/>
  <c r="RP28" i="13"/>
  <c r="RG28" i="13"/>
  <c r="QY28" i="13"/>
  <c r="RP27" i="13"/>
  <c r="RG27" i="13"/>
  <c r="QY27" i="13"/>
  <c r="RP26" i="13"/>
  <c r="RG26" i="13"/>
  <c r="QY26" i="13"/>
  <c r="RP25" i="13"/>
  <c r="RG25" i="13"/>
  <c r="QY25" i="13"/>
  <c r="RP24" i="13"/>
  <c r="RG24" i="13"/>
  <c r="QY24" i="13"/>
  <c r="RP23" i="13"/>
  <c r="RG23" i="13"/>
  <c r="QY23" i="13"/>
  <c r="RF22" i="13"/>
  <c r="RG22" i="13" s="1"/>
  <c r="QX22" i="13"/>
  <c r="RP21" i="13"/>
  <c r="RG21" i="13"/>
  <c r="RP20" i="13"/>
  <c r="RG20" i="13"/>
  <c r="QY20" i="13"/>
  <c r="RP19" i="13"/>
  <c r="RG19" i="13"/>
  <c r="QY19" i="13"/>
  <c r="RP18" i="13"/>
  <c r="RG18" i="13"/>
  <c r="QY18" i="13"/>
  <c r="RP17" i="13"/>
  <c r="RG17" i="13"/>
  <c r="QY17" i="13"/>
  <c r="RP16" i="13"/>
  <c r="RG16" i="13"/>
  <c r="QY16" i="13"/>
  <c r="RP15" i="13"/>
  <c r="RG15" i="13"/>
  <c r="QY15" i="13"/>
  <c r="RP14" i="13"/>
  <c r="RG14" i="13"/>
  <c r="RP13" i="13"/>
  <c r="RG13" i="13"/>
  <c r="QY13" i="13"/>
  <c r="RG12" i="13"/>
  <c r="RF12" i="13"/>
  <c r="RP12" i="13" s="1"/>
  <c r="QY12" i="13"/>
  <c r="QX12" i="13"/>
  <c r="RP11" i="13"/>
  <c r="RF11" i="13"/>
  <c r="RG11" i="13" s="1"/>
  <c r="QX11" i="13"/>
  <c r="QY11" i="13" s="1"/>
  <c r="RP10" i="13"/>
  <c r="RG10" i="13"/>
  <c r="QY10" i="13"/>
  <c r="RP9" i="13"/>
  <c r="RG9" i="13"/>
  <c r="QY9" i="13"/>
  <c r="RP8" i="13"/>
  <c r="RG8" i="13"/>
  <c r="QY8" i="13"/>
  <c r="RP7" i="13"/>
  <c r="RG7" i="13"/>
  <c r="QY7" i="13"/>
  <c r="RP6" i="13"/>
  <c r="RG6" i="13"/>
  <c r="QY6" i="13"/>
  <c r="RP5" i="13"/>
  <c r="RG5" i="13"/>
  <c r="QY5" i="13"/>
  <c r="RG4" i="13"/>
  <c r="RF4" i="13"/>
  <c r="RP4" i="13" s="1"/>
  <c r="QY4" i="13"/>
  <c r="QX4" i="13"/>
  <c r="RP3" i="13"/>
  <c r="RG3" i="13"/>
  <c r="QY3" i="13"/>
  <c r="NI90" i="19"/>
  <c r="NJ88" i="19"/>
  <c r="NP74" i="19"/>
  <c r="NO74" i="19"/>
  <c r="NM74" i="19"/>
  <c r="NQ74" i="19" s="1"/>
  <c r="NH74" i="19"/>
  <c r="NG74" i="19"/>
  <c r="NF74" i="19"/>
  <c r="NE74" i="19"/>
  <c r="NQ73" i="19"/>
  <c r="OU73" i="19" s="1"/>
  <c r="NI73" i="19"/>
  <c r="NR72" i="19"/>
  <c r="NJ72" i="19"/>
  <c r="NR71" i="19"/>
  <c r="NJ71" i="19"/>
  <c r="NR70" i="19"/>
  <c r="NJ70" i="19"/>
  <c r="NR69" i="19"/>
  <c r="NJ69" i="19"/>
  <c r="NR68" i="19"/>
  <c r="NJ68" i="19"/>
  <c r="NR67" i="19"/>
  <c r="NJ67" i="19"/>
  <c r="NR66" i="19"/>
  <c r="NJ66" i="19"/>
  <c r="NR65" i="19"/>
  <c r="NJ65" i="19"/>
  <c r="NR64" i="19"/>
  <c r="NJ64" i="19"/>
  <c r="NR63" i="19"/>
  <c r="NJ63" i="19"/>
  <c r="NR62" i="19"/>
  <c r="NJ62" i="19"/>
  <c r="NR61" i="19"/>
  <c r="NJ61" i="19"/>
  <c r="NR60" i="19"/>
  <c r="NJ60" i="19"/>
  <c r="NR59" i="19"/>
  <c r="NR58" i="19"/>
  <c r="NJ58" i="19"/>
  <c r="NR57" i="19"/>
  <c r="NJ57" i="19"/>
  <c r="NI56" i="19"/>
  <c r="NJ56" i="19" s="1"/>
  <c r="NR55" i="19"/>
  <c r="NR54" i="19"/>
  <c r="NJ54" i="19"/>
  <c r="NR53" i="19"/>
  <c r="NJ53" i="19"/>
  <c r="NR52" i="19"/>
  <c r="NJ52" i="19"/>
  <c r="NR51" i="19"/>
  <c r="NJ51" i="19"/>
  <c r="NR50" i="19"/>
  <c r="NJ50" i="19"/>
  <c r="NR49" i="19"/>
  <c r="NR48" i="19"/>
  <c r="NJ48" i="19"/>
  <c r="NR47" i="19"/>
  <c r="NJ47" i="19"/>
  <c r="NR46" i="19"/>
  <c r="NJ46" i="19"/>
  <c r="NR45" i="19"/>
  <c r="NJ45" i="19"/>
  <c r="NR44" i="19"/>
  <c r="NJ44" i="19"/>
  <c r="NR43" i="19"/>
  <c r="NJ43" i="19"/>
  <c r="NR42" i="19"/>
  <c r="NJ42" i="19"/>
  <c r="NR41" i="19"/>
  <c r="NJ41" i="19"/>
  <c r="NR40" i="19"/>
  <c r="NJ40" i="19"/>
  <c r="NR39" i="19"/>
  <c r="NJ39" i="19"/>
  <c r="NR38" i="19"/>
  <c r="NJ38" i="19"/>
  <c r="NR37" i="19"/>
  <c r="NJ37" i="19"/>
  <c r="NR36" i="19"/>
  <c r="NJ36" i="19"/>
  <c r="NR35" i="19"/>
  <c r="NJ35" i="19"/>
  <c r="NR34" i="19"/>
  <c r="NJ34" i="19"/>
  <c r="NR33" i="19"/>
  <c r="NJ33" i="19"/>
  <c r="NR32" i="19"/>
  <c r="NJ32" i="19"/>
  <c r="NR31" i="19"/>
  <c r="NJ31" i="19"/>
  <c r="NR30" i="19"/>
  <c r="NJ30" i="19"/>
  <c r="NR29" i="19"/>
  <c r="NJ29" i="19"/>
  <c r="NR28" i="19"/>
  <c r="NJ28" i="19"/>
  <c r="NR27" i="19"/>
  <c r="NJ27" i="19"/>
  <c r="NR26" i="19"/>
  <c r="NJ26" i="19"/>
  <c r="NR25" i="19"/>
  <c r="NJ25" i="19"/>
  <c r="NR24" i="19"/>
  <c r="NJ24" i="19"/>
  <c r="NR23" i="19"/>
  <c r="NJ23" i="19"/>
  <c r="NQ22" i="19"/>
  <c r="OU22" i="19" s="1"/>
  <c r="NI22" i="19"/>
  <c r="NQ21" i="19"/>
  <c r="OU21" i="19" s="1"/>
  <c r="NI21" i="19"/>
  <c r="NR20" i="19"/>
  <c r="NJ20" i="19"/>
  <c r="NR19" i="19"/>
  <c r="NJ19" i="19"/>
  <c r="NR18" i="19"/>
  <c r="NJ18" i="19"/>
  <c r="NQ17" i="19"/>
  <c r="NI17" i="19"/>
  <c r="NR16" i="19"/>
  <c r="NJ16" i="19"/>
  <c r="NR15" i="19"/>
  <c r="NJ15" i="19"/>
  <c r="NR14" i="19"/>
  <c r="NR13" i="19"/>
  <c r="NJ13" i="19"/>
  <c r="NQ12" i="19"/>
  <c r="NI12" i="19"/>
  <c r="NR11" i="19"/>
  <c r="NR10" i="19"/>
  <c r="NJ10" i="19"/>
  <c r="NQ9" i="19"/>
  <c r="NI9" i="19"/>
  <c r="NR8" i="19"/>
  <c r="NJ8" i="19"/>
  <c r="NR7" i="19"/>
  <c r="NJ7" i="19"/>
  <c r="NR6" i="19"/>
  <c r="NJ6" i="19"/>
  <c r="NR5" i="19"/>
  <c r="NJ5" i="19"/>
  <c r="NR4" i="19"/>
  <c r="NR3" i="19"/>
  <c r="NJ3" i="19"/>
  <c r="ET9" i="23" l="1"/>
  <c r="FZ9" i="23"/>
  <c r="ET4" i="23"/>
  <c r="FZ4" i="23"/>
  <c r="ET14" i="23"/>
  <c r="ET11" i="23"/>
  <c r="FZ11" i="23"/>
  <c r="ET12" i="23"/>
  <c r="RG43" i="13"/>
  <c r="QY55" i="13"/>
  <c r="RP22" i="13"/>
  <c r="AV74" i="25"/>
  <c r="NR56" i="19"/>
  <c r="NR22" i="19"/>
  <c r="NR17" i="19"/>
  <c r="OU17" i="19"/>
  <c r="NR12" i="19"/>
  <c r="OU12" i="19"/>
  <c r="NR21" i="19"/>
  <c r="NI74" i="19"/>
  <c r="NR73" i="19"/>
  <c r="NR9" i="19"/>
  <c r="OU9" i="19"/>
  <c r="GY14" i="21"/>
  <c r="AM43" i="25" l="1"/>
  <c r="AV43" i="25" s="1"/>
  <c r="AM42" i="25"/>
  <c r="AV42" i="25" s="1"/>
  <c r="AM31" i="25"/>
  <c r="AV31" i="25" s="1"/>
  <c r="AM22" i="25"/>
  <c r="AM21" i="25"/>
  <c r="AV21" i="25" s="1"/>
  <c r="AM14" i="25"/>
  <c r="AM12" i="25"/>
  <c r="AV12" i="25" s="1"/>
  <c r="AM11" i="25"/>
  <c r="AV11" i="25" s="1"/>
  <c r="AM9" i="25"/>
  <c r="AV9" i="25" s="1"/>
  <c r="AM4" i="25"/>
  <c r="AM5" i="25"/>
  <c r="AV5" i="25" s="1"/>
  <c r="AM6" i="25"/>
  <c r="AV6" i="25" s="1"/>
  <c r="AM7" i="25"/>
  <c r="AM8" i="25"/>
  <c r="AV8" i="25" s="1"/>
  <c r="AM10" i="25"/>
  <c r="AV10" i="25" s="1"/>
  <c r="AM13" i="25"/>
  <c r="AV13" i="25" s="1"/>
  <c r="AM15" i="25"/>
  <c r="AM16" i="25"/>
  <c r="AV16" i="25" s="1"/>
  <c r="AM18" i="25"/>
  <c r="AV18" i="25" s="1"/>
  <c r="AM19" i="25"/>
  <c r="AM20" i="25"/>
  <c r="AV20" i="25" s="1"/>
  <c r="AM23" i="25"/>
  <c r="AM24" i="25"/>
  <c r="AV24" i="25" s="1"/>
  <c r="AM25" i="25"/>
  <c r="AV25" i="25" s="1"/>
  <c r="AM26" i="25"/>
  <c r="AV26" i="25" s="1"/>
  <c r="AM27" i="25"/>
  <c r="AM28" i="25"/>
  <c r="AV28" i="25" s="1"/>
  <c r="AM29" i="25"/>
  <c r="AV29" i="25" s="1"/>
  <c r="AM30" i="25"/>
  <c r="AV30" i="25" s="1"/>
  <c r="AM32" i="25"/>
  <c r="AV32" i="25" s="1"/>
  <c r="AM33" i="25"/>
  <c r="AV33" i="25" s="1"/>
  <c r="AM34" i="25"/>
  <c r="AV34" i="25" s="1"/>
  <c r="AM35" i="25"/>
  <c r="AM36" i="25"/>
  <c r="AV36" i="25" s="1"/>
  <c r="AM37" i="25"/>
  <c r="AV37" i="25" s="1"/>
  <c r="AM38" i="25"/>
  <c r="AV38" i="25" s="1"/>
  <c r="AM39" i="25"/>
  <c r="AM40" i="25"/>
  <c r="AV40" i="25" s="1"/>
  <c r="AM41" i="25"/>
  <c r="AV41" i="25" s="1"/>
  <c r="AM44" i="25"/>
  <c r="AV44" i="25" s="1"/>
  <c r="AM45" i="25"/>
  <c r="AV45" i="25" s="1"/>
  <c r="AM46" i="25"/>
  <c r="AV46" i="25" s="1"/>
  <c r="AM47" i="25"/>
  <c r="AM48" i="25"/>
  <c r="AV48" i="25" s="1"/>
  <c r="AM49" i="25"/>
  <c r="AV49" i="25" s="1"/>
  <c r="AM50" i="25"/>
  <c r="AV50" i="25" s="1"/>
  <c r="AM51" i="25"/>
  <c r="AM52" i="25"/>
  <c r="AV52" i="25" s="1"/>
  <c r="AM53" i="25"/>
  <c r="AV53" i="25" s="1"/>
  <c r="AM54" i="25"/>
  <c r="AV54" i="25" s="1"/>
  <c r="AM55" i="25"/>
  <c r="AV55" i="25" s="1"/>
  <c r="AM56" i="25"/>
  <c r="AV56" i="25" s="1"/>
  <c r="AM57" i="25"/>
  <c r="AV57" i="25" s="1"/>
  <c r="AM58" i="25"/>
  <c r="AV58" i="25" s="1"/>
  <c r="AM59" i="25"/>
  <c r="AM60" i="25"/>
  <c r="AV60" i="25" s="1"/>
  <c r="AM61" i="25"/>
  <c r="AV61" i="25" s="1"/>
  <c r="AM62" i="25"/>
  <c r="AV62" i="25" s="1"/>
  <c r="AM63" i="25"/>
  <c r="AM64" i="25"/>
  <c r="AV64" i="25" s="1"/>
  <c r="AM65" i="25"/>
  <c r="AV65" i="25" s="1"/>
  <c r="AM66" i="25"/>
  <c r="AV66" i="25" s="1"/>
  <c r="AM67" i="25"/>
  <c r="AM68" i="25"/>
  <c r="AV68" i="25" s="1"/>
  <c r="AM69" i="25"/>
  <c r="AV69" i="25" s="1"/>
  <c r="AM70" i="25"/>
  <c r="AV70" i="25" s="1"/>
  <c r="AM71" i="25"/>
  <c r="AM72" i="25"/>
  <c r="AV72" i="25" s="1"/>
  <c r="AM73" i="25"/>
  <c r="AN17" i="25"/>
  <c r="AM3" i="25"/>
  <c r="AV3" i="25" s="1"/>
  <c r="L74" i="25"/>
  <c r="M74" i="25"/>
  <c r="AV73" i="25" l="1"/>
  <c r="AV39" i="25"/>
  <c r="AV27" i="25"/>
  <c r="AV22" i="25"/>
  <c r="AV35" i="25"/>
  <c r="AV23" i="25"/>
  <c r="AV71" i="25"/>
  <c r="AV67" i="25"/>
  <c r="AV63" i="25"/>
  <c r="AV59" i="25"/>
  <c r="AV51" i="25"/>
  <c r="AV47" i="25"/>
  <c r="AV15" i="25"/>
  <c r="AV4" i="25"/>
  <c r="AV14" i="25"/>
  <c r="AV19" i="25"/>
  <c r="AV7" i="25"/>
  <c r="AB74" i="25"/>
  <c r="AC74" i="25"/>
  <c r="AD80" i="25" l="1"/>
  <c r="T74" i="25" l="1"/>
  <c r="U74" i="25"/>
  <c r="T80" i="25" l="1"/>
  <c r="MY106" i="19"/>
  <c r="MZ106" i="19"/>
  <c r="AD43" i="25"/>
  <c r="AD42" i="25"/>
  <c r="AN42" i="25" s="1"/>
  <c r="AD31" i="25"/>
  <c r="AN31" i="25" s="1"/>
  <c r="AD22" i="25"/>
  <c r="AN22" i="25" s="1"/>
  <c r="AD21" i="25"/>
  <c r="AN21" i="25" s="1"/>
  <c r="AD14" i="25"/>
  <c r="AD12" i="25"/>
  <c r="AN12" i="25" s="1"/>
  <c r="AD11" i="25"/>
  <c r="AD9" i="25"/>
  <c r="AN9" i="25" s="1"/>
  <c r="AD4" i="25"/>
  <c r="AN4" i="25" s="1"/>
  <c r="V43" i="25"/>
  <c r="V42" i="25"/>
  <c r="V31" i="25"/>
  <c r="V22" i="25"/>
  <c r="V21" i="25"/>
  <c r="V12" i="25"/>
  <c r="V11" i="25"/>
  <c r="V9" i="25"/>
  <c r="V4" i="25"/>
  <c r="O17" i="25"/>
  <c r="F74" i="25"/>
  <c r="E74" i="25"/>
  <c r="D74" i="25"/>
  <c r="C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1" i="25"/>
  <c r="G40" i="25"/>
  <c r="G39" i="25"/>
  <c r="G38" i="25"/>
  <c r="G37" i="25"/>
  <c r="G36" i="25"/>
  <c r="G35" i="25"/>
  <c r="G34" i="25"/>
  <c r="G33" i="25"/>
  <c r="G32" i="25"/>
  <c r="G30" i="25"/>
  <c r="G29" i="25"/>
  <c r="G28" i="25"/>
  <c r="G27" i="25"/>
  <c r="G26" i="25"/>
  <c r="G25" i="25"/>
  <c r="G24" i="25"/>
  <c r="G23" i="25"/>
  <c r="G21" i="25"/>
  <c r="G20" i="25"/>
  <c r="G19" i="25"/>
  <c r="G18" i="25"/>
  <c r="G16" i="25"/>
  <c r="G15" i="25"/>
  <c r="G14" i="25"/>
  <c r="G13" i="25"/>
  <c r="G10" i="25"/>
  <c r="G8" i="25"/>
  <c r="G7" i="25"/>
  <c r="G6" i="25"/>
  <c r="G5" i="25"/>
  <c r="G4" i="25"/>
  <c r="G3" i="25"/>
  <c r="Z74" i="25"/>
  <c r="AA74" i="25"/>
  <c r="AD5" i="25"/>
  <c r="AN5" i="25" s="1"/>
  <c r="AD6" i="25"/>
  <c r="AN6" i="25" s="1"/>
  <c r="AD7" i="25"/>
  <c r="AN7" i="25" s="1"/>
  <c r="AD8" i="25"/>
  <c r="AN8" i="25" s="1"/>
  <c r="AD10" i="25"/>
  <c r="AN10" i="25" s="1"/>
  <c r="AD13" i="25"/>
  <c r="AN13" i="25" s="1"/>
  <c r="AD15" i="25"/>
  <c r="AN15" i="25" s="1"/>
  <c r="AD16" i="25"/>
  <c r="AN16" i="25" s="1"/>
  <c r="AD18" i="25"/>
  <c r="AN18" i="25" s="1"/>
  <c r="AD19" i="25"/>
  <c r="AN19" i="25" s="1"/>
  <c r="AD20" i="25"/>
  <c r="AN20" i="25" s="1"/>
  <c r="AD23" i="25"/>
  <c r="AN23" i="25" s="1"/>
  <c r="AD24" i="25"/>
  <c r="AN24" i="25" s="1"/>
  <c r="AD25" i="25"/>
  <c r="AN25" i="25" s="1"/>
  <c r="AD26" i="25"/>
  <c r="AN26" i="25" s="1"/>
  <c r="AD27" i="25"/>
  <c r="AN27" i="25" s="1"/>
  <c r="AD28" i="25"/>
  <c r="AN28" i="25" s="1"/>
  <c r="AD29" i="25"/>
  <c r="AN29" i="25" s="1"/>
  <c r="AD30" i="25"/>
  <c r="AN30" i="25" s="1"/>
  <c r="AD32" i="25"/>
  <c r="AN32" i="25" s="1"/>
  <c r="AD33" i="25"/>
  <c r="AN33" i="25" s="1"/>
  <c r="AD34" i="25"/>
  <c r="AN34" i="25" s="1"/>
  <c r="AD35" i="25"/>
  <c r="AN35" i="25" s="1"/>
  <c r="AD36" i="25"/>
  <c r="AN36" i="25" s="1"/>
  <c r="AD37" i="25"/>
  <c r="AN37" i="25" s="1"/>
  <c r="AD38" i="25"/>
  <c r="AN38" i="25" s="1"/>
  <c r="AD39" i="25"/>
  <c r="AN39" i="25" s="1"/>
  <c r="AD40" i="25"/>
  <c r="AN40" i="25" s="1"/>
  <c r="AD41" i="25"/>
  <c r="AN41" i="25" s="1"/>
  <c r="AD44" i="25"/>
  <c r="AN44" i="25" s="1"/>
  <c r="AD45" i="25"/>
  <c r="AN45" i="25" s="1"/>
  <c r="AD46" i="25"/>
  <c r="AN46" i="25" s="1"/>
  <c r="AD47" i="25"/>
  <c r="AN47" i="25" s="1"/>
  <c r="AD48" i="25"/>
  <c r="AN48" i="25" s="1"/>
  <c r="AD49" i="25"/>
  <c r="AN49" i="25" s="1"/>
  <c r="AD50" i="25"/>
  <c r="AN50" i="25" s="1"/>
  <c r="AD51" i="25"/>
  <c r="AN51" i="25" s="1"/>
  <c r="AD52" i="25"/>
  <c r="AN52" i="25" s="1"/>
  <c r="AD53" i="25"/>
  <c r="AN53" i="25" s="1"/>
  <c r="AD54" i="25"/>
  <c r="AN54" i="25" s="1"/>
  <c r="AD55" i="25"/>
  <c r="AD56" i="25"/>
  <c r="AN56" i="25" s="1"/>
  <c r="AD57" i="25"/>
  <c r="AN57" i="25" s="1"/>
  <c r="AD58" i="25"/>
  <c r="AN58" i="25" s="1"/>
  <c r="AD59" i="25"/>
  <c r="AN59" i="25" s="1"/>
  <c r="AD60" i="25"/>
  <c r="AN60" i="25" s="1"/>
  <c r="AD61" i="25"/>
  <c r="AN61" i="25" s="1"/>
  <c r="AD62" i="25"/>
  <c r="AN62" i="25" s="1"/>
  <c r="AD63" i="25"/>
  <c r="AN63" i="25" s="1"/>
  <c r="AD64" i="25"/>
  <c r="AN64" i="25" s="1"/>
  <c r="AD65" i="25"/>
  <c r="AN65" i="25" s="1"/>
  <c r="AD66" i="25"/>
  <c r="AN66" i="25" s="1"/>
  <c r="AD67" i="25"/>
  <c r="AN67" i="25" s="1"/>
  <c r="AD68" i="25"/>
  <c r="AN68" i="25" s="1"/>
  <c r="AD69" i="25"/>
  <c r="AN69" i="25" s="1"/>
  <c r="AD70" i="25"/>
  <c r="AN70" i="25" s="1"/>
  <c r="AD71" i="25"/>
  <c r="AN71" i="25" s="1"/>
  <c r="AD72" i="25"/>
  <c r="AN72" i="25" s="1"/>
  <c r="AD73" i="25"/>
  <c r="AN73" i="25" s="1"/>
  <c r="AD3" i="25"/>
  <c r="AE17" i="25"/>
  <c r="W17" i="25"/>
  <c r="R74" i="25"/>
  <c r="S74" i="25"/>
  <c r="V5" i="25"/>
  <c r="V6" i="25"/>
  <c r="V7" i="25"/>
  <c r="V8" i="25"/>
  <c r="AE8" i="25" s="1"/>
  <c r="V10" i="25"/>
  <c r="V13" i="25"/>
  <c r="V14" i="25"/>
  <c r="V15" i="25"/>
  <c r="V16" i="25"/>
  <c r="V18" i="25"/>
  <c r="V19" i="25"/>
  <c r="V20" i="25"/>
  <c r="V23" i="25"/>
  <c r="V24" i="25"/>
  <c r="V25" i="25"/>
  <c r="V26" i="25"/>
  <c r="V27" i="25"/>
  <c r="V28" i="25"/>
  <c r="V29" i="25"/>
  <c r="V30" i="25"/>
  <c r="V32" i="25"/>
  <c r="V33" i="25"/>
  <c r="V34" i="25"/>
  <c r="V35" i="25"/>
  <c r="V36" i="25"/>
  <c r="V37" i="25"/>
  <c r="V38" i="25"/>
  <c r="V39" i="25"/>
  <c r="V40" i="25"/>
  <c r="V41" i="25"/>
  <c r="V44" i="25"/>
  <c r="V45" i="25"/>
  <c r="V46" i="25"/>
  <c r="V47" i="25"/>
  <c r="V48" i="25"/>
  <c r="V49" i="25"/>
  <c r="V50" i="25"/>
  <c r="V51" i="25"/>
  <c r="V52" i="25"/>
  <c r="V53" i="25"/>
  <c r="V54" i="25"/>
  <c r="V55" i="25"/>
  <c r="V56" i="25"/>
  <c r="V57" i="25"/>
  <c r="V58" i="25"/>
  <c r="V59" i="25"/>
  <c r="V60" i="25"/>
  <c r="V61" i="25"/>
  <c r="V62" i="25"/>
  <c r="V63" i="25"/>
  <c r="V64" i="25"/>
  <c r="V65" i="25"/>
  <c r="V66" i="25"/>
  <c r="V67" i="25"/>
  <c r="V68" i="25"/>
  <c r="V69" i="25"/>
  <c r="V70" i="25"/>
  <c r="V71" i="25"/>
  <c r="V72" i="25"/>
  <c r="V73" i="25"/>
  <c r="V3" i="25"/>
  <c r="N4" i="25"/>
  <c r="N5" i="25"/>
  <c r="N6" i="25"/>
  <c r="N7" i="25"/>
  <c r="N8" i="25"/>
  <c r="N9" i="25"/>
  <c r="O9" i="25" s="1"/>
  <c r="N10" i="25"/>
  <c r="N11" i="25"/>
  <c r="O11" i="25" s="1"/>
  <c r="N12" i="25"/>
  <c r="O12" i="25" s="1"/>
  <c r="N13" i="25"/>
  <c r="N14" i="25"/>
  <c r="N15" i="25"/>
  <c r="N16" i="25"/>
  <c r="N18" i="25"/>
  <c r="N19" i="25"/>
  <c r="N20" i="25"/>
  <c r="N21" i="25"/>
  <c r="N22" i="25"/>
  <c r="O22" i="25" s="1"/>
  <c r="N23" i="25"/>
  <c r="N24" i="25"/>
  <c r="N25" i="25"/>
  <c r="N26" i="25"/>
  <c r="N27" i="25"/>
  <c r="N28" i="25"/>
  <c r="N29" i="25"/>
  <c r="N30" i="25"/>
  <c r="N31" i="25"/>
  <c r="O31" i="25" s="1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3" i="25"/>
  <c r="J74" i="25"/>
  <c r="K74" i="25"/>
  <c r="O3" i="25" l="1"/>
  <c r="O30" i="25"/>
  <c r="O26" i="25"/>
  <c r="O5" i="25"/>
  <c r="AE52" i="25"/>
  <c r="AE48" i="25"/>
  <c r="AE44" i="25"/>
  <c r="AE19" i="25"/>
  <c r="O28" i="25"/>
  <c r="O24" i="25"/>
  <c r="O7" i="25"/>
  <c r="O27" i="25"/>
  <c r="O23" i="25"/>
  <c r="O6" i="25"/>
  <c r="AE73" i="25"/>
  <c r="AE69" i="25"/>
  <c r="AE65" i="25"/>
  <c r="AE61" i="25"/>
  <c r="AE57" i="25"/>
  <c r="AE53" i="25"/>
  <c r="AE49" i="25"/>
  <c r="AE45" i="25"/>
  <c r="AE39" i="25"/>
  <c r="AE35" i="25"/>
  <c r="AE20" i="25"/>
  <c r="AE15" i="25"/>
  <c r="O29" i="25"/>
  <c r="O25" i="25"/>
  <c r="AE41" i="25"/>
  <c r="AE33" i="25"/>
  <c r="AE42" i="25"/>
  <c r="O72" i="25"/>
  <c r="O68" i="25"/>
  <c r="O64" i="25"/>
  <c r="O60" i="25"/>
  <c r="O56" i="25"/>
  <c r="O52" i="25"/>
  <c r="O48" i="25"/>
  <c r="O44" i="25"/>
  <c r="O20" i="25"/>
  <c r="O15" i="25"/>
  <c r="AE70" i="25"/>
  <c r="AE66" i="25"/>
  <c r="AE62" i="25"/>
  <c r="AE58" i="25"/>
  <c r="AE50" i="25"/>
  <c r="AE40" i="25"/>
  <c r="AE36" i="25"/>
  <c r="AE32" i="25"/>
  <c r="AE27" i="25"/>
  <c r="AE23" i="25"/>
  <c r="AE71" i="25"/>
  <c r="AE4" i="25"/>
  <c r="O38" i="25"/>
  <c r="O34" i="25"/>
  <c r="W53" i="25"/>
  <c r="O70" i="25"/>
  <c r="O66" i="25"/>
  <c r="O62" i="25"/>
  <c r="O58" i="25"/>
  <c r="O54" i="25"/>
  <c r="O50" i="25"/>
  <c r="O46" i="25"/>
  <c r="O18" i="25"/>
  <c r="O13" i="25"/>
  <c r="W29" i="25"/>
  <c r="W25" i="25"/>
  <c r="AE7" i="25"/>
  <c r="W45" i="25"/>
  <c r="AE63" i="25"/>
  <c r="G74" i="25"/>
  <c r="W69" i="25"/>
  <c r="W35" i="25"/>
  <c r="O40" i="25"/>
  <c r="O36" i="25"/>
  <c r="O32" i="25"/>
  <c r="W16" i="25"/>
  <c r="W10" i="25"/>
  <c r="W61" i="25"/>
  <c r="O16" i="25"/>
  <c r="W31" i="25"/>
  <c r="W72" i="25"/>
  <c r="W68" i="25"/>
  <c r="W64" i="25"/>
  <c r="W60" i="25"/>
  <c r="W56" i="25"/>
  <c r="W38" i="25"/>
  <c r="W34" i="25"/>
  <c r="W18" i="25"/>
  <c r="AE29" i="25"/>
  <c r="O73" i="25"/>
  <c r="O69" i="25"/>
  <c r="O65" i="25"/>
  <c r="O61" i="25"/>
  <c r="O57" i="25"/>
  <c r="O53" i="25"/>
  <c r="O49" i="25"/>
  <c r="O45" i="25"/>
  <c r="O41" i="25"/>
  <c r="O37" i="25"/>
  <c r="O33" i="25"/>
  <c r="O21" i="25"/>
  <c r="W71" i="25"/>
  <c r="W67" i="25"/>
  <c r="W63" i="25"/>
  <c r="W59" i="25"/>
  <c r="W55" i="25"/>
  <c r="W51" i="25"/>
  <c r="W47" i="25"/>
  <c r="W41" i="25"/>
  <c r="W37" i="25"/>
  <c r="W33" i="25"/>
  <c r="W28" i="25"/>
  <c r="W24" i="25"/>
  <c r="AE13" i="25"/>
  <c r="AE6" i="25"/>
  <c r="W73" i="25"/>
  <c r="W57" i="25"/>
  <c r="W39" i="25"/>
  <c r="AE67" i="25"/>
  <c r="AE37" i="25"/>
  <c r="AE25" i="25"/>
  <c r="O4" i="25"/>
  <c r="O8" i="25"/>
  <c r="AE12" i="25"/>
  <c r="W3" i="25"/>
  <c r="W54" i="25"/>
  <c r="W46" i="25"/>
  <c r="W5" i="25"/>
  <c r="W13" i="25"/>
  <c r="O71" i="25"/>
  <c r="O67" i="25"/>
  <c r="O63" i="25"/>
  <c r="O59" i="25"/>
  <c r="O55" i="25"/>
  <c r="O51" i="25"/>
  <c r="O47" i="25"/>
  <c r="W43" i="25"/>
  <c r="O39" i="25"/>
  <c r="O35" i="25"/>
  <c r="O19" i="25"/>
  <c r="W14" i="25"/>
  <c r="O10" i="25"/>
  <c r="W30" i="25"/>
  <c r="W26" i="25"/>
  <c r="W20" i="25"/>
  <c r="W8" i="25"/>
  <c r="V74" i="25"/>
  <c r="W65" i="25"/>
  <c r="W49" i="25"/>
  <c r="W6" i="25"/>
  <c r="AE59" i="25"/>
  <c r="AE31" i="25"/>
  <c r="AE9" i="25"/>
  <c r="W27" i="25"/>
  <c r="AE54" i="25"/>
  <c r="AE46" i="25"/>
  <c r="AE11" i="25"/>
  <c r="AN11" i="25"/>
  <c r="W12" i="25"/>
  <c r="W70" i="25"/>
  <c r="W66" i="25"/>
  <c r="W62" i="25"/>
  <c r="W58" i="25"/>
  <c r="W50" i="25"/>
  <c r="W40" i="25"/>
  <c r="W36" i="25"/>
  <c r="W32" i="25"/>
  <c r="W19" i="25"/>
  <c r="W15" i="25"/>
  <c r="W7" i="25"/>
  <c r="AE72" i="25"/>
  <c r="AE68" i="25"/>
  <c r="AE64" i="25"/>
  <c r="AE60" i="25"/>
  <c r="AE56" i="25"/>
  <c r="AE51" i="25"/>
  <c r="AE47" i="25"/>
  <c r="AE38" i="25"/>
  <c r="AE34" i="25"/>
  <c r="AE30" i="25"/>
  <c r="AE26" i="25"/>
  <c r="AE22" i="25"/>
  <c r="AE10" i="25"/>
  <c r="AE5" i="25"/>
  <c r="AE43" i="25"/>
  <c r="AN43" i="25"/>
  <c r="W23" i="25"/>
  <c r="AE16" i="25"/>
  <c r="W52" i="25"/>
  <c r="W48" i="25"/>
  <c r="W44" i="25"/>
  <c r="W22" i="25"/>
  <c r="AE28" i="25"/>
  <c r="AE24" i="25"/>
  <c r="AE3" i="25"/>
  <c r="AN3" i="25"/>
  <c r="O43" i="25"/>
  <c r="W42" i="25"/>
  <c r="AE18" i="25"/>
  <c r="O42" i="25"/>
  <c r="O14" i="25"/>
  <c r="AE14" i="25"/>
  <c r="AN14" i="25"/>
  <c r="AE55" i="25"/>
  <c r="AN55" i="25"/>
  <c r="AE21" i="25"/>
  <c r="AD74" i="25"/>
  <c r="AN74" i="25" s="1"/>
  <c r="W21" i="25"/>
  <c r="W11" i="25"/>
  <c r="W9" i="25"/>
  <c r="W4" i="25"/>
  <c r="N74" i="25"/>
  <c r="LD92" i="19"/>
  <c r="GC142" i="12"/>
  <c r="GD142" i="12"/>
  <c r="FU126" i="12"/>
  <c r="FV126" i="12"/>
  <c r="LC92" i="19"/>
  <c r="JO103" i="19"/>
  <c r="JP103" i="19"/>
  <c r="Q88" i="24"/>
  <c r="R88" i="24"/>
  <c r="J88" i="24"/>
  <c r="K88" i="24"/>
  <c r="Y86" i="24"/>
  <c r="Z86" i="24"/>
  <c r="AG88" i="24"/>
  <c r="AG90" i="24" s="1"/>
  <c r="AH88" i="24"/>
  <c r="II103" i="19" l="1"/>
  <c r="IJ103" i="19"/>
  <c r="IA102" i="19"/>
  <c r="IB102" i="19"/>
  <c r="HK104" i="19"/>
  <c r="HL104" i="19"/>
  <c r="HS85" i="19"/>
  <c r="HT85" i="19"/>
  <c r="HC103" i="19"/>
  <c r="HD103" i="19"/>
  <c r="GU93" i="19"/>
  <c r="GV93" i="19"/>
  <c r="GE74" i="19"/>
  <c r="GF74" i="19"/>
  <c r="FW74" i="19"/>
  <c r="FX74" i="19"/>
  <c r="FO74" i="19"/>
  <c r="FP74" i="19"/>
  <c r="FG74" i="19"/>
  <c r="FH74" i="19"/>
  <c r="EQ85" i="19" l="1"/>
  <c r="ER85" i="19"/>
  <c r="EI85" i="19"/>
  <c r="EJ85" i="19"/>
  <c r="AI87" i="24" l="1"/>
  <c r="AI85" i="24"/>
  <c r="AI55" i="24" l="1"/>
  <c r="AZ55" i="24" s="1"/>
  <c r="AI43" i="24"/>
  <c r="AI42" i="24"/>
  <c r="AZ42" i="24" s="1"/>
  <c r="AI22" i="24"/>
  <c r="AI21" i="24"/>
  <c r="AZ21" i="24" s="1"/>
  <c r="AI17" i="24"/>
  <c r="AI14" i="24"/>
  <c r="AZ14" i="24" s="1"/>
  <c r="AI12" i="24"/>
  <c r="AI11" i="24"/>
  <c r="AZ11" i="24" s="1"/>
  <c r="AI9" i="24"/>
  <c r="AZ9" i="24" s="1"/>
  <c r="AI4" i="24"/>
  <c r="AI5" i="24"/>
  <c r="AZ5" i="24" s="1"/>
  <c r="AI6" i="24"/>
  <c r="AI7" i="24"/>
  <c r="AI8" i="24"/>
  <c r="AZ8" i="24" s="1"/>
  <c r="AI10" i="24"/>
  <c r="AI13" i="24"/>
  <c r="AZ13" i="24" s="1"/>
  <c r="AI15" i="24"/>
  <c r="AI16" i="24"/>
  <c r="AZ16" i="24" s="1"/>
  <c r="AI18" i="24"/>
  <c r="AI19" i="24"/>
  <c r="AI20" i="24"/>
  <c r="AZ20" i="24" s="1"/>
  <c r="AI23" i="24"/>
  <c r="AI24" i="24"/>
  <c r="AZ24" i="24" s="1"/>
  <c r="AI25" i="24"/>
  <c r="AZ25" i="24" s="1"/>
  <c r="AI26" i="24"/>
  <c r="AI27" i="24"/>
  <c r="AI28" i="24"/>
  <c r="AZ28" i="24" s="1"/>
  <c r="AI29" i="24"/>
  <c r="AZ29" i="24" s="1"/>
  <c r="AI30" i="24"/>
  <c r="AJ31" i="24"/>
  <c r="AI32" i="24"/>
  <c r="AZ32" i="24" s="1"/>
  <c r="AI33" i="24"/>
  <c r="AZ33" i="24" s="1"/>
  <c r="AI34" i="24"/>
  <c r="AI35" i="24"/>
  <c r="AI36" i="24"/>
  <c r="AZ36" i="24" s="1"/>
  <c r="AI37" i="24"/>
  <c r="AZ37" i="24" s="1"/>
  <c r="AI38" i="24"/>
  <c r="AI39" i="24"/>
  <c r="AI40" i="24"/>
  <c r="AZ40" i="24" s="1"/>
  <c r="AI41" i="24"/>
  <c r="AZ41" i="24" s="1"/>
  <c r="AI44" i="24"/>
  <c r="AZ44" i="24" s="1"/>
  <c r="AI45" i="24"/>
  <c r="AZ45" i="24" s="1"/>
  <c r="AI46" i="24"/>
  <c r="AI47" i="24"/>
  <c r="AI48" i="24"/>
  <c r="AZ48" i="24" s="1"/>
  <c r="AI49" i="24"/>
  <c r="AZ49" i="24" s="1"/>
  <c r="AI50" i="24"/>
  <c r="AI51" i="24"/>
  <c r="AI52" i="24"/>
  <c r="AZ52" i="24" s="1"/>
  <c r="AI53" i="24"/>
  <c r="AZ53" i="24" s="1"/>
  <c r="AI54" i="24"/>
  <c r="AI56" i="24"/>
  <c r="AZ56" i="24" s="1"/>
  <c r="AI57" i="24"/>
  <c r="AZ57" i="24" s="1"/>
  <c r="AI58" i="24"/>
  <c r="AI59" i="24"/>
  <c r="AI60" i="24"/>
  <c r="AZ60" i="24" s="1"/>
  <c r="AI61" i="24"/>
  <c r="AZ61" i="24" s="1"/>
  <c r="AI62" i="24"/>
  <c r="AI63" i="24"/>
  <c r="AI64" i="24"/>
  <c r="AZ64" i="24" s="1"/>
  <c r="AI65" i="24"/>
  <c r="AZ65" i="24" s="1"/>
  <c r="AI66" i="24"/>
  <c r="AI67" i="24"/>
  <c r="AI68" i="24"/>
  <c r="AZ68" i="24" s="1"/>
  <c r="AI69" i="24"/>
  <c r="AZ69" i="24" s="1"/>
  <c r="AI70" i="24"/>
  <c r="AI71" i="24"/>
  <c r="AI72" i="24"/>
  <c r="AZ72" i="24" s="1"/>
  <c r="AI73" i="24"/>
  <c r="AZ73" i="24" s="1"/>
  <c r="AI3" i="24"/>
  <c r="NA105" i="19"/>
  <c r="NA104" i="19"/>
  <c r="NA103" i="19"/>
  <c r="NB103" i="19" s="1"/>
  <c r="NA55" i="19"/>
  <c r="NJ55" i="19" s="1"/>
  <c r="MS11" i="19"/>
  <c r="NA11" i="19"/>
  <c r="NJ11" i="19" s="1"/>
  <c r="NA85" i="19"/>
  <c r="AZ63" i="24" l="1"/>
  <c r="AZ26" i="24"/>
  <c r="AZ3" i="24"/>
  <c r="AZ70" i="24"/>
  <c r="AZ66" i="24"/>
  <c r="AZ62" i="24"/>
  <c r="AJ58" i="24"/>
  <c r="AZ58" i="24"/>
  <c r="AZ54" i="24"/>
  <c r="AZ50" i="24"/>
  <c r="AZ46" i="24"/>
  <c r="AZ19" i="24"/>
  <c r="AZ4" i="24"/>
  <c r="AZ67" i="24"/>
  <c r="AZ47" i="24"/>
  <c r="AZ34" i="24"/>
  <c r="AZ30" i="24"/>
  <c r="AZ10" i="24"/>
  <c r="AZ12" i="24"/>
  <c r="AZ18" i="24"/>
  <c r="AZ7" i="24"/>
  <c r="AZ17" i="24"/>
  <c r="AZ43" i="24"/>
  <c r="AZ71" i="24"/>
  <c r="AZ59" i="24"/>
  <c r="AZ51" i="24"/>
  <c r="AZ38" i="24"/>
  <c r="AZ15" i="24"/>
  <c r="AZ22" i="24"/>
  <c r="AZ39" i="24"/>
  <c r="AZ35" i="24"/>
  <c r="AZ27" i="24"/>
  <c r="AZ23" i="24"/>
  <c r="AZ6" i="24"/>
  <c r="MW74" i="19"/>
  <c r="MX74" i="19"/>
  <c r="NA73" i="19"/>
  <c r="NJ73" i="19" s="1"/>
  <c r="NA14" i="19"/>
  <c r="NJ14" i="19" s="1"/>
  <c r="NA59" i="19"/>
  <c r="NJ59" i="19" s="1"/>
  <c r="NA49" i="19"/>
  <c r="NJ49" i="19" s="1"/>
  <c r="NA74" i="19" l="1"/>
  <c r="DU73" i="23"/>
  <c r="ED73" i="23" s="1"/>
  <c r="DV72" i="23"/>
  <c r="DV71" i="23"/>
  <c r="DU70" i="23"/>
  <c r="ED70" i="23" s="1"/>
  <c r="DV69" i="23"/>
  <c r="DV68" i="23"/>
  <c r="DV67" i="23"/>
  <c r="DV66" i="23"/>
  <c r="DV65" i="23"/>
  <c r="DV64" i="23"/>
  <c r="DV63" i="23"/>
  <c r="DV62" i="23"/>
  <c r="DV61" i="23"/>
  <c r="DV60" i="23"/>
  <c r="DV59" i="23"/>
  <c r="DV58" i="23"/>
  <c r="DV57" i="23"/>
  <c r="DV56" i="23"/>
  <c r="DV55" i="23"/>
  <c r="DV54" i="23"/>
  <c r="DU53" i="23"/>
  <c r="DV52" i="23"/>
  <c r="DV51" i="23"/>
  <c r="DV50" i="23"/>
  <c r="DV49" i="23"/>
  <c r="DV48" i="23"/>
  <c r="DV47" i="23"/>
  <c r="DV46" i="23"/>
  <c r="DV45" i="23"/>
  <c r="DV44" i="23"/>
  <c r="DV43" i="23"/>
  <c r="DV42" i="23"/>
  <c r="DV41" i="23"/>
  <c r="DV40" i="23"/>
  <c r="DV39" i="23"/>
  <c r="DV38" i="23"/>
  <c r="DV37" i="23"/>
  <c r="DV36" i="23"/>
  <c r="DV35" i="23"/>
  <c r="DV34" i="23"/>
  <c r="DV33" i="23"/>
  <c r="DV32" i="23"/>
  <c r="DV31" i="23"/>
  <c r="DV30" i="23"/>
  <c r="DV29" i="23"/>
  <c r="DV28" i="23"/>
  <c r="DV27" i="23"/>
  <c r="DV26" i="23"/>
  <c r="DV25" i="23"/>
  <c r="DV24" i="23"/>
  <c r="DV23" i="23"/>
  <c r="DV22" i="23"/>
  <c r="DV21" i="23"/>
  <c r="DV20" i="23"/>
  <c r="DV19" i="23"/>
  <c r="DV18" i="23"/>
  <c r="DV17" i="23"/>
  <c r="DV16" i="23"/>
  <c r="DV15" i="23"/>
  <c r="DU14" i="23"/>
  <c r="DV13" i="23"/>
  <c r="DU12" i="23"/>
  <c r="DU11" i="23"/>
  <c r="ED11" i="23" s="1"/>
  <c r="DV10" i="23"/>
  <c r="DU9" i="23"/>
  <c r="DU8" i="23"/>
  <c r="ED8" i="23" s="1"/>
  <c r="DV7" i="23"/>
  <c r="DV6" i="23"/>
  <c r="DV5" i="23"/>
  <c r="DU4" i="23"/>
  <c r="DV3" i="23"/>
  <c r="GQ73" i="21"/>
  <c r="GQ72" i="21"/>
  <c r="GQ71" i="21"/>
  <c r="GQ70" i="21"/>
  <c r="GQ69" i="21"/>
  <c r="GQ68" i="21"/>
  <c r="GQ67" i="21"/>
  <c r="GQ66" i="21"/>
  <c r="GQ65" i="21"/>
  <c r="GQ64" i="21"/>
  <c r="GQ63" i="21"/>
  <c r="GQ62" i="21"/>
  <c r="GQ61" i="21"/>
  <c r="GQ60" i="21"/>
  <c r="GQ59" i="21"/>
  <c r="GQ58" i="21"/>
  <c r="GQ57" i="21"/>
  <c r="GQ56" i="21"/>
  <c r="GQ55" i="21"/>
  <c r="GQ54" i="21"/>
  <c r="GQ53" i="21"/>
  <c r="GQ52" i="21"/>
  <c r="GQ51" i="21"/>
  <c r="GQ50" i="21"/>
  <c r="GQ49" i="21"/>
  <c r="GQ48" i="21"/>
  <c r="GQ47" i="21"/>
  <c r="GQ46" i="21"/>
  <c r="GQ45" i="21"/>
  <c r="GQ44" i="21"/>
  <c r="GQ43" i="21"/>
  <c r="GQ42" i="21"/>
  <c r="GQ41" i="21"/>
  <c r="GQ40" i="21"/>
  <c r="GQ39" i="21"/>
  <c r="GQ38" i="21"/>
  <c r="GQ37" i="21"/>
  <c r="GQ36" i="21"/>
  <c r="GQ35" i="21"/>
  <c r="GQ34" i="21"/>
  <c r="GQ33" i="21"/>
  <c r="GQ32" i="21"/>
  <c r="GQ31" i="21"/>
  <c r="GQ30" i="21"/>
  <c r="GQ29" i="21"/>
  <c r="GQ28" i="21"/>
  <c r="GQ27" i="21"/>
  <c r="GQ26" i="21"/>
  <c r="GQ25" i="21"/>
  <c r="GQ24" i="21"/>
  <c r="GQ23" i="21"/>
  <c r="GQ22" i="21"/>
  <c r="GQ21" i="21"/>
  <c r="GQ20" i="21"/>
  <c r="GQ19" i="21"/>
  <c r="GQ18" i="21"/>
  <c r="GQ17" i="21"/>
  <c r="GQ16" i="21"/>
  <c r="GQ15" i="21"/>
  <c r="GQ14" i="21"/>
  <c r="GQ13" i="21"/>
  <c r="GP12" i="21"/>
  <c r="GP11" i="21"/>
  <c r="GQ10" i="21"/>
  <c r="GQ9" i="21"/>
  <c r="GQ8" i="21"/>
  <c r="GQ7" i="21"/>
  <c r="GQ6" i="21"/>
  <c r="GQ5" i="21"/>
  <c r="GQ4" i="21"/>
  <c r="GQ3" i="21"/>
  <c r="GI73" i="20"/>
  <c r="GI72" i="20"/>
  <c r="GI71" i="20"/>
  <c r="GI70" i="20"/>
  <c r="GI69" i="20"/>
  <c r="GI68" i="20"/>
  <c r="GI67" i="20"/>
  <c r="GI66" i="20"/>
  <c r="GI65" i="20"/>
  <c r="GI64" i="20"/>
  <c r="GI63" i="20"/>
  <c r="GI62" i="20"/>
  <c r="GI61" i="20"/>
  <c r="GI60" i="20"/>
  <c r="GI59" i="20"/>
  <c r="GI58" i="20"/>
  <c r="GI57" i="20"/>
  <c r="GI56" i="20"/>
  <c r="GH55" i="20"/>
  <c r="GI55" i="20" s="1"/>
  <c r="GI54" i="20"/>
  <c r="GI53" i="20"/>
  <c r="GI52" i="20"/>
  <c r="GI51" i="20"/>
  <c r="GI50" i="20"/>
  <c r="GI49" i="20"/>
  <c r="GI48" i="20"/>
  <c r="GI47" i="20"/>
  <c r="GI46" i="20"/>
  <c r="GI45" i="20"/>
  <c r="GI44" i="20"/>
  <c r="GI43" i="20"/>
  <c r="GI42" i="20"/>
  <c r="GI41" i="20"/>
  <c r="GI40" i="20"/>
  <c r="GI39" i="20"/>
  <c r="GI38" i="20"/>
  <c r="GI37" i="20"/>
  <c r="GI36" i="20"/>
  <c r="GI35" i="20"/>
  <c r="GI34" i="20"/>
  <c r="GI33" i="20"/>
  <c r="GI32" i="20"/>
  <c r="GI31" i="20"/>
  <c r="GI30" i="20"/>
  <c r="GI29" i="20"/>
  <c r="GI28" i="20"/>
  <c r="GI27" i="20"/>
  <c r="GI26" i="20"/>
  <c r="GI25" i="20"/>
  <c r="GI24" i="20"/>
  <c r="GI23" i="20"/>
  <c r="GI22" i="20"/>
  <c r="GH22" i="20"/>
  <c r="GI21" i="20"/>
  <c r="GI20" i="20"/>
  <c r="GI19" i="20"/>
  <c r="GI18" i="20"/>
  <c r="GI17" i="20"/>
  <c r="GI16" i="20"/>
  <c r="GI15" i="20"/>
  <c r="GI14" i="20"/>
  <c r="GI13" i="20"/>
  <c r="GH12" i="20"/>
  <c r="GI12" i="20" s="1"/>
  <c r="GH11" i="20"/>
  <c r="GI11" i="20" s="1"/>
  <c r="GI10" i="20"/>
  <c r="GI9" i="20"/>
  <c r="GI8" i="20"/>
  <c r="GI7" i="20"/>
  <c r="GI6" i="20"/>
  <c r="GI5" i="20"/>
  <c r="GH4" i="20"/>
  <c r="GI4" i="20" s="1"/>
  <c r="GI3" i="20"/>
  <c r="MT90" i="19"/>
  <c r="MT89" i="19"/>
  <c r="MT88" i="19"/>
  <c r="MQ74" i="19"/>
  <c r="MP74" i="19"/>
  <c r="MO74" i="19"/>
  <c r="NB73" i="19"/>
  <c r="NB72" i="19"/>
  <c r="NB71" i="19"/>
  <c r="NB70" i="19"/>
  <c r="NB69" i="19"/>
  <c r="NB68" i="19"/>
  <c r="NB67" i="19"/>
  <c r="NB66" i="19"/>
  <c r="NB65" i="19"/>
  <c r="NB64" i="19"/>
  <c r="NB63" i="19"/>
  <c r="NB62" i="19"/>
  <c r="NB61" i="19"/>
  <c r="NB60" i="19"/>
  <c r="NB59" i="19"/>
  <c r="NB58" i="19"/>
  <c r="NB57" i="19"/>
  <c r="NB56" i="19"/>
  <c r="NB55" i="19"/>
  <c r="NB54" i="19"/>
  <c r="NB53" i="19"/>
  <c r="NB52" i="19"/>
  <c r="NB51" i="19"/>
  <c r="NB50" i="19"/>
  <c r="NB49" i="19"/>
  <c r="NB48" i="19"/>
  <c r="NB47" i="19"/>
  <c r="NB46" i="19"/>
  <c r="NB45" i="19"/>
  <c r="NB44" i="19"/>
  <c r="NB43" i="19"/>
  <c r="NB42" i="19"/>
  <c r="NB41" i="19"/>
  <c r="NB40" i="19"/>
  <c r="NB39" i="19"/>
  <c r="NB38" i="19"/>
  <c r="NB37" i="19"/>
  <c r="NB36" i="19"/>
  <c r="NB35" i="19"/>
  <c r="NB34" i="19"/>
  <c r="NB33" i="19"/>
  <c r="NB32" i="19"/>
  <c r="NB31" i="19"/>
  <c r="NB30" i="19"/>
  <c r="NB29" i="19"/>
  <c r="NB28" i="19"/>
  <c r="NB27" i="19"/>
  <c r="NB26" i="19"/>
  <c r="NB25" i="19"/>
  <c r="NB24" i="19"/>
  <c r="NB23" i="19"/>
  <c r="NA22" i="19"/>
  <c r="NJ22" i="19" s="1"/>
  <c r="NA21" i="19"/>
  <c r="NJ21" i="19" s="1"/>
  <c r="NB20" i="19"/>
  <c r="NB19" i="19"/>
  <c r="NB18" i="19"/>
  <c r="NA17" i="19"/>
  <c r="NB16" i="19"/>
  <c r="NB15" i="19"/>
  <c r="MS14" i="19"/>
  <c r="NB14" i="19" s="1"/>
  <c r="NB13" i="19"/>
  <c r="NA12" i="19"/>
  <c r="NJ12" i="19" s="1"/>
  <c r="MS12" i="19"/>
  <c r="NB11" i="19"/>
  <c r="NB10" i="19"/>
  <c r="NA9" i="19"/>
  <c r="NJ9" i="19" s="1"/>
  <c r="MS9" i="19"/>
  <c r="NB8" i="19"/>
  <c r="NB7" i="19"/>
  <c r="NB6" i="19"/>
  <c r="NB5" i="19"/>
  <c r="NA4" i="19"/>
  <c r="NJ4" i="19" s="1"/>
  <c r="MS4" i="19"/>
  <c r="NB3" i="19"/>
  <c r="NB4" i="19" l="1"/>
  <c r="DV53" i="23"/>
  <c r="ED53" i="23"/>
  <c r="ED4" i="23"/>
  <c r="ED14" i="23"/>
  <c r="DV8" i="23"/>
  <c r="DV70" i="23"/>
  <c r="DV73" i="23"/>
  <c r="ED9" i="23"/>
  <c r="ED12" i="23"/>
  <c r="NB22" i="19"/>
  <c r="NB9" i="19"/>
  <c r="NB12" i="19"/>
  <c r="MS74" i="19"/>
  <c r="NB17" i="19"/>
  <c r="NJ17" i="19"/>
  <c r="NB21" i="19"/>
  <c r="AA27" i="24"/>
  <c r="AJ27" i="24" s="1"/>
  <c r="AA19" i="24"/>
  <c r="AJ19" i="24" s="1"/>
  <c r="AA50" i="24"/>
  <c r="AJ50" i="24" s="1"/>
  <c r="AA49" i="24"/>
  <c r="AJ49" i="24" s="1"/>
  <c r="AA14" i="24"/>
  <c r="AJ14" i="24" s="1"/>
  <c r="AA8" i="24"/>
  <c r="AJ8" i="24" s="1"/>
  <c r="AA73" i="24"/>
  <c r="AJ73" i="24" s="1"/>
  <c r="AA71" i="24"/>
  <c r="AJ71" i="24" l="1"/>
  <c r="MK4" i="19"/>
  <c r="MT4" i="19" s="1"/>
  <c r="MK5" i="19"/>
  <c r="MT5" i="19" s="1"/>
  <c r="MK6" i="19"/>
  <c r="MT6" i="19" s="1"/>
  <c r="MK7" i="19"/>
  <c r="MT7" i="19" s="1"/>
  <c r="MK8" i="19"/>
  <c r="MT8" i="19" s="1"/>
  <c r="MK9" i="19"/>
  <c r="MT9" i="19" s="1"/>
  <c r="MK10" i="19"/>
  <c r="MT10" i="19" s="1"/>
  <c r="MK11" i="19"/>
  <c r="MT11" i="19" s="1"/>
  <c r="MK12" i="19"/>
  <c r="MT12" i="19" s="1"/>
  <c r="MK13" i="19"/>
  <c r="MT13" i="19" s="1"/>
  <c r="MK14" i="19"/>
  <c r="MT14" i="19" s="1"/>
  <c r="MK15" i="19"/>
  <c r="MT15" i="19" s="1"/>
  <c r="MK16" i="19"/>
  <c r="MT16" i="19" s="1"/>
  <c r="MK17" i="19"/>
  <c r="MT17" i="19" s="1"/>
  <c r="MK18" i="19"/>
  <c r="MT18" i="19" s="1"/>
  <c r="MK19" i="19"/>
  <c r="MT19" i="19" s="1"/>
  <c r="MK20" i="19"/>
  <c r="MT20" i="19" s="1"/>
  <c r="MK21" i="19"/>
  <c r="MT21" i="19" s="1"/>
  <c r="MK22" i="19"/>
  <c r="MT22" i="19" s="1"/>
  <c r="MK23" i="19"/>
  <c r="MT23" i="19" s="1"/>
  <c r="MK24" i="19"/>
  <c r="MT24" i="19" s="1"/>
  <c r="MK25" i="19"/>
  <c r="MT25" i="19" s="1"/>
  <c r="MK26" i="19"/>
  <c r="MT26" i="19" s="1"/>
  <c r="MK27" i="19"/>
  <c r="MT27" i="19" s="1"/>
  <c r="MK28" i="19"/>
  <c r="MT28" i="19" s="1"/>
  <c r="MK29" i="19"/>
  <c r="MT29" i="19" s="1"/>
  <c r="MK30" i="19"/>
  <c r="MT30" i="19" s="1"/>
  <c r="MK31" i="19"/>
  <c r="MT31" i="19" s="1"/>
  <c r="MK32" i="19"/>
  <c r="MT32" i="19" s="1"/>
  <c r="MK33" i="19"/>
  <c r="MT33" i="19" s="1"/>
  <c r="MK34" i="19"/>
  <c r="MT34" i="19" s="1"/>
  <c r="MK35" i="19"/>
  <c r="MT35" i="19" s="1"/>
  <c r="MK36" i="19"/>
  <c r="MT36" i="19" s="1"/>
  <c r="MK37" i="19"/>
  <c r="MT37" i="19" s="1"/>
  <c r="MK38" i="19"/>
  <c r="MT38" i="19" s="1"/>
  <c r="MK39" i="19"/>
  <c r="MT39" i="19" s="1"/>
  <c r="MK40" i="19"/>
  <c r="MT40" i="19" s="1"/>
  <c r="MK41" i="19"/>
  <c r="MT41" i="19" s="1"/>
  <c r="MK42" i="19"/>
  <c r="MT42" i="19" s="1"/>
  <c r="MK43" i="19"/>
  <c r="MT43" i="19" s="1"/>
  <c r="MK44" i="19"/>
  <c r="MT44" i="19" s="1"/>
  <c r="MK45" i="19"/>
  <c r="MT45" i="19" s="1"/>
  <c r="MK46" i="19"/>
  <c r="MT46" i="19" s="1"/>
  <c r="MK47" i="19"/>
  <c r="MT47" i="19" s="1"/>
  <c r="MK48" i="19"/>
  <c r="MT48" i="19" s="1"/>
  <c r="MK49" i="19"/>
  <c r="MT49" i="19" s="1"/>
  <c r="MK50" i="19"/>
  <c r="MT50" i="19" s="1"/>
  <c r="MK51" i="19"/>
  <c r="MT51" i="19" s="1"/>
  <c r="MK52" i="19"/>
  <c r="MT52" i="19" s="1"/>
  <c r="MK53" i="19"/>
  <c r="MT53" i="19" s="1"/>
  <c r="MK54" i="19"/>
  <c r="MT54" i="19" s="1"/>
  <c r="MK55" i="19"/>
  <c r="MT55" i="19" s="1"/>
  <c r="MK56" i="19"/>
  <c r="MT56" i="19" s="1"/>
  <c r="MK57" i="19"/>
  <c r="MT57" i="19" s="1"/>
  <c r="MK58" i="19"/>
  <c r="MT58" i="19" s="1"/>
  <c r="MK59" i="19"/>
  <c r="MT59" i="19" s="1"/>
  <c r="MK60" i="19"/>
  <c r="MT60" i="19" s="1"/>
  <c r="MK61" i="19"/>
  <c r="MT61" i="19" s="1"/>
  <c r="MK62" i="19"/>
  <c r="MT62" i="19" s="1"/>
  <c r="MK63" i="19"/>
  <c r="MT63" i="19" s="1"/>
  <c r="MK64" i="19"/>
  <c r="MT64" i="19" s="1"/>
  <c r="MK65" i="19"/>
  <c r="MT65" i="19" s="1"/>
  <c r="MK66" i="19"/>
  <c r="MT66" i="19" s="1"/>
  <c r="MK67" i="19"/>
  <c r="MT67" i="19" s="1"/>
  <c r="MK68" i="19"/>
  <c r="MT68" i="19" s="1"/>
  <c r="MK69" i="19"/>
  <c r="MT69" i="19" s="1"/>
  <c r="MK70" i="19"/>
  <c r="MT70" i="19" s="1"/>
  <c r="MK71" i="19"/>
  <c r="MT71" i="19" s="1"/>
  <c r="MK72" i="19"/>
  <c r="MT72" i="19" s="1"/>
  <c r="MK73" i="19"/>
  <c r="MT73" i="19" s="1"/>
  <c r="MK3" i="19"/>
  <c r="MT3" i="19" l="1"/>
  <c r="DN73" i="23"/>
  <c r="DF73" i="23"/>
  <c r="DN72" i="23"/>
  <c r="DF72" i="23"/>
  <c r="DN71" i="23"/>
  <c r="DF71" i="23"/>
  <c r="DN70" i="23"/>
  <c r="DF70" i="23"/>
  <c r="DN69" i="23"/>
  <c r="DF69" i="23"/>
  <c r="DN68" i="23"/>
  <c r="DF68" i="23"/>
  <c r="DN67" i="23"/>
  <c r="DF67" i="23"/>
  <c r="DN66" i="23"/>
  <c r="DF66" i="23"/>
  <c r="DN65" i="23"/>
  <c r="DF65" i="23"/>
  <c r="DN64" i="23"/>
  <c r="DF64" i="23"/>
  <c r="DN63" i="23"/>
  <c r="DF63" i="23"/>
  <c r="DN62" i="23"/>
  <c r="DF62" i="23"/>
  <c r="DN61" i="23"/>
  <c r="DF61" i="23"/>
  <c r="DN60" i="23"/>
  <c r="DF60" i="23"/>
  <c r="DN59" i="23"/>
  <c r="DF59" i="23"/>
  <c r="DN58" i="23"/>
  <c r="DF58" i="23"/>
  <c r="DN57" i="23"/>
  <c r="DF57" i="23"/>
  <c r="DN56" i="23"/>
  <c r="DF56" i="23"/>
  <c r="DN55" i="23"/>
  <c r="DF55" i="23"/>
  <c r="DN54" i="23"/>
  <c r="DF54" i="23"/>
  <c r="DN53" i="23"/>
  <c r="DF53" i="23"/>
  <c r="DN52" i="23"/>
  <c r="DF52" i="23"/>
  <c r="DN51" i="23"/>
  <c r="DF51" i="23"/>
  <c r="DN50" i="23"/>
  <c r="DF50" i="23"/>
  <c r="DN49" i="23"/>
  <c r="DF49" i="23"/>
  <c r="DN48" i="23"/>
  <c r="DF48" i="23"/>
  <c r="DN47" i="23"/>
  <c r="DF47" i="23"/>
  <c r="DN46" i="23"/>
  <c r="DF46" i="23"/>
  <c r="DN45" i="23"/>
  <c r="DF45" i="23"/>
  <c r="DN44" i="23"/>
  <c r="DF44" i="23"/>
  <c r="DN43" i="23"/>
  <c r="DF43" i="23"/>
  <c r="DN42" i="23"/>
  <c r="DF42" i="23"/>
  <c r="DN41" i="23"/>
  <c r="DF41" i="23"/>
  <c r="DN40" i="23"/>
  <c r="DF40" i="23"/>
  <c r="DN39" i="23"/>
  <c r="DF39" i="23"/>
  <c r="DN38" i="23"/>
  <c r="DF38" i="23"/>
  <c r="DN37" i="23"/>
  <c r="DF37" i="23"/>
  <c r="DN36" i="23"/>
  <c r="DF36" i="23"/>
  <c r="DN35" i="23"/>
  <c r="DF35" i="23"/>
  <c r="DN34" i="23"/>
  <c r="DF34" i="23"/>
  <c r="DN33" i="23"/>
  <c r="DF33" i="23"/>
  <c r="DN32" i="23"/>
  <c r="DF32" i="23"/>
  <c r="DN31" i="23"/>
  <c r="DF31" i="23"/>
  <c r="DN30" i="23"/>
  <c r="DF30" i="23"/>
  <c r="DN29" i="23"/>
  <c r="DF29" i="23"/>
  <c r="DN28" i="23"/>
  <c r="DF28" i="23"/>
  <c r="DN27" i="23"/>
  <c r="DF27" i="23"/>
  <c r="DN26" i="23"/>
  <c r="DF26" i="23"/>
  <c r="DN25" i="23"/>
  <c r="DF25" i="23"/>
  <c r="DN24" i="23"/>
  <c r="DF24" i="23"/>
  <c r="DN23" i="23"/>
  <c r="DF23" i="23"/>
  <c r="DE22" i="23"/>
  <c r="DN22" i="23" s="1"/>
  <c r="DN21" i="23"/>
  <c r="DF21" i="23"/>
  <c r="DN20" i="23"/>
  <c r="DF20" i="23"/>
  <c r="DN19" i="23"/>
  <c r="DF19" i="23"/>
  <c r="DN18" i="23"/>
  <c r="DF18" i="23"/>
  <c r="DN17" i="23"/>
  <c r="DF17" i="23"/>
  <c r="DN16" i="23"/>
  <c r="DF16" i="23"/>
  <c r="DN15" i="23"/>
  <c r="DF15" i="23"/>
  <c r="DM14" i="23"/>
  <c r="DV14" i="23" s="1"/>
  <c r="DF14" i="23"/>
  <c r="DN13" i="23"/>
  <c r="DF13" i="23"/>
  <c r="DM12" i="23"/>
  <c r="DV12" i="23" s="1"/>
  <c r="DE12" i="23"/>
  <c r="DN12" i="23" s="1"/>
  <c r="DM11" i="23"/>
  <c r="DV11" i="23" s="1"/>
  <c r="DE11" i="23"/>
  <c r="DN10" i="23"/>
  <c r="DF10" i="23"/>
  <c r="DM9" i="23"/>
  <c r="DE9" i="23"/>
  <c r="DN8" i="23"/>
  <c r="DF8" i="23"/>
  <c r="DN7" i="23"/>
  <c r="DF7" i="23"/>
  <c r="DN6" i="23"/>
  <c r="DF6" i="23"/>
  <c r="DN5" i="23"/>
  <c r="DF5" i="23"/>
  <c r="DM4" i="23"/>
  <c r="DE4" i="23"/>
  <c r="DN3" i="23"/>
  <c r="DF3" i="23"/>
  <c r="GI73" i="21"/>
  <c r="GA73" i="21"/>
  <c r="GI72" i="21"/>
  <c r="GA72" i="21"/>
  <c r="GI71" i="21"/>
  <c r="GA71" i="21"/>
  <c r="GI70" i="21"/>
  <c r="GA70" i="21"/>
  <c r="GI69" i="21"/>
  <c r="GA69" i="21"/>
  <c r="GI68" i="21"/>
  <c r="GA68" i="21"/>
  <c r="GI67" i="21"/>
  <c r="GA67" i="21"/>
  <c r="GI66" i="21"/>
  <c r="GA66" i="21"/>
  <c r="GI65" i="21"/>
  <c r="GA65" i="21"/>
  <c r="GI64" i="21"/>
  <c r="GA64" i="21"/>
  <c r="GI63" i="21"/>
  <c r="GA63" i="21"/>
  <c r="GI62" i="21"/>
  <c r="GA62" i="21"/>
  <c r="GI61" i="21"/>
  <c r="GA61" i="21"/>
  <c r="GI60" i="21"/>
  <c r="GA60" i="21"/>
  <c r="GI59" i="21"/>
  <c r="GA59" i="21"/>
  <c r="GI58" i="21"/>
  <c r="GA58" i="21"/>
  <c r="GI57" i="21"/>
  <c r="GA57" i="21"/>
  <c r="GI56" i="21"/>
  <c r="GA56" i="21"/>
  <c r="GI55" i="21"/>
  <c r="GA55" i="21"/>
  <c r="GI54" i="21"/>
  <c r="GA54" i="21"/>
  <c r="GI53" i="21"/>
  <c r="GA53" i="21"/>
  <c r="GI52" i="21"/>
  <c r="GA52" i="21"/>
  <c r="GI51" i="21"/>
  <c r="GA51" i="21"/>
  <c r="GI50" i="21"/>
  <c r="GA50" i="21"/>
  <c r="GI49" i="21"/>
  <c r="GA49" i="21"/>
  <c r="GI48" i="21"/>
  <c r="GA48" i="21"/>
  <c r="GI47" i="21"/>
  <c r="GA47" i="21"/>
  <c r="GI46" i="21"/>
  <c r="GA46" i="21"/>
  <c r="GI45" i="21"/>
  <c r="GA45" i="21"/>
  <c r="GI44" i="21"/>
  <c r="GA44" i="21"/>
  <c r="GI43" i="21"/>
  <c r="GA43" i="21"/>
  <c r="GI42" i="21"/>
  <c r="GA42" i="21"/>
  <c r="GI41" i="21"/>
  <c r="GA41" i="21"/>
  <c r="GI40" i="21"/>
  <c r="GA40" i="21"/>
  <c r="GI39" i="21"/>
  <c r="GA39" i="21"/>
  <c r="GI38" i="21"/>
  <c r="GA38" i="21"/>
  <c r="GI37" i="21"/>
  <c r="GA37" i="21"/>
  <c r="GI36" i="21"/>
  <c r="GA36" i="21"/>
  <c r="GI35" i="21"/>
  <c r="GA35" i="21"/>
  <c r="GI34" i="21"/>
  <c r="GA34" i="21"/>
  <c r="GI33" i="21"/>
  <c r="GA33" i="21"/>
  <c r="GI32" i="21"/>
  <c r="GA32" i="21"/>
  <c r="GI31" i="21"/>
  <c r="GA31" i="21"/>
  <c r="GI30" i="21"/>
  <c r="GA30" i="21"/>
  <c r="GI29" i="21"/>
  <c r="GA29" i="21"/>
  <c r="GI28" i="21"/>
  <c r="GA28" i="21"/>
  <c r="GI27" i="21"/>
  <c r="GA27" i="21"/>
  <c r="GI26" i="21"/>
  <c r="GA26" i="21"/>
  <c r="GI25" i="21"/>
  <c r="GA25" i="21"/>
  <c r="GI24" i="21"/>
  <c r="GA24" i="21"/>
  <c r="GI23" i="21"/>
  <c r="GA23" i="21"/>
  <c r="GI22" i="21"/>
  <c r="GA22" i="21"/>
  <c r="GI21" i="21"/>
  <c r="GA21" i="21"/>
  <c r="GI20" i="21"/>
  <c r="GA20" i="21"/>
  <c r="GI19" i="21"/>
  <c r="GA19" i="21"/>
  <c r="GI18" i="21"/>
  <c r="GA18" i="21"/>
  <c r="GI17" i="21"/>
  <c r="GA17" i="21"/>
  <c r="GI16" i="21"/>
  <c r="GA16" i="21"/>
  <c r="GI15" i="21"/>
  <c r="GA15" i="21"/>
  <c r="GI14" i="21"/>
  <c r="GI13" i="21"/>
  <c r="GA13" i="21"/>
  <c r="GH12" i="21"/>
  <c r="FZ12" i="21"/>
  <c r="GH11" i="21"/>
  <c r="GQ11" i="21" s="1"/>
  <c r="FZ11" i="21"/>
  <c r="GI10" i="21"/>
  <c r="GA10" i="21"/>
  <c r="GI9" i="21"/>
  <c r="GA9" i="21"/>
  <c r="GI8" i="21"/>
  <c r="GA8" i="21"/>
  <c r="GI7" i="21"/>
  <c r="GA7" i="21"/>
  <c r="GI6" i="21"/>
  <c r="GA6" i="21"/>
  <c r="GI5" i="21"/>
  <c r="GA5" i="21"/>
  <c r="GI4" i="21"/>
  <c r="GA4" i="21"/>
  <c r="GI3" i="21"/>
  <c r="GA3" i="21"/>
  <c r="GA73" i="20"/>
  <c r="FS73" i="20"/>
  <c r="GA72" i="20"/>
  <c r="FS72" i="20"/>
  <c r="GA71" i="20"/>
  <c r="FS71" i="20"/>
  <c r="GA70" i="20"/>
  <c r="FS70" i="20"/>
  <c r="GA69" i="20"/>
  <c r="FS69" i="20"/>
  <c r="GA68" i="20"/>
  <c r="FS68" i="20"/>
  <c r="GA67" i="20"/>
  <c r="FS67" i="20"/>
  <c r="GA66" i="20"/>
  <c r="FS66" i="20"/>
  <c r="GA65" i="20"/>
  <c r="FS65" i="20"/>
  <c r="GA64" i="20"/>
  <c r="FS64" i="20"/>
  <c r="GA63" i="20"/>
  <c r="FS63" i="20"/>
  <c r="GA62" i="20"/>
  <c r="FS62" i="20"/>
  <c r="GA61" i="20"/>
  <c r="FS61" i="20"/>
  <c r="GA60" i="20"/>
  <c r="FS60" i="20"/>
  <c r="GA59" i="20"/>
  <c r="FS59" i="20"/>
  <c r="GA58" i="20"/>
  <c r="FS58" i="20"/>
  <c r="GA57" i="20"/>
  <c r="FS57" i="20"/>
  <c r="GA56" i="20"/>
  <c r="FS56" i="20"/>
  <c r="GA55" i="20"/>
  <c r="FZ55" i="20"/>
  <c r="FS55" i="20"/>
  <c r="GA54" i="20"/>
  <c r="FS54" i="20"/>
  <c r="GA53" i="20"/>
  <c r="FS53" i="20"/>
  <c r="GA52" i="20"/>
  <c r="FS52" i="20"/>
  <c r="GA51" i="20"/>
  <c r="FS51" i="20"/>
  <c r="GA50" i="20"/>
  <c r="FS50" i="20"/>
  <c r="GA49" i="20"/>
  <c r="FS49" i="20"/>
  <c r="GA48" i="20"/>
  <c r="FS48" i="20"/>
  <c r="GA47" i="20"/>
  <c r="FS47" i="20"/>
  <c r="GA46" i="20"/>
  <c r="FS46" i="20"/>
  <c r="GA45" i="20"/>
  <c r="FS45" i="20"/>
  <c r="GA44" i="20"/>
  <c r="FS44" i="20"/>
  <c r="GA43" i="20"/>
  <c r="FS43" i="20"/>
  <c r="GA42" i="20"/>
  <c r="FS42" i="20"/>
  <c r="GA41" i="20"/>
  <c r="FS41" i="20"/>
  <c r="GA40" i="20"/>
  <c r="FS40" i="20"/>
  <c r="GA39" i="20"/>
  <c r="FS39" i="20"/>
  <c r="GA38" i="20"/>
  <c r="FS38" i="20"/>
  <c r="GA37" i="20"/>
  <c r="FS37" i="20"/>
  <c r="GA36" i="20"/>
  <c r="FS36" i="20"/>
  <c r="GA35" i="20"/>
  <c r="FS35" i="20"/>
  <c r="GA34" i="20"/>
  <c r="FS34" i="20"/>
  <c r="GA33" i="20"/>
  <c r="FS33" i="20"/>
  <c r="GA32" i="20"/>
  <c r="FS32" i="20"/>
  <c r="GA31" i="20"/>
  <c r="FS31" i="20"/>
  <c r="GA30" i="20"/>
  <c r="FS30" i="20"/>
  <c r="GA29" i="20"/>
  <c r="FS29" i="20"/>
  <c r="GA28" i="20"/>
  <c r="FS28" i="20"/>
  <c r="GA27" i="20"/>
  <c r="FS27" i="20"/>
  <c r="GA26" i="20"/>
  <c r="FS26" i="20"/>
  <c r="GA25" i="20"/>
  <c r="FS25" i="20"/>
  <c r="GA24" i="20"/>
  <c r="FS24" i="20"/>
  <c r="GA23" i="20"/>
  <c r="FS23" i="20"/>
  <c r="GA22" i="20"/>
  <c r="FZ22" i="20"/>
  <c r="FR22" i="20"/>
  <c r="FS22" i="20" s="1"/>
  <c r="GA21" i="20"/>
  <c r="FS21" i="20"/>
  <c r="GA20" i="20"/>
  <c r="FS20" i="20"/>
  <c r="GA19" i="20"/>
  <c r="FS19" i="20"/>
  <c r="GA18" i="20"/>
  <c r="FS18" i="20"/>
  <c r="GA17" i="20"/>
  <c r="FS17" i="20"/>
  <c r="GA16" i="20"/>
  <c r="FS16" i="20"/>
  <c r="GA15" i="20"/>
  <c r="FS15" i="20"/>
  <c r="GA14" i="20"/>
  <c r="FS14" i="20"/>
  <c r="GA13" i="20"/>
  <c r="FS13" i="20"/>
  <c r="FZ12" i="20"/>
  <c r="GA12" i="20" s="1"/>
  <c r="FS12" i="20"/>
  <c r="FR12" i="20"/>
  <c r="FZ11" i="20"/>
  <c r="GA11" i="20" s="1"/>
  <c r="FS11" i="20"/>
  <c r="FR11" i="20"/>
  <c r="GA10" i="20"/>
  <c r="FS10" i="20"/>
  <c r="GA9" i="20"/>
  <c r="FS9" i="20"/>
  <c r="GA8" i="20"/>
  <c r="FS8" i="20"/>
  <c r="GA7" i="20"/>
  <c r="FS7" i="20"/>
  <c r="GA6" i="20"/>
  <c r="FS6" i="20"/>
  <c r="GA5" i="20"/>
  <c r="FS5" i="20"/>
  <c r="GA4" i="20"/>
  <c r="FS4" i="20"/>
  <c r="GA3" i="20"/>
  <c r="FS3" i="20"/>
  <c r="QQ73" i="13"/>
  <c r="QI73" i="13"/>
  <c r="QQ72" i="13"/>
  <c r="QI72" i="13"/>
  <c r="QQ71" i="13"/>
  <c r="QI71" i="13"/>
  <c r="QH70" i="13"/>
  <c r="QQ70" i="13" s="1"/>
  <c r="QQ69" i="13"/>
  <c r="QI69" i="13"/>
  <c r="QQ68" i="13"/>
  <c r="QI68" i="13"/>
  <c r="QQ67" i="13"/>
  <c r="QI67" i="13"/>
  <c r="QQ66" i="13"/>
  <c r="QI66" i="13"/>
  <c r="QQ65" i="13"/>
  <c r="QI65" i="13"/>
  <c r="QQ64" i="13"/>
  <c r="QI64" i="13"/>
  <c r="QQ63" i="13"/>
  <c r="QI63" i="13"/>
  <c r="QQ62" i="13"/>
  <c r="QI62" i="13"/>
  <c r="QQ61" i="13"/>
  <c r="QI61" i="13"/>
  <c r="QQ60" i="13"/>
  <c r="QI60" i="13"/>
  <c r="QQ59" i="13"/>
  <c r="QI59" i="13"/>
  <c r="QQ58" i="13"/>
  <c r="QI58" i="13"/>
  <c r="QQ57" i="13"/>
  <c r="QI57" i="13"/>
  <c r="QQ56" i="13"/>
  <c r="QI56" i="13"/>
  <c r="QQ55" i="13"/>
  <c r="QQ54" i="13"/>
  <c r="QI54" i="13"/>
  <c r="QQ53" i="13"/>
  <c r="QI53" i="13"/>
  <c r="QQ52" i="13"/>
  <c r="QI52" i="13"/>
  <c r="QQ51" i="13"/>
  <c r="QI51" i="13"/>
  <c r="QQ50" i="13"/>
  <c r="QI50" i="13"/>
  <c r="QQ49" i="13"/>
  <c r="QI49" i="13"/>
  <c r="QQ48" i="13"/>
  <c r="QI48" i="13"/>
  <c r="QQ47" i="13"/>
  <c r="QI47" i="13"/>
  <c r="QQ46" i="13"/>
  <c r="QI46" i="13"/>
  <c r="QQ45" i="13"/>
  <c r="QI45" i="13"/>
  <c r="QQ44" i="13"/>
  <c r="QI44" i="13"/>
  <c r="QQ43" i="13"/>
  <c r="QI43" i="13"/>
  <c r="QQ42" i="13"/>
  <c r="QI42" i="13"/>
  <c r="QQ41" i="13"/>
  <c r="QI41" i="13"/>
  <c r="QQ40" i="13"/>
  <c r="QI40" i="13"/>
  <c r="QQ39" i="13"/>
  <c r="QI39" i="13"/>
  <c r="QQ38" i="13"/>
  <c r="QI38" i="13"/>
  <c r="QQ37" i="13"/>
  <c r="QI37" i="13"/>
  <c r="QQ36" i="13"/>
  <c r="QI36" i="13"/>
  <c r="QQ35" i="13"/>
  <c r="QI35" i="13"/>
  <c r="QQ34" i="13"/>
  <c r="QI34" i="13"/>
  <c r="QQ33" i="13"/>
  <c r="QI33" i="13"/>
  <c r="QQ32" i="13"/>
  <c r="QI32" i="13"/>
  <c r="QQ31" i="13"/>
  <c r="QI31" i="13"/>
  <c r="QQ30" i="13"/>
  <c r="QI30" i="13"/>
  <c r="QQ29" i="13"/>
  <c r="QI29" i="13"/>
  <c r="QQ28" i="13"/>
  <c r="QI28" i="13"/>
  <c r="QQ27" i="13"/>
  <c r="QI27" i="13"/>
  <c r="QQ26" i="13"/>
  <c r="QI26" i="13"/>
  <c r="QQ25" i="13"/>
  <c r="QI25" i="13"/>
  <c r="QQ24" i="13"/>
  <c r="QI24" i="13"/>
  <c r="QQ23" i="13"/>
  <c r="QI23" i="13"/>
  <c r="QP22" i="13"/>
  <c r="QY22" i="13" s="1"/>
  <c r="QH22" i="13"/>
  <c r="QP21" i="13"/>
  <c r="QY21" i="13" s="1"/>
  <c r="QH21" i="13"/>
  <c r="QQ20" i="13"/>
  <c r="QI20" i="13"/>
  <c r="QQ19" i="13"/>
  <c r="QI19" i="13"/>
  <c r="QQ18" i="13"/>
  <c r="QI18" i="13"/>
  <c r="QQ17" i="13"/>
  <c r="QI17" i="13"/>
  <c r="QQ16" i="13"/>
  <c r="QI16" i="13"/>
  <c r="QQ15" i="13"/>
  <c r="QI15" i="13"/>
  <c r="QQ14" i="13"/>
  <c r="QP14" i="13"/>
  <c r="QY14" i="13" s="1"/>
  <c r="QH14" i="13"/>
  <c r="QQ13" i="13"/>
  <c r="QI13" i="13"/>
  <c r="QQ12" i="13"/>
  <c r="QI12" i="13"/>
  <c r="QQ11" i="13"/>
  <c r="QI11" i="13"/>
  <c r="QQ10" i="13"/>
  <c r="QI10" i="13"/>
  <c r="QQ9" i="13"/>
  <c r="QI9" i="13"/>
  <c r="QQ8" i="13"/>
  <c r="QI8" i="13"/>
  <c r="QQ7" i="13"/>
  <c r="QI7" i="13"/>
  <c r="QQ6" i="13"/>
  <c r="QI6" i="13"/>
  <c r="QQ5" i="13"/>
  <c r="QI5" i="13"/>
  <c r="QQ4" i="13"/>
  <c r="QI4" i="13"/>
  <c r="QQ3" i="13"/>
  <c r="QI3" i="13"/>
  <c r="ML90" i="19"/>
  <c r="MI74" i="19"/>
  <c r="MH74" i="19"/>
  <c r="MG74" i="19"/>
  <c r="ML12" i="19"/>
  <c r="ML11" i="19"/>
  <c r="ML9" i="19"/>
  <c r="DN4" i="23" l="1"/>
  <c r="DV4" i="23"/>
  <c r="DN9" i="23"/>
  <c r="DV9" i="23"/>
  <c r="DN11" i="23"/>
  <c r="DN14" i="23"/>
  <c r="QQ22" i="13"/>
  <c r="QI70" i="13"/>
  <c r="QQ21" i="13"/>
  <c r="MK74" i="19"/>
  <c r="GI11" i="21"/>
  <c r="GI12" i="21"/>
  <c r="GQ12" i="21"/>
  <c r="AA84" i="24" l="1"/>
  <c r="W74" i="24"/>
  <c r="X74" i="24"/>
  <c r="AA74" i="24" l="1"/>
  <c r="Q74" i="22"/>
  <c r="R74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3" i="22"/>
  <c r="LY74" i="19"/>
  <c r="LZ74" i="19"/>
  <c r="MC88" i="19"/>
  <c r="ML88" i="19" s="1"/>
  <c r="MC86" i="19"/>
  <c r="MC14" i="19"/>
  <c r="MC4" i="19"/>
  <c r="ML4" i="19" s="1"/>
  <c r="MC5" i="19"/>
  <c r="ML5" i="19" s="1"/>
  <c r="MC6" i="19"/>
  <c r="ML6" i="19" s="1"/>
  <c r="MC7" i="19"/>
  <c r="ML7" i="19" s="1"/>
  <c r="MC8" i="19"/>
  <c r="ML8" i="19" s="1"/>
  <c r="MC10" i="19"/>
  <c r="ML10" i="19" s="1"/>
  <c r="MC13" i="19"/>
  <c r="ML13" i="19" s="1"/>
  <c r="MC15" i="19"/>
  <c r="ML15" i="19" s="1"/>
  <c r="MC16" i="19"/>
  <c r="ML16" i="19" s="1"/>
  <c r="MC17" i="19"/>
  <c r="MC18" i="19"/>
  <c r="ML18" i="19" s="1"/>
  <c r="MC19" i="19"/>
  <c r="ML19" i="19" s="1"/>
  <c r="MC20" i="19"/>
  <c r="ML20" i="19" s="1"/>
  <c r="MC21" i="19"/>
  <c r="MC22" i="19"/>
  <c r="ML22" i="19" s="1"/>
  <c r="MC23" i="19"/>
  <c r="ML23" i="19" s="1"/>
  <c r="MC24" i="19"/>
  <c r="ML24" i="19" s="1"/>
  <c r="MC25" i="19"/>
  <c r="ML25" i="19" s="1"/>
  <c r="MC26" i="19"/>
  <c r="ML26" i="19" s="1"/>
  <c r="MC27" i="19"/>
  <c r="ML27" i="19" s="1"/>
  <c r="MC28" i="19"/>
  <c r="ML28" i="19" s="1"/>
  <c r="MC29" i="19"/>
  <c r="ML29" i="19" s="1"/>
  <c r="MC30" i="19"/>
  <c r="ML30" i="19" s="1"/>
  <c r="MC31" i="19"/>
  <c r="MC32" i="19"/>
  <c r="ML32" i="19" s="1"/>
  <c r="MC33" i="19"/>
  <c r="ML33" i="19" s="1"/>
  <c r="MC34" i="19"/>
  <c r="ML34" i="19" s="1"/>
  <c r="MC35" i="19"/>
  <c r="ML35" i="19" s="1"/>
  <c r="MC36" i="19"/>
  <c r="ML36" i="19" s="1"/>
  <c r="MC37" i="19"/>
  <c r="ML37" i="19" s="1"/>
  <c r="MC38" i="19"/>
  <c r="ML38" i="19" s="1"/>
  <c r="MC39" i="19"/>
  <c r="ML39" i="19" s="1"/>
  <c r="MC40" i="19"/>
  <c r="ML40" i="19" s="1"/>
  <c r="MC41" i="19"/>
  <c r="ML41" i="19" s="1"/>
  <c r="MC42" i="19"/>
  <c r="ML42" i="19" s="1"/>
  <c r="MC43" i="19"/>
  <c r="ML43" i="19" s="1"/>
  <c r="MC44" i="19"/>
  <c r="ML44" i="19" s="1"/>
  <c r="MC45" i="19"/>
  <c r="ML45" i="19" s="1"/>
  <c r="MC46" i="19"/>
  <c r="ML46" i="19" s="1"/>
  <c r="MC47" i="19"/>
  <c r="ML47" i="19" s="1"/>
  <c r="MC48" i="19"/>
  <c r="ML48" i="19" s="1"/>
  <c r="MC49" i="19"/>
  <c r="ML49" i="19" s="1"/>
  <c r="MC50" i="19"/>
  <c r="ML50" i="19" s="1"/>
  <c r="MC51" i="19"/>
  <c r="ML51" i="19" s="1"/>
  <c r="MC52" i="19"/>
  <c r="ML52" i="19" s="1"/>
  <c r="MC53" i="19"/>
  <c r="ML53" i="19" s="1"/>
  <c r="MC54" i="19"/>
  <c r="ML54" i="19" s="1"/>
  <c r="MC55" i="19"/>
  <c r="ML55" i="19" s="1"/>
  <c r="MC56" i="19"/>
  <c r="ML56" i="19" s="1"/>
  <c r="MC57" i="19"/>
  <c r="ML57" i="19" s="1"/>
  <c r="MC58" i="19"/>
  <c r="ML58" i="19" s="1"/>
  <c r="MC59" i="19"/>
  <c r="ML59" i="19" s="1"/>
  <c r="MC60" i="19"/>
  <c r="ML60" i="19" s="1"/>
  <c r="MC61" i="19"/>
  <c r="ML61" i="19" s="1"/>
  <c r="MC62" i="19"/>
  <c r="ML62" i="19" s="1"/>
  <c r="MC63" i="19"/>
  <c r="ML63" i="19" s="1"/>
  <c r="MC64" i="19"/>
  <c r="ML64" i="19" s="1"/>
  <c r="MC65" i="19"/>
  <c r="ML65" i="19" s="1"/>
  <c r="MC66" i="19"/>
  <c r="ML66" i="19" s="1"/>
  <c r="MC67" i="19"/>
  <c r="ML67" i="19" s="1"/>
  <c r="MC68" i="19"/>
  <c r="ML68" i="19" s="1"/>
  <c r="MC69" i="19"/>
  <c r="ML69" i="19" s="1"/>
  <c r="MC70" i="19"/>
  <c r="ML70" i="19" s="1"/>
  <c r="MC71" i="19"/>
  <c r="ML71" i="19" s="1"/>
  <c r="MC72" i="19"/>
  <c r="ML72" i="19" s="1"/>
  <c r="MC73" i="19"/>
  <c r="ML73" i="19" s="1"/>
  <c r="MC3" i="19"/>
  <c r="ML3" i="19" s="1"/>
  <c r="MD9" i="19"/>
  <c r="MD11" i="19"/>
  <c r="MD12" i="19"/>
  <c r="AA55" i="24"/>
  <c r="AJ55" i="24" s="1"/>
  <c r="AA43" i="24"/>
  <c r="AJ43" i="24" s="1"/>
  <c r="AA42" i="24"/>
  <c r="AJ42" i="24" s="1"/>
  <c r="AA22" i="24"/>
  <c r="AJ22" i="24" s="1"/>
  <c r="AA21" i="24"/>
  <c r="AJ21" i="24" s="1"/>
  <c r="AA17" i="24"/>
  <c r="AJ17" i="24" s="1"/>
  <c r="AA12" i="24"/>
  <c r="AJ12" i="24" s="1"/>
  <c r="AA11" i="24"/>
  <c r="AJ11" i="24" s="1"/>
  <c r="AA9" i="24"/>
  <c r="AJ9" i="24" s="1"/>
  <c r="AA4" i="24"/>
  <c r="AJ4" i="24" s="1"/>
  <c r="AA5" i="24"/>
  <c r="AJ5" i="24" s="1"/>
  <c r="AA6" i="24"/>
  <c r="AJ6" i="24" s="1"/>
  <c r="AA7" i="24"/>
  <c r="AJ7" i="24" s="1"/>
  <c r="AA10" i="24"/>
  <c r="AJ10" i="24" s="1"/>
  <c r="AA13" i="24"/>
  <c r="AJ13" i="24" s="1"/>
  <c r="AA15" i="24"/>
  <c r="AJ15" i="24" s="1"/>
  <c r="AA16" i="24"/>
  <c r="AJ16" i="24" s="1"/>
  <c r="AA18" i="24"/>
  <c r="AJ18" i="24" s="1"/>
  <c r="AA20" i="24"/>
  <c r="AJ20" i="24" s="1"/>
  <c r="AA23" i="24"/>
  <c r="AJ23" i="24" s="1"/>
  <c r="AA24" i="24"/>
  <c r="AJ24" i="24" s="1"/>
  <c r="AA25" i="24"/>
  <c r="AJ25" i="24" s="1"/>
  <c r="AA26" i="24"/>
  <c r="AJ26" i="24" s="1"/>
  <c r="AA28" i="24"/>
  <c r="AJ28" i="24" s="1"/>
  <c r="AA29" i="24"/>
  <c r="AJ29" i="24" s="1"/>
  <c r="AA30" i="24"/>
  <c r="AJ30" i="24" s="1"/>
  <c r="AB31" i="24"/>
  <c r="AA32" i="24"/>
  <c r="AJ32" i="24" s="1"/>
  <c r="AA33" i="24"/>
  <c r="AJ33" i="24" s="1"/>
  <c r="AA34" i="24"/>
  <c r="AJ34" i="24" s="1"/>
  <c r="AA35" i="24"/>
  <c r="AJ35" i="24" s="1"/>
  <c r="AA36" i="24"/>
  <c r="AJ36" i="24" s="1"/>
  <c r="AA37" i="24"/>
  <c r="AJ37" i="24" s="1"/>
  <c r="AA38" i="24"/>
  <c r="AJ38" i="24" s="1"/>
  <c r="AA39" i="24"/>
  <c r="AJ39" i="24" s="1"/>
  <c r="AA40" i="24"/>
  <c r="AJ40" i="24" s="1"/>
  <c r="AA41" i="24"/>
  <c r="AJ41" i="24" s="1"/>
  <c r="AA44" i="24"/>
  <c r="AJ44" i="24" s="1"/>
  <c r="AA45" i="24"/>
  <c r="AJ45" i="24" s="1"/>
  <c r="AA46" i="24"/>
  <c r="AJ46" i="24" s="1"/>
  <c r="AA47" i="24"/>
  <c r="AJ47" i="24" s="1"/>
  <c r="AA48" i="24"/>
  <c r="AJ48" i="24" s="1"/>
  <c r="AA51" i="24"/>
  <c r="AJ51" i="24" s="1"/>
  <c r="AA52" i="24"/>
  <c r="AJ52" i="24" s="1"/>
  <c r="AA53" i="24"/>
  <c r="AJ53" i="24" s="1"/>
  <c r="AA54" i="24"/>
  <c r="AJ54" i="24" s="1"/>
  <c r="AA56" i="24"/>
  <c r="AJ56" i="24" s="1"/>
  <c r="AA57" i="24"/>
  <c r="AJ57" i="24" s="1"/>
  <c r="AA59" i="24"/>
  <c r="AJ59" i="24" s="1"/>
  <c r="AA60" i="24"/>
  <c r="AJ60" i="24" s="1"/>
  <c r="AA61" i="24"/>
  <c r="AJ61" i="24" s="1"/>
  <c r="AA62" i="24"/>
  <c r="AJ62" i="24" s="1"/>
  <c r="AA63" i="24"/>
  <c r="AJ63" i="24" s="1"/>
  <c r="AA64" i="24"/>
  <c r="AJ64" i="24" s="1"/>
  <c r="AA65" i="24"/>
  <c r="AJ65" i="24" s="1"/>
  <c r="AA66" i="24"/>
  <c r="AJ66" i="24" s="1"/>
  <c r="AA67" i="24"/>
  <c r="AJ67" i="24" s="1"/>
  <c r="AA68" i="24"/>
  <c r="AJ68" i="24" s="1"/>
  <c r="AA69" i="24"/>
  <c r="AJ69" i="24" s="1"/>
  <c r="AA70" i="24"/>
  <c r="AJ70" i="24" s="1"/>
  <c r="AA72" i="24"/>
  <c r="AJ72" i="24" s="1"/>
  <c r="AA3" i="24"/>
  <c r="AJ3" i="24" s="1"/>
  <c r="MC74" i="19" l="1"/>
  <c r="ML14" i="19"/>
  <c r="MD43" i="19"/>
  <c r="MD42" i="19"/>
  <c r="MD22" i="19"/>
  <c r="ML21" i="19"/>
  <c r="MD17" i="19"/>
  <c r="ML17" i="19"/>
  <c r="MD31" i="19"/>
  <c r="ML31" i="19"/>
  <c r="BG74" i="19"/>
  <c r="BH74" i="19"/>
  <c r="CE76" i="19"/>
  <c r="CF76" i="19"/>
  <c r="DS74" i="19"/>
  <c r="DT74" i="19"/>
  <c r="EY74" i="19"/>
  <c r="EZ74" i="19"/>
  <c r="FE92" i="12"/>
  <c r="FF92" i="12"/>
  <c r="GM92" i="19"/>
  <c r="GN92" i="19"/>
  <c r="FM126" i="12"/>
  <c r="FN126" i="12"/>
  <c r="GC130" i="12"/>
  <c r="GD130" i="12"/>
  <c r="JG74" i="19"/>
  <c r="JH74" i="19"/>
  <c r="GL130" i="12"/>
  <c r="GM130" i="12"/>
  <c r="FG91" i="19" l="1"/>
  <c r="EW93" i="19"/>
  <c r="LT74" i="19"/>
  <c r="LS74" i="19"/>
  <c r="GG55" i="19" l="1"/>
  <c r="FY55" i="19"/>
  <c r="FQ55" i="19"/>
  <c r="FQ89" i="19"/>
  <c r="LU14" i="19" l="1"/>
  <c r="MD14" i="19" s="1"/>
  <c r="CL85" i="23" l="1"/>
  <c r="CO85" i="23" s="1"/>
  <c r="CK85" i="23"/>
  <c r="CP84" i="23"/>
  <c r="CP83" i="23"/>
  <c r="CP82" i="23"/>
  <c r="CP81" i="23"/>
  <c r="CP80" i="23"/>
  <c r="CS74" i="23"/>
  <c r="CX73" i="23"/>
  <c r="CP73" i="23"/>
  <c r="CX72" i="23"/>
  <c r="CP72" i="23"/>
  <c r="CX71" i="23"/>
  <c r="CP71" i="23"/>
  <c r="CX70" i="23"/>
  <c r="CP70" i="23"/>
  <c r="CX69" i="23"/>
  <c r="CP69" i="23"/>
  <c r="CX68" i="23"/>
  <c r="CP68" i="23"/>
  <c r="CX67" i="23"/>
  <c r="CP67" i="23"/>
  <c r="CX66" i="23"/>
  <c r="CP66" i="23"/>
  <c r="CX65" i="23"/>
  <c r="CP65" i="23"/>
  <c r="CX64" i="23"/>
  <c r="CP64" i="23"/>
  <c r="CX63" i="23"/>
  <c r="CP63" i="23"/>
  <c r="CX62" i="23"/>
  <c r="CP62" i="23"/>
  <c r="CX61" i="23"/>
  <c r="CP61" i="23"/>
  <c r="CX60" i="23"/>
  <c r="CP60" i="23"/>
  <c r="CX59" i="23"/>
  <c r="CP59" i="23"/>
  <c r="CX58" i="23"/>
  <c r="CP58" i="23"/>
  <c r="CX57" i="23"/>
  <c r="CP57" i="23"/>
  <c r="CX56" i="23"/>
  <c r="CP56" i="23"/>
  <c r="CO55" i="23"/>
  <c r="CX55" i="23" s="1"/>
  <c r="CX54" i="23"/>
  <c r="CP54" i="23"/>
  <c r="CX53" i="23"/>
  <c r="CP53" i="23"/>
  <c r="CX52" i="23"/>
  <c r="CP52" i="23"/>
  <c r="CX51" i="23"/>
  <c r="CP51" i="23"/>
  <c r="CX50" i="23"/>
  <c r="CP50" i="23"/>
  <c r="CX49" i="23"/>
  <c r="CP49" i="23"/>
  <c r="CX48" i="23"/>
  <c r="CP48" i="23"/>
  <c r="CX47" i="23"/>
  <c r="CP47" i="23"/>
  <c r="CX46" i="23"/>
  <c r="CP46" i="23"/>
  <c r="CX45" i="23"/>
  <c r="CP45" i="23"/>
  <c r="CX44" i="23"/>
  <c r="CP44" i="23"/>
  <c r="CP43" i="23"/>
  <c r="CO43" i="23"/>
  <c r="CX43" i="23" s="1"/>
  <c r="CX42" i="23"/>
  <c r="CP42" i="23"/>
  <c r="CX41" i="23"/>
  <c r="CP41" i="23"/>
  <c r="CX40" i="23"/>
  <c r="CP40" i="23"/>
  <c r="CX39" i="23"/>
  <c r="CP39" i="23"/>
  <c r="CX38" i="23"/>
  <c r="CP38" i="23"/>
  <c r="CX37" i="23"/>
  <c r="CP37" i="23"/>
  <c r="CX36" i="23"/>
  <c r="CP36" i="23"/>
  <c r="CX35" i="23"/>
  <c r="CP35" i="23"/>
  <c r="CX34" i="23"/>
  <c r="CP34" i="23"/>
  <c r="CX33" i="23"/>
  <c r="CP33" i="23"/>
  <c r="CX32" i="23"/>
  <c r="CP32" i="23"/>
  <c r="CX31" i="23"/>
  <c r="CP31" i="23"/>
  <c r="CX30" i="23"/>
  <c r="CP30" i="23"/>
  <c r="CX29" i="23"/>
  <c r="CP29" i="23"/>
  <c r="CX28" i="23"/>
  <c r="CP28" i="23"/>
  <c r="CX27" i="23"/>
  <c r="CP27" i="23"/>
  <c r="CX26" i="23"/>
  <c r="CP26" i="23"/>
  <c r="CX25" i="23"/>
  <c r="CP25" i="23"/>
  <c r="CX24" i="23"/>
  <c r="CP24" i="23"/>
  <c r="CX23" i="23"/>
  <c r="CP23" i="23"/>
  <c r="CW22" i="23"/>
  <c r="DF22" i="23" s="1"/>
  <c r="CO22" i="23"/>
  <c r="CX22" i="23" s="1"/>
  <c r="CX21" i="23"/>
  <c r="CP21" i="23"/>
  <c r="CX20" i="23"/>
  <c r="CP20" i="23"/>
  <c r="CX19" i="23"/>
  <c r="CP19" i="23"/>
  <c r="CX18" i="23"/>
  <c r="CP18" i="23"/>
  <c r="CX17" i="23"/>
  <c r="CP17" i="23"/>
  <c r="CX16" i="23"/>
  <c r="CP16" i="23"/>
  <c r="CX15" i="23"/>
  <c r="CP15" i="23"/>
  <c r="CO14" i="23"/>
  <c r="CP14" i="23" s="1"/>
  <c r="CX13" i="23"/>
  <c r="CP13" i="23"/>
  <c r="CW12" i="23"/>
  <c r="CO12" i="23"/>
  <c r="CP12" i="23" s="1"/>
  <c r="CW11" i="23"/>
  <c r="CO11" i="23"/>
  <c r="CP11" i="23" s="1"/>
  <c r="CX10" i="23"/>
  <c r="CP10" i="23"/>
  <c r="CW9" i="23"/>
  <c r="CO9" i="23"/>
  <c r="CP9" i="23" s="1"/>
  <c r="CP8" i="23"/>
  <c r="CX7" i="23"/>
  <c r="CP7" i="23"/>
  <c r="CX6" i="23"/>
  <c r="CP6" i="23"/>
  <c r="CX5" i="23"/>
  <c r="CP5" i="23"/>
  <c r="CW4" i="23"/>
  <c r="DF4" i="23" s="1"/>
  <c r="CO4" i="23"/>
  <c r="CP4" i="23" s="1"/>
  <c r="CX3" i="23"/>
  <c r="CP3" i="23"/>
  <c r="FS73" i="21"/>
  <c r="FK73" i="21"/>
  <c r="FS72" i="21"/>
  <c r="FK72" i="21"/>
  <c r="FS71" i="21"/>
  <c r="FK71" i="21"/>
  <c r="FS70" i="21"/>
  <c r="FK70" i="21"/>
  <c r="FS69" i="21"/>
  <c r="FK69" i="21"/>
  <c r="FS68" i="21"/>
  <c r="FK68" i="21"/>
  <c r="FS67" i="21"/>
  <c r="FK67" i="21"/>
  <c r="FS66" i="21"/>
  <c r="FK66" i="21"/>
  <c r="FS65" i="21"/>
  <c r="FK65" i="21"/>
  <c r="FS64" i="21"/>
  <c r="FK64" i="21"/>
  <c r="FS63" i="21"/>
  <c r="FK63" i="21"/>
  <c r="FS62" i="21"/>
  <c r="FK62" i="21"/>
  <c r="FS61" i="21"/>
  <c r="FK61" i="21"/>
  <c r="FS60" i="21"/>
  <c r="FK60" i="21"/>
  <c r="FS59" i="21"/>
  <c r="FK59" i="21"/>
  <c r="FS58" i="21"/>
  <c r="FK58" i="21"/>
  <c r="FS57" i="21"/>
  <c r="FK57" i="21"/>
  <c r="FS56" i="21"/>
  <c r="FK56" i="21"/>
  <c r="FS55" i="21"/>
  <c r="FK55" i="21"/>
  <c r="FS54" i="21"/>
  <c r="FK54" i="21"/>
  <c r="FS53" i="21"/>
  <c r="FK53" i="21"/>
  <c r="FS52" i="21"/>
  <c r="FK52" i="21"/>
  <c r="FS51" i="21"/>
  <c r="FK51" i="21"/>
  <c r="FS50" i="21"/>
  <c r="FK50" i="21"/>
  <c r="FS49" i="21"/>
  <c r="FK49" i="21"/>
  <c r="FS48" i="21"/>
  <c r="FK48" i="21"/>
  <c r="FS47" i="21"/>
  <c r="FK47" i="21"/>
  <c r="FS46" i="21"/>
  <c r="FK46" i="21"/>
  <c r="FS45" i="21"/>
  <c r="FK45" i="21"/>
  <c r="FS44" i="21"/>
  <c r="FK44" i="21"/>
  <c r="FS43" i="21"/>
  <c r="FK43" i="21"/>
  <c r="FS42" i="21"/>
  <c r="FK42" i="21"/>
  <c r="FS41" i="21"/>
  <c r="FK41" i="21"/>
  <c r="FS40" i="21"/>
  <c r="FK40" i="21"/>
  <c r="FS39" i="21"/>
  <c r="FK39" i="21"/>
  <c r="FS38" i="21"/>
  <c r="FK38" i="21"/>
  <c r="FS37" i="21"/>
  <c r="FK37" i="21"/>
  <c r="FS36" i="21"/>
  <c r="FK36" i="21"/>
  <c r="FS35" i="21"/>
  <c r="FK35" i="21"/>
  <c r="FS34" i="21"/>
  <c r="FK34" i="21"/>
  <c r="FS33" i="21"/>
  <c r="FK33" i="21"/>
  <c r="FS32" i="21"/>
  <c r="FK32" i="21"/>
  <c r="FS31" i="21"/>
  <c r="FK31" i="21"/>
  <c r="FS30" i="21"/>
  <c r="FK30" i="21"/>
  <c r="FS29" i="21"/>
  <c r="FK29" i="21"/>
  <c r="FS28" i="21"/>
  <c r="FK28" i="21"/>
  <c r="FS27" i="21"/>
  <c r="FK27" i="21"/>
  <c r="FS26" i="21"/>
  <c r="FK26" i="21"/>
  <c r="FS25" i="21"/>
  <c r="FK25" i="21"/>
  <c r="FS24" i="21"/>
  <c r="FK24" i="21"/>
  <c r="FS23" i="21"/>
  <c r="FK23" i="21"/>
  <c r="FS22" i="21"/>
  <c r="FK22" i="21"/>
  <c r="FS21" i="21"/>
  <c r="FK21" i="21"/>
  <c r="FS20" i="21"/>
  <c r="FK20" i="21"/>
  <c r="FS19" i="21"/>
  <c r="FK19" i="21"/>
  <c r="FS18" i="21"/>
  <c r="FK18" i="21"/>
  <c r="FS17" i="21"/>
  <c r="FK17" i="21"/>
  <c r="FS16" i="21"/>
  <c r="FK16" i="21"/>
  <c r="FS15" i="21"/>
  <c r="FK15" i="21"/>
  <c r="FR14" i="21"/>
  <c r="FS14" i="21" s="1"/>
  <c r="FK14" i="21"/>
  <c r="FJ14" i="21"/>
  <c r="FS13" i="21"/>
  <c r="FK13" i="21"/>
  <c r="FR12" i="21"/>
  <c r="GA12" i="21" s="1"/>
  <c r="FJ12" i="21"/>
  <c r="FR11" i="21"/>
  <c r="GA11" i="21" s="1"/>
  <c r="FJ11" i="21"/>
  <c r="FS11" i="21" s="1"/>
  <c r="FS10" i="21"/>
  <c r="FK10" i="21"/>
  <c r="FS9" i="21"/>
  <c r="FK9" i="21"/>
  <c r="FS8" i="21"/>
  <c r="FK8" i="21"/>
  <c r="FS7" i="21"/>
  <c r="FK7" i="21"/>
  <c r="FS6" i="21"/>
  <c r="FK6" i="21"/>
  <c r="FS5" i="21"/>
  <c r="FK5" i="21"/>
  <c r="FS4" i="21"/>
  <c r="FK4" i="21"/>
  <c r="FS3" i="21"/>
  <c r="FK3" i="21"/>
  <c r="FK73" i="20"/>
  <c r="FC73" i="20"/>
  <c r="FK72" i="20"/>
  <c r="FC72" i="20"/>
  <c r="FK71" i="20"/>
  <c r="FC71" i="20"/>
  <c r="FK70" i="20"/>
  <c r="FC70" i="20"/>
  <c r="FK69" i="20"/>
  <c r="FC69" i="20"/>
  <c r="FK68" i="20"/>
  <c r="FC68" i="20"/>
  <c r="FK67" i="20"/>
  <c r="FC67" i="20"/>
  <c r="FK66" i="20"/>
  <c r="FC66" i="20"/>
  <c r="FK65" i="20"/>
  <c r="FC65" i="20"/>
  <c r="FK64" i="20"/>
  <c r="FC64" i="20"/>
  <c r="FK63" i="20"/>
  <c r="FC63" i="20"/>
  <c r="FK62" i="20"/>
  <c r="FC62" i="20"/>
  <c r="FK61" i="20"/>
  <c r="FC61" i="20"/>
  <c r="FK60" i="20"/>
  <c r="FC60" i="20"/>
  <c r="FK59" i="20"/>
  <c r="FC59" i="20"/>
  <c r="FK58" i="20"/>
  <c r="FC58" i="20"/>
  <c r="FK57" i="20"/>
  <c r="FC57" i="20"/>
  <c r="FK56" i="20"/>
  <c r="FC56" i="20"/>
  <c r="FK55" i="20"/>
  <c r="FC55" i="20"/>
  <c r="FB55" i="20"/>
  <c r="FK54" i="20"/>
  <c r="FC54" i="20"/>
  <c r="FK53" i="20"/>
  <c r="FC53" i="20"/>
  <c r="FK52" i="20"/>
  <c r="FC52" i="20"/>
  <c r="FK51" i="20"/>
  <c r="FC51" i="20"/>
  <c r="FK50" i="20"/>
  <c r="FC50" i="20"/>
  <c r="FK49" i="20"/>
  <c r="FC49" i="20"/>
  <c r="FK48" i="20"/>
  <c r="FC48" i="20"/>
  <c r="FK47" i="20"/>
  <c r="FC47" i="20"/>
  <c r="FK46" i="20"/>
  <c r="FC46" i="20"/>
  <c r="FK45" i="20"/>
  <c r="FC45" i="20"/>
  <c r="FK44" i="20"/>
  <c r="FC44" i="20"/>
  <c r="FK43" i="20"/>
  <c r="FC43" i="20"/>
  <c r="FK42" i="20"/>
  <c r="FC42" i="20"/>
  <c r="FK41" i="20"/>
  <c r="FC41" i="20"/>
  <c r="FK40" i="20"/>
  <c r="FC40" i="20"/>
  <c r="FK39" i="20"/>
  <c r="FC39" i="20"/>
  <c r="FK38" i="20"/>
  <c r="FC38" i="20"/>
  <c r="FK37" i="20"/>
  <c r="FC37" i="20"/>
  <c r="FK36" i="20"/>
  <c r="FC36" i="20"/>
  <c r="FK35" i="20"/>
  <c r="FC35" i="20"/>
  <c r="FK34" i="20"/>
  <c r="FC34" i="20"/>
  <c r="FK33" i="20"/>
  <c r="FC33" i="20"/>
  <c r="FK32" i="20"/>
  <c r="FC32" i="20"/>
  <c r="FK31" i="20"/>
  <c r="FC31" i="20"/>
  <c r="FK30" i="20"/>
  <c r="FC30" i="20"/>
  <c r="FK29" i="20"/>
  <c r="FC29" i="20"/>
  <c r="FK28" i="20"/>
  <c r="FC28" i="20"/>
  <c r="FK27" i="20"/>
  <c r="FC27" i="20"/>
  <c r="FK26" i="20"/>
  <c r="FC26" i="20"/>
  <c r="FK25" i="20"/>
  <c r="FC25" i="20"/>
  <c r="FK24" i="20"/>
  <c r="FC24" i="20"/>
  <c r="FK23" i="20"/>
  <c r="FC23" i="20"/>
  <c r="FJ22" i="20"/>
  <c r="FK22" i="20" s="1"/>
  <c r="FC22" i="20"/>
  <c r="FB22" i="20"/>
  <c r="FK21" i="20"/>
  <c r="FC21" i="20"/>
  <c r="FK20" i="20"/>
  <c r="FC20" i="20"/>
  <c r="FK19" i="20"/>
  <c r="FC19" i="20"/>
  <c r="FK18" i="20"/>
  <c r="FC18" i="20"/>
  <c r="FK17" i="20"/>
  <c r="FC17" i="20"/>
  <c r="FK16" i="20"/>
  <c r="FC16" i="20"/>
  <c r="FK15" i="20"/>
  <c r="FC15" i="20"/>
  <c r="FK14" i="20"/>
  <c r="FB14" i="20"/>
  <c r="FC14" i="20" s="1"/>
  <c r="FK13" i="20"/>
  <c r="FC13" i="20"/>
  <c r="FJ12" i="20"/>
  <c r="FK12" i="20" s="1"/>
  <c r="FB12" i="20"/>
  <c r="FC12" i="20" s="1"/>
  <c r="FJ11" i="20"/>
  <c r="FK11" i="20" s="1"/>
  <c r="FB11" i="20"/>
  <c r="FC11" i="20" s="1"/>
  <c r="FK10" i="20"/>
  <c r="FC10" i="20"/>
  <c r="FK9" i="20"/>
  <c r="FC9" i="20"/>
  <c r="FK8" i="20"/>
  <c r="FC8" i="20"/>
  <c r="FK7" i="20"/>
  <c r="FC7" i="20"/>
  <c r="FK6" i="20"/>
  <c r="FC6" i="20"/>
  <c r="FK5" i="20"/>
  <c r="FC5" i="20"/>
  <c r="FK4" i="20"/>
  <c r="FC4" i="20"/>
  <c r="FK3" i="20"/>
  <c r="FC3" i="20"/>
  <c r="QA73" i="13"/>
  <c r="PS73" i="13"/>
  <c r="QA72" i="13"/>
  <c r="PS72" i="13"/>
  <c r="QA71" i="13"/>
  <c r="PS71" i="13"/>
  <c r="QA70" i="13"/>
  <c r="PS70" i="13"/>
  <c r="QA69" i="13"/>
  <c r="PS69" i="13"/>
  <c r="QA68" i="13"/>
  <c r="PS68" i="13"/>
  <c r="QA67" i="13"/>
  <c r="PS67" i="13"/>
  <c r="QA66" i="13"/>
  <c r="PS66" i="13"/>
  <c r="QA65" i="13"/>
  <c r="PS65" i="13"/>
  <c r="QA64" i="13"/>
  <c r="PS64" i="13"/>
  <c r="QA63" i="13"/>
  <c r="PS63" i="13"/>
  <c r="QA62" i="13"/>
  <c r="PS62" i="13"/>
  <c r="QA61" i="13"/>
  <c r="PS61" i="13"/>
  <c r="QA60" i="13"/>
  <c r="PS60" i="13"/>
  <c r="QA59" i="13"/>
  <c r="PS59" i="13"/>
  <c r="QA58" i="13"/>
  <c r="PS58" i="13"/>
  <c r="QA57" i="13"/>
  <c r="PS57" i="13"/>
  <c r="QA56" i="13"/>
  <c r="PS56" i="13"/>
  <c r="PZ55" i="13"/>
  <c r="PR55" i="13"/>
  <c r="PS55" i="13" s="1"/>
  <c r="QA54" i="13"/>
  <c r="PS54" i="13"/>
  <c r="QA53" i="13"/>
  <c r="PS53" i="13"/>
  <c r="QA52" i="13"/>
  <c r="PS52" i="13"/>
  <c r="QA51" i="13"/>
  <c r="PS51" i="13"/>
  <c r="QA50" i="13"/>
  <c r="PS50" i="13"/>
  <c r="QA49" i="13"/>
  <c r="PS49" i="13"/>
  <c r="QA48" i="13"/>
  <c r="PS48" i="13"/>
  <c r="QA47" i="13"/>
  <c r="PS47" i="13"/>
  <c r="QA46" i="13"/>
  <c r="PS46" i="13"/>
  <c r="QA45" i="13"/>
  <c r="PS45" i="13"/>
  <c r="QA44" i="13"/>
  <c r="PS44" i="13"/>
  <c r="QA43" i="13"/>
  <c r="PS43" i="13"/>
  <c r="QA42" i="13"/>
  <c r="PS42" i="13"/>
  <c r="QA41" i="13"/>
  <c r="PS41" i="13"/>
  <c r="QA40" i="13"/>
  <c r="PS40" i="13"/>
  <c r="QA39" i="13"/>
  <c r="PS39" i="13"/>
  <c r="QA38" i="13"/>
  <c r="PS38" i="13"/>
  <c r="QA37" i="13"/>
  <c r="PS37" i="13"/>
  <c r="QA36" i="13"/>
  <c r="PS36" i="13"/>
  <c r="QA35" i="13"/>
  <c r="PS35" i="13"/>
  <c r="QA34" i="13"/>
  <c r="PS34" i="13"/>
  <c r="QA33" i="13"/>
  <c r="PS33" i="13"/>
  <c r="QA32" i="13"/>
  <c r="PS32" i="13"/>
  <c r="QA31" i="13"/>
  <c r="PS31" i="13"/>
  <c r="QA30" i="13"/>
  <c r="PS30" i="13"/>
  <c r="QA29" i="13"/>
  <c r="PS29" i="13"/>
  <c r="QA28" i="13"/>
  <c r="PS28" i="13"/>
  <c r="QA27" i="13"/>
  <c r="PS27" i="13"/>
  <c r="QA26" i="13"/>
  <c r="PS26" i="13"/>
  <c r="QA25" i="13"/>
  <c r="PS25" i="13"/>
  <c r="QA24" i="13"/>
  <c r="PS24" i="13"/>
  <c r="QA23" i="13"/>
  <c r="PS23" i="13"/>
  <c r="PZ22" i="13"/>
  <c r="PR22" i="13"/>
  <c r="PS22" i="13" s="1"/>
  <c r="PZ21" i="13"/>
  <c r="PR21" i="13"/>
  <c r="PS21" i="13" s="1"/>
  <c r="QA20" i="13"/>
  <c r="PS20" i="13"/>
  <c r="QA19" i="13"/>
  <c r="PS19" i="13"/>
  <c r="QA18" i="13"/>
  <c r="PS18" i="13"/>
  <c r="QA17" i="13"/>
  <c r="PS17" i="13"/>
  <c r="QA16" i="13"/>
  <c r="PS16" i="13"/>
  <c r="QA15" i="13"/>
  <c r="PS15" i="13"/>
  <c r="PZ14" i="13"/>
  <c r="PS14" i="13"/>
  <c r="QA13" i="13"/>
  <c r="PS13" i="13"/>
  <c r="QA12" i="13"/>
  <c r="PS12" i="13"/>
  <c r="QA11" i="13"/>
  <c r="PS11" i="13"/>
  <c r="QA10" i="13"/>
  <c r="PS10" i="13"/>
  <c r="QA9" i="13"/>
  <c r="PS9" i="13"/>
  <c r="QA8" i="13"/>
  <c r="PS8" i="13"/>
  <c r="QA7" i="13"/>
  <c r="PS7" i="13"/>
  <c r="QA6" i="13"/>
  <c r="PS6" i="13"/>
  <c r="QA5" i="13"/>
  <c r="PS5" i="13"/>
  <c r="QA4" i="13"/>
  <c r="PS4" i="13"/>
  <c r="QA3" i="13"/>
  <c r="PS3" i="13"/>
  <c r="LN88" i="19"/>
  <c r="LK74" i="19"/>
  <c r="LJ74" i="19"/>
  <c r="LI74" i="19"/>
  <c r="LN73" i="19"/>
  <c r="LN72" i="19"/>
  <c r="LN71" i="19"/>
  <c r="LN70" i="19"/>
  <c r="LN69" i="19"/>
  <c r="LN68" i="19"/>
  <c r="LN67" i="19"/>
  <c r="LN66" i="19"/>
  <c r="LN65" i="19"/>
  <c r="LN64" i="19"/>
  <c r="LN63" i="19"/>
  <c r="LN62" i="19"/>
  <c r="LN61" i="19"/>
  <c r="LN60" i="19"/>
  <c r="LN59" i="19"/>
  <c r="LN58" i="19"/>
  <c r="LN57" i="19"/>
  <c r="LN56" i="19"/>
  <c r="LN55" i="19"/>
  <c r="LN54" i="19"/>
  <c r="LN53" i="19"/>
  <c r="LN52" i="19"/>
  <c r="LN51" i="19"/>
  <c r="LN50" i="19"/>
  <c r="LN49" i="19"/>
  <c r="LN48" i="19"/>
  <c r="LN47" i="19"/>
  <c r="LN46" i="19"/>
  <c r="LN45" i="19"/>
  <c r="LN44" i="19"/>
  <c r="LN43" i="19"/>
  <c r="LN42" i="19"/>
  <c r="LN41" i="19"/>
  <c r="LN40" i="19"/>
  <c r="LN39" i="19"/>
  <c r="LN38" i="19"/>
  <c r="LN37" i="19"/>
  <c r="LN36" i="19"/>
  <c r="LN35" i="19"/>
  <c r="LN34" i="19"/>
  <c r="LN33" i="19"/>
  <c r="LN32" i="19"/>
  <c r="LN31" i="19"/>
  <c r="LN30" i="19"/>
  <c r="LN29" i="19"/>
  <c r="LN28" i="19"/>
  <c r="LN27" i="19"/>
  <c r="LN26" i="19"/>
  <c r="LN25" i="19"/>
  <c r="LN24" i="19"/>
  <c r="LN23" i="19"/>
  <c r="LM22" i="19"/>
  <c r="LN22" i="19" s="1"/>
  <c r="LN21" i="19"/>
  <c r="LN20" i="19"/>
  <c r="LN19" i="19"/>
  <c r="LN18" i="19"/>
  <c r="LN17" i="19"/>
  <c r="LN16" i="19"/>
  <c r="LM15" i="19"/>
  <c r="LM14" i="19"/>
  <c r="LN14" i="19" s="1"/>
  <c r="LN13" i="19"/>
  <c r="LM12" i="19"/>
  <c r="LN12" i="19" s="1"/>
  <c r="LM11" i="19"/>
  <c r="LN11" i="19" s="1"/>
  <c r="LN10" i="19"/>
  <c r="LM9" i="19"/>
  <c r="LN9" i="19" s="1"/>
  <c r="LN8" i="19"/>
  <c r="LN7" i="19"/>
  <c r="LN6" i="19"/>
  <c r="LN5" i="19"/>
  <c r="LM4" i="19"/>
  <c r="LN4" i="19" s="1"/>
  <c r="LN3" i="19"/>
  <c r="CX14" i="23" l="1"/>
  <c r="CP22" i="23"/>
  <c r="CX12" i="23"/>
  <c r="DF12" i="23"/>
  <c r="CX4" i="23"/>
  <c r="CX9" i="23"/>
  <c r="DF9" i="23"/>
  <c r="CX11" i="23"/>
  <c r="DF11" i="23"/>
  <c r="QA21" i="13"/>
  <c r="QI21" i="13"/>
  <c r="QA14" i="13"/>
  <c r="QI14" i="13"/>
  <c r="QA22" i="13"/>
  <c r="QI22" i="13"/>
  <c r="QA55" i="13"/>
  <c r="QI55" i="13"/>
  <c r="LJ75" i="19"/>
  <c r="LM74" i="19"/>
  <c r="FS12" i="21"/>
  <c r="CP55" i="23"/>
  <c r="FK11" i="21"/>
  <c r="FK12" i="21"/>
  <c r="LU89" i="19" l="1"/>
  <c r="LU88" i="19"/>
  <c r="LU87" i="19"/>
  <c r="LU55" i="19" l="1"/>
  <c r="MD55" i="19" s="1"/>
  <c r="LU86" i="19"/>
  <c r="LF4" i="19"/>
  <c r="LF5" i="19"/>
  <c r="LF6" i="19"/>
  <c r="LF7" i="19"/>
  <c r="LF8" i="19"/>
  <c r="LF9" i="19"/>
  <c r="LF10" i="19"/>
  <c r="LF11" i="19"/>
  <c r="LF12" i="19"/>
  <c r="LF13" i="19"/>
  <c r="LF14" i="19"/>
  <c r="LF16" i="19"/>
  <c r="LF17" i="19"/>
  <c r="LF18" i="19"/>
  <c r="LF19" i="19"/>
  <c r="LF20" i="19"/>
  <c r="LF21" i="19"/>
  <c r="LF22" i="19"/>
  <c r="LF23" i="19"/>
  <c r="LF24" i="19"/>
  <c r="LF25" i="19"/>
  <c r="LF26" i="19"/>
  <c r="LF27" i="19"/>
  <c r="LF28" i="19"/>
  <c r="LF29" i="19"/>
  <c r="LF30" i="19"/>
  <c r="LF31" i="19"/>
  <c r="LF32" i="19"/>
  <c r="LF33" i="19"/>
  <c r="LF34" i="19"/>
  <c r="LF35" i="19"/>
  <c r="LF36" i="19"/>
  <c r="LF37" i="19"/>
  <c r="LF38" i="19"/>
  <c r="LF39" i="19"/>
  <c r="LF40" i="19"/>
  <c r="LF41" i="19"/>
  <c r="LF42" i="19"/>
  <c r="LF43" i="19"/>
  <c r="LF44" i="19"/>
  <c r="LF45" i="19"/>
  <c r="LF46" i="19"/>
  <c r="LF47" i="19"/>
  <c r="LF48" i="19"/>
  <c r="LF49" i="19"/>
  <c r="LF50" i="19"/>
  <c r="LF51" i="19"/>
  <c r="LF52" i="19"/>
  <c r="LF53" i="19"/>
  <c r="LF54" i="19"/>
  <c r="LF55" i="19"/>
  <c r="LF56" i="19"/>
  <c r="LF57" i="19"/>
  <c r="LF58" i="19"/>
  <c r="LF59" i="19"/>
  <c r="LF60" i="19"/>
  <c r="LF61" i="19"/>
  <c r="LF62" i="19"/>
  <c r="LF63" i="19"/>
  <c r="LF64" i="19"/>
  <c r="LF65" i="19"/>
  <c r="LF66" i="19"/>
  <c r="LF67" i="19"/>
  <c r="LF68" i="19"/>
  <c r="LF69" i="19"/>
  <c r="LF70" i="19"/>
  <c r="LF71" i="19"/>
  <c r="LF72" i="19"/>
  <c r="LF73" i="19"/>
  <c r="LF3" i="19"/>
  <c r="LE15" i="19"/>
  <c r="LB74" i="19"/>
  <c r="LE74" i="19" s="1"/>
  <c r="LF15" i="19" l="1"/>
  <c r="LN15" i="19"/>
  <c r="LU4" i="19"/>
  <c r="MD4" i="19" s="1"/>
  <c r="LU5" i="19" l="1"/>
  <c r="MD5" i="19" s="1"/>
  <c r="LU6" i="19"/>
  <c r="MD6" i="19" s="1"/>
  <c r="LU7" i="19"/>
  <c r="MD7" i="19" s="1"/>
  <c r="LU8" i="19"/>
  <c r="MD8" i="19" s="1"/>
  <c r="LU10" i="19"/>
  <c r="MD10" i="19" s="1"/>
  <c r="LU13" i="19"/>
  <c r="MD13" i="19" s="1"/>
  <c r="LU15" i="19"/>
  <c r="MD15" i="19" s="1"/>
  <c r="LU16" i="19"/>
  <c r="MD16" i="19" s="1"/>
  <c r="LU18" i="19"/>
  <c r="MD18" i="19" s="1"/>
  <c r="LU19" i="19"/>
  <c r="MD19" i="19" s="1"/>
  <c r="LU20" i="19"/>
  <c r="MD20" i="19" s="1"/>
  <c r="LU21" i="19"/>
  <c r="MD21" i="19" s="1"/>
  <c r="LU23" i="19"/>
  <c r="MD23" i="19" s="1"/>
  <c r="LU24" i="19"/>
  <c r="MD24" i="19" s="1"/>
  <c r="LU25" i="19"/>
  <c r="MD25" i="19" s="1"/>
  <c r="LU26" i="19"/>
  <c r="MD26" i="19" s="1"/>
  <c r="LU27" i="19"/>
  <c r="MD27" i="19" s="1"/>
  <c r="LU28" i="19"/>
  <c r="MD28" i="19" s="1"/>
  <c r="LU29" i="19"/>
  <c r="MD29" i="19" s="1"/>
  <c r="LU30" i="19"/>
  <c r="MD30" i="19" s="1"/>
  <c r="LV31" i="19"/>
  <c r="LU32" i="19"/>
  <c r="MD32" i="19" s="1"/>
  <c r="LU33" i="19"/>
  <c r="MD33" i="19" s="1"/>
  <c r="LU34" i="19"/>
  <c r="MD34" i="19" s="1"/>
  <c r="LU35" i="19"/>
  <c r="MD35" i="19" s="1"/>
  <c r="LU36" i="19"/>
  <c r="MD36" i="19" s="1"/>
  <c r="LU37" i="19"/>
  <c r="MD37" i="19" s="1"/>
  <c r="LU38" i="19"/>
  <c r="MD38" i="19" s="1"/>
  <c r="LU39" i="19"/>
  <c r="MD39" i="19" s="1"/>
  <c r="LU40" i="19"/>
  <c r="MD40" i="19" s="1"/>
  <c r="LU41" i="19"/>
  <c r="MD41" i="19" s="1"/>
  <c r="LU44" i="19"/>
  <c r="MD44" i="19" s="1"/>
  <c r="LU45" i="19"/>
  <c r="MD45" i="19" s="1"/>
  <c r="LU46" i="19"/>
  <c r="MD46" i="19" s="1"/>
  <c r="LU47" i="19"/>
  <c r="MD47" i="19" s="1"/>
  <c r="LU48" i="19"/>
  <c r="MD48" i="19" s="1"/>
  <c r="LU49" i="19"/>
  <c r="MD49" i="19" s="1"/>
  <c r="LU50" i="19"/>
  <c r="MD50" i="19" s="1"/>
  <c r="LU51" i="19"/>
  <c r="MD51" i="19" s="1"/>
  <c r="LU52" i="19"/>
  <c r="MD52" i="19" s="1"/>
  <c r="LU53" i="19"/>
  <c r="MD53" i="19" s="1"/>
  <c r="LU54" i="19"/>
  <c r="MD54" i="19" s="1"/>
  <c r="LU56" i="19"/>
  <c r="MD56" i="19" s="1"/>
  <c r="LU57" i="19"/>
  <c r="MD57" i="19" s="1"/>
  <c r="LU58" i="19"/>
  <c r="MD58" i="19" s="1"/>
  <c r="LU59" i="19"/>
  <c r="MD59" i="19" s="1"/>
  <c r="LU60" i="19"/>
  <c r="MD60" i="19" s="1"/>
  <c r="LU61" i="19"/>
  <c r="MD61" i="19" s="1"/>
  <c r="LU62" i="19"/>
  <c r="MD62" i="19" s="1"/>
  <c r="LU63" i="19"/>
  <c r="MD63" i="19" s="1"/>
  <c r="LU64" i="19"/>
  <c r="MD64" i="19" s="1"/>
  <c r="LU65" i="19"/>
  <c r="MD65" i="19" s="1"/>
  <c r="LU66" i="19"/>
  <c r="MD66" i="19" s="1"/>
  <c r="LU67" i="19"/>
  <c r="MD67" i="19" s="1"/>
  <c r="LU68" i="19"/>
  <c r="MD68" i="19" s="1"/>
  <c r="LU69" i="19"/>
  <c r="MD69" i="19" s="1"/>
  <c r="LU70" i="19"/>
  <c r="MD70" i="19" s="1"/>
  <c r="LU71" i="19"/>
  <c r="MD71" i="19" s="1"/>
  <c r="LU72" i="19"/>
  <c r="MD72" i="19" s="1"/>
  <c r="LU73" i="19"/>
  <c r="MD73" i="19" s="1"/>
  <c r="LU3" i="19"/>
  <c r="MD3" i="19" s="1"/>
  <c r="LQ74" i="19"/>
  <c r="LR74" i="19"/>
  <c r="LV17" i="19"/>
  <c r="LV42" i="19"/>
  <c r="LU74" i="19" l="1"/>
  <c r="MD74" i="19" s="1"/>
  <c r="S84" i="24"/>
  <c r="H74" i="24"/>
  <c r="I74" i="24"/>
  <c r="O74" i="24"/>
  <c r="P74" i="24"/>
  <c r="S85" i="24"/>
  <c r="S86" i="24"/>
  <c r="S87" i="24"/>
  <c r="S4" i="24"/>
  <c r="S5" i="24"/>
  <c r="S6" i="24"/>
  <c r="AB6" i="24" s="1"/>
  <c r="S7" i="24"/>
  <c r="AB7" i="24" s="1"/>
  <c r="S8" i="24"/>
  <c r="S9" i="24"/>
  <c r="S10" i="24"/>
  <c r="AB10" i="24" s="1"/>
  <c r="S11" i="24"/>
  <c r="AB11" i="24" s="1"/>
  <c r="S12" i="24"/>
  <c r="S13" i="24"/>
  <c r="S14" i="24"/>
  <c r="AB14" i="24" s="1"/>
  <c r="S15" i="24"/>
  <c r="AB15" i="24" s="1"/>
  <c r="S16" i="24"/>
  <c r="S17" i="24"/>
  <c r="S18" i="24"/>
  <c r="AB18" i="24" s="1"/>
  <c r="S19" i="24"/>
  <c r="AB19" i="24" s="1"/>
  <c r="S20" i="24"/>
  <c r="S21" i="24"/>
  <c r="S22" i="24"/>
  <c r="AB22" i="24" s="1"/>
  <c r="S23" i="24"/>
  <c r="AB23" i="24" s="1"/>
  <c r="S24" i="24"/>
  <c r="S25" i="24"/>
  <c r="S26" i="24"/>
  <c r="AB26" i="24" s="1"/>
  <c r="S27" i="24"/>
  <c r="AB27" i="24" s="1"/>
  <c r="S28" i="24"/>
  <c r="S29" i="24"/>
  <c r="S30" i="24"/>
  <c r="AB30" i="24" s="1"/>
  <c r="S32" i="24"/>
  <c r="S33" i="24"/>
  <c r="S34" i="24"/>
  <c r="AB34" i="24" s="1"/>
  <c r="S35" i="24"/>
  <c r="AB35" i="24" s="1"/>
  <c r="S36" i="24"/>
  <c r="S37" i="24"/>
  <c r="S38" i="24"/>
  <c r="AB38" i="24" s="1"/>
  <c r="S39" i="24"/>
  <c r="AB39" i="24" s="1"/>
  <c r="S40" i="24"/>
  <c r="S41" i="24"/>
  <c r="S42" i="24"/>
  <c r="AB42" i="24" s="1"/>
  <c r="S43" i="24"/>
  <c r="AB43" i="24" s="1"/>
  <c r="S44" i="24"/>
  <c r="S45" i="24"/>
  <c r="S46" i="24"/>
  <c r="AB46" i="24" s="1"/>
  <c r="S47" i="24"/>
  <c r="AB47" i="24" s="1"/>
  <c r="S48" i="24"/>
  <c r="S49" i="24"/>
  <c r="S50" i="24"/>
  <c r="AB50" i="24" s="1"/>
  <c r="S51" i="24"/>
  <c r="AB51" i="24" s="1"/>
  <c r="S52" i="24"/>
  <c r="S53" i="24"/>
  <c r="S54" i="24"/>
  <c r="AB54" i="24" s="1"/>
  <c r="S55" i="24"/>
  <c r="AB55" i="24" s="1"/>
  <c r="S56" i="24"/>
  <c r="S57" i="24"/>
  <c r="S58" i="24"/>
  <c r="AB58" i="24" s="1"/>
  <c r="S59" i="24"/>
  <c r="AB59" i="24" s="1"/>
  <c r="S60" i="24"/>
  <c r="S61" i="24"/>
  <c r="S62" i="24"/>
  <c r="AB62" i="24" s="1"/>
  <c r="S63" i="24"/>
  <c r="AB63" i="24" s="1"/>
  <c r="S64" i="24"/>
  <c r="S65" i="24"/>
  <c r="S66" i="24"/>
  <c r="AB66" i="24" s="1"/>
  <c r="S67" i="24"/>
  <c r="AB67" i="24" s="1"/>
  <c r="S68" i="24"/>
  <c r="S69" i="24"/>
  <c r="S70" i="24"/>
  <c r="AB70" i="24" s="1"/>
  <c r="S71" i="24"/>
  <c r="T71" i="24" s="1"/>
  <c r="AB71" i="24" s="1"/>
  <c r="S72" i="24"/>
  <c r="S73" i="24"/>
  <c r="T7" i="24"/>
  <c r="T15" i="24"/>
  <c r="T19" i="24"/>
  <c r="T23" i="24"/>
  <c r="T27" i="24"/>
  <c r="T31" i="24"/>
  <c r="T34" i="24"/>
  <c r="T38" i="24"/>
  <c r="T39" i="24"/>
  <c r="T42" i="24"/>
  <c r="T46" i="24"/>
  <c r="T50" i="24"/>
  <c r="T54" i="24"/>
  <c r="T58" i="24"/>
  <c r="T62" i="24"/>
  <c r="T66" i="24"/>
  <c r="T70" i="24"/>
  <c r="S3" i="24"/>
  <c r="AB3" i="24" s="1"/>
  <c r="T3" i="24"/>
  <c r="GE31" i="12"/>
  <c r="GE22" i="12"/>
  <c r="GN22" i="12"/>
  <c r="GW22" i="12" s="1"/>
  <c r="GO7" i="12"/>
  <c r="GO11" i="12"/>
  <c r="GO15" i="12"/>
  <c r="GO19" i="12"/>
  <c r="GO28" i="12"/>
  <c r="GO34" i="12"/>
  <c r="GO38" i="12"/>
  <c r="GO56" i="12"/>
  <c r="GO60" i="12"/>
  <c r="GO64" i="12"/>
  <c r="GO68" i="12"/>
  <c r="GO72" i="12"/>
  <c r="GO76" i="12"/>
  <c r="GO79" i="12"/>
  <c r="GO80" i="12"/>
  <c r="GO92" i="12"/>
  <c r="GO93" i="12"/>
  <c r="GO94" i="12"/>
  <c r="GO95" i="12"/>
  <c r="GO96" i="12"/>
  <c r="GO97" i="12"/>
  <c r="GO98" i="12"/>
  <c r="GO99" i="12"/>
  <c r="GO100" i="12"/>
  <c r="GO101" i="12"/>
  <c r="GO102" i="12"/>
  <c r="GO115" i="12"/>
  <c r="GO116" i="12"/>
  <c r="GO117" i="12"/>
  <c r="GO118" i="12"/>
  <c r="GO119" i="12"/>
  <c r="GO120" i="12"/>
  <c r="GO121" i="12"/>
  <c r="GO122" i="12"/>
  <c r="GO123" i="12"/>
  <c r="GO124" i="12"/>
  <c r="GO125" i="12"/>
  <c r="GO128" i="12"/>
  <c r="GO129" i="12"/>
  <c r="GN4" i="12"/>
  <c r="GW4" i="12" s="1"/>
  <c r="GN5" i="12"/>
  <c r="GW5" i="12" s="1"/>
  <c r="GN6" i="12"/>
  <c r="GW6" i="12" s="1"/>
  <c r="GN7" i="12"/>
  <c r="GW7" i="12" s="1"/>
  <c r="GN8" i="12"/>
  <c r="GW8" i="12" s="1"/>
  <c r="GN9" i="12"/>
  <c r="GW9" i="12" s="1"/>
  <c r="GN10" i="12"/>
  <c r="GW10" i="12" s="1"/>
  <c r="GN11" i="12"/>
  <c r="GW11" i="12" s="1"/>
  <c r="GN12" i="12"/>
  <c r="GW12" i="12" s="1"/>
  <c r="GN13" i="12"/>
  <c r="GW13" i="12" s="1"/>
  <c r="GN14" i="12"/>
  <c r="GW14" i="12" s="1"/>
  <c r="GN15" i="12"/>
  <c r="GW15" i="12" s="1"/>
  <c r="GN16" i="12"/>
  <c r="GW16" i="12" s="1"/>
  <c r="GN17" i="12"/>
  <c r="GW17" i="12" s="1"/>
  <c r="GN18" i="12"/>
  <c r="GW18" i="12" s="1"/>
  <c r="GN20" i="12"/>
  <c r="GW20" i="12" s="1"/>
  <c r="GN21" i="12"/>
  <c r="GW21" i="12" s="1"/>
  <c r="GN23" i="12"/>
  <c r="GW23" i="12" s="1"/>
  <c r="GN24" i="12"/>
  <c r="GN25" i="12"/>
  <c r="GW25" i="12" s="1"/>
  <c r="GN26" i="12"/>
  <c r="GW26" i="12" s="1"/>
  <c r="GN27" i="12"/>
  <c r="GW27" i="12" s="1"/>
  <c r="GN28" i="12"/>
  <c r="GW28" i="12" s="1"/>
  <c r="GN29" i="12"/>
  <c r="GW29" i="12" s="1"/>
  <c r="GN30" i="12"/>
  <c r="GW30" i="12" s="1"/>
  <c r="GN31" i="12"/>
  <c r="GW31" i="12" s="1"/>
  <c r="GN32" i="12"/>
  <c r="GN33" i="12"/>
  <c r="GW33" i="12" s="1"/>
  <c r="GN34" i="12"/>
  <c r="GW34" i="12" s="1"/>
  <c r="GN35" i="12"/>
  <c r="GW35" i="12" s="1"/>
  <c r="GN36" i="12"/>
  <c r="GW36" i="12" s="1"/>
  <c r="GN37" i="12"/>
  <c r="GW37" i="12" s="1"/>
  <c r="GN38" i="12"/>
  <c r="GW38" i="12" s="1"/>
  <c r="GN39" i="12"/>
  <c r="GW39" i="12" s="1"/>
  <c r="GN40" i="12"/>
  <c r="GN41" i="12"/>
  <c r="GW41" i="12" s="1"/>
  <c r="GN42" i="12"/>
  <c r="GW42" i="12" s="1"/>
  <c r="GN43" i="12"/>
  <c r="GW43" i="12" s="1"/>
  <c r="GN44" i="12"/>
  <c r="GW44" i="12" s="1"/>
  <c r="GN45" i="12"/>
  <c r="GW45" i="12" s="1"/>
  <c r="GN46" i="12"/>
  <c r="GW46" i="12" s="1"/>
  <c r="GN47" i="12"/>
  <c r="GW47" i="12" s="1"/>
  <c r="GN48" i="12"/>
  <c r="GW48" i="12" s="1"/>
  <c r="GN49" i="12"/>
  <c r="GW49" i="12" s="1"/>
  <c r="GN50" i="12"/>
  <c r="GW50" i="12" s="1"/>
  <c r="GN51" i="12"/>
  <c r="GW51" i="12" s="1"/>
  <c r="GN52" i="12"/>
  <c r="GN53" i="12"/>
  <c r="GW53" i="12" s="1"/>
  <c r="GN54" i="12"/>
  <c r="GW54" i="12" s="1"/>
  <c r="GN55" i="12"/>
  <c r="GW55" i="12" s="1"/>
  <c r="GN56" i="12"/>
  <c r="GW56" i="12" s="1"/>
  <c r="GN57" i="12"/>
  <c r="GW57" i="12" s="1"/>
  <c r="GN58" i="12"/>
  <c r="GW58" i="12" s="1"/>
  <c r="GN59" i="12"/>
  <c r="GW59" i="12" s="1"/>
  <c r="GN60" i="12"/>
  <c r="GW60" i="12" s="1"/>
  <c r="GN61" i="12"/>
  <c r="GW61" i="12" s="1"/>
  <c r="GN62" i="12"/>
  <c r="GW62" i="12" s="1"/>
  <c r="GN63" i="12"/>
  <c r="GW63" i="12" s="1"/>
  <c r="GN64" i="12"/>
  <c r="GW64" i="12" s="1"/>
  <c r="GN65" i="12"/>
  <c r="GW65" i="12" s="1"/>
  <c r="GN66" i="12"/>
  <c r="GW66" i="12" s="1"/>
  <c r="GN67" i="12"/>
  <c r="GW67" i="12" s="1"/>
  <c r="GN68" i="12"/>
  <c r="GW68" i="12" s="1"/>
  <c r="GN69" i="12"/>
  <c r="GW69" i="12" s="1"/>
  <c r="GN70" i="12"/>
  <c r="GW70" i="12" s="1"/>
  <c r="GN71" i="12"/>
  <c r="GW71" i="12" s="1"/>
  <c r="GN72" i="12"/>
  <c r="GW72" i="12" s="1"/>
  <c r="GN73" i="12"/>
  <c r="GW73" i="12" s="1"/>
  <c r="GN74" i="12"/>
  <c r="GW74" i="12" s="1"/>
  <c r="GN75" i="12"/>
  <c r="GW75" i="12" s="1"/>
  <c r="GN76" i="12"/>
  <c r="GW76" i="12" s="1"/>
  <c r="GN3" i="12"/>
  <c r="GW3" i="12" s="1"/>
  <c r="GO3" i="12"/>
  <c r="GO47" i="12" l="1"/>
  <c r="GO75" i="12"/>
  <c r="GO71" i="12"/>
  <c r="GO67" i="12"/>
  <c r="GO63" i="12"/>
  <c r="GO59" i="12"/>
  <c r="GO55" i="12"/>
  <c r="GO50" i="12"/>
  <c r="GO46" i="12"/>
  <c r="GO42" i="12"/>
  <c r="GO37" i="12"/>
  <c r="GO33" i="12"/>
  <c r="GO27" i="12"/>
  <c r="GO22" i="12"/>
  <c r="GO18" i="12"/>
  <c r="GO14" i="12"/>
  <c r="GO10" i="12"/>
  <c r="GO6" i="12"/>
  <c r="GO43" i="12"/>
  <c r="GO74" i="12"/>
  <c r="GO70" i="12"/>
  <c r="GO66" i="12"/>
  <c r="GO62" i="12"/>
  <c r="GO58" i="12"/>
  <c r="GO54" i="12"/>
  <c r="GO49" i="12"/>
  <c r="GO45" i="12"/>
  <c r="GO41" i="12"/>
  <c r="GO36" i="12"/>
  <c r="GO30" i="12"/>
  <c r="GO26" i="12"/>
  <c r="GO21" i="12"/>
  <c r="GO17" i="12"/>
  <c r="GO13" i="12"/>
  <c r="GO9" i="12"/>
  <c r="GO5" i="12"/>
  <c r="GO51" i="12"/>
  <c r="GO23" i="12"/>
  <c r="GW52" i="12"/>
  <c r="GO40" i="12"/>
  <c r="GW40" i="12"/>
  <c r="GW32" i="12"/>
  <c r="GW24" i="12"/>
  <c r="GO73" i="12"/>
  <c r="GO69" i="12"/>
  <c r="GO65" i="12"/>
  <c r="GO61" i="12"/>
  <c r="GO57" i="12"/>
  <c r="GO53" i="12"/>
  <c r="GO48" i="12"/>
  <c r="GO44" i="12"/>
  <c r="GO39" i="12"/>
  <c r="GO35" i="12"/>
  <c r="GO29" i="12"/>
  <c r="GO25" i="12"/>
  <c r="GO20" i="12"/>
  <c r="GO16" i="12"/>
  <c r="GO12" i="12"/>
  <c r="GO8" i="12"/>
  <c r="GO4" i="12"/>
  <c r="T55" i="24"/>
  <c r="T47" i="24"/>
  <c r="T63" i="24"/>
  <c r="T35" i="24"/>
  <c r="T51" i="24"/>
  <c r="T30" i="24"/>
  <c r="T6" i="24"/>
  <c r="T29" i="24"/>
  <c r="AB29" i="24"/>
  <c r="T25" i="24"/>
  <c r="AB25" i="24"/>
  <c r="AB21" i="24"/>
  <c r="T17" i="24"/>
  <c r="AB17" i="24"/>
  <c r="T13" i="24"/>
  <c r="AB13" i="24"/>
  <c r="AB9" i="24"/>
  <c r="T5" i="24"/>
  <c r="AB5" i="24"/>
  <c r="T67" i="24"/>
  <c r="T59" i="24"/>
  <c r="T73" i="24"/>
  <c r="AB73" i="24" s="1"/>
  <c r="T69" i="24"/>
  <c r="AB69" i="24"/>
  <c r="T65" i="24"/>
  <c r="AB65" i="24"/>
  <c r="T61" i="24"/>
  <c r="AB61" i="24"/>
  <c r="T57" i="24"/>
  <c r="AB57" i="24"/>
  <c r="T53" i="24"/>
  <c r="AB53" i="24"/>
  <c r="T49" i="24"/>
  <c r="AB49" i="24"/>
  <c r="T45" i="24"/>
  <c r="AB45" i="24"/>
  <c r="T41" i="24"/>
  <c r="AB41" i="24"/>
  <c r="T37" i="24"/>
  <c r="AB37" i="24"/>
  <c r="T33" i="24"/>
  <c r="AB33" i="24"/>
  <c r="T28" i="24"/>
  <c r="AB28" i="24"/>
  <c r="T24" i="24"/>
  <c r="AB24" i="24"/>
  <c r="T20" i="24"/>
  <c r="AB20" i="24"/>
  <c r="T16" i="24"/>
  <c r="AB16" i="24"/>
  <c r="AB12" i="24"/>
  <c r="T8" i="24"/>
  <c r="AB8" i="24"/>
  <c r="AB4" i="24"/>
  <c r="T26" i="24"/>
  <c r="T18" i="24"/>
  <c r="T10" i="24"/>
  <c r="T72" i="24"/>
  <c r="AB72" i="24"/>
  <c r="T68" i="24"/>
  <c r="AB68" i="24"/>
  <c r="T64" i="24"/>
  <c r="AB64" i="24"/>
  <c r="T60" i="24"/>
  <c r="AB60" i="24"/>
  <c r="T56" i="24"/>
  <c r="AB56" i="24"/>
  <c r="T52" i="24"/>
  <c r="AB52" i="24"/>
  <c r="T48" i="24"/>
  <c r="AB48" i="24"/>
  <c r="T44" i="24"/>
  <c r="AB44" i="24"/>
  <c r="T40" i="24"/>
  <c r="AB40" i="24"/>
  <c r="T36" i="24"/>
  <c r="AB36" i="24"/>
  <c r="T32" i="24"/>
  <c r="AB32" i="24"/>
  <c r="GO31" i="12"/>
  <c r="BQ85" i="23"/>
  <c r="BN85" i="23"/>
  <c r="BM85" i="23"/>
  <c r="BR84" i="23"/>
  <c r="BR83" i="23"/>
  <c r="BR82" i="23"/>
  <c r="BR81" i="23"/>
  <c r="BR80" i="23"/>
  <c r="EM81" i="21"/>
  <c r="EM82" i="21"/>
  <c r="EM83" i="21"/>
  <c r="EM84" i="21"/>
  <c r="EM80" i="21"/>
  <c r="EH85" i="21"/>
  <c r="EI85" i="21"/>
  <c r="EL85" i="21" s="1"/>
  <c r="EE81" i="20"/>
  <c r="EE82" i="20"/>
  <c r="EE83" i="20"/>
  <c r="EE84" i="20"/>
  <c r="EE80" i="20"/>
  <c r="DV85" i="20"/>
  <c r="ED85" i="20"/>
  <c r="DR85" i="20"/>
  <c r="DS85" i="20"/>
  <c r="DZ85" i="20"/>
  <c r="EA85" i="20"/>
  <c r="OP85" i="13"/>
  <c r="OQ85" i="13"/>
  <c r="OT85" i="13" s="1"/>
  <c r="KK85" i="19"/>
  <c r="KL85" i="19"/>
  <c r="KO85" i="19" l="1"/>
  <c r="BQ43" i="23"/>
  <c r="BM74" i="23" l="1"/>
  <c r="BN74" i="23"/>
  <c r="BQ4" i="23"/>
  <c r="BQ5" i="23"/>
  <c r="BR5" i="23" s="1"/>
  <c r="BQ6" i="23"/>
  <c r="BQ7" i="23"/>
  <c r="BQ8" i="23"/>
  <c r="BQ9" i="23"/>
  <c r="BR9" i="23" s="1"/>
  <c r="BQ10" i="23"/>
  <c r="BQ13" i="23"/>
  <c r="BQ15" i="23"/>
  <c r="BQ16" i="23"/>
  <c r="BR16" i="23" s="1"/>
  <c r="BQ18" i="23"/>
  <c r="BQ19" i="23"/>
  <c r="BQ20" i="23"/>
  <c r="BQ23" i="23"/>
  <c r="BR23" i="23" s="1"/>
  <c r="BQ24" i="23"/>
  <c r="BQ25" i="23"/>
  <c r="BQ26" i="23"/>
  <c r="BQ27" i="23"/>
  <c r="BR27" i="23" s="1"/>
  <c r="BQ28" i="23"/>
  <c r="BQ29" i="23"/>
  <c r="BQ30" i="23"/>
  <c r="BQ32" i="23"/>
  <c r="BQ33" i="23"/>
  <c r="BQ34" i="23"/>
  <c r="BQ35" i="23"/>
  <c r="BQ36" i="23"/>
  <c r="BQ37" i="23"/>
  <c r="BQ38" i="23"/>
  <c r="BQ39" i="23"/>
  <c r="BQ40" i="23"/>
  <c r="BQ41" i="23"/>
  <c r="BQ44" i="23"/>
  <c r="BQ45" i="23"/>
  <c r="BQ46" i="23"/>
  <c r="BR46" i="23" s="1"/>
  <c r="BQ47" i="23"/>
  <c r="BQ48" i="23"/>
  <c r="BQ49" i="23"/>
  <c r="BQ50" i="23"/>
  <c r="BR50" i="23" s="1"/>
  <c r="BQ51" i="23"/>
  <c r="BQ52" i="23"/>
  <c r="BQ53" i="23"/>
  <c r="BQ54" i="23"/>
  <c r="BR54" i="23" s="1"/>
  <c r="BQ56" i="23"/>
  <c r="BQ57" i="23"/>
  <c r="BQ58" i="23"/>
  <c r="BQ59" i="23"/>
  <c r="BR59" i="23" s="1"/>
  <c r="BQ60" i="23"/>
  <c r="BQ61" i="23"/>
  <c r="BQ62" i="23"/>
  <c r="BQ63" i="23"/>
  <c r="BR63" i="23" s="1"/>
  <c r="BQ64" i="23"/>
  <c r="BQ65" i="23"/>
  <c r="BQ66" i="23"/>
  <c r="BQ67" i="23"/>
  <c r="BR67" i="23" s="1"/>
  <c r="BQ68" i="23"/>
  <c r="BQ69" i="23"/>
  <c r="BQ70" i="23"/>
  <c r="BQ71" i="23"/>
  <c r="BR71" i="23" s="1"/>
  <c r="BQ72" i="23"/>
  <c r="BQ73" i="23"/>
  <c r="BQ3" i="23"/>
  <c r="BR4" i="23"/>
  <c r="BR6" i="23"/>
  <c r="BR7" i="23"/>
  <c r="BR8" i="23"/>
  <c r="BR10" i="23"/>
  <c r="BR11" i="23"/>
  <c r="BR12" i="23"/>
  <c r="BR13" i="23"/>
  <c r="BR14" i="23"/>
  <c r="BR15" i="23"/>
  <c r="BR17" i="23"/>
  <c r="BR18" i="23"/>
  <c r="BR19" i="23"/>
  <c r="BR20" i="23"/>
  <c r="BR21" i="23"/>
  <c r="BR22" i="23"/>
  <c r="BR24" i="23"/>
  <c r="BR25" i="23"/>
  <c r="BR26" i="23"/>
  <c r="BR28" i="23"/>
  <c r="BR29" i="23"/>
  <c r="BR30" i="23"/>
  <c r="BR31" i="23"/>
  <c r="BR32" i="23"/>
  <c r="BR33" i="23"/>
  <c r="BR34" i="23"/>
  <c r="BR35" i="23"/>
  <c r="BR36" i="23"/>
  <c r="BR37" i="23"/>
  <c r="BR38" i="23"/>
  <c r="BR39" i="23"/>
  <c r="BR40" i="23"/>
  <c r="BR41" i="23"/>
  <c r="BR42" i="23"/>
  <c r="BR43" i="23"/>
  <c r="BR44" i="23"/>
  <c r="BR45" i="23"/>
  <c r="BR47" i="23"/>
  <c r="BR48" i="23"/>
  <c r="BR49" i="23"/>
  <c r="BR51" i="23"/>
  <c r="BR52" i="23"/>
  <c r="BR53" i="23"/>
  <c r="BR55" i="23"/>
  <c r="BR56" i="23"/>
  <c r="BR57" i="23"/>
  <c r="BR58" i="23"/>
  <c r="BR60" i="23"/>
  <c r="BR61" i="23"/>
  <c r="BR62" i="23"/>
  <c r="BR64" i="23"/>
  <c r="BR65" i="23"/>
  <c r="BR66" i="23"/>
  <c r="BR68" i="23"/>
  <c r="BR69" i="23"/>
  <c r="BR70" i="23"/>
  <c r="BR72" i="23"/>
  <c r="BR73" i="23"/>
  <c r="BR3" i="23"/>
  <c r="ED43" i="21"/>
  <c r="EL14" i="21"/>
  <c r="EL12" i="21"/>
  <c r="EL11" i="21"/>
  <c r="EH74" i="21"/>
  <c r="EI74" i="21"/>
  <c r="EL5" i="21"/>
  <c r="EL6" i="21"/>
  <c r="EL7" i="21"/>
  <c r="EL8" i="21"/>
  <c r="EM8" i="21" s="1"/>
  <c r="EL10" i="21"/>
  <c r="EL13" i="21"/>
  <c r="EL15" i="21"/>
  <c r="EL16" i="21"/>
  <c r="EL18" i="21"/>
  <c r="EL19" i="21"/>
  <c r="EL20" i="21"/>
  <c r="EL23" i="21"/>
  <c r="EM23" i="21" s="1"/>
  <c r="EL24" i="21"/>
  <c r="EL25" i="21"/>
  <c r="EL26" i="21"/>
  <c r="EM26" i="21" s="1"/>
  <c r="EL27" i="21"/>
  <c r="EM27" i="21" s="1"/>
  <c r="EL28" i="21"/>
  <c r="EL29" i="21"/>
  <c r="EL30" i="21"/>
  <c r="EM30" i="21" s="1"/>
  <c r="EL32" i="21"/>
  <c r="EL33" i="21"/>
  <c r="EL34" i="21"/>
  <c r="EL35" i="21"/>
  <c r="EL36" i="21"/>
  <c r="EL37" i="21"/>
  <c r="EL38" i="21"/>
  <c r="EL39" i="21"/>
  <c r="EL40" i="21"/>
  <c r="EL41" i="21"/>
  <c r="EL43" i="21"/>
  <c r="EL44" i="21"/>
  <c r="EL45" i="21"/>
  <c r="EL46" i="21"/>
  <c r="EL47" i="21"/>
  <c r="EL48" i="21"/>
  <c r="EL49" i="21"/>
  <c r="EL50" i="21"/>
  <c r="EL51" i="21"/>
  <c r="EL52" i="21"/>
  <c r="EL53" i="21"/>
  <c r="EL54" i="21"/>
  <c r="EL56" i="21"/>
  <c r="EL57" i="21"/>
  <c r="EL58" i="21"/>
  <c r="EM58" i="21" s="1"/>
  <c r="EL59" i="21"/>
  <c r="EL60" i="21"/>
  <c r="EL61" i="21"/>
  <c r="EL62" i="21"/>
  <c r="EM62" i="21" s="1"/>
  <c r="EL63" i="21"/>
  <c r="EL64" i="21"/>
  <c r="EL65" i="21"/>
  <c r="EL66" i="21"/>
  <c r="EM66" i="21" s="1"/>
  <c r="EL67" i="21"/>
  <c r="EL68" i="21"/>
  <c r="EL69" i="21"/>
  <c r="EL70" i="21"/>
  <c r="EM70" i="21" s="1"/>
  <c r="EL71" i="21"/>
  <c r="EL72" i="21"/>
  <c r="EL73" i="21"/>
  <c r="EL3" i="21"/>
  <c r="EM3" i="21" s="1"/>
  <c r="EM4" i="21"/>
  <c r="EM5" i="21"/>
  <c r="EM6" i="21"/>
  <c r="EM7" i="21"/>
  <c r="EM9" i="21"/>
  <c r="EM10" i="21"/>
  <c r="EM13" i="21"/>
  <c r="EM15" i="21"/>
  <c r="EM16" i="21"/>
  <c r="EM17" i="21"/>
  <c r="EM18" i="21"/>
  <c r="EM19" i="21"/>
  <c r="EM20" i="21"/>
  <c r="EM21" i="21"/>
  <c r="EM22" i="21"/>
  <c r="EM24" i="21"/>
  <c r="EM25" i="21"/>
  <c r="EM28" i="21"/>
  <c r="EM29" i="21"/>
  <c r="EM31" i="21"/>
  <c r="EM32" i="21"/>
  <c r="EM33" i="21"/>
  <c r="EM34" i="21"/>
  <c r="EM35" i="21"/>
  <c r="EM36" i="21"/>
  <c r="EM37" i="21"/>
  <c r="EM38" i="21"/>
  <c r="EM39" i="21"/>
  <c r="EM40" i="21"/>
  <c r="EM41" i="21"/>
  <c r="EM42" i="21"/>
  <c r="EM44" i="21"/>
  <c r="EM45" i="21"/>
  <c r="EM46" i="21"/>
  <c r="EM47" i="21"/>
  <c r="EM48" i="21"/>
  <c r="EM49" i="21"/>
  <c r="EM50" i="21"/>
  <c r="EM51" i="21"/>
  <c r="EM52" i="21"/>
  <c r="EM53" i="21"/>
  <c r="EM54" i="21"/>
  <c r="EM55" i="21"/>
  <c r="EM56" i="21"/>
  <c r="EM57" i="21"/>
  <c r="EM59" i="21"/>
  <c r="EM60" i="21"/>
  <c r="EM61" i="21"/>
  <c r="EM63" i="21"/>
  <c r="EM64" i="21"/>
  <c r="EM65" i="21"/>
  <c r="EM67" i="21"/>
  <c r="EM68" i="21"/>
  <c r="EM69" i="21"/>
  <c r="EM71" i="21"/>
  <c r="EM72" i="21"/>
  <c r="EM73" i="21"/>
  <c r="ED22" i="20"/>
  <c r="ED21" i="20"/>
  <c r="EE21" i="20" s="1"/>
  <c r="DV21" i="20"/>
  <c r="ED14" i="20"/>
  <c r="ED12" i="20"/>
  <c r="ED11" i="20"/>
  <c r="DZ74" i="20"/>
  <c r="EA74" i="20"/>
  <c r="ED5" i="20"/>
  <c r="ED6" i="20"/>
  <c r="ED7" i="20"/>
  <c r="ED8" i="20"/>
  <c r="ED10" i="20"/>
  <c r="ED13" i="20"/>
  <c r="ED15" i="20"/>
  <c r="ED16" i="20"/>
  <c r="ED18" i="20"/>
  <c r="ED19" i="20"/>
  <c r="ED20" i="20"/>
  <c r="ED23" i="20"/>
  <c r="ED24" i="20"/>
  <c r="ED25" i="20"/>
  <c r="ED26" i="20"/>
  <c r="ED27" i="20"/>
  <c r="ED28" i="20"/>
  <c r="ED29" i="20"/>
  <c r="ED30" i="20"/>
  <c r="ED32" i="20"/>
  <c r="ED33" i="20"/>
  <c r="ED34" i="20"/>
  <c r="ED35" i="20"/>
  <c r="ED36" i="20"/>
  <c r="ED37" i="20"/>
  <c r="ED38" i="20"/>
  <c r="ED39" i="20"/>
  <c r="ED40" i="20"/>
  <c r="ED41" i="20"/>
  <c r="ED43" i="20"/>
  <c r="EE43" i="20" s="1"/>
  <c r="ED44" i="20"/>
  <c r="ED45" i="20"/>
  <c r="ED46" i="20"/>
  <c r="ED47" i="20"/>
  <c r="ED48" i="20"/>
  <c r="ED49" i="20"/>
  <c r="ED50" i="20"/>
  <c r="ED51" i="20"/>
  <c r="ED52" i="20"/>
  <c r="ED53" i="20"/>
  <c r="ED54" i="20"/>
  <c r="ED55" i="20"/>
  <c r="ED56" i="20"/>
  <c r="ED57" i="20"/>
  <c r="ED58" i="20"/>
  <c r="ED59" i="20"/>
  <c r="ED60" i="20"/>
  <c r="ED61" i="20"/>
  <c r="ED62" i="20"/>
  <c r="ED63" i="20"/>
  <c r="ED64" i="20"/>
  <c r="ED65" i="20"/>
  <c r="ED66" i="20"/>
  <c r="ED67" i="20"/>
  <c r="ED68" i="20"/>
  <c r="ED69" i="20"/>
  <c r="ED70" i="20"/>
  <c r="ED71" i="20"/>
  <c r="ED72" i="20"/>
  <c r="ED73" i="20"/>
  <c r="ED3" i="20"/>
  <c r="EE3" i="20" s="1"/>
  <c r="EE4" i="20"/>
  <c r="EE5" i="20"/>
  <c r="EE6" i="20"/>
  <c r="EE7" i="20"/>
  <c r="EE8" i="20"/>
  <c r="EE9" i="20"/>
  <c r="EE10" i="20"/>
  <c r="EE11" i="20"/>
  <c r="EE12" i="20"/>
  <c r="EE13" i="20"/>
  <c r="EE14" i="20"/>
  <c r="EE15" i="20"/>
  <c r="EE16" i="20"/>
  <c r="EE17" i="20"/>
  <c r="EE18" i="20"/>
  <c r="EE19" i="20"/>
  <c r="EE20" i="20"/>
  <c r="EE22" i="20"/>
  <c r="EE23" i="20"/>
  <c r="EE24" i="20"/>
  <c r="EE25" i="20"/>
  <c r="EE26" i="20"/>
  <c r="EE27" i="20"/>
  <c r="EE28" i="20"/>
  <c r="EE29" i="20"/>
  <c r="EE30" i="20"/>
  <c r="EE31" i="20"/>
  <c r="EE32" i="20"/>
  <c r="EE33" i="20"/>
  <c r="EE34" i="20"/>
  <c r="EE35" i="20"/>
  <c r="EE36" i="20"/>
  <c r="EE37" i="20"/>
  <c r="EE38" i="20"/>
  <c r="EE39" i="20"/>
  <c r="EE40" i="20"/>
  <c r="EE41" i="20"/>
  <c r="EE42" i="20"/>
  <c r="EE44" i="20"/>
  <c r="EE45" i="20"/>
  <c r="EE46" i="20"/>
  <c r="EE47" i="20"/>
  <c r="EE48" i="20"/>
  <c r="EE49" i="20"/>
  <c r="EE50" i="20"/>
  <c r="EE51" i="20"/>
  <c r="EE52" i="20"/>
  <c r="EE53" i="20"/>
  <c r="EE54" i="20"/>
  <c r="EE55" i="20"/>
  <c r="EE56" i="20"/>
  <c r="EE57" i="20"/>
  <c r="EE58" i="20"/>
  <c r="EE59" i="20"/>
  <c r="EE60" i="20"/>
  <c r="EE61" i="20"/>
  <c r="EE62" i="20"/>
  <c r="EE63" i="20"/>
  <c r="EE64" i="20"/>
  <c r="EE65" i="20"/>
  <c r="EE66" i="20"/>
  <c r="EE67" i="20"/>
  <c r="EE68" i="20"/>
  <c r="EE69" i="20"/>
  <c r="EE70" i="20"/>
  <c r="EE71" i="20"/>
  <c r="EE72" i="20"/>
  <c r="EE73" i="20"/>
  <c r="OT55" i="13"/>
  <c r="OT22" i="13"/>
  <c r="OP74" i="13"/>
  <c r="OQ74" i="13"/>
  <c r="OT5" i="13"/>
  <c r="OT6" i="13"/>
  <c r="OU6" i="13" s="1"/>
  <c r="OT7" i="13"/>
  <c r="OT8" i="13"/>
  <c r="OT10" i="13"/>
  <c r="OT13" i="13"/>
  <c r="OU13" i="13" s="1"/>
  <c r="OT14" i="13"/>
  <c r="OT15" i="13"/>
  <c r="OT16" i="13"/>
  <c r="OT18" i="13"/>
  <c r="OU18" i="13" s="1"/>
  <c r="OT19" i="13"/>
  <c r="OT20" i="13"/>
  <c r="OT21" i="13"/>
  <c r="OU21" i="13" s="1"/>
  <c r="OT23" i="13"/>
  <c r="OU23" i="13" s="1"/>
  <c r="OT24" i="13"/>
  <c r="OT25" i="13"/>
  <c r="OT26" i="13"/>
  <c r="OT27" i="13"/>
  <c r="OU27" i="13" s="1"/>
  <c r="OT28" i="13"/>
  <c r="OT29" i="13"/>
  <c r="OT30" i="13"/>
  <c r="OT32" i="13"/>
  <c r="OU32" i="13" s="1"/>
  <c r="OT33" i="13"/>
  <c r="OT34" i="13"/>
  <c r="OT35" i="13"/>
  <c r="OT36" i="13"/>
  <c r="OU36" i="13" s="1"/>
  <c r="OT37" i="13"/>
  <c r="OT38" i="13"/>
  <c r="OT39" i="13"/>
  <c r="OT40" i="13"/>
  <c r="OU40" i="13" s="1"/>
  <c r="OT41" i="13"/>
  <c r="OT44" i="13"/>
  <c r="OT45" i="13"/>
  <c r="OT46" i="13"/>
  <c r="OT47" i="13"/>
  <c r="OT48" i="13"/>
  <c r="OT49" i="13"/>
  <c r="OT50" i="13"/>
  <c r="OT51" i="13"/>
  <c r="OT52" i="13"/>
  <c r="OT53" i="13"/>
  <c r="OT54" i="13"/>
  <c r="OT56" i="13"/>
  <c r="OT57" i="13"/>
  <c r="OT58" i="13"/>
  <c r="OT59" i="13"/>
  <c r="OU59" i="13" s="1"/>
  <c r="OT60" i="13"/>
  <c r="OT61" i="13"/>
  <c r="OT62" i="13"/>
  <c r="OT63" i="13"/>
  <c r="OU63" i="13" s="1"/>
  <c r="OT64" i="13"/>
  <c r="OT65" i="13"/>
  <c r="OT66" i="13"/>
  <c r="OT67" i="13"/>
  <c r="OU67" i="13" s="1"/>
  <c r="OT68" i="13"/>
  <c r="OT69" i="13"/>
  <c r="OT70" i="13"/>
  <c r="OT71" i="13"/>
  <c r="OU71" i="13" s="1"/>
  <c r="OT72" i="13"/>
  <c r="OT73" i="13"/>
  <c r="OT3" i="13"/>
  <c r="OU3" i="13" s="1"/>
  <c r="OU4" i="13"/>
  <c r="OU5" i="13"/>
  <c r="OU7" i="13"/>
  <c r="OU8" i="13"/>
  <c r="OU9" i="13"/>
  <c r="OU10" i="13"/>
  <c r="OU11" i="13"/>
  <c r="OU12" i="13"/>
  <c r="OU14" i="13"/>
  <c r="OU15" i="13"/>
  <c r="OU16" i="13"/>
  <c r="OU17" i="13"/>
  <c r="OU19" i="13"/>
  <c r="OU20" i="13"/>
  <c r="OU24" i="13"/>
  <c r="OU25" i="13"/>
  <c r="OU26" i="13"/>
  <c r="OU28" i="13"/>
  <c r="OU29" i="13"/>
  <c r="OU30" i="13"/>
  <c r="OU31" i="13"/>
  <c r="OU33" i="13"/>
  <c r="OU34" i="13"/>
  <c r="OU35" i="13"/>
  <c r="OU37" i="13"/>
  <c r="OU38" i="13"/>
  <c r="OU39" i="13"/>
  <c r="OU41" i="13"/>
  <c r="OU42" i="13"/>
  <c r="OU43" i="13"/>
  <c r="OU44" i="13"/>
  <c r="OU45" i="13"/>
  <c r="OU46" i="13"/>
  <c r="OU47" i="13"/>
  <c r="OU48" i="13"/>
  <c r="OU49" i="13"/>
  <c r="OU50" i="13"/>
  <c r="OU51" i="13"/>
  <c r="OU52" i="13"/>
  <c r="OU53" i="13"/>
  <c r="OU54" i="13"/>
  <c r="OU56" i="13"/>
  <c r="OU57" i="13"/>
  <c r="OU58" i="13"/>
  <c r="OU60" i="13"/>
  <c r="OU61" i="13"/>
  <c r="OU62" i="13"/>
  <c r="OU64" i="13"/>
  <c r="OU65" i="13"/>
  <c r="OU66" i="13"/>
  <c r="OU68" i="13"/>
  <c r="OU69" i="13"/>
  <c r="OU70" i="13"/>
  <c r="OU72" i="13"/>
  <c r="OU73" i="13"/>
  <c r="EM43" i="21" l="1"/>
  <c r="BQ74" i="23"/>
  <c r="EL74" i="21"/>
  <c r="ED74" i="20"/>
  <c r="OT74" i="13"/>
  <c r="KO93" i="19" l="1"/>
  <c r="KO92" i="19"/>
  <c r="KO91" i="19"/>
  <c r="KO55" i="19"/>
  <c r="LV55" i="19" s="1"/>
  <c r="KO43" i="19"/>
  <c r="KO22" i="19"/>
  <c r="LV22" i="19" s="1"/>
  <c r="KO21" i="19"/>
  <c r="LV21" i="19" s="1"/>
  <c r="KO14" i="19"/>
  <c r="LV14" i="19" s="1"/>
  <c r="KO12" i="19"/>
  <c r="LV12" i="19" s="1"/>
  <c r="KO11" i="19"/>
  <c r="LV11" i="19" s="1"/>
  <c r="KO9" i="19"/>
  <c r="KO4" i="19"/>
  <c r="KO5" i="19"/>
  <c r="LV5" i="19" s="1"/>
  <c r="KO6" i="19"/>
  <c r="KO7" i="19"/>
  <c r="KO8" i="19"/>
  <c r="LV8" i="19" s="1"/>
  <c r="KO10" i="19"/>
  <c r="KO13" i="19"/>
  <c r="LV13" i="19" s="1"/>
  <c r="KO15" i="19"/>
  <c r="KO16" i="19"/>
  <c r="LV16" i="19" s="1"/>
  <c r="KO18" i="19"/>
  <c r="KO19" i="19"/>
  <c r="KO20" i="19"/>
  <c r="LV20" i="19" s="1"/>
  <c r="KO23" i="19"/>
  <c r="KO24" i="19"/>
  <c r="LV24" i="19" s="1"/>
  <c r="KO25" i="19"/>
  <c r="LV25" i="19" s="1"/>
  <c r="KO26" i="19"/>
  <c r="KO27" i="19"/>
  <c r="KO28" i="19"/>
  <c r="LV28" i="19" s="1"/>
  <c r="KO29" i="19"/>
  <c r="LV29" i="19" s="1"/>
  <c r="KO30" i="19"/>
  <c r="KP31" i="19"/>
  <c r="KO32" i="19"/>
  <c r="LV32" i="19" s="1"/>
  <c r="KO33" i="19"/>
  <c r="LV33" i="19" s="1"/>
  <c r="KO34" i="19"/>
  <c r="KO35" i="19"/>
  <c r="KO36" i="19"/>
  <c r="LV36" i="19" s="1"/>
  <c r="KO37" i="19"/>
  <c r="LV37" i="19" s="1"/>
  <c r="KO38" i="19"/>
  <c r="KO39" i="19"/>
  <c r="KO40" i="19"/>
  <c r="LV40" i="19" s="1"/>
  <c r="KO41" i="19"/>
  <c r="LV41" i="19" s="1"/>
  <c r="KP42" i="19"/>
  <c r="KO44" i="19"/>
  <c r="LV44" i="19" s="1"/>
  <c r="KO45" i="19"/>
  <c r="LV45" i="19" s="1"/>
  <c r="KO46" i="19"/>
  <c r="KO47" i="19"/>
  <c r="KO48" i="19"/>
  <c r="LV48" i="19" s="1"/>
  <c r="KO49" i="19"/>
  <c r="LV49" i="19" s="1"/>
  <c r="KO50" i="19"/>
  <c r="KO51" i="19"/>
  <c r="KO52" i="19"/>
  <c r="LV52" i="19" s="1"/>
  <c r="KO53" i="19"/>
  <c r="LV53" i="19" s="1"/>
  <c r="KO54" i="19"/>
  <c r="KO56" i="19"/>
  <c r="LV56" i="19" s="1"/>
  <c r="KO57" i="19"/>
  <c r="LV57" i="19" s="1"/>
  <c r="KO58" i="19"/>
  <c r="KO59" i="19"/>
  <c r="KO60" i="19"/>
  <c r="LV60" i="19" s="1"/>
  <c r="KO61" i="19"/>
  <c r="LV61" i="19" s="1"/>
  <c r="KO62" i="19"/>
  <c r="KO63" i="19"/>
  <c r="KO64" i="19"/>
  <c r="LV64" i="19" s="1"/>
  <c r="KO65" i="19"/>
  <c r="LV65" i="19" s="1"/>
  <c r="KO66" i="19"/>
  <c r="KO67" i="19"/>
  <c r="KO68" i="19"/>
  <c r="LV68" i="19" s="1"/>
  <c r="KO69" i="19"/>
  <c r="LV69" i="19" s="1"/>
  <c r="KO70" i="19"/>
  <c r="KO71" i="19"/>
  <c r="KO72" i="19"/>
  <c r="LV72" i="19" s="1"/>
  <c r="KO73" i="19"/>
  <c r="KO3" i="19"/>
  <c r="KP17" i="19"/>
  <c r="KP28" i="19"/>
  <c r="KP36" i="19"/>
  <c r="KP40" i="19"/>
  <c r="KK74" i="19"/>
  <c r="KL74" i="19"/>
  <c r="KP37" i="19" l="1"/>
  <c r="KP24" i="19"/>
  <c r="KP68" i="19"/>
  <c r="KP32" i="19"/>
  <c r="KP5" i="19"/>
  <c r="KP16" i="19"/>
  <c r="KP13" i="19"/>
  <c r="KP72" i="19"/>
  <c r="KP29" i="19"/>
  <c r="KP52" i="19"/>
  <c r="KP48" i="19"/>
  <c r="KP44" i="19"/>
  <c r="KP20" i="19"/>
  <c r="KP56" i="19"/>
  <c r="KP41" i="19"/>
  <c r="KP33" i="19"/>
  <c r="KP25" i="19"/>
  <c r="KP64" i="19"/>
  <c r="KP60" i="19"/>
  <c r="KP73" i="19"/>
  <c r="LV73" i="19"/>
  <c r="KP19" i="19"/>
  <c r="LV19" i="19"/>
  <c r="LV4" i="19"/>
  <c r="KP65" i="19"/>
  <c r="KP57" i="19"/>
  <c r="KP49" i="19"/>
  <c r="KP8" i="19"/>
  <c r="KP39" i="19"/>
  <c r="LV39" i="19"/>
  <c r="KP35" i="19"/>
  <c r="LV35" i="19"/>
  <c r="KP27" i="19"/>
  <c r="LV27" i="19"/>
  <c r="KP23" i="19"/>
  <c r="LV23" i="19"/>
  <c r="KP18" i="19"/>
  <c r="LV18" i="19"/>
  <c r="KP7" i="19"/>
  <c r="LV7" i="19"/>
  <c r="LV9" i="19"/>
  <c r="KP71" i="19"/>
  <c r="LV71" i="19"/>
  <c r="KP67" i="19"/>
  <c r="LV67" i="19"/>
  <c r="KP63" i="19"/>
  <c r="LV63" i="19"/>
  <c r="KP59" i="19"/>
  <c r="LV59" i="19"/>
  <c r="KP51" i="19"/>
  <c r="LV51" i="19"/>
  <c r="KP47" i="19"/>
  <c r="LV47" i="19"/>
  <c r="KP38" i="19"/>
  <c r="LV38" i="19"/>
  <c r="KP34" i="19"/>
  <c r="LV34" i="19"/>
  <c r="KP30" i="19"/>
  <c r="LV30" i="19"/>
  <c r="KP26" i="19"/>
  <c r="LV26" i="19"/>
  <c r="KP6" i="19"/>
  <c r="LV6" i="19"/>
  <c r="KP69" i="19"/>
  <c r="KP61" i="19"/>
  <c r="KP53" i="19"/>
  <c r="KP45" i="19"/>
  <c r="KP3" i="19"/>
  <c r="LV3" i="19"/>
  <c r="LV70" i="19"/>
  <c r="KP66" i="19"/>
  <c r="LV66" i="19"/>
  <c r="KP62" i="19"/>
  <c r="LV62" i="19"/>
  <c r="KP58" i="19"/>
  <c r="LV58" i="19"/>
  <c r="KP54" i="19"/>
  <c r="LV54" i="19"/>
  <c r="KP50" i="19"/>
  <c r="LV50" i="19"/>
  <c r="KP46" i="19"/>
  <c r="LV46" i="19"/>
  <c r="KP15" i="19"/>
  <c r="LV15" i="19"/>
  <c r="KP10" i="19"/>
  <c r="LV10" i="19"/>
  <c r="LV43" i="19"/>
  <c r="KO74" i="19"/>
  <c r="KC74" i="19"/>
  <c r="KD74" i="19"/>
  <c r="KG74" i="19" l="1"/>
  <c r="KG70" i="19"/>
  <c r="KP70" i="19" s="1"/>
  <c r="KG55" i="19" l="1"/>
  <c r="KP55" i="19" s="1"/>
  <c r="KG21" i="19"/>
  <c r="KP21" i="19" s="1"/>
  <c r="KH81" i="19" l="1"/>
  <c r="KH82" i="19"/>
  <c r="KH83" i="19"/>
  <c r="KH84" i="19"/>
  <c r="KH80" i="19"/>
  <c r="KC85" i="19"/>
  <c r="KD85" i="19"/>
  <c r="BJ81" i="23"/>
  <c r="BJ82" i="23"/>
  <c r="BJ83" i="23"/>
  <c r="BJ84" i="23"/>
  <c r="BJ80" i="23"/>
  <c r="BI85" i="23"/>
  <c r="BE85" i="23"/>
  <c r="BF85" i="23"/>
  <c r="EE81" i="21"/>
  <c r="EE82" i="21"/>
  <c r="EE83" i="21"/>
  <c r="EE84" i="21"/>
  <c r="EE80" i="21"/>
  <c r="DZ85" i="21"/>
  <c r="EA85" i="21"/>
  <c r="ED85" i="21" s="1"/>
  <c r="OM81" i="13"/>
  <c r="OM82" i="13"/>
  <c r="OM83" i="13"/>
  <c r="OM84" i="13"/>
  <c r="OM80" i="13"/>
  <c r="OL85" i="13"/>
  <c r="OH85" i="13"/>
  <c r="OI85" i="13"/>
  <c r="BJ73" i="23"/>
  <c r="BJ72" i="23"/>
  <c r="BJ71" i="23"/>
  <c r="BJ70" i="23"/>
  <c r="BJ69" i="23"/>
  <c r="BJ68" i="23"/>
  <c r="BJ67" i="23"/>
  <c r="BJ66" i="23"/>
  <c r="BJ65" i="23"/>
  <c r="BJ64" i="23"/>
  <c r="BJ63" i="23"/>
  <c r="BJ62" i="23"/>
  <c r="BJ61" i="23"/>
  <c r="BJ60" i="23"/>
  <c r="BJ59" i="23"/>
  <c r="BJ58" i="23"/>
  <c r="BJ57" i="23"/>
  <c r="BJ56" i="23"/>
  <c r="BJ55" i="23"/>
  <c r="BJ54" i="23"/>
  <c r="BJ53" i="23"/>
  <c r="BJ52" i="23"/>
  <c r="BJ51" i="23"/>
  <c r="BJ50" i="23"/>
  <c r="BJ49" i="23"/>
  <c r="BJ48" i="23"/>
  <c r="BJ47" i="23"/>
  <c r="BJ46" i="23"/>
  <c r="BJ45" i="23"/>
  <c r="BJ44" i="23"/>
  <c r="BJ43" i="23"/>
  <c r="BJ42" i="23"/>
  <c r="BJ41" i="23"/>
  <c r="BJ40" i="23"/>
  <c r="BJ39" i="23"/>
  <c r="BJ38" i="23"/>
  <c r="BJ37" i="23"/>
  <c r="BJ36" i="23"/>
  <c r="BJ35" i="23"/>
  <c r="BJ34" i="23"/>
  <c r="BJ33" i="23"/>
  <c r="BJ32" i="23"/>
  <c r="BJ31" i="23"/>
  <c r="BJ30" i="23"/>
  <c r="BJ29" i="23"/>
  <c r="BJ28" i="23"/>
  <c r="BJ27" i="23"/>
  <c r="BJ26" i="23"/>
  <c r="BJ25" i="23"/>
  <c r="BJ24" i="23"/>
  <c r="BJ23" i="23"/>
  <c r="BJ21" i="23"/>
  <c r="BJ20" i="23"/>
  <c r="BJ19" i="23"/>
  <c r="BJ18" i="23"/>
  <c r="BJ17" i="23"/>
  <c r="BJ16" i="23"/>
  <c r="BJ15" i="23"/>
  <c r="BJ13" i="23"/>
  <c r="BJ10" i="23"/>
  <c r="BJ9" i="23"/>
  <c r="BJ8" i="23"/>
  <c r="BJ7" i="23"/>
  <c r="BJ6" i="23"/>
  <c r="BJ5" i="23"/>
  <c r="BJ4" i="23"/>
  <c r="BJ3" i="23"/>
  <c r="EE73" i="21"/>
  <c r="EE72" i="21"/>
  <c r="EE71" i="21"/>
  <c r="EE70" i="21"/>
  <c r="EE69" i="21"/>
  <c r="EE68" i="21"/>
  <c r="EE67" i="21"/>
  <c r="EE66" i="21"/>
  <c r="EE65" i="21"/>
  <c r="EE64" i="21"/>
  <c r="EE63" i="21"/>
  <c r="EE62" i="21"/>
  <c r="EE61" i="21"/>
  <c r="EE60" i="21"/>
  <c r="EE59" i="21"/>
  <c r="EE58" i="21"/>
  <c r="EE57" i="21"/>
  <c r="EE56" i="21"/>
  <c r="EE54" i="21"/>
  <c r="EE53" i="21"/>
  <c r="EE52" i="21"/>
  <c r="EE51" i="21"/>
  <c r="EE50" i="21"/>
  <c r="EE49" i="21"/>
  <c r="EE48" i="21"/>
  <c r="EE47" i="21"/>
  <c r="EE46" i="21"/>
  <c r="EE45" i="21"/>
  <c r="EE44" i="21"/>
  <c r="EE43" i="21"/>
  <c r="EE42" i="21"/>
  <c r="EE41" i="21"/>
  <c r="EE40" i="21"/>
  <c r="EE39" i="21"/>
  <c r="EE38" i="21"/>
  <c r="EE37" i="21"/>
  <c r="EE36" i="21"/>
  <c r="EE35" i="21"/>
  <c r="EE34" i="21"/>
  <c r="EE33" i="21"/>
  <c r="EE32" i="21"/>
  <c r="EE31" i="21"/>
  <c r="EE30" i="21"/>
  <c r="EE29" i="21"/>
  <c r="EE28" i="21"/>
  <c r="EE27" i="21"/>
  <c r="EE26" i="21"/>
  <c r="EE25" i="21"/>
  <c r="EE24" i="21"/>
  <c r="EE23" i="21"/>
  <c r="EE21" i="21"/>
  <c r="EE20" i="21"/>
  <c r="EE19" i="21"/>
  <c r="EE18" i="21"/>
  <c r="EE17" i="21"/>
  <c r="EE16" i="21"/>
  <c r="EE15" i="21"/>
  <c r="ED14" i="21"/>
  <c r="EE13" i="21"/>
  <c r="ED12" i="21"/>
  <c r="ED11" i="21"/>
  <c r="EM11" i="21" s="1"/>
  <c r="EE10" i="21"/>
  <c r="EE9" i="21"/>
  <c r="EE8" i="21"/>
  <c r="EE7" i="21"/>
  <c r="EE6" i="21"/>
  <c r="EE5" i="21"/>
  <c r="EE4" i="21"/>
  <c r="EE3" i="21"/>
  <c r="DW73" i="20"/>
  <c r="DW72" i="20"/>
  <c r="DW71" i="20"/>
  <c r="DW70" i="20"/>
  <c r="DW69" i="20"/>
  <c r="DW68" i="20"/>
  <c r="DW67" i="20"/>
  <c r="DW66" i="20"/>
  <c r="DW65" i="20"/>
  <c r="DW64" i="20"/>
  <c r="DW63" i="20"/>
  <c r="DW62" i="20"/>
  <c r="DW61" i="20"/>
  <c r="DW60" i="20"/>
  <c r="DW59" i="20"/>
  <c r="DW58" i="20"/>
  <c r="DW57" i="20"/>
  <c r="DW56" i="20"/>
  <c r="DW55" i="20"/>
  <c r="DW54" i="20"/>
  <c r="DW53" i="20"/>
  <c r="DW52" i="20"/>
  <c r="DW51" i="20"/>
  <c r="DW50" i="20"/>
  <c r="DW49" i="20"/>
  <c r="DW48" i="20"/>
  <c r="DW47" i="20"/>
  <c r="DW46" i="20"/>
  <c r="DW45" i="20"/>
  <c r="DW44" i="20"/>
  <c r="DW43" i="20"/>
  <c r="DW42" i="20"/>
  <c r="DW41" i="20"/>
  <c r="DW40" i="20"/>
  <c r="DW39" i="20"/>
  <c r="DW38" i="20"/>
  <c r="DW37" i="20"/>
  <c r="DW36" i="20"/>
  <c r="DW35" i="20"/>
  <c r="DW34" i="20"/>
  <c r="DW33" i="20"/>
  <c r="DW32" i="20"/>
  <c r="DW31" i="20"/>
  <c r="DW30" i="20"/>
  <c r="DW29" i="20"/>
  <c r="DW28" i="20"/>
  <c r="DW27" i="20"/>
  <c r="DW26" i="20"/>
  <c r="DW25" i="20"/>
  <c r="DW24" i="20"/>
  <c r="DW23" i="20"/>
  <c r="DV22" i="20"/>
  <c r="DW22" i="20" s="1"/>
  <c r="DW21" i="20"/>
  <c r="DW20" i="20"/>
  <c r="DW19" i="20"/>
  <c r="DW18" i="20"/>
  <c r="DW17" i="20"/>
  <c r="DW16" i="20"/>
  <c r="DW15" i="20"/>
  <c r="DW14" i="20"/>
  <c r="DV14" i="20"/>
  <c r="DW13" i="20"/>
  <c r="DV12" i="20"/>
  <c r="DW12" i="20" s="1"/>
  <c r="DV11" i="20"/>
  <c r="DW11" i="20" s="1"/>
  <c r="DW10" i="20"/>
  <c r="DW9" i="20"/>
  <c r="DW8" i="20"/>
  <c r="DW7" i="20"/>
  <c r="DW6" i="20"/>
  <c r="DW5" i="20"/>
  <c r="DW4" i="20"/>
  <c r="DW3" i="20"/>
  <c r="OM73" i="13"/>
  <c r="OM72" i="13"/>
  <c r="OM71" i="13"/>
  <c r="OM70" i="13"/>
  <c r="OM69" i="13"/>
  <c r="OM68" i="13"/>
  <c r="OM67" i="13"/>
  <c r="OM66" i="13"/>
  <c r="OM65" i="13"/>
  <c r="OM64" i="13"/>
  <c r="OM63" i="13"/>
  <c r="OM62" i="13"/>
  <c r="OM61" i="13"/>
  <c r="OM60" i="13"/>
  <c r="OM59" i="13"/>
  <c r="OM58" i="13"/>
  <c r="OM57" i="13"/>
  <c r="OM56" i="13"/>
  <c r="OL55" i="13"/>
  <c r="OM54" i="13"/>
  <c r="OM53" i="13"/>
  <c r="OM52" i="13"/>
  <c r="OM51" i="13"/>
  <c r="OM50" i="13"/>
  <c r="OM49" i="13"/>
  <c r="OM48" i="13"/>
  <c r="OM47" i="13"/>
  <c r="OM46" i="13"/>
  <c r="OM45" i="13"/>
  <c r="OM44" i="13"/>
  <c r="OM43" i="13"/>
  <c r="OM42" i="13"/>
  <c r="OM41" i="13"/>
  <c r="OM40" i="13"/>
  <c r="OM39" i="13"/>
  <c r="OM38" i="13"/>
  <c r="OM37" i="13"/>
  <c r="OM36" i="13"/>
  <c r="OM35" i="13"/>
  <c r="OM34" i="13"/>
  <c r="OM33" i="13"/>
  <c r="OM32" i="13"/>
  <c r="OM31" i="13"/>
  <c r="OM30" i="13"/>
  <c r="OM29" i="13"/>
  <c r="OM28" i="13"/>
  <c r="OM27" i="13"/>
  <c r="OM26" i="13"/>
  <c r="OM25" i="13"/>
  <c r="OM24" i="13"/>
  <c r="OM23" i="13"/>
  <c r="OL22" i="13"/>
  <c r="OM21" i="13"/>
  <c r="OM20" i="13"/>
  <c r="OM19" i="13"/>
  <c r="OM18" i="13"/>
  <c r="OM17" i="13"/>
  <c r="OM16" i="13"/>
  <c r="OM15" i="13"/>
  <c r="OM14" i="13"/>
  <c r="OM13" i="13"/>
  <c r="OM12" i="13"/>
  <c r="OM11" i="13"/>
  <c r="OM10" i="13"/>
  <c r="OM9" i="13"/>
  <c r="OM8" i="13"/>
  <c r="OM7" i="13"/>
  <c r="OM6" i="13"/>
  <c r="OM5" i="13"/>
  <c r="OM4" i="13"/>
  <c r="OM3" i="13"/>
  <c r="KH73" i="19"/>
  <c r="KH72" i="19"/>
  <c r="KH71" i="19"/>
  <c r="KH69" i="19"/>
  <c r="KH68" i="19"/>
  <c r="KH67" i="19"/>
  <c r="KH66" i="19"/>
  <c r="KH65" i="19"/>
  <c r="KH64" i="19"/>
  <c r="KH63" i="19"/>
  <c r="KH62" i="19"/>
  <c r="KH61" i="19"/>
  <c r="KH60" i="19"/>
  <c r="KH59" i="19"/>
  <c r="KH58" i="19"/>
  <c r="KH57" i="19"/>
  <c r="KH56" i="19"/>
  <c r="KH55" i="19"/>
  <c r="KH54" i="19"/>
  <c r="KH53" i="19"/>
  <c r="KH52" i="19"/>
  <c r="KH51" i="19"/>
  <c r="KH50" i="19"/>
  <c r="KH49" i="19"/>
  <c r="KH48" i="19"/>
  <c r="KH47" i="19"/>
  <c r="KH46" i="19"/>
  <c r="KH45" i="19"/>
  <c r="KH44" i="19"/>
  <c r="KG43" i="19"/>
  <c r="KH42" i="19"/>
  <c r="KH41" i="19"/>
  <c r="KH40" i="19"/>
  <c r="KH39" i="19"/>
  <c r="KH38" i="19"/>
  <c r="KH37" i="19"/>
  <c r="KH36" i="19"/>
  <c r="KH35" i="19"/>
  <c r="KH34" i="19"/>
  <c r="KH33" i="19"/>
  <c r="KH32" i="19"/>
  <c r="KH31" i="19"/>
  <c r="KH30" i="19"/>
  <c r="KH29" i="19"/>
  <c r="KH28" i="19"/>
  <c r="KH27" i="19"/>
  <c r="KH26" i="19"/>
  <c r="KH25" i="19"/>
  <c r="KH24" i="19"/>
  <c r="KH23" i="19"/>
  <c r="KG22" i="19"/>
  <c r="KP22" i="19" s="1"/>
  <c r="KH20" i="19"/>
  <c r="KH19" i="19"/>
  <c r="KH18" i="19"/>
  <c r="KH17" i="19"/>
  <c r="KH16" i="19"/>
  <c r="KH15" i="19"/>
  <c r="KG14" i="19"/>
  <c r="KH13" i="19"/>
  <c r="KG12" i="19"/>
  <c r="KP12" i="19" s="1"/>
  <c r="KG11" i="19"/>
  <c r="KH10" i="19"/>
  <c r="KG9" i="19"/>
  <c r="KH8" i="19"/>
  <c r="KH7" i="19"/>
  <c r="KH6" i="19"/>
  <c r="KH5" i="19"/>
  <c r="KG4" i="19"/>
  <c r="KH3" i="19"/>
  <c r="OU22" i="13" l="1"/>
  <c r="OU55" i="13"/>
  <c r="KG85" i="19"/>
  <c r="EM14" i="21"/>
  <c r="EM12" i="21"/>
  <c r="KP14" i="19"/>
  <c r="KP4" i="19"/>
  <c r="KP11" i="19"/>
  <c r="KP9" i="19"/>
  <c r="KP43" i="19"/>
  <c r="JY70" i="19"/>
  <c r="KH70" i="19" s="1"/>
  <c r="JQ102" i="19"/>
  <c r="JQ21" i="19"/>
  <c r="JQ73" i="19"/>
  <c r="JY21" i="19" l="1"/>
  <c r="KH21" i="19" s="1"/>
  <c r="JU74" i="19" l="1"/>
  <c r="JV74" i="19"/>
  <c r="JZ96" i="19"/>
  <c r="JY74" i="19" l="1"/>
  <c r="BA85" i="23"/>
  <c r="AX85" i="23"/>
  <c r="AW85" i="23"/>
  <c r="BB84" i="23"/>
  <c r="BB83" i="23"/>
  <c r="BB82" i="23"/>
  <c r="BB81" i="23"/>
  <c r="BB80" i="23"/>
  <c r="BB73" i="23"/>
  <c r="BB72" i="23"/>
  <c r="BB71" i="23"/>
  <c r="BB70" i="23"/>
  <c r="BB69" i="23"/>
  <c r="BB68" i="23"/>
  <c r="BB67" i="23"/>
  <c r="BB66" i="23"/>
  <c r="BB65" i="23"/>
  <c r="BB64" i="23"/>
  <c r="BB63" i="23"/>
  <c r="BB62" i="23"/>
  <c r="BB61" i="23"/>
  <c r="BB60" i="23"/>
  <c r="BB59" i="23"/>
  <c r="BB58" i="23"/>
  <c r="BB57" i="23"/>
  <c r="BB56" i="23"/>
  <c r="BB55" i="23"/>
  <c r="BB54" i="23"/>
  <c r="BB53" i="23"/>
  <c r="BB52" i="23"/>
  <c r="BB51" i="23"/>
  <c r="BB50" i="23"/>
  <c r="BB49" i="23"/>
  <c r="BB48" i="23"/>
  <c r="BB47" i="23"/>
  <c r="BB46" i="23"/>
  <c r="BB45" i="23"/>
  <c r="BB44" i="23"/>
  <c r="BB43" i="23"/>
  <c r="BB42" i="23"/>
  <c r="BB41" i="23"/>
  <c r="BB40" i="23"/>
  <c r="BB39" i="23"/>
  <c r="BB38" i="23"/>
  <c r="BB37" i="23"/>
  <c r="BB36" i="23"/>
  <c r="BB35" i="23"/>
  <c r="BB34" i="23"/>
  <c r="BB33" i="23"/>
  <c r="BB32" i="23"/>
  <c r="BB31" i="23"/>
  <c r="BB30" i="23"/>
  <c r="BB29" i="23"/>
  <c r="BB28" i="23"/>
  <c r="BB27" i="23"/>
  <c r="BB26" i="23"/>
  <c r="BB25" i="23"/>
  <c r="BB24" i="23"/>
  <c r="BB23" i="23"/>
  <c r="BA22" i="23"/>
  <c r="BJ22" i="23" s="1"/>
  <c r="BB20" i="23"/>
  <c r="BB19" i="23"/>
  <c r="BB18" i="23"/>
  <c r="BB17" i="23"/>
  <c r="BB16" i="23"/>
  <c r="BB15" i="23"/>
  <c r="BA14" i="23"/>
  <c r="BJ14" i="23" s="1"/>
  <c r="BB13" i="23"/>
  <c r="BA12" i="23"/>
  <c r="BJ12" i="23" s="1"/>
  <c r="BA11" i="23"/>
  <c r="BB10" i="23"/>
  <c r="BB9" i="23"/>
  <c r="BB8" i="23"/>
  <c r="BB7" i="23"/>
  <c r="BB6" i="23"/>
  <c r="BB5" i="23"/>
  <c r="BB4" i="23"/>
  <c r="BB3" i="23"/>
  <c r="DS85" i="21"/>
  <c r="DV85" i="21" s="1"/>
  <c r="DR85" i="21"/>
  <c r="DW84" i="21"/>
  <c r="DW83" i="21"/>
  <c r="DW82" i="21"/>
  <c r="DW81" i="21"/>
  <c r="DW80" i="21"/>
  <c r="DW73" i="21"/>
  <c r="DW72" i="21"/>
  <c r="DW71" i="21"/>
  <c r="DW70" i="21"/>
  <c r="DW69" i="21"/>
  <c r="DW68" i="21"/>
  <c r="DW67" i="21"/>
  <c r="DW66" i="21"/>
  <c r="DW65" i="21"/>
  <c r="DW64" i="21"/>
  <c r="DW63" i="21"/>
  <c r="DW62" i="21"/>
  <c r="DW61" i="21"/>
  <c r="DW60" i="21"/>
  <c r="DW59" i="21"/>
  <c r="DW58" i="21"/>
  <c r="DW57" i="21"/>
  <c r="DW56" i="21"/>
  <c r="DV55" i="21"/>
  <c r="DW54" i="21"/>
  <c r="DW53" i="21"/>
  <c r="DW52" i="21"/>
  <c r="DW51" i="21"/>
  <c r="DW50" i="21"/>
  <c r="DW49" i="21"/>
  <c r="DW48" i="21"/>
  <c r="DW47" i="21"/>
  <c r="DW46" i="21"/>
  <c r="DW45" i="21"/>
  <c r="DW44" i="21"/>
  <c r="DW43" i="21"/>
  <c r="DW42" i="21"/>
  <c r="DW41" i="21"/>
  <c r="DW40" i="21"/>
  <c r="DW39" i="21"/>
  <c r="DW38" i="21"/>
  <c r="DW37" i="21"/>
  <c r="DW36" i="21"/>
  <c r="DW35" i="21"/>
  <c r="DW34" i="21"/>
  <c r="DW33" i="21"/>
  <c r="DW32" i="21"/>
  <c r="DW31" i="21"/>
  <c r="DW30" i="21"/>
  <c r="DW29" i="21"/>
  <c r="DW28" i="21"/>
  <c r="DW27" i="21"/>
  <c r="DW26" i="21"/>
  <c r="DW25" i="21"/>
  <c r="DW24" i="21"/>
  <c r="DW23" i="21"/>
  <c r="DV22" i="21"/>
  <c r="EE22" i="21" s="1"/>
  <c r="DW20" i="21"/>
  <c r="DW19" i="21"/>
  <c r="DW18" i="21"/>
  <c r="DW17" i="21"/>
  <c r="DW16" i="21"/>
  <c r="DW15" i="21"/>
  <c r="DV14" i="21"/>
  <c r="DW13" i="21"/>
  <c r="DV12" i="21"/>
  <c r="EE12" i="21" s="1"/>
  <c r="DV11" i="21"/>
  <c r="DW10" i="21"/>
  <c r="DW9" i="21"/>
  <c r="DW8" i="21"/>
  <c r="DW7" i="21"/>
  <c r="DW6" i="21"/>
  <c r="DW5" i="21"/>
  <c r="DW4" i="21"/>
  <c r="DW3" i="21"/>
  <c r="DN85" i="20"/>
  <c r="DK85" i="20"/>
  <c r="DJ85" i="20"/>
  <c r="DO84" i="20"/>
  <c r="DO83" i="20"/>
  <c r="DO82" i="20"/>
  <c r="DO81" i="20"/>
  <c r="DO80" i="20"/>
  <c r="DO73" i="20"/>
  <c r="DO72" i="20"/>
  <c r="DO71" i="20"/>
  <c r="DO70" i="20"/>
  <c r="DO69" i="20"/>
  <c r="DO68" i="20"/>
  <c r="DO67" i="20"/>
  <c r="DO66" i="20"/>
  <c r="DO65" i="20"/>
  <c r="DO64" i="20"/>
  <c r="DO63" i="20"/>
  <c r="DO62" i="20"/>
  <c r="DO61" i="20"/>
  <c r="DO60" i="20"/>
  <c r="DO59" i="20"/>
  <c r="DO58" i="20"/>
  <c r="DO57" i="20"/>
  <c r="DO56" i="20"/>
  <c r="DO55" i="20"/>
  <c r="DO54" i="20"/>
  <c r="DO53" i="20"/>
  <c r="DO52" i="20"/>
  <c r="DO51" i="20"/>
  <c r="DO50" i="20"/>
  <c r="DO49" i="20"/>
  <c r="DO48" i="20"/>
  <c r="DO47" i="20"/>
  <c r="DO46" i="20"/>
  <c r="DO45" i="20"/>
  <c r="DO44" i="20"/>
  <c r="DO43" i="20"/>
  <c r="DO42" i="20"/>
  <c r="DO41" i="20"/>
  <c r="DO40" i="20"/>
  <c r="DO39" i="20"/>
  <c r="DO38" i="20"/>
  <c r="DO37" i="20"/>
  <c r="DO36" i="20"/>
  <c r="DO35" i="20"/>
  <c r="DO34" i="20"/>
  <c r="DO33" i="20"/>
  <c r="DO32" i="20"/>
  <c r="DO31" i="20"/>
  <c r="DO30" i="20"/>
  <c r="DO29" i="20"/>
  <c r="DO28" i="20"/>
  <c r="DO27" i="20"/>
  <c r="DO26" i="20"/>
  <c r="DO25" i="20"/>
  <c r="DO24" i="20"/>
  <c r="DO23" i="20"/>
  <c r="DN22" i="20"/>
  <c r="DO22" i="20" s="1"/>
  <c r="DO21" i="20"/>
  <c r="DO20" i="20"/>
  <c r="DO19" i="20"/>
  <c r="DO18" i="20"/>
  <c r="DO17" i="20"/>
  <c r="DO16" i="20"/>
  <c r="DO15" i="20"/>
  <c r="DO14" i="20"/>
  <c r="DN14" i="20"/>
  <c r="DO13" i="20"/>
  <c r="DN12" i="20"/>
  <c r="DO12" i="20" s="1"/>
  <c r="DN11" i="20"/>
  <c r="DO11" i="20" s="1"/>
  <c r="DO10" i="20"/>
  <c r="DO9" i="20"/>
  <c r="DO8" i="20"/>
  <c r="DO7" i="20"/>
  <c r="DO6" i="20"/>
  <c r="DO5" i="20"/>
  <c r="DO4" i="20"/>
  <c r="DO3" i="20"/>
  <c r="OA85" i="13"/>
  <c r="OD85" i="13" s="1"/>
  <c r="NZ85" i="13"/>
  <c r="OE84" i="13"/>
  <c r="OE83" i="13"/>
  <c r="OE82" i="13"/>
  <c r="OE81" i="13"/>
  <c r="OE80" i="13"/>
  <c r="OE73" i="13"/>
  <c r="OE72" i="13"/>
  <c r="OE71" i="13"/>
  <c r="OE70" i="13"/>
  <c r="OE69" i="13"/>
  <c r="OE68" i="13"/>
  <c r="OE67" i="13"/>
  <c r="OE66" i="13"/>
  <c r="OE65" i="13"/>
  <c r="OE64" i="13"/>
  <c r="OE63" i="13"/>
  <c r="OE62" i="13"/>
  <c r="OE61" i="13"/>
  <c r="OE60" i="13"/>
  <c r="OE59" i="13"/>
  <c r="OE58" i="13"/>
  <c r="OE57" i="13"/>
  <c r="OE56" i="13"/>
  <c r="OD55" i="13"/>
  <c r="OE54" i="13"/>
  <c r="OE53" i="13"/>
  <c r="OE52" i="13"/>
  <c r="OE51" i="13"/>
  <c r="OE50" i="13"/>
  <c r="OE49" i="13"/>
  <c r="OE48" i="13"/>
  <c r="OE47" i="13"/>
  <c r="OE46" i="13"/>
  <c r="OE45" i="13"/>
  <c r="OE44" i="13"/>
  <c r="OE43" i="13"/>
  <c r="OE42" i="13"/>
  <c r="OE41" i="13"/>
  <c r="OE40" i="13"/>
  <c r="OE39" i="13"/>
  <c r="OE38" i="13"/>
  <c r="OE37" i="13"/>
  <c r="OE36" i="13"/>
  <c r="OE35" i="13"/>
  <c r="OE34" i="13"/>
  <c r="OE33" i="13"/>
  <c r="OE32" i="13"/>
  <c r="OE31" i="13"/>
  <c r="OE30" i="13"/>
  <c r="OE29" i="13"/>
  <c r="OE28" i="13"/>
  <c r="OE27" i="13"/>
  <c r="OE26" i="13"/>
  <c r="OE25" i="13"/>
  <c r="OE24" i="13"/>
  <c r="OE23" i="13"/>
  <c r="OD22" i="13"/>
  <c r="OM22" i="13" s="1"/>
  <c r="OE20" i="13"/>
  <c r="OE19" i="13"/>
  <c r="OE18" i="13"/>
  <c r="OE17" i="13"/>
  <c r="OE16" i="13"/>
  <c r="OE15" i="13"/>
  <c r="OE14" i="13"/>
  <c r="OE13" i="13"/>
  <c r="OE12" i="13"/>
  <c r="OE11" i="13"/>
  <c r="OE10" i="13"/>
  <c r="OE9" i="13"/>
  <c r="OE8" i="13"/>
  <c r="OE7" i="13"/>
  <c r="OE6" i="13"/>
  <c r="OE5" i="13"/>
  <c r="OE4" i="13"/>
  <c r="OE3" i="13"/>
  <c r="JV85" i="19"/>
  <c r="JU85" i="19"/>
  <c r="JZ84" i="19"/>
  <c r="JZ83" i="19"/>
  <c r="JZ82" i="19"/>
  <c r="JZ81" i="19"/>
  <c r="JZ80" i="19"/>
  <c r="JZ73" i="19"/>
  <c r="JZ72" i="19"/>
  <c r="JZ71" i="19"/>
  <c r="JZ70" i="19"/>
  <c r="JZ69" i="19"/>
  <c r="JZ68" i="19"/>
  <c r="JZ67" i="19"/>
  <c r="JZ66" i="19"/>
  <c r="JZ65" i="19"/>
  <c r="JZ64" i="19"/>
  <c r="JZ63" i="19"/>
  <c r="JZ62" i="19"/>
  <c r="JZ61" i="19"/>
  <c r="JZ60" i="19"/>
  <c r="JZ59" i="19"/>
  <c r="JZ58" i="19"/>
  <c r="JZ57" i="19"/>
  <c r="JZ56" i="19"/>
  <c r="JZ55" i="19"/>
  <c r="JZ54" i="19"/>
  <c r="JZ53" i="19"/>
  <c r="JZ52" i="19"/>
  <c r="JZ51" i="19"/>
  <c r="JZ50" i="19"/>
  <c r="JZ49" i="19"/>
  <c r="JZ48" i="19"/>
  <c r="JZ47" i="19"/>
  <c r="JZ46" i="19"/>
  <c r="JZ45" i="19"/>
  <c r="JZ44" i="19"/>
  <c r="JY43" i="19"/>
  <c r="JZ42" i="19"/>
  <c r="JZ41" i="19"/>
  <c r="JZ40" i="19"/>
  <c r="JZ39" i="19"/>
  <c r="JZ38" i="19"/>
  <c r="JZ37" i="19"/>
  <c r="JZ36" i="19"/>
  <c r="JZ35" i="19"/>
  <c r="JZ34" i="19"/>
  <c r="JZ33" i="19"/>
  <c r="JZ32" i="19"/>
  <c r="JZ31" i="19"/>
  <c r="JZ30" i="19"/>
  <c r="JZ29" i="19"/>
  <c r="JZ28" i="19"/>
  <c r="JZ27" i="19"/>
  <c r="JZ26" i="19"/>
  <c r="JZ25" i="19"/>
  <c r="JZ24" i="19"/>
  <c r="JZ23" i="19"/>
  <c r="JY22" i="19"/>
  <c r="KH22" i="19" s="1"/>
  <c r="JZ20" i="19"/>
  <c r="JZ19" i="19"/>
  <c r="JZ18" i="19"/>
  <c r="JZ17" i="19"/>
  <c r="JZ16" i="19"/>
  <c r="JZ15" i="19"/>
  <c r="JY14" i="19"/>
  <c r="JZ13" i="19"/>
  <c r="JY12" i="19"/>
  <c r="KH12" i="19" s="1"/>
  <c r="JY11" i="19"/>
  <c r="JZ10" i="19"/>
  <c r="JY9" i="19"/>
  <c r="JZ8" i="19"/>
  <c r="JZ7" i="19"/>
  <c r="JZ6" i="19"/>
  <c r="JZ5" i="19"/>
  <c r="JY4" i="19"/>
  <c r="JZ3" i="19"/>
  <c r="BJ11" i="23" l="1"/>
  <c r="OM55" i="13"/>
  <c r="JY85" i="19"/>
  <c r="EE14" i="21"/>
  <c r="EE11" i="21"/>
  <c r="EE55" i="21"/>
  <c r="KH11" i="19"/>
  <c r="KH14" i="19"/>
  <c r="KH4" i="19"/>
  <c r="KH43" i="19"/>
  <c r="KH9" i="19"/>
  <c r="JI101" i="19"/>
  <c r="JM74" i="19" l="1"/>
  <c r="JN74" i="19"/>
  <c r="JQ74" i="19" l="1"/>
  <c r="AP85" i="23"/>
  <c r="AS85" i="23" s="1"/>
  <c r="AO85" i="23"/>
  <c r="AT84" i="23"/>
  <c r="AT83" i="23"/>
  <c r="AT82" i="23"/>
  <c r="AT81" i="23"/>
  <c r="AT80" i="23"/>
  <c r="AT73" i="23"/>
  <c r="AT72" i="23"/>
  <c r="AT71" i="23"/>
  <c r="AT70" i="23"/>
  <c r="AT69" i="23"/>
  <c r="AT68" i="23"/>
  <c r="AT67" i="23"/>
  <c r="AT66" i="23"/>
  <c r="AT65" i="23"/>
  <c r="AT64" i="23"/>
  <c r="AT63" i="23"/>
  <c r="AT62" i="23"/>
  <c r="AT61" i="23"/>
  <c r="AT60" i="23"/>
  <c r="AT59" i="23"/>
  <c r="AT58" i="23"/>
  <c r="AT57" i="23"/>
  <c r="AT56" i="23"/>
  <c r="AT54" i="23"/>
  <c r="AT53" i="23"/>
  <c r="AT52" i="23"/>
  <c r="AT51" i="23"/>
  <c r="AT50" i="23"/>
  <c r="AT49" i="23"/>
  <c r="AT48" i="23"/>
  <c r="AT47" i="23"/>
  <c r="AT46" i="23"/>
  <c r="AT45" i="23"/>
  <c r="AT44" i="23"/>
  <c r="AT43" i="23"/>
  <c r="AT42" i="23"/>
  <c r="AT41" i="23"/>
  <c r="AT40" i="23"/>
  <c r="AT39" i="23"/>
  <c r="AT38" i="23"/>
  <c r="AT37" i="23"/>
  <c r="AT36" i="23"/>
  <c r="AT35" i="23"/>
  <c r="AT34" i="23"/>
  <c r="AT33" i="23"/>
  <c r="AT32" i="23"/>
  <c r="AT31" i="23"/>
  <c r="AT30" i="23"/>
  <c r="AT29" i="23"/>
  <c r="AT28" i="23"/>
  <c r="AT27" i="23"/>
  <c r="AT26" i="23"/>
  <c r="AT25" i="23"/>
  <c r="AT24" i="23"/>
  <c r="AT23" i="23"/>
  <c r="AS22" i="23"/>
  <c r="AS21" i="23"/>
  <c r="BB21" i="23" s="1"/>
  <c r="AT20" i="23"/>
  <c r="AT19" i="23"/>
  <c r="AT18" i="23"/>
  <c r="AT17" i="23"/>
  <c r="AT16" i="23"/>
  <c r="AT15" i="23"/>
  <c r="AS14" i="23"/>
  <c r="BB14" i="23" s="1"/>
  <c r="AT13" i="23"/>
  <c r="AS12" i="23"/>
  <c r="AS11" i="23"/>
  <c r="AT10" i="23"/>
  <c r="AT9" i="23"/>
  <c r="AT8" i="23"/>
  <c r="AT7" i="23"/>
  <c r="AT6" i="23"/>
  <c r="AT5" i="23"/>
  <c r="AT4" i="23"/>
  <c r="AT3" i="23"/>
  <c r="DK85" i="21"/>
  <c r="DJ85" i="21"/>
  <c r="DO84" i="21"/>
  <c r="DO83" i="21"/>
  <c r="DO82" i="21"/>
  <c r="DO81" i="21"/>
  <c r="DO80" i="21"/>
  <c r="DO73" i="21"/>
  <c r="DO72" i="21"/>
  <c r="DO71" i="21"/>
  <c r="DO70" i="21"/>
  <c r="DO69" i="21"/>
  <c r="DO68" i="21"/>
  <c r="DO67" i="21"/>
  <c r="DO66" i="21"/>
  <c r="DO65" i="21"/>
  <c r="DO64" i="21"/>
  <c r="DO63" i="21"/>
  <c r="DO62" i="21"/>
  <c r="DO61" i="21"/>
  <c r="DO60" i="21"/>
  <c r="DO59" i="21"/>
  <c r="DO58" i="21"/>
  <c r="DO57" i="21"/>
  <c r="DO56" i="21"/>
  <c r="DN55" i="21"/>
  <c r="DO54" i="21"/>
  <c r="DO53" i="21"/>
  <c r="DO52" i="21"/>
  <c r="DO51" i="21"/>
  <c r="DO50" i="21"/>
  <c r="DO49" i="21"/>
  <c r="DO48" i="21"/>
  <c r="DO47" i="21"/>
  <c r="DO46" i="21"/>
  <c r="DO45" i="21"/>
  <c r="DO44" i="21"/>
  <c r="DO43" i="21"/>
  <c r="DO42" i="21"/>
  <c r="DO41" i="21"/>
  <c r="DO40" i="21"/>
  <c r="DO39" i="21"/>
  <c r="DO38" i="21"/>
  <c r="DO37" i="21"/>
  <c r="DO36" i="21"/>
  <c r="DO35" i="21"/>
  <c r="DO34" i="21"/>
  <c r="DO33" i="21"/>
  <c r="DO32" i="21"/>
  <c r="DO31" i="21"/>
  <c r="DO30" i="21"/>
  <c r="DO29" i="21"/>
  <c r="DO28" i="21"/>
  <c r="DO27" i="21"/>
  <c r="DO26" i="21"/>
  <c r="DO25" i="21"/>
  <c r="DO24" i="21"/>
  <c r="DO23" i="21"/>
  <c r="DN22" i="21"/>
  <c r="DN21" i="21"/>
  <c r="DO20" i="21"/>
  <c r="DO19" i="21"/>
  <c r="DO18" i="21"/>
  <c r="DO17" i="21"/>
  <c r="DO16" i="21"/>
  <c r="DO15" i="21"/>
  <c r="DN14" i="21"/>
  <c r="DO13" i="21"/>
  <c r="DN12" i="21"/>
  <c r="DW12" i="21" s="1"/>
  <c r="DN11" i="21"/>
  <c r="DO10" i="21"/>
  <c r="DO9" i="21"/>
  <c r="DO8" i="21"/>
  <c r="DO7" i="21"/>
  <c r="DO6" i="21"/>
  <c r="DO5" i="21"/>
  <c r="DO4" i="21"/>
  <c r="DO3" i="21"/>
  <c r="DC85" i="21"/>
  <c r="DB85" i="21"/>
  <c r="DG84" i="21"/>
  <c r="DG83" i="21"/>
  <c r="DG82" i="21"/>
  <c r="DG81" i="21"/>
  <c r="DG80" i="21"/>
  <c r="NS85" i="13"/>
  <c r="NR85" i="13"/>
  <c r="NW84" i="13"/>
  <c r="NW83" i="13"/>
  <c r="NW82" i="13"/>
  <c r="NW81" i="13"/>
  <c r="NW80" i="13"/>
  <c r="NW73" i="13"/>
  <c r="NW72" i="13"/>
  <c r="NW71" i="13"/>
  <c r="NW70" i="13"/>
  <c r="NW69" i="13"/>
  <c r="NW68" i="13"/>
  <c r="NW67" i="13"/>
  <c r="NW66" i="13"/>
  <c r="NW65" i="13"/>
  <c r="NW64" i="13"/>
  <c r="NW63" i="13"/>
  <c r="NW62" i="13"/>
  <c r="NW61" i="13"/>
  <c r="NW60" i="13"/>
  <c r="NW59" i="13"/>
  <c r="NW58" i="13"/>
  <c r="NW57" i="13"/>
  <c r="NW56" i="13"/>
  <c r="NV55" i="13"/>
  <c r="NW54" i="13"/>
  <c r="NW53" i="13"/>
  <c r="NW52" i="13"/>
  <c r="NW51" i="13"/>
  <c r="NW50" i="13"/>
  <c r="NW49" i="13"/>
  <c r="NW48" i="13"/>
  <c r="NW47" i="13"/>
  <c r="NW46" i="13"/>
  <c r="NW45" i="13"/>
  <c r="NW44" i="13"/>
  <c r="NW43" i="13"/>
  <c r="NW42" i="13"/>
  <c r="NW41" i="13"/>
  <c r="NW40" i="13"/>
  <c r="NW39" i="13"/>
  <c r="NW38" i="13"/>
  <c r="NW37" i="13"/>
  <c r="NW36" i="13"/>
  <c r="NW35" i="13"/>
  <c r="NW34" i="13"/>
  <c r="NW33" i="13"/>
  <c r="NW32" i="13"/>
  <c r="NW31" i="13"/>
  <c r="NW30" i="13"/>
  <c r="NW29" i="13"/>
  <c r="NW28" i="13"/>
  <c r="NW27" i="13"/>
  <c r="NW26" i="13"/>
  <c r="NW25" i="13"/>
  <c r="NW24" i="13"/>
  <c r="NW23" i="13"/>
  <c r="NV22" i="13"/>
  <c r="NV21" i="13"/>
  <c r="NW20" i="13"/>
  <c r="NW19" i="13"/>
  <c r="NW18" i="13"/>
  <c r="NW17" i="13"/>
  <c r="NW16" i="13"/>
  <c r="NW15" i="13"/>
  <c r="NW14" i="13"/>
  <c r="NW13" i="13"/>
  <c r="NW12" i="13"/>
  <c r="NW11" i="13"/>
  <c r="NW10" i="13"/>
  <c r="NW9" i="13"/>
  <c r="NW8" i="13"/>
  <c r="NW7" i="13"/>
  <c r="NW6" i="13"/>
  <c r="NW5" i="13"/>
  <c r="NW4" i="13"/>
  <c r="NW3" i="13"/>
  <c r="JN85" i="19"/>
  <c r="JM85" i="19"/>
  <c r="JR84" i="19"/>
  <c r="JR83" i="19"/>
  <c r="JR82" i="19"/>
  <c r="JR81" i="19"/>
  <c r="JR80" i="19"/>
  <c r="JR73" i="19"/>
  <c r="JR72" i="19"/>
  <c r="JR71" i="19"/>
  <c r="JR70" i="19"/>
  <c r="JR69" i="19"/>
  <c r="JR68" i="19"/>
  <c r="JR67" i="19"/>
  <c r="JR66" i="19"/>
  <c r="JR65" i="19"/>
  <c r="JR64" i="19"/>
  <c r="JR63" i="19"/>
  <c r="JR62" i="19"/>
  <c r="JR61" i="19"/>
  <c r="JR60" i="19"/>
  <c r="JR59" i="19"/>
  <c r="JR58" i="19"/>
  <c r="JR57" i="19"/>
  <c r="JR56" i="19"/>
  <c r="JR54" i="19"/>
  <c r="JR53" i="19"/>
  <c r="JR52" i="19"/>
  <c r="JR51" i="19"/>
  <c r="JR50" i="19"/>
  <c r="JR49" i="19"/>
  <c r="JR48" i="19"/>
  <c r="JR47" i="19"/>
  <c r="JR46" i="19"/>
  <c r="JR45" i="19"/>
  <c r="JR44" i="19"/>
  <c r="JQ43" i="19"/>
  <c r="JR42" i="19"/>
  <c r="JR41" i="19"/>
  <c r="JR40" i="19"/>
  <c r="JR39" i="19"/>
  <c r="JR38" i="19"/>
  <c r="JR37" i="19"/>
  <c r="JR36" i="19"/>
  <c r="JR35" i="19"/>
  <c r="JR34" i="19"/>
  <c r="JR33" i="19"/>
  <c r="JR32" i="19"/>
  <c r="JR31" i="19"/>
  <c r="JR30" i="19"/>
  <c r="JR29" i="19"/>
  <c r="JR28" i="19"/>
  <c r="JR27" i="19"/>
  <c r="JR26" i="19"/>
  <c r="JR25" i="19"/>
  <c r="JR24" i="19"/>
  <c r="JR23" i="19"/>
  <c r="JQ22" i="19"/>
  <c r="JR20" i="19"/>
  <c r="JR19" i="19"/>
  <c r="JR18" i="19"/>
  <c r="JR17" i="19"/>
  <c r="JR16" i="19"/>
  <c r="JR15" i="19"/>
  <c r="JQ14" i="19"/>
  <c r="JR13" i="19"/>
  <c r="JQ12" i="19"/>
  <c r="JQ11" i="19"/>
  <c r="JZ11" i="19" s="1"/>
  <c r="JR10" i="19"/>
  <c r="JQ9" i="19"/>
  <c r="JR8" i="19"/>
  <c r="JR7" i="19"/>
  <c r="JR6" i="19"/>
  <c r="JR5" i="19"/>
  <c r="JQ4" i="19"/>
  <c r="JR3" i="19"/>
  <c r="JF85" i="19"/>
  <c r="JE85" i="19"/>
  <c r="JJ84" i="19"/>
  <c r="JJ83" i="19"/>
  <c r="JJ82" i="19"/>
  <c r="JJ81" i="19"/>
  <c r="JJ80" i="19"/>
  <c r="BB12" i="23" l="1"/>
  <c r="BB22" i="23"/>
  <c r="BB11" i="23"/>
  <c r="NV85" i="13"/>
  <c r="OE21" i="13"/>
  <c r="OE55" i="13"/>
  <c r="OE22" i="13"/>
  <c r="JQ85" i="19"/>
  <c r="DW14" i="21"/>
  <c r="DN85" i="21"/>
  <c r="DW11" i="21"/>
  <c r="DW22" i="21"/>
  <c r="DW55" i="21"/>
  <c r="DF85" i="21"/>
  <c r="DW21" i="21"/>
  <c r="JZ9" i="19"/>
  <c r="JZ12" i="19"/>
  <c r="JI85" i="19"/>
  <c r="JZ22" i="19"/>
  <c r="JZ14" i="19"/>
  <c r="JZ43" i="19"/>
  <c r="JZ4" i="19"/>
  <c r="JZ21" i="19"/>
  <c r="GE52" i="12"/>
  <c r="GE32" i="12"/>
  <c r="GE24" i="12"/>
  <c r="GF21" i="12"/>
  <c r="GF4" i="12"/>
  <c r="GF5" i="12"/>
  <c r="GF6" i="12"/>
  <c r="GF7" i="12"/>
  <c r="GF8" i="12"/>
  <c r="GF9" i="12"/>
  <c r="GF10" i="12"/>
  <c r="GF11" i="12"/>
  <c r="GF12" i="12"/>
  <c r="GF13" i="12"/>
  <c r="GF14" i="12"/>
  <c r="GF15" i="12"/>
  <c r="GF16" i="12"/>
  <c r="GF17" i="12"/>
  <c r="GF18" i="12"/>
  <c r="GF19" i="12"/>
  <c r="GF20" i="12"/>
  <c r="GF22" i="12"/>
  <c r="GF23" i="12"/>
  <c r="GF25" i="12"/>
  <c r="GF26" i="12"/>
  <c r="GF27" i="12"/>
  <c r="GF28" i="12"/>
  <c r="GF29" i="12"/>
  <c r="GF30" i="12"/>
  <c r="GF31" i="12"/>
  <c r="GF33" i="12"/>
  <c r="GF34" i="12"/>
  <c r="GF35" i="12"/>
  <c r="GF36" i="12"/>
  <c r="GF37" i="12"/>
  <c r="GF38" i="12"/>
  <c r="GF39" i="12"/>
  <c r="GF40" i="12"/>
  <c r="GF41" i="12"/>
  <c r="GF42" i="12"/>
  <c r="GF43" i="12"/>
  <c r="GF44" i="12"/>
  <c r="GF45" i="12"/>
  <c r="GF46" i="12"/>
  <c r="GF47" i="12"/>
  <c r="GF48" i="12"/>
  <c r="GF49" i="12"/>
  <c r="GF50" i="12"/>
  <c r="GF51" i="12"/>
  <c r="GF53" i="12"/>
  <c r="GF54" i="12"/>
  <c r="GF55" i="12"/>
  <c r="GF56" i="12"/>
  <c r="GF57" i="12"/>
  <c r="GF58" i="12"/>
  <c r="GF59" i="12"/>
  <c r="GF60" i="12"/>
  <c r="GF61" i="12"/>
  <c r="GF62" i="12"/>
  <c r="GF63" i="12"/>
  <c r="GF64" i="12"/>
  <c r="GF65" i="12"/>
  <c r="GF66" i="12"/>
  <c r="GF67" i="12"/>
  <c r="GF68" i="12"/>
  <c r="GF69" i="12"/>
  <c r="GF70" i="12"/>
  <c r="GF71" i="12"/>
  <c r="GF72" i="12"/>
  <c r="GF73" i="12"/>
  <c r="GF74" i="12"/>
  <c r="GF75" i="12"/>
  <c r="GF76" i="12"/>
  <c r="GF78" i="12"/>
  <c r="GF79" i="12"/>
  <c r="GF80" i="12"/>
  <c r="GF92" i="12"/>
  <c r="GF93" i="12"/>
  <c r="GF94" i="12"/>
  <c r="GF95" i="12"/>
  <c r="GF96" i="12"/>
  <c r="GF97" i="12"/>
  <c r="GF98" i="12"/>
  <c r="GF99" i="12"/>
  <c r="GF100" i="12"/>
  <c r="GF101" i="12"/>
  <c r="GF102" i="12"/>
  <c r="GF115" i="12"/>
  <c r="GF116" i="12"/>
  <c r="GF117" i="12"/>
  <c r="GF118" i="12"/>
  <c r="GF119" i="12"/>
  <c r="GF120" i="12"/>
  <c r="GF121" i="12"/>
  <c r="GF122" i="12"/>
  <c r="GF123" i="12"/>
  <c r="GF124" i="12"/>
  <c r="GF125" i="12"/>
  <c r="GF128" i="12"/>
  <c r="GF129" i="12"/>
  <c r="GF3" i="12"/>
  <c r="GF52" i="12" l="1"/>
  <c r="GO52" i="12"/>
  <c r="GF24" i="12"/>
  <c r="GO24" i="12"/>
  <c r="GF32" i="12"/>
  <c r="GO32" i="12"/>
  <c r="JE74" i="19"/>
  <c r="JF74" i="19"/>
  <c r="JI74" i="19" l="1"/>
  <c r="L43" i="24"/>
  <c r="T43" i="24" s="1"/>
  <c r="L22" i="24"/>
  <c r="T22" i="24" s="1"/>
  <c r="L21" i="24"/>
  <c r="T21" i="24" s="1"/>
  <c r="L14" i="24"/>
  <c r="T14" i="24" s="1"/>
  <c r="L12" i="24"/>
  <c r="T12" i="24" s="1"/>
  <c r="L11" i="24"/>
  <c r="T11" i="24" s="1"/>
  <c r="L9" i="24"/>
  <c r="T9" i="24" s="1"/>
  <c r="L4" i="24"/>
  <c r="T4" i="24" s="1"/>
  <c r="DG73" i="21"/>
  <c r="DG72" i="21"/>
  <c r="DG71" i="21"/>
  <c r="DG70" i="21"/>
  <c r="DG69" i="21"/>
  <c r="DG68" i="21"/>
  <c r="DG67" i="21"/>
  <c r="DG66" i="21"/>
  <c r="DG65" i="21"/>
  <c r="DG64" i="21"/>
  <c r="DG63" i="21"/>
  <c r="DG62" i="21"/>
  <c r="DG61" i="21"/>
  <c r="DG60" i="21"/>
  <c r="DG59" i="21"/>
  <c r="DG58" i="21"/>
  <c r="DG57" i="21"/>
  <c r="DG56" i="21"/>
  <c r="DF55" i="21"/>
  <c r="DG54" i="21"/>
  <c r="DG53" i="21"/>
  <c r="DG52" i="21"/>
  <c r="DG51" i="21"/>
  <c r="DG50" i="21"/>
  <c r="DG49" i="21"/>
  <c r="DG48" i="21"/>
  <c r="DG47" i="21"/>
  <c r="DG46" i="21"/>
  <c r="DG45" i="21"/>
  <c r="DG44" i="21"/>
  <c r="DG43" i="21"/>
  <c r="DG42" i="21"/>
  <c r="DG41" i="21"/>
  <c r="DG40" i="21"/>
  <c r="DG39" i="21"/>
  <c r="DG38" i="21"/>
  <c r="DG37" i="21"/>
  <c r="DG36" i="21"/>
  <c r="DG35" i="21"/>
  <c r="DG34" i="21"/>
  <c r="DG33" i="21"/>
  <c r="DG32" i="21"/>
  <c r="DG31" i="21"/>
  <c r="DG30" i="21"/>
  <c r="DG29" i="21"/>
  <c r="DG28" i="21"/>
  <c r="DG27" i="21"/>
  <c r="DG26" i="21"/>
  <c r="DG25" i="21"/>
  <c r="DG24" i="21"/>
  <c r="DG23" i="21"/>
  <c r="DF22" i="21"/>
  <c r="DF21" i="21"/>
  <c r="DG20" i="21"/>
  <c r="DG19" i="21"/>
  <c r="DG18" i="21"/>
  <c r="DG17" i="21"/>
  <c r="DG16" i="21"/>
  <c r="DG15" i="21"/>
  <c r="DF14" i="21"/>
  <c r="DG13" i="21"/>
  <c r="DF12" i="21"/>
  <c r="DO12" i="21" s="1"/>
  <c r="DF11" i="21"/>
  <c r="DG10" i="21"/>
  <c r="DG9" i="21"/>
  <c r="DG8" i="21"/>
  <c r="DG7" i="21"/>
  <c r="DG6" i="21"/>
  <c r="DG5" i="21"/>
  <c r="DG4" i="21"/>
  <c r="DG3" i="21"/>
  <c r="CU85" i="20"/>
  <c r="CX85" i="20" s="1"/>
  <c r="CT85" i="20"/>
  <c r="CM85" i="20"/>
  <c r="CP85" i="20" s="1"/>
  <c r="CL85" i="20"/>
  <c r="CY84" i="20"/>
  <c r="CQ84" i="20"/>
  <c r="CY83" i="20"/>
  <c r="CQ83" i="20"/>
  <c r="CY82" i="20"/>
  <c r="CQ82" i="20"/>
  <c r="CY81" i="20"/>
  <c r="CQ81" i="20"/>
  <c r="CY80" i="20"/>
  <c r="CQ80" i="20"/>
  <c r="CY73" i="20"/>
  <c r="CQ73" i="20"/>
  <c r="CY72" i="20"/>
  <c r="CQ72" i="20"/>
  <c r="CY71" i="20"/>
  <c r="CQ71" i="20"/>
  <c r="CY70" i="20"/>
  <c r="CQ70" i="20"/>
  <c r="CY69" i="20"/>
  <c r="CQ69" i="20"/>
  <c r="CY68" i="20"/>
  <c r="CQ68" i="20"/>
  <c r="CY67" i="20"/>
  <c r="CQ67" i="20"/>
  <c r="CY66" i="20"/>
  <c r="CQ66" i="20"/>
  <c r="CY65" i="20"/>
  <c r="CQ65" i="20"/>
  <c r="CY64" i="20"/>
  <c r="CQ64" i="20"/>
  <c r="CY63" i="20"/>
  <c r="CQ63" i="20"/>
  <c r="CY62" i="20"/>
  <c r="CQ62" i="20"/>
  <c r="CY61" i="20"/>
  <c r="CQ61" i="20"/>
  <c r="CY60" i="20"/>
  <c r="CQ60" i="20"/>
  <c r="CY59" i="20"/>
  <c r="CQ59" i="20"/>
  <c r="CY58" i="20"/>
  <c r="CQ58" i="20"/>
  <c r="CY57" i="20"/>
  <c r="CQ57" i="20"/>
  <c r="CY56" i="20"/>
  <c r="CQ56" i="20"/>
  <c r="CY55" i="20"/>
  <c r="CQ55" i="20"/>
  <c r="CY54" i="20"/>
  <c r="CQ54" i="20"/>
  <c r="CY53" i="20"/>
  <c r="CQ53" i="20"/>
  <c r="CY52" i="20"/>
  <c r="CQ52" i="20"/>
  <c r="CY51" i="20"/>
  <c r="CQ51" i="20"/>
  <c r="CY50" i="20"/>
  <c r="CQ50" i="20"/>
  <c r="CY49" i="20"/>
  <c r="CQ49" i="20"/>
  <c r="CY48" i="20"/>
  <c r="CQ48" i="20"/>
  <c r="CY47" i="20"/>
  <c r="CQ47" i="20"/>
  <c r="CY46" i="20"/>
  <c r="CQ46" i="20"/>
  <c r="CY45" i="20"/>
  <c r="CQ45" i="20"/>
  <c r="CY44" i="20"/>
  <c r="CQ44" i="20"/>
  <c r="CY43" i="20"/>
  <c r="CQ43" i="20"/>
  <c r="CY42" i="20"/>
  <c r="CQ42" i="20"/>
  <c r="CY41" i="20"/>
  <c r="CQ41" i="20"/>
  <c r="CY40" i="20"/>
  <c r="CQ40" i="20"/>
  <c r="CY39" i="20"/>
  <c r="CQ39" i="20"/>
  <c r="CY38" i="20"/>
  <c r="CQ38" i="20"/>
  <c r="CY37" i="20"/>
  <c r="CQ37" i="20"/>
  <c r="CY36" i="20"/>
  <c r="CQ36" i="20"/>
  <c r="CY35" i="20"/>
  <c r="CQ35" i="20"/>
  <c r="CY34" i="20"/>
  <c r="CQ34" i="20"/>
  <c r="CY33" i="20"/>
  <c r="CQ33" i="20"/>
  <c r="CY32" i="20"/>
  <c r="CQ32" i="20"/>
  <c r="CY31" i="20"/>
  <c r="CQ31" i="20"/>
  <c r="CY30" i="20"/>
  <c r="CQ30" i="20"/>
  <c r="CY29" i="20"/>
  <c r="CQ29" i="20"/>
  <c r="CY28" i="20"/>
  <c r="CQ28" i="20"/>
  <c r="CY27" i="20"/>
  <c r="CQ27" i="20"/>
  <c r="CY26" i="20"/>
  <c r="CQ26" i="20"/>
  <c r="CY25" i="20"/>
  <c r="CQ25" i="20"/>
  <c r="CY24" i="20"/>
  <c r="CQ24" i="20"/>
  <c r="CY23" i="20"/>
  <c r="CQ23" i="20"/>
  <c r="CX22" i="20"/>
  <c r="CY22" i="20" s="1"/>
  <c r="CP22" i="20"/>
  <c r="CQ22" i="20" s="1"/>
  <c r="CX21" i="20"/>
  <c r="CY21" i="20" s="1"/>
  <c r="CP21" i="20"/>
  <c r="CQ21" i="20" s="1"/>
  <c r="CY20" i="20"/>
  <c r="CQ20" i="20"/>
  <c r="CY19" i="20"/>
  <c r="CQ19" i="20"/>
  <c r="CY18" i="20"/>
  <c r="CQ18" i="20"/>
  <c r="CY17" i="20"/>
  <c r="CQ17" i="20"/>
  <c r="CY16" i="20"/>
  <c r="CQ16" i="20"/>
  <c r="CY15" i="20"/>
  <c r="CQ15" i="20"/>
  <c r="CX14" i="20"/>
  <c r="CY14" i="20" s="1"/>
  <c r="CP14" i="20"/>
  <c r="CQ14" i="20" s="1"/>
  <c r="CY13" i="20"/>
  <c r="CQ13" i="20"/>
  <c r="CX12" i="20"/>
  <c r="CY12" i="20" s="1"/>
  <c r="CP12" i="20"/>
  <c r="CQ12" i="20" s="1"/>
  <c r="CX11" i="20"/>
  <c r="CY11" i="20" s="1"/>
  <c r="CP11" i="20"/>
  <c r="CQ11" i="20" s="1"/>
  <c r="CY10" i="20"/>
  <c r="CQ10" i="20"/>
  <c r="CY9" i="20"/>
  <c r="CQ9" i="20"/>
  <c r="CY8" i="20"/>
  <c r="CQ8" i="20"/>
  <c r="CY7" i="20"/>
  <c r="CQ7" i="20"/>
  <c r="CY6" i="20"/>
  <c r="CQ6" i="20"/>
  <c r="CY5" i="20"/>
  <c r="CQ5" i="20"/>
  <c r="CY4" i="20"/>
  <c r="CQ4" i="20"/>
  <c r="CY3" i="20"/>
  <c r="CQ3" i="20"/>
  <c r="NK85" i="13"/>
  <c r="NN85" i="13" s="1"/>
  <c r="NJ85" i="13"/>
  <c r="NO84" i="13"/>
  <c r="NO83" i="13"/>
  <c r="NO82" i="13"/>
  <c r="NO81" i="13"/>
  <c r="NO80" i="13"/>
  <c r="NO73" i="13"/>
  <c r="NO72" i="13"/>
  <c r="NO71" i="13"/>
  <c r="NO70" i="13"/>
  <c r="NO69" i="13"/>
  <c r="NO68" i="13"/>
  <c r="NO67" i="13"/>
  <c r="NO66" i="13"/>
  <c r="NO65" i="13"/>
  <c r="NO64" i="13"/>
  <c r="NO63" i="13"/>
  <c r="NO62" i="13"/>
  <c r="NO61" i="13"/>
  <c r="NO60" i="13"/>
  <c r="NO59" i="13"/>
  <c r="NO58" i="13"/>
  <c r="NO57" i="13"/>
  <c r="NO56" i="13"/>
  <c r="NN55" i="13"/>
  <c r="NO54" i="13"/>
  <c r="NO53" i="13"/>
  <c r="NO52" i="13"/>
  <c r="NO51" i="13"/>
  <c r="NO50" i="13"/>
  <c r="NO49" i="13"/>
  <c r="NO48" i="13"/>
  <c r="NO47" i="13"/>
  <c r="NO46" i="13"/>
  <c r="NO45" i="13"/>
  <c r="NO44" i="13"/>
  <c r="NO43" i="13"/>
  <c r="NO42" i="13"/>
  <c r="NO41" i="13"/>
  <c r="NO40" i="13"/>
  <c r="NO39" i="13"/>
  <c r="NO38" i="13"/>
  <c r="NO37" i="13"/>
  <c r="NO36" i="13"/>
  <c r="NO35" i="13"/>
  <c r="NO34" i="13"/>
  <c r="NO33" i="13"/>
  <c r="NO32" i="13"/>
  <c r="NO31" i="13"/>
  <c r="NO30" i="13"/>
  <c r="NO29" i="13"/>
  <c r="NO28" i="13"/>
  <c r="NO27" i="13"/>
  <c r="NO26" i="13"/>
  <c r="NO25" i="13"/>
  <c r="NO24" i="13"/>
  <c r="NO23" i="13"/>
  <c r="NN22" i="13"/>
  <c r="NN21" i="13"/>
  <c r="NO20" i="13"/>
  <c r="NO19" i="13"/>
  <c r="NO18" i="13"/>
  <c r="NO17" i="13"/>
  <c r="NO16" i="13"/>
  <c r="NO15" i="13"/>
  <c r="NO14" i="13"/>
  <c r="NO13" i="13"/>
  <c r="NO12" i="13"/>
  <c r="NO11" i="13"/>
  <c r="NO10" i="13"/>
  <c r="NO9" i="13"/>
  <c r="NO8" i="13"/>
  <c r="NO7" i="13"/>
  <c r="NO6" i="13"/>
  <c r="NO5" i="13"/>
  <c r="NO4" i="13"/>
  <c r="NO3" i="13"/>
  <c r="JJ69" i="19"/>
  <c r="JJ68" i="19"/>
  <c r="JJ67" i="19"/>
  <c r="JJ66" i="19"/>
  <c r="JJ65" i="19"/>
  <c r="JJ64" i="19"/>
  <c r="JJ63" i="19"/>
  <c r="JJ62" i="19"/>
  <c r="JJ61" i="19"/>
  <c r="JJ60" i="19"/>
  <c r="JJ59" i="19"/>
  <c r="JJ58" i="19"/>
  <c r="JJ57" i="19"/>
  <c r="JJ56" i="19"/>
  <c r="JI55" i="19"/>
  <c r="JJ54" i="19"/>
  <c r="JJ53" i="19"/>
  <c r="JJ52" i="19"/>
  <c r="JJ51" i="19"/>
  <c r="JJ50" i="19"/>
  <c r="JJ49" i="19"/>
  <c r="JJ48" i="19"/>
  <c r="JJ47" i="19"/>
  <c r="JJ46" i="19"/>
  <c r="JJ45" i="19"/>
  <c r="JJ44" i="19"/>
  <c r="JI43" i="19"/>
  <c r="JJ42" i="19"/>
  <c r="JJ41" i="19"/>
  <c r="JJ40" i="19"/>
  <c r="JJ39" i="19"/>
  <c r="JJ38" i="19"/>
  <c r="JJ37" i="19"/>
  <c r="JJ36" i="19"/>
  <c r="JJ35" i="19"/>
  <c r="JJ34" i="19"/>
  <c r="JJ33" i="19"/>
  <c r="JJ32" i="19"/>
  <c r="JJ31" i="19"/>
  <c r="JJ30" i="19"/>
  <c r="JJ29" i="19"/>
  <c r="JJ28" i="19"/>
  <c r="JJ27" i="19"/>
  <c r="JJ26" i="19"/>
  <c r="JJ25" i="19"/>
  <c r="JJ24" i="19"/>
  <c r="JJ23" i="19"/>
  <c r="JI22" i="19"/>
  <c r="JR22" i="19" s="1"/>
  <c r="JI21" i="19"/>
  <c r="JJ20" i="19"/>
  <c r="JJ19" i="19"/>
  <c r="JJ18" i="19"/>
  <c r="JJ17" i="19"/>
  <c r="JJ16" i="19"/>
  <c r="JJ15" i="19"/>
  <c r="JI14" i="19"/>
  <c r="JJ13" i="19"/>
  <c r="JI12" i="19"/>
  <c r="JI11" i="19"/>
  <c r="JJ10" i="19"/>
  <c r="JI9" i="19"/>
  <c r="JJ8" i="19"/>
  <c r="JJ7" i="19"/>
  <c r="JJ6" i="19"/>
  <c r="JJ5" i="19"/>
  <c r="JI4" i="19"/>
  <c r="JR4" i="19" s="1"/>
  <c r="JJ3" i="19"/>
  <c r="NW22" i="13" l="1"/>
  <c r="NW55" i="13"/>
  <c r="NW21" i="13"/>
  <c r="DO11" i="21"/>
  <c r="DO14" i="21"/>
  <c r="DO22" i="21"/>
  <c r="DO55" i="21"/>
  <c r="DO21" i="21"/>
  <c r="JR9" i="19"/>
  <c r="JR21" i="19"/>
  <c r="JR14" i="19"/>
  <c r="JR11" i="19"/>
  <c r="JR12" i="19"/>
  <c r="JR43" i="19"/>
  <c r="JR55" i="19"/>
  <c r="IZ74" i="19"/>
  <c r="IY74" i="19"/>
  <c r="IW74" i="19"/>
  <c r="IX74" i="19"/>
  <c r="JA71" i="19"/>
  <c r="JJ71" i="19" s="1"/>
  <c r="JA72" i="19"/>
  <c r="JJ72" i="19" s="1"/>
  <c r="JA73" i="19"/>
  <c r="JJ73" i="19" s="1"/>
  <c r="JA70" i="19"/>
  <c r="JJ70" i="19" s="1"/>
  <c r="HD74" i="19"/>
  <c r="HC74" i="19"/>
  <c r="JA96" i="19"/>
  <c r="HY107" i="19" l="1"/>
  <c r="JA74" i="19"/>
  <c r="IO74" i="19"/>
  <c r="IP74" i="19"/>
  <c r="IS74" i="19" s="1"/>
  <c r="MP52" i="13"/>
  <c r="JB74" i="19" l="1"/>
  <c r="MP36" i="13"/>
  <c r="IS73" i="19"/>
  <c r="IS55" i="19"/>
  <c r="IS70" i="19"/>
  <c r="IS96" i="19"/>
  <c r="IK20" i="19"/>
  <c r="IK102" i="19"/>
  <c r="IK73" i="19"/>
  <c r="IK55" i="19"/>
  <c r="IK100" i="19"/>
  <c r="AH85" i="23" l="1"/>
  <c r="AK85" i="23" s="1"/>
  <c r="AG85" i="23"/>
  <c r="AL84" i="23"/>
  <c r="AL83" i="23"/>
  <c r="AL82" i="23"/>
  <c r="AL81" i="23"/>
  <c r="AL80" i="23"/>
  <c r="CU85" i="21"/>
  <c r="CT85" i="21"/>
  <c r="CY84" i="21"/>
  <c r="CY83" i="21"/>
  <c r="CY82" i="21"/>
  <c r="CY81" i="21"/>
  <c r="CY80" i="21"/>
  <c r="NC85" i="13"/>
  <c r="NB85" i="13"/>
  <c r="NG84" i="13"/>
  <c r="NG83" i="13"/>
  <c r="NG82" i="13"/>
  <c r="NG81" i="13"/>
  <c r="NG80" i="13"/>
  <c r="IX85" i="19"/>
  <c r="IW85" i="19"/>
  <c r="JB84" i="19"/>
  <c r="JB83" i="19"/>
  <c r="JB82" i="19"/>
  <c r="JB81" i="19"/>
  <c r="JB80" i="19"/>
  <c r="NF85" i="13" l="1"/>
  <c r="CX85" i="21"/>
  <c r="JA85" i="19"/>
  <c r="AK55" i="23"/>
  <c r="AT55" i="23" s="1"/>
  <c r="AK22" i="23"/>
  <c r="AT22" i="23" s="1"/>
  <c r="AK21" i="23"/>
  <c r="AT21" i="23" s="1"/>
  <c r="AK14" i="23"/>
  <c r="AT14" i="23" s="1"/>
  <c r="AK12" i="23"/>
  <c r="AT12" i="23" s="1"/>
  <c r="AK11" i="23"/>
  <c r="AT11" i="23" s="1"/>
  <c r="AL4" i="23"/>
  <c r="AL5" i="23"/>
  <c r="AL6" i="23"/>
  <c r="AL7" i="23"/>
  <c r="AL8" i="23"/>
  <c r="AL9" i="23"/>
  <c r="AL10" i="23"/>
  <c r="AL13" i="23"/>
  <c r="AL15" i="23"/>
  <c r="AL16" i="23"/>
  <c r="AL17" i="23"/>
  <c r="AL18" i="23"/>
  <c r="AL19" i="23"/>
  <c r="AL20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3" i="23"/>
  <c r="CX55" i="21"/>
  <c r="DG55" i="21" s="1"/>
  <c r="CX22" i="21"/>
  <c r="DG22" i="21" s="1"/>
  <c r="CX21" i="21"/>
  <c r="DG21" i="21" s="1"/>
  <c r="CX14" i="21"/>
  <c r="DG14" i="21" s="1"/>
  <c r="CX12" i="21"/>
  <c r="DG12" i="21" s="1"/>
  <c r="CX11" i="21"/>
  <c r="DG11" i="21" s="1"/>
  <c r="CY4" i="21"/>
  <c r="CY5" i="21"/>
  <c r="CY6" i="21"/>
  <c r="CY7" i="21"/>
  <c r="CY8" i="21"/>
  <c r="CY9" i="21"/>
  <c r="CY10" i="21"/>
  <c r="CY13" i="21"/>
  <c r="CY15" i="21"/>
  <c r="CY16" i="21"/>
  <c r="CY17" i="21"/>
  <c r="CY18" i="21"/>
  <c r="CY19" i="21"/>
  <c r="CY20" i="21"/>
  <c r="CY23" i="21"/>
  <c r="CY24" i="21"/>
  <c r="CY25" i="21"/>
  <c r="CY26" i="21"/>
  <c r="CY27" i="21"/>
  <c r="CY28" i="21"/>
  <c r="CY29" i="21"/>
  <c r="CY30" i="21"/>
  <c r="CY31" i="21"/>
  <c r="CY32" i="21"/>
  <c r="CY33" i="21"/>
  <c r="CY34" i="21"/>
  <c r="CY35" i="21"/>
  <c r="CY36" i="21"/>
  <c r="CY37" i="21"/>
  <c r="CY38" i="21"/>
  <c r="CY39" i="21"/>
  <c r="CY40" i="21"/>
  <c r="CY41" i="21"/>
  <c r="CY42" i="21"/>
  <c r="CY43" i="21"/>
  <c r="CY44" i="21"/>
  <c r="CY45" i="21"/>
  <c r="CY46" i="21"/>
  <c r="CY47" i="21"/>
  <c r="CY48" i="21"/>
  <c r="CY49" i="21"/>
  <c r="CY50" i="21"/>
  <c r="CY51" i="21"/>
  <c r="CY52" i="21"/>
  <c r="CY53" i="21"/>
  <c r="CY54" i="21"/>
  <c r="CY56" i="21"/>
  <c r="CY57" i="21"/>
  <c r="CY58" i="21"/>
  <c r="CY59" i="21"/>
  <c r="CY60" i="21"/>
  <c r="CY61" i="21"/>
  <c r="CY62" i="21"/>
  <c r="CY63" i="21"/>
  <c r="CY64" i="21"/>
  <c r="CY65" i="21"/>
  <c r="CY66" i="21"/>
  <c r="CY67" i="21"/>
  <c r="CY68" i="21"/>
  <c r="CY69" i="21"/>
  <c r="CY70" i="21"/>
  <c r="CY71" i="21"/>
  <c r="CY72" i="21"/>
  <c r="CY73" i="21"/>
  <c r="CY3" i="21"/>
  <c r="NF55" i="13"/>
  <c r="NO55" i="13" s="1"/>
  <c r="NF22" i="13"/>
  <c r="NO22" i="13" s="1"/>
  <c r="NF21" i="13"/>
  <c r="NO21" i="13" s="1"/>
  <c r="NG4" i="13"/>
  <c r="NG5" i="13"/>
  <c r="NG6" i="13"/>
  <c r="NG7" i="13"/>
  <c r="NG8" i="13"/>
  <c r="NG9" i="13"/>
  <c r="NG10" i="13"/>
  <c r="NG11" i="13"/>
  <c r="NG12" i="13"/>
  <c r="NG13" i="13"/>
  <c r="NG14" i="13"/>
  <c r="NG15" i="13"/>
  <c r="NG16" i="13"/>
  <c r="NG17" i="13"/>
  <c r="NG18" i="13"/>
  <c r="NG19" i="13"/>
  <c r="NG20" i="13"/>
  <c r="NG23" i="13"/>
  <c r="NG24" i="13"/>
  <c r="NG25" i="13"/>
  <c r="NG26" i="13"/>
  <c r="NG27" i="13"/>
  <c r="NG28" i="13"/>
  <c r="NG29" i="13"/>
  <c r="NG30" i="13"/>
  <c r="NG31" i="13"/>
  <c r="NG32" i="13"/>
  <c r="NG33" i="13"/>
  <c r="NG34" i="13"/>
  <c r="NG35" i="13"/>
  <c r="NG36" i="13"/>
  <c r="NG37" i="13"/>
  <c r="NG38" i="13"/>
  <c r="NG39" i="13"/>
  <c r="NG40" i="13"/>
  <c r="NG41" i="13"/>
  <c r="NG42" i="13"/>
  <c r="NG43" i="13"/>
  <c r="NG44" i="13"/>
  <c r="NG45" i="13"/>
  <c r="NG46" i="13"/>
  <c r="NG47" i="13"/>
  <c r="NG48" i="13"/>
  <c r="NG49" i="13"/>
  <c r="NG50" i="13"/>
  <c r="NG51" i="13"/>
  <c r="NG52" i="13"/>
  <c r="NG53" i="13"/>
  <c r="NG54" i="13"/>
  <c r="NG56" i="13"/>
  <c r="NG57" i="13"/>
  <c r="NG58" i="13"/>
  <c r="NG59" i="13"/>
  <c r="NG60" i="13"/>
  <c r="NG61" i="13"/>
  <c r="NG62" i="13"/>
  <c r="NG63" i="13"/>
  <c r="NG64" i="13"/>
  <c r="NG65" i="13"/>
  <c r="NG66" i="13"/>
  <c r="NG67" i="13"/>
  <c r="NG68" i="13"/>
  <c r="NG69" i="13"/>
  <c r="NG70" i="13"/>
  <c r="NG71" i="13"/>
  <c r="NG72" i="13"/>
  <c r="NG73" i="13"/>
  <c r="NG3" i="13"/>
  <c r="JA55" i="19"/>
  <c r="JJ55" i="19" s="1"/>
  <c r="JA43" i="19"/>
  <c r="JJ43" i="19" s="1"/>
  <c r="JA22" i="19"/>
  <c r="JJ22" i="19" s="1"/>
  <c r="JA21" i="19"/>
  <c r="JJ21" i="19" s="1"/>
  <c r="JA14" i="19"/>
  <c r="JJ14" i="19" s="1"/>
  <c r="JA12" i="19"/>
  <c r="JJ12" i="19" s="1"/>
  <c r="JA11" i="19"/>
  <c r="JJ11" i="19" s="1"/>
  <c r="JA9" i="19"/>
  <c r="JJ9" i="19" s="1"/>
  <c r="JA4" i="19"/>
  <c r="JJ4" i="19" s="1"/>
  <c r="JB5" i="19"/>
  <c r="JB6" i="19"/>
  <c r="JB7" i="19"/>
  <c r="JB8" i="19"/>
  <c r="JB10" i="19"/>
  <c r="JB13" i="19"/>
  <c r="JB15" i="19"/>
  <c r="JB16" i="19"/>
  <c r="JB17" i="19"/>
  <c r="JB18" i="19"/>
  <c r="JB19" i="19"/>
  <c r="JB20" i="19"/>
  <c r="JB23" i="19"/>
  <c r="JB24" i="19"/>
  <c r="JB25" i="19"/>
  <c r="JB26" i="19"/>
  <c r="JB27" i="19"/>
  <c r="JB28" i="19"/>
  <c r="JB29" i="19"/>
  <c r="JB30" i="19"/>
  <c r="JB31" i="19"/>
  <c r="JB32" i="19"/>
  <c r="JB33" i="19"/>
  <c r="JB34" i="19"/>
  <c r="JB35" i="19"/>
  <c r="JB36" i="19"/>
  <c r="JB37" i="19"/>
  <c r="JB38" i="19"/>
  <c r="JB39" i="19"/>
  <c r="JB40" i="19"/>
  <c r="JB41" i="19"/>
  <c r="JB42" i="19"/>
  <c r="JB44" i="19"/>
  <c r="JB45" i="19"/>
  <c r="JB46" i="19"/>
  <c r="JB47" i="19"/>
  <c r="JB48" i="19"/>
  <c r="JB49" i="19"/>
  <c r="JB50" i="19"/>
  <c r="JB51" i="19"/>
  <c r="JB52" i="19"/>
  <c r="JB53" i="19"/>
  <c r="JB54" i="19"/>
  <c r="JB56" i="19"/>
  <c r="JB57" i="19"/>
  <c r="JB58" i="19"/>
  <c r="JB59" i="19"/>
  <c r="JB60" i="19"/>
  <c r="JB61" i="19"/>
  <c r="JB62" i="19"/>
  <c r="JB63" i="19"/>
  <c r="JB64" i="19"/>
  <c r="JB65" i="19"/>
  <c r="JB66" i="19"/>
  <c r="JB67" i="19"/>
  <c r="JB68" i="19"/>
  <c r="JB69" i="19"/>
  <c r="JB70" i="19"/>
  <c r="JB71" i="19"/>
  <c r="JB72" i="19"/>
  <c r="JB73" i="19"/>
  <c r="JB3" i="19"/>
  <c r="Z85" i="23" l="1"/>
  <c r="AC85" i="23" s="1"/>
  <c r="Y85" i="23"/>
  <c r="CM85" i="21" l="1"/>
  <c r="CL85" i="21"/>
  <c r="CQ84" i="21"/>
  <c r="CQ83" i="21"/>
  <c r="CQ82" i="21"/>
  <c r="CQ81" i="21"/>
  <c r="CQ80" i="21"/>
  <c r="CE85" i="20"/>
  <c r="CH85" i="20" s="1"/>
  <c r="CD85" i="20"/>
  <c r="CI84" i="20"/>
  <c r="CI83" i="20"/>
  <c r="CI82" i="20"/>
  <c r="CI81" i="20"/>
  <c r="CI80" i="20"/>
  <c r="MU85" i="13"/>
  <c r="MT85" i="13"/>
  <c r="MY84" i="13"/>
  <c r="MY83" i="13"/>
  <c r="MY82" i="13"/>
  <c r="MY81" i="13"/>
  <c r="MY80" i="13"/>
  <c r="IP85" i="19"/>
  <c r="IO85" i="19"/>
  <c r="IT84" i="19"/>
  <c r="IT83" i="19"/>
  <c r="IT82" i="19"/>
  <c r="IT81" i="19"/>
  <c r="IT80" i="19"/>
  <c r="CP85" i="21" l="1"/>
  <c r="MX85" i="13"/>
  <c r="IS85" i="19"/>
  <c r="AC55" i="23"/>
  <c r="AL55" i="23" s="1"/>
  <c r="AC22" i="23"/>
  <c r="AL22" i="23" s="1"/>
  <c r="AC21" i="23"/>
  <c r="AL21" i="23" s="1"/>
  <c r="AC14" i="23"/>
  <c r="AL14" i="23" s="1"/>
  <c r="AC12" i="23"/>
  <c r="AL12" i="23" s="1"/>
  <c r="AC11" i="23"/>
  <c r="AL11" i="23" s="1"/>
  <c r="AD4" i="23"/>
  <c r="AD5" i="23"/>
  <c r="AD6" i="23"/>
  <c r="AD7" i="23"/>
  <c r="AD8" i="23"/>
  <c r="AD9" i="23"/>
  <c r="AD10" i="23"/>
  <c r="AD13" i="23"/>
  <c r="AD15" i="23"/>
  <c r="AD16" i="23"/>
  <c r="AD18" i="23"/>
  <c r="AD19" i="23"/>
  <c r="AD20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6" i="23"/>
  <c r="AD57" i="23"/>
  <c r="AD58" i="23"/>
  <c r="AD59" i="23"/>
  <c r="AD60" i="23"/>
  <c r="AD61" i="23"/>
  <c r="AD62" i="23"/>
  <c r="AD63" i="23"/>
  <c r="AD64" i="23"/>
  <c r="AD65" i="23"/>
  <c r="AD66" i="23"/>
  <c r="AD67" i="23"/>
  <c r="AD68" i="23"/>
  <c r="AD69" i="23"/>
  <c r="AD70" i="23"/>
  <c r="AD71" i="23"/>
  <c r="AD72" i="23"/>
  <c r="AD73" i="23"/>
  <c r="AD3" i="23"/>
  <c r="CP55" i="21"/>
  <c r="CY55" i="21" s="1"/>
  <c r="CP22" i="21"/>
  <c r="CY22" i="21" s="1"/>
  <c r="CP21" i="21"/>
  <c r="CY21" i="21" s="1"/>
  <c r="CP14" i="21"/>
  <c r="CY14" i="21" s="1"/>
  <c r="CP12" i="21"/>
  <c r="CY12" i="21" s="1"/>
  <c r="CP11" i="21"/>
  <c r="CY11" i="21" s="1"/>
  <c r="CQ4" i="21"/>
  <c r="CQ5" i="21"/>
  <c r="CQ6" i="21"/>
  <c r="CQ7" i="21"/>
  <c r="CQ8" i="21"/>
  <c r="CQ9" i="21"/>
  <c r="CQ10" i="21"/>
  <c r="CQ13" i="21"/>
  <c r="CQ15" i="21"/>
  <c r="CQ16" i="21"/>
  <c r="CQ17" i="21"/>
  <c r="CQ18" i="21"/>
  <c r="CQ19" i="21"/>
  <c r="CQ20" i="21"/>
  <c r="CQ23" i="21"/>
  <c r="CQ24" i="21"/>
  <c r="CQ25" i="21"/>
  <c r="CQ26" i="21"/>
  <c r="CQ27" i="21"/>
  <c r="CQ28" i="21"/>
  <c r="CQ29" i="21"/>
  <c r="CQ30" i="21"/>
  <c r="CQ31" i="21"/>
  <c r="CQ32" i="21"/>
  <c r="CQ33" i="21"/>
  <c r="CQ34" i="21"/>
  <c r="CQ35" i="21"/>
  <c r="CQ36" i="21"/>
  <c r="CQ37" i="21"/>
  <c r="CQ38" i="21"/>
  <c r="CQ39" i="21"/>
  <c r="CQ40" i="21"/>
  <c r="CQ41" i="21"/>
  <c r="CQ42" i="21"/>
  <c r="CQ43" i="21"/>
  <c r="CQ44" i="21"/>
  <c r="CQ45" i="21"/>
  <c r="CQ46" i="21"/>
  <c r="CQ47" i="21"/>
  <c r="CQ48" i="21"/>
  <c r="CQ49" i="21"/>
  <c r="CQ50" i="21"/>
  <c r="CQ51" i="21"/>
  <c r="CQ52" i="21"/>
  <c r="CQ53" i="21"/>
  <c r="CQ54" i="21"/>
  <c r="CQ56" i="21"/>
  <c r="CQ57" i="21"/>
  <c r="CQ58" i="21"/>
  <c r="CQ59" i="21"/>
  <c r="CQ60" i="21"/>
  <c r="CQ61" i="21"/>
  <c r="CQ62" i="21"/>
  <c r="CQ63" i="21"/>
  <c r="CQ64" i="21"/>
  <c r="CQ65" i="21"/>
  <c r="CQ66" i="21"/>
  <c r="CQ67" i="21"/>
  <c r="CQ68" i="21"/>
  <c r="CQ69" i="21"/>
  <c r="CQ70" i="21"/>
  <c r="CQ71" i="21"/>
  <c r="CQ72" i="21"/>
  <c r="CQ73" i="21"/>
  <c r="CQ3" i="21"/>
  <c r="MX55" i="13"/>
  <c r="NG55" i="13" s="1"/>
  <c r="CH22" i="20"/>
  <c r="CH21" i="20"/>
  <c r="CH14" i="20"/>
  <c r="CH12" i="20"/>
  <c r="CH11" i="20"/>
  <c r="CI4" i="20"/>
  <c r="CI5" i="20"/>
  <c r="CI6" i="20"/>
  <c r="CI7" i="20"/>
  <c r="CI8" i="20"/>
  <c r="CI9" i="20"/>
  <c r="CI10" i="20"/>
  <c r="CI13" i="20"/>
  <c r="CI15" i="20"/>
  <c r="CI16" i="20"/>
  <c r="CI17" i="20"/>
  <c r="CI18" i="20"/>
  <c r="CI19" i="20"/>
  <c r="CI20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3" i="20"/>
  <c r="MX22" i="13"/>
  <c r="NG22" i="13" s="1"/>
  <c r="MX21" i="13"/>
  <c r="NG21" i="13" s="1"/>
  <c r="MY4" i="13"/>
  <c r="MY5" i="13"/>
  <c r="MY6" i="13"/>
  <c r="MY7" i="13"/>
  <c r="MY8" i="13"/>
  <c r="MY9" i="13"/>
  <c r="MY10" i="13"/>
  <c r="MY11" i="13"/>
  <c r="MY12" i="13"/>
  <c r="MY13" i="13"/>
  <c r="MY14" i="13"/>
  <c r="MY15" i="13"/>
  <c r="MY16" i="13"/>
  <c r="MY17" i="13"/>
  <c r="MY18" i="13"/>
  <c r="MY19" i="13"/>
  <c r="MY20" i="13"/>
  <c r="MY23" i="13"/>
  <c r="MY24" i="13"/>
  <c r="MY25" i="13"/>
  <c r="MY26" i="13"/>
  <c r="MY27" i="13"/>
  <c r="MY28" i="13"/>
  <c r="MY29" i="13"/>
  <c r="MY30" i="13"/>
  <c r="MY31" i="13"/>
  <c r="MY32" i="13"/>
  <c r="MY33" i="13"/>
  <c r="MY34" i="13"/>
  <c r="MY35" i="13"/>
  <c r="MY36" i="13"/>
  <c r="MY37" i="13"/>
  <c r="MY38" i="13"/>
  <c r="MY39" i="13"/>
  <c r="MY40" i="13"/>
  <c r="MY41" i="13"/>
  <c r="MY42" i="13"/>
  <c r="MY43" i="13"/>
  <c r="MY44" i="13"/>
  <c r="MY45" i="13"/>
  <c r="MY46" i="13"/>
  <c r="MY47" i="13"/>
  <c r="MY48" i="13"/>
  <c r="MY49" i="13"/>
  <c r="MY50" i="13"/>
  <c r="MY51" i="13"/>
  <c r="MY52" i="13"/>
  <c r="MY53" i="13"/>
  <c r="MY54" i="13"/>
  <c r="MY56" i="13"/>
  <c r="MY57" i="13"/>
  <c r="MY58" i="13"/>
  <c r="MY59" i="13"/>
  <c r="MY60" i="13"/>
  <c r="MY61" i="13"/>
  <c r="MY62" i="13"/>
  <c r="MY63" i="13"/>
  <c r="MY64" i="13"/>
  <c r="MY65" i="13"/>
  <c r="MY66" i="13"/>
  <c r="MY67" i="13"/>
  <c r="MY68" i="13"/>
  <c r="MY69" i="13"/>
  <c r="MY70" i="13"/>
  <c r="MY71" i="13"/>
  <c r="MY72" i="13"/>
  <c r="MY73" i="13"/>
  <c r="MY3" i="13"/>
  <c r="JB55" i="19"/>
  <c r="IS43" i="19"/>
  <c r="JB43" i="19" s="1"/>
  <c r="IS22" i="19"/>
  <c r="JB22" i="19" s="1"/>
  <c r="IS21" i="19"/>
  <c r="JB21" i="19" s="1"/>
  <c r="IS14" i="19"/>
  <c r="JB14" i="19" s="1"/>
  <c r="IS12" i="19"/>
  <c r="JB12" i="19" s="1"/>
  <c r="IS11" i="19"/>
  <c r="JB11" i="19" s="1"/>
  <c r="IS9" i="19"/>
  <c r="JB9" i="19" s="1"/>
  <c r="IS4" i="19"/>
  <c r="JB4" i="19" s="1"/>
  <c r="IT17" i="19"/>
  <c r="IT31" i="19"/>
  <c r="IT42" i="19"/>
  <c r="R85" i="23"/>
  <c r="U85" i="23" s="1"/>
  <c r="Q85" i="23"/>
  <c r="CE85" i="21"/>
  <c r="CD85" i="21"/>
  <c r="CI84" i="21"/>
  <c r="CI83" i="21"/>
  <c r="CI82" i="21"/>
  <c r="CI81" i="21"/>
  <c r="CI80" i="21"/>
  <c r="BW85" i="20"/>
  <c r="BV85" i="20"/>
  <c r="CA84" i="20"/>
  <c r="CA83" i="20"/>
  <c r="CA82" i="20"/>
  <c r="CA81" i="20"/>
  <c r="CA80" i="20"/>
  <c r="MM85" i="13"/>
  <c r="ML85" i="13"/>
  <c r="MQ84" i="13"/>
  <c r="MQ83" i="13"/>
  <c r="MQ82" i="13"/>
  <c r="MQ81" i="13"/>
  <c r="MQ80" i="13"/>
  <c r="IH85" i="19"/>
  <c r="IG85" i="19"/>
  <c r="IL84" i="19"/>
  <c r="IL83" i="19"/>
  <c r="IL82" i="19"/>
  <c r="IL81" i="19"/>
  <c r="IL80" i="19"/>
  <c r="CH85" i="21" l="1"/>
  <c r="BZ85" i="20"/>
  <c r="MP85" i="13"/>
  <c r="IK85" i="19"/>
  <c r="U55" i="23"/>
  <c r="AD55" i="23" s="1"/>
  <c r="U22" i="23"/>
  <c r="AD22" i="23" s="1"/>
  <c r="U21" i="23"/>
  <c r="AD21" i="23" s="1"/>
  <c r="U14" i="23"/>
  <c r="AD14" i="23" s="1"/>
  <c r="U12" i="23"/>
  <c r="AD12" i="23" s="1"/>
  <c r="U11" i="23"/>
  <c r="AD11" i="23" s="1"/>
  <c r="V4" i="23"/>
  <c r="V9" i="23"/>
  <c r="V31" i="23"/>
  <c r="V42" i="23"/>
  <c r="CH55" i="21"/>
  <c r="CQ55" i="21" s="1"/>
  <c r="CH22" i="21"/>
  <c r="CQ22" i="21" s="1"/>
  <c r="CH21" i="21"/>
  <c r="CQ21" i="21" s="1"/>
  <c r="CH14" i="21"/>
  <c r="CQ14" i="21" s="1"/>
  <c r="CH12" i="21"/>
  <c r="CQ12" i="21" s="1"/>
  <c r="CH11" i="21"/>
  <c r="CQ11" i="21" s="1"/>
  <c r="CI4" i="21"/>
  <c r="CI9" i="21"/>
  <c r="CI17" i="21"/>
  <c r="CI31" i="21"/>
  <c r="CI42" i="21"/>
  <c r="BZ55" i="20"/>
  <c r="CI55" i="20" s="1"/>
  <c r="BZ22" i="20"/>
  <c r="CI22" i="20" s="1"/>
  <c r="BZ21" i="20"/>
  <c r="CI21" i="20" s="1"/>
  <c r="BZ14" i="20"/>
  <c r="CI14" i="20" s="1"/>
  <c r="BZ12" i="20"/>
  <c r="CI12" i="20" s="1"/>
  <c r="BZ11" i="20"/>
  <c r="CI11" i="20" s="1"/>
  <c r="CA4" i="20"/>
  <c r="CA9" i="20"/>
  <c r="CA17" i="20"/>
  <c r="CA31" i="20"/>
  <c r="CA42" i="20"/>
  <c r="AD17" i="23" l="1"/>
  <c r="MP55" i="13"/>
  <c r="MY55" i="13" s="1"/>
  <c r="MP22" i="13"/>
  <c r="MY22" i="13" s="1"/>
  <c r="MP21" i="13"/>
  <c r="MY21" i="13" s="1"/>
  <c r="MQ4" i="13"/>
  <c r="MQ9" i="13"/>
  <c r="MQ11" i="13"/>
  <c r="MQ12" i="13"/>
  <c r="MQ17" i="13"/>
  <c r="MQ31" i="13"/>
  <c r="MQ42" i="13"/>
  <c r="IK96" i="19" l="1"/>
  <c r="HN17" i="19"/>
  <c r="MH96" i="13" l="1"/>
  <c r="MH95" i="13"/>
  <c r="MI94" i="13"/>
  <c r="IK22" i="19" l="1"/>
  <c r="IT22" i="19" s="1"/>
  <c r="IK21" i="19"/>
  <c r="IT21" i="19" s="1"/>
  <c r="IK14" i="19"/>
  <c r="IK12" i="19"/>
  <c r="IT12" i="19" s="1"/>
  <c r="IK11" i="19"/>
  <c r="IT11" i="19" s="1"/>
  <c r="IK9" i="19"/>
  <c r="IK4" i="19"/>
  <c r="IT4" i="19" s="1"/>
  <c r="IG74" i="19"/>
  <c r="IH74" i="19"/>
  <c r="IK5" i="19"/>
  <c r="IT5" i="19" s="1"/>
  <c r="IK6" i="19"/>
  <c r="IT6" i="19" s="1"/>
  <c r="IK7" i="19"/>
  <c r="IT7" i="19" s="1"/>
  <c r="IK8" i="19"/>
  <c r="IT8" i="19" s="1"/>
  <c r="IK10" i="19"/>
  <c r="IT10" i="19" s="1"/>
  <c r="IK13" i="19"/>
  <c r="IT13" i="19" s="1"/>
  <c r="IK15" i="19"/>
  <c r="IT15" i="19" s="1"/>
  <c r="IK16" i="19"/>
  <c r="IT16" i="19" s="1"/>
  <c r="IK18" i="19"/>
  <c r="IT18" i="19" s="1"/>
  <c r="IK19" i="19"/>
  <c r="IT19" i="19" s="1"/>
  <c r="IT20" i="19"/>
  <c r="IK23" i="19"/>
  <c r="IT23" i="19" s="1"/>
  <c r="IK24" i="19"/>
  <c r="IT24" i="19" s="1"/>
  <c r="IK25" i="19"/>
  <c r="IT25" i="19" s="1"/>
  <c r="IK26" i="19"/>
  <c r="IT26" i="19" s="1"/>
  <c r="IK27" i="19"/>
  <c r="IT27" i="19" s="1"/>
  <c r="IK28" i="19"/>
  <c r="IT28" i="19" s="1"/>
  <c r="IK29" i="19"/>
  <c r="IT29" i="19" s="1"/>
  <c r="IK30" i="19"/>
  <c r="IT30" i="19" s="1"/>
  <c r="IK32" i="19"/>
  <c r="IT32" i="19" s="1"/>
  <c r="IK33" i="19"/>
  <c r="IT33" i="19" s="1"/>
  <c r="IK34" i="19"/>
  <c r="IT34" i="19" s="1"/>
  <c r="IK35" i="19"/>
  <c r="IT35" i="19" s="1"/>
  <c r="IK36" i="19"/>
  <c r="IT36" i="19" s="1"/>
  <c r="IK37" i="19"/>
  <c r="IT37" i="19" s="1"/>
  <c r="IK38" i="19"/>
  <c r="IT38" i="19" s="1"/>
  <c r="IK39" i="19"/>
  <c r="IT39" i="19" s="1"/>
  <c r="IK40" i="19"/>
  <c r="IT40" i="19" s="1"/>
  <c r="IK41" i="19"/>
  <c r="IT41" i="19" s="1"/>
  <c r="IK43" i="19"/>
  <c r="IT43" i="19" s="1"/>
  <c r="IK44" i="19"/>
  <c r="IT44" i="19" s="1"/>
  <c r="IK45" i="19"/>
  <c r="IT45" i="19" s="1"/>
  <c r="IK46" i="19"/>
  <c r="IT46" i="19" s="1"/>
  <c r="IK47" i="19"/>
  <c r="IT47" i="19" s="1"/>
  <c r="IK48" i="19"/>
  <c r="IT48" i="19" s="1"/>
  <c r="IK49" i="19"/>
  <c r="IT49" i="19" s="1"/>
  <c r="IK50" i="19"/>
  <c r="IT50" i="19" s="1"/>
  <c r="IK51" i="19"/>
  <c r="IT51" i="19" s="1"/>
  <c r="IK52" i="19"/>
  <c r="IT52" i="19" s="1"/>
  <c r="IK53" i="19"/>
  <c r="IT53" i="19" s="1"/>
  <c r="IK54" i="19"/>
  <c r="IT54" i="19" s="1"/>
  <c r="IT55" i="19"/>
  <c r="IK56" i="19"/>
  <c r="IT56" i="19" s="1"/>
  <c r="IK57" i="19"/>
  <c r="IT57" i="19" s="1"/>
  <c r="IK58" i="19"/>
  <c r="IT58" i="19" s="1"/>
  <c r="IK59" i="19"/>
  <c r="IT59" i="19" s="1"/>
  <c r="IK60" i="19"/>
  <c r="IT60" i="19" s="1"/>
  <c r="IK61" i="19"/>
  <c r="IT61" i="19" s="1"/>
  <c r="IK62" i="19"/>
  <c r="IT62" i="19" s="1"/>
  <c r="IK63" i="19"/>
  <c r="IT63" i="19" s="1"/>
  <c r="IK64" i="19"/>
  <c r="IT64" i="19" s="1"/>
  <c r="IK65" i="19"/>
  <c r="IT65" i="19" s="1"/>
  <c r="IK66" i="19"/>
  <c r="IT66" i="19" s="1"/>
  <c r="IK67" i="19"/>
  <c r="IT67" i="19" s="1"/>
  <c r="IK68" i="19"/>
  <c r="IT68" i="19" s="1"/>
  <c r="IK69" i="19"/>
  <c r="IT69" i="19" s="1"/>
  <c r="IK70" i="19"/>
  <c r="IT70" i="19" s="1"/>
  <c r="IK71" i="19"/>
  <c r="IT71" i="19" s="1"/>
  <c r="IK72" i="19"/>
  <c r="IT72" i="19" s="1"/>
  <c r="IT73" i="19"/>
  <c r="IK3" i="19"/>
  <c r="IL17" i="19"/>
  <c r="IL31" i="19"/>
  <c r="IL42" i="19"/>
  <c r="IT9" i="19" l="1"/>
  <c r="IT3" i="19"/>
  <c r="IT14" i="19"/>
  <c r="IK74" i="19"/>
  <c r="IT74" i="19" s="1"/>
  <c r="MH55" i="13"/>
  <c r="MQ55" i="13" s="1"/>
  <c r="MH22" i="13"/>
  <c r="MH21" i="13"/>
  <c r="MQ21" i="13" s="1"/>
  <c r="MD74" i="13"/>
  <c r="ME74" i="13"/>
  <c r="MH5" i="13"/>
  <c r="MQ5" i="13" s="1"/>
  <c r="MH6" i="13"/>
  <c r="MQ6" i="13" s="1"/>
  <c r="MH7" i="13"/>
  <c r="MQ7" i="13" s="1"/>
  <c r="MH8" i="13"/>
  <c r="MQ8" i="13" s="1"/>
  <c r="MH10" i="13"/>
  <c r="MQ10" i="13" s="1"/>
  <c r="MH13" i="13"/>
  <c r="MQ13" i="13" s="1"/>
  <c r="MH14" i="13"/>
  <c r="MQ14" i="13" s="1"/>
  <c r="MH15" i="13"/>
  <c r="MQ15" i="13" s="1"/>
  <c r="MH16" i="13"/>
  <c r="MQ16" i="13" s="1"/>
  <c r="MH18" i="13"/>
  <c r="MQ18" i="13" s="1"/>
  <c r="MH19" i="13"/>
  <c r="MQ19" i="13" s="1"/>
  <c r="MH20" i="13"/>
  <c r="MQ20" i="13" s="1"/>
  <c r="MH23" i="13"/>
  <c r="MQ23" i="13" s="1"/>
  <c r="MH24" i="13"/>
  <c r="MQ24" i="13" s="1"/>
  <c r="MH25" i="13"/>
  <c r="MQ25" i="13" s="1"/>
  <c r="MH26" i="13"/>
  <c r="MQ26" i="13" s="1"/>
  <c r="MH27" i="13"/>
  <c r="MQ27" i="13" s="1"/>
  <c r="MH28" i="13"/>
  <c r="MQ28" i="13" s="1"/>
  <c r="MH29" i="13"/>
  <c r="MQ29" i="13" s="1"/>
  <c r="MH30" i="13"/>
  <c r="MQ30" i="13" s="1"/>
  <c r="MH32" i="13"/>
  <c r="MQ32" i="13" s="1"/>
  <c r="MH33" i="13"/>
  <c r="MQ33" i="13" s="1"/>
  <c r="MH34" i="13"/>
  <c r="MQ34" i="13" s="1"/>
  <c r="MH35" i="13"/>
  <c r="MQ35" i="13" s="1"/>
  <c r="MH36" i="13"/>
  <c r="MQ36" i="13" s="1"/>
  <c r="MH37" i="13"/>
  <c r="MQ37" i="13" s="1"/>
  <c r="MH38" i="13"/>
  <c r="MQ38" i="13" s="1"/>
  <c r="MH39" i="13"/>
  <c r="MQ39" i="13" s="1"/>
  <c r="MH40" i="13"/>
  <c r="MQ40" i="13" s="1"/>
  <c r="MQ41" i="13"/>
  <c r="MH43" i="13"/>
  <c r="MQ43" i="13" s="1"/>
  <c r="MH44" i="13"/>
  <c r="MQ44" i="13" s="1"/>
  <c r="MH45" i="13"/>
  <c r="MQ45" i="13" s="1"/>
  <c r="MH46" i="13"/>
  <c r="MQ46" i="13" s="1"/>
  <c r="MH47" i="13"/>
  <c r="MQ47" i="13" s="1"/>
  <c r="MH48" i="13"/>
  <c r="MQ48" i="13" s="1"/>
  <c r="MH49" i="13"/>
  <c r="MQ49" i="13" s="1"/>
  <c r="MH50" i="13"/>
  <c r="MQ50" i="13" s="1"/>
  <c r="MH51" i="13"/>
  <c r="MQ51" i="13" s="1"/>
  <c r="MH52" i="13"/>
  <c r="MQ52" i="13" s="1"/>
  <c r="MH53" i="13"/>
  <c r="MQ53" i="13" s="1"/>
  <c r="MH54" i="13"/>
  <c r="MQ54" i="13" s="1"/>
  <c r="MH56" i="13"/>
  <c r="MQ56" i="13" s="1"/>
  <c r="MH57" i="13"/>
  <c r="MQ57" i="13" s="1"/>
  <c r="MH58" i="13"/>
  <c r="MQ58" i="13" s="1"/>
  <c r="MH59" i="13"/>
  <c r="MQ59" i="13" s="1"/>
  <c r="MH60" i="13"/>
  <c r="MQ60" i="13" s="1"/>
  <c r="MH61" i="13"/>
  <c r="MQ61" i="13" s="1"/>
  <c r="MH62" i="13"/>
  <c r="MQ62" i="13" s="1"/>
  <c r="MH63" i="13"/>
  <c r="MQ63" i="13" s="1"/>
  <c r="MH64" i="13"/>
  <c r="MQ64" i="13" s="1"/>
  <c r="MH65" i="13"/>
  <c r="MQ65" i="13" s="1"/>
  <c r="MH66" i="13"/>
  <c r="MQ66" i="13" s="1"/>
  <c r="MH67" i="13"/>
  <c r="MQ67" i="13" s="1"/>
  <c r="MH68" i="13"/>
  <c r="MQ68" i="13" s="1"/>
  <c r="MH69" i="13"/>
  <c r="MQ69" i="13" s="1"/>
  <c r="MH70" i="13"/>
  <c r="MQ70" i="13" s="1"/>
  <c r="MH71" i="13"/>
  <c r="MQ71" i="13" s="1"/>
  <c r="MH72" i="13"/>
  <c r="MQ72" i="13" s="1"/>
  <c r="MH73" i="13"/>
  <c r="MQ73" i="13" s="1"/>
  <c r="MH3" i="13"/>
  <c r="MI4" i="13"/>
  <c r="MI5" i="13"/>
  <c r="MI8" i="13"/>
  <c r="MI9" i="13"/>
  <c r="MI10" i="13"/>
  <c r="MI11" i="13"/>
  <c r="MI12" i="13"/>
  <c r="MI16" i="13"/>
  <c r="MI17" i="13"/>
  <c r="MI23" i="13"/>
  <c r="MI27" i="13"/>
  <c r="MI31" i="13"/>
  <c r="MI32" i="13"/>
  <c r="MI35" i="13"/>
  <c r="MI36" i="13"/>
  <c r="MI40" i="13"/>
  <c r="MI42" i="13"/>
  <c r="MI45" i="13"/>
  <c r="MI49" i="13"/>
  <c r="MI53" i="13"/>
  <c r="MI58" i="13"/>
  <c r="MI62" i="13"/>
  <c r="MI66" i="13"/>
  <c r="MI70" i="13"/>
  <c r="IC101" i="19"/>
  <c r="IC100" i="19"/>
  <c r="IC96" i="19"/>
  <c r="CA81" i="21"/>
  <c r="CA82" i="21"/>
  <c r="CA83" i="21"/>
  <c r="CA84" i="21"/>
  <c r="CA80" i="21"/>
  <c r="BV85" i="21"/>
  <c r="BW85" i="21"/>
  <c r="BZ85" i="21" l="1"/>
  <c r="MI25" i="13"/>
  <c r="MI39" i="13"/>
  <c r="MI60" i="13"/>
  <c r="MI43" i="13"/>
  <c r="MI38" i="13"/>
  <c r="MI34" i="13"/>
  <c r="MI29" i="13"/>
  <c r="MI19" i="13"/>
  <c r="MI7" i="13"/>
  <c r="MI68" i="13"/>
  <c r="MI51" i="13"/>
  <c r="MI72" i="13"/>
  <c r="MI64" i="13"/>
  <c r="MI56" i="13"/>
  <c r="MI47" i="13"/>
  <c r="MI41" i="13"/>
  <c r="MI37" i="13"/>
  <c r="MI33" i="13"/>
  <c r="MI6" i="13"/>
  <c r="MI71" i="13"/>
  <c r="MI67" i="13"/>
  <c r="MI63" i="13"/>
  <c r="MI59" i="13"/>
  <c r="MI18" i="13"/>
  <c r="MI73" i="13"/>
  <c r="MI69" i="13"/>
  <c r="MI65" i="13"/>
  <c r="MI61" i="13"/>
  <c r="MI57" i="13"/>
  <c r="MI20" i="13"/>
  <c r="MI52" i="13"/>
  <c r="MI48" i="13"/>
  <c r="MI44" i="13"/>
  <c r="MI28" i="13"/>
  <c r="MI24" i="13"/>
  <c r="MI15" i="13"/>
  <c r="MI3" i="13"/>
  <c r="MQ3" i="13"/>
  <c r="MQ22" i="13"/>
  <c r="MI54" i="13"/>
  <c r="MI50" i="13"/>
  <c r="MI46" i="13"/>
  <c r="MI30" i="13"/>
  <c r="MI26" i="13"/>
  <c r="MI13" i="13"/>
  <c r="MH74" i="13"/>
  <c r="MI81" i="13" l="1"/>
  <c r="MI82" i="13"/>
  <c r="MI83" i="13"/>
  <c r="MI84" i="13"/>
  <c r="MI80" i="13"/>
  <c r="MD85" i="13"/>
  <c r="ME85" i="13"/>
  <c r="MH85" i="13" s="1"/>
  <c r="I85" i="23"/>
  <c r="J85" i="23"/>
  <c r="N81" i="23"/>
  <c r="V81" i="23" s="1"/>
  <c r="AD81" i="23" s="1"/>
  <c r="N82" i="23"/>
  <c r="V82" i="23" s="1"/>
  <c r="AD82" i="23" s="1"/>
  <c r="N83" i="23"/>
  <c r="V83" i="23" s="1"/>
  <c r="AD83" i="23" s="1"/>
  <c r="N84" i="23"/>
  <c r="V84" i="23" s="1"/>
  <c r="AD84" i="23" s="1"/>
  <c r="N80" i="23"/>
  <c r="V80" i="23" s="1"/>
  <c r="AD80" i="23" s="1"/>
  <c r="BN85" i="20"/>
  <c r="BO85" i="20"/>
  <c r="BS81" i="20"/>
  <c r="BS82" i="20"/>
  <c r="BS83" i="20"/>
  <c r="BS84" i="20"/>
  <c r="BS80" i="20"/>
  <c r="ID81" i="19"/>
  <c r="ID82" i="19"/>
  <c r="ID83" i="19"/>
  <c r="ID84" i="19"/>
  <c r="ID80" i="19"/>
  <c r="HY85" i="19"/>
  <c r="HZ85" i="19"/>
  <c r="M22" i="23"/>
  <c r="M21" i="23"/>
  <c r="V21" i="23" s="1"/>
  <c r="M14" i="23"/>
  <c r="V14" i="23" s="1"/>
  <c r="M12" i="23"/>
  <c r="M11" i="23"/>
  <c r="V11" i="23" s="1"/>
  <c r="I74" i="23"/>
  <c r="J74" i="23"/>
  <c r="M5" i="23"/>
  <c r="V5" i="23" s="1"/>
  <c r="M6" i="23"/>
  <c r="V6" i="23" s="1"/>
  <c r="M7" i="23"/>
  <c r="V7" i="23" s="1"/>
  <c r="M8" i="23"/>
  <c r="V8" i="23" s="1"/>
  <c r="M10" i="23"/>
  <c r="V10" i="23" s="1"/>
  <c r="M13" i="23"/>
  <c r="V13" i="23" s="1"/>
  <c r="M15" i="23"/>
  <c r="V15" i="23" s="1"/>
  <c r="M16" i="23"/>
  <c r="V16" i="23" s="1"/>
  <c r="M18" i="23"/>
  <c r="V18" i="23" s="1"/>
  <c r="M19" i="23"/>
  <c r="V19" i="23" s="1"/>
  <c r="M20" i="23"/>
  <c r="V20" i="23" s="1"/>
  <c r="M23" i="23"/>
  <c r="V23" i="23" s="1"/>
  <c r="M24" i="23"/>
  <c r="V24" i="23" s="1"/>
  <c r="M25" i="23"/>
  <c r="V25" i="23" s="1"/>
  <c r="M26" i="23"/>
  <c r="V26" i="23" s="1"/>
  <c r="M27" i="23"/>
  <c r="V27" i="23" s="1"/>
  <c r="M28" i="23"/>
  <c r="V28" i="23" s="1"/>
  <c r="M29" i="23"/>
  <c r="V29" i="23" s="1"/>
  <c r="M30" i="23"/>
  <c r="V30" i="23" s="1"/>
  <c r="M32" i="23"/>
  <c r="V32" i="23" s="1"/>
  <c r="M33" i="23"/>
  <c r="V33" i="23" s="1"/>
  <c r="M34" i="23"/>
  <c r="V34" i="23" s="1"/>
  <c r="M35" i="23"/>
  <c r="V35" i="23" s="1"/>
  <c r="M36" i="23"/>
  <c r="V36" i="23" s="1"/>
  <c r="M37" i="23"/>
  <c r="V37" i="23" s="1"/>
  <c r="M38" i="23"/>
  <c r="V38" i="23" s="1"/>
  <c r="M39" i="23"/>
  <c r="V39" i="23" s="1"/>
  <c r="M40" i="23"/>
  <c r="V40" i="23" s="1"/>
  <c r="M41" i="23"/>
  <c r="V41" i="23" s="1"/>
  <c r="M43" i="23"/>
  <c r="V43" i="23" s="1"/>
  <c r="M44" i="23"/>
  <c r="V44" i="23" s="1"/>
  <c r="M45" i="23"/>
  <c r="V45" i="23" s="1"/>
  <c r="M46" i="23"/>
  <c r="V46" i="23" s="1"/>
  <c r="M47" i="23"/>
  <c r="V47" i="23" s="1"/>
  <c r="M48" i="23"/>
  <c r="V48" i="23" s="1"/>
  <c r="M49" i="23"/>
  <c r="V49" i="23" s="1"/>
  <c r="M50" i="23"/>
  <c r="V50" i="23" s="1"/>
  <c r="M51" i="23"/>
  <c r="V51" i="23" s="1"/>
  <c r="M52" i="23"/>
  <c r="V52" i="23" s="1"/>
  <c r="M53" i="23"/>
  <c r="V53" i="23" s="1"/>
  <c r="M54" i="23"/>
  <c r="V54" i="23" s="1"/>
  <c r="M55" i="23"/>
  <c r="M56" i="23"/>
  <c r="V56" i="23" s="1"/>
  <c r="M57" i="23"/>
  <c r="V57" i="23" s="1"/>
  <c r="M58" i="23"/>
  <c r="V58" i="23" s="1"/>
  <c r="M59" i="23"/>
  <c r="V59" i="23" s="1"/>
  <c r="M60" i="23"/>
  <c r="V60" i="23" s="1"/>
  <c r="M61" i="23"/>
  <c r="V61" i="23" s="1"/>
  <c r="M62" i="23"/>
  <c r="V62" i="23" s="1"/>
  <c r="M63" i="23"/>
  <c r="V63" i="23" s="1"/>
  <c r="M64" i="23"/>
  <c r="V64" i="23" s="1"/>
  <c r="M65" i="23"/>
  <c r="V65" i="23" s="1"/>
  <c r="M66" i="23"/>
  <c r="V66" i="23" s="1"/>
  <c r="M67" i="23"/>
  <c r="V67" i="23" s="1"/>
  <c r="M68" i="23"/>
  <c r="V68" i="23" s="1"/>
  <c r="M69" i="23"/>
  <c r="V69" i="23" s="1"/>
  <c r="M70" i="23"/>
  <c r="V70" i="23" s="1"/>
  <c r="M71" i="23"/>
  <c r="V71" i="23" s="1"/>
  <c r="M72" i="23"/>
  <c r="V72" i="23" s="1"/>
  <c r="M73" i="23"/>
  <c r="V73" i="23" s="1"/>
  <c r="M3" i="23"/>
  <c r="V3" i="23" s="1"/>
  <c r="N4" i="23"/>
  <c r="N7" i="23"/>
  <c r="N9" i="23"/>
  <c r="N17" i="23"/>
  <c r="V17" i="23" s="1"/>
  <c r="N31" i="23"/>
  <c r="N42" i="23"/>
  <c r="BZ22" i="21"/>
  <c r="CI22" i="21" s="1"/>
  <c r="BZ21" i="21"/>
  <c r="CI21" i="21" s="1"/>
  <c r="BZ14" i="21"/>
  <c r="CI14" i="21" s="1"/>
  <c r="BZ12" i="21"/>
  <c r="BZ11" i="21"/>
  <c r="CI11" i="21" s="1"/>
  <c r="BV74" i="21"/>
  <c r="BW74" i="21"/>
  <c r="BZ5" i="21"/>
  <c r="CI5" i="21" s="1"/>
  <c r="BZ6" i="21"/>
  <c r="CI6" i="21" s="1"/>
  <c r="BZ7" i="21"/>
  <c r="CI7" i="21" s="1"/>
  <c r="BZ8" i="21"/>
  <c r="CI8" i="21" s="1"/>
  <c r="BZ10" i="21"/>
  <c r="CI10" i="21" s="1"/>
  <c r="BZ13" i="21"/>
  <c r="CI13" i="21" s="1"/>
  <c r="BZ15" i="21"/>
  <c r="CI15" i="21" s="1"/>
  <c r="BZ16" i="21"/>
  <c r="CI16" i="21" s="1"/>
  <c r="BZ18" i="21"/>
  <c r="CI18" i="21" s="1"/>
  <c r="BZ19" i="21"/>
  <c r="CI19" i="21" s="1"/>
  <c r="BZ20" i="21"/>
  <c r="CI20" i="21" s="1"/>
  <c r="BZ23" i="21"/>
  <c r="CI23" i="21" s="1"/>
  <c r="BZ24" i="21"/>
  <c r="CI24" i="21" s="1"/>
  <c r="BZ25" i="21"/>
  <c r="CI25" i="21" s="1"/>
  <c r="BZ26" i="21"/>
  <c r="CI26" i="21" s="1"/>
  <c r="BZ27" i="21"/>
  <c r="CI27" i="21" s="1"/>
  <c r="BZ28" i="21"/>
  <c r="CI28" i="21" s="1"/>
  <c r="BZ29" i="21"/>
  <c r="CI29" i="21" s="1"/>
  <c r="BZ30" i="21"/>
  <c r="CI30" i="21" s="1"/>
  <c r="BZ32" i="21"/>
  <c r="CI32" i="21" s="1"/>
  <c r="BZ33" i="21"/>
  <c r="CI33" i="21" s="1"/>
  <c r="BZ34" i="21"/>
  <c r="CI34" i="21" s="1"/>
  <c r="BZ35" i="21"/>
  <c r="CI35" i="21" s="1"/>
  <c r="BZ36" i="21"/>
  <c r="CI36" i="21" s="1"/>
  <c r="BZ37" i="21"/>
  <c r="CI37" i="21" s="1"/>
  <c r="BZ38" i="21"/>
  <c r="CI38" i="21" s="1"/>
  <c r="BZ39" i="21"/>
  <c r="CI39" i="21" s="1"/>
  <c r="BZ40" i="21"/>
  <c r="CI40" i="21" s="1"/>
  <c r="BZ41" i="21"/>
  <c r="CI41" i="21" s="1"/>
  <c r="BZ43" i="21"/>
  <c r="CI43" i="21" s="1"/>
  <c r="BZ44" i="21"/>
  <c r="CI44" i="21" s="1"/>
  <c r="BZ45" i="21"/>
  <c r="CI45" i="21" s="1"/>
  <c r="BZ46" i="21"/>
  <c r="CI46" i="21" s="1"/>
  <c r="BZ47" i="21"/>
  <c r="CI47" i="21" s="1"/>
  <c r="BZ48" i="21"/>
  <c r="CI48" i="21" s="1"/>
  <c r="BZ49" i="21"/>
  <c r="CI49" i="21" s="1"/>
  <c r="BZ50" i="21"/>
  <c r="CI50" i="21" s="1"/>
  <c r="BZ51" i="21"/>
  <c r="CI51" i="21" s="1"/>
  <c r="BZ52" i="21"/>
  <c r="CI52" i="21" s="1"/>
  <c r="BZ53" i="21"/>
  <c r="CI53" i="21" s="1"/>
  <c r="BZ54" i="21"/>
  <c r="CI54" i="21" s="1"/>
  <c r="BZ55" i="21"/>
  <c r="CI55" i="21" s="1"/>
  <c r="BZ56" i="21"/>
  <c r="CI56" i="21" s="1"/>
  <c r="BZ57" i="21"/>
  <c r="CI57" i="21" s="1"/>
  <c r="BZ58" i="21"/>
  <c r="CI58" i="21" s="1"/>
  <c r="BZ59" i="21"/>
  <c r="CI59" i="21" s="1"/>
  <c r="BZ60" i="21"/>
  <c r="CI60" i="21" s="1"/>
  <c r="BZ61" i="21"/>
  <c r="CI61" i="21" s="1"/>
  <c r="BZ62" i="21"/>
  <c r="CI62" i="21" s="1"/>
  <c r="BZ63" i="21"/>
  <c r="CI63" i="21" s="1"/>
  <c r="BZ64" i="21"/>
  <c r="CI64" i="21" s="1"/>
  <c r="BZ65" i="21"/>
  <c r="CI65" i="21" s="1"/>
  <c r="BZ66" i="21"/>
  <c r="CI66" i="21" s="1"/>
  <c r="BZ67" i="21"/>
  <c r="CI67" i="21" s="1"/>
  <c r="BZ68" i="21"/>
  <c r="CI68" i="21" s="1"/>
  <c r="BZ69" i="21"/>
  <c r="CI69" i="21" s="1"/>
  <c r="BZ70" i="21"/>
  <c r="CI70" i="21" s="1"/>
  <c r="BZ71" i="21"/>
  <c r="CI71" i="21" s="1"/>
  <c r="BZ72" i="21"/>
  <c r="CI72" i="21" s="1"/>
  <c r="BZ73" i="21"/>
  <c r="CI73" i="21" s="1"/>
  <c r="BZ3" i="21"/>
  <c r="CI3" i="21" s="1"/>
  <c r="CA4" i="21"/>
  <c r="CA7" i="21"/>
  <c r="CA8" i="21"/>
  <c r="CA9" i="21"/>
  <c r="CA16" i="21"/>
  <c r="CA17" i="21"/>
  <c r="CA23" i="21"/>
  <c r="CA27" i="21"/>
  <c r="CA31" i="21"/>
  <c r="CA32" i="21"/>
  <c r="CA36" i="21"/>
  <c r="CA40" i="21"/>
  <c r="CA42" i="21"/>
  <c r="CA45" i="21"/>
  <c r="CA49" i="21"/>
  <c r="CA53" i="21"/>
  <c r="CA57" i="21"/>
  <c r="CA61" i="21"/>
  <c r="CA62" i="21"/>
  <c r="CA65" i="21"/>
  <c r="CA69" i="21"/>
  <c r="CA70" i="21"/>
  <c r="CA71" i="21"/>
  <c r="CA73" i="21"/>
  <c r="BR22" i="20"/>
  <c r="CA22" i="20" s="1"/>
  <c r="BR21" i="20"/>
  <c r="BR14" i="20"/>
  <c r="CA14" i="20" s="1"/>
  <c r="BR12" i="20"/>
  <c r="CA12" i="20" s="1"/>
  <c r="BR11" i="20"/>
  <c r="CA11" i="20" s="1"/>
  <c r="BN74" i="20"/>
  <c r="BO74" i="20"/>
  <c r="BR5" i="20"/>
  <c r="CA5" i="20" s="1"/>
  <c r="BR6" i="20"/>
  <c r="CA6" i="20" s="1"/>
  <c r="BR7" i="20"/>
  <c r="CA7" i="20" s="1"/>
  <c r="BR8" i="20"/>
  <c r="CA8" i="20" s="1"/>
  <c r="BR10" i="20"/>
  <c r="CA10" i="20" s="1"/>
  <c r="BR13" i="20"/>
  <c r="CA13" i="20" s="1"/>
  <c r="BR15" i="20"/>
  <c r="CA15" i="20" s="1"/>
  <c r="BR16" i="20"/>
  <c r="CA16" i="20" s="1"/>
  <c r="BR18" i="20"/>
  <c r="CA18" i="20" s="1"/>
  <c r="BR19" i="20"/>
  <c r="CA19" i="20" s="1"/>
  <c r="BR20" i="20"/>
  <c r="CA20" i="20" s="1"/>
  <c r="BR23" i="20"/>
  <c r="CA23" i="20" s="1"/>
  <c r="BR24" i="20"/>
  <c r="CA24" i="20" s="1"/>
  <c r="BR25" i="20"/>
  <c r="CA25" i="20" s="1"/>
  <c r="BR26" i="20"/>
  <c r="CA26" i="20" s="1"/>
  <c r="BR27" i="20"/>
  <c r="CA27" i="20" s="1"/>
  <c r="BR28" i="20"/>
  <c r="CA28" i="20" s="1"/>
  <c r="BR29" i="20"/>
  <c r="CA29" i="20" s="1"/>
  <c r="BR30" i="20"/>
  <c r="CA30" i="20" s="1"/>
  <c r="BR32" i="20"/>
  <c r="CA32" i="20" s="1"/>
  <c r="BR33" i="20"/>
  <c r="CA33" i="20" s="1"/>
  <c r="BR34" i="20"/>
  <c r="CA34" i="20" s="1"/>
  <c r="BR35" i="20"/>
  <c r="CA35" i="20" s="1"/>
  <c r="BR36" i="20"/>
  <c r="CA36" i="20" s="1"/>
  <c r="BR37" i="20"/>
  <c r="CA37" i="20" s="1"/>
  <c r="BR38" i="20"/>
  <c r="CA38" i="20" s="1"/>
  <c r="BR39" i="20"/>
  <c r="CA39" i="20" s="1"/>
  <c r="BR40" i="20"/>
  <c r="CA40" i="20" s="1"/>
  <c r="BR41" i="20"/>
  <c r="CA41" i="20" s="1"/>
  <c r="BR43" i="20"/>
  <c r="CA43" i="20" s="1"/>
  <c r="BR44" i="20"/>
  <c r="CA44" i="20" s="1"/>
  <c r="BR45" i="20"/>
  <c r="CA45" i="20" s="1"/>
  <c r="BR46" i="20"/>
  <c r="CA46" i="20" s="1"/>
  <c r="BR47" i="20"/>
  <c r="CA47" i="20" s="1"/>
  <c r="BR48" i="20"/>
  <c r="CA48" i="20" s="1"/>
  <c r="BR49" i="20"/>
  <c r="CA49" i="20" s="1"/>
  <c r="BR50" i="20"/>
  <c r="CA50" i="20" s="1"/>
  <c r="BR51" i="20"/>
  <c r="CA51" i="20" s="1"/>
  <c r="BR52" i="20"/>
  <c r="CA52" i="20" s="1"/>
  <c r="BR53" i="20"/>
  <c r="CA53" i="20" s="1"/>
  <c r="BR54" i="20"/>
  <c r="CA54" i="20" s="1"/>
  <c r="BR55" i="20"/>
  <c r="BR56" i="20"/>
  <c r="CA56" i="20" s="1"/>
  <c r="BR57" i="20"/>
  <c r="CA57" i="20" s="1"/>
  <c r="BR58" i="20"/>
  <c r="CA58" i="20" s="1"/>
  <c r="BR59" i="20"/>
  <c r="CA59" i="20" s="1"/>
  <c r="BR60" i="20"/>
  <c r="CA60" i="20" s="1"/>
  <c r="BR61" i="20"/>
  <c r="CA61" i="20" s="1"/>
  <c r="BR62" i="20"/>
  <c r="CA62" i="20" s="1"/>
  <c r="BR63" i="20"/>
  <c r="CA63" i="20" s="1"/>
  <c r="BR64" i="20"/>
  <c r="CA64" i="20" s="1"/>
  <c r="BR65" i="20"/>
  <c r="CA65" i="20" s="1"/>
  <c r="BR66" i="20"/>
  <c r="CA66" i="20" s="1"/>
  <c r="BR67" i="20"/>
  <c r="CA67" i="20" s="1"/>
  <c r="BR68" i="20"/>
  <c r="CA68" i="20" s="1"/>
  <c r="BR69" i="20"/>
  <c r="CA69" i="20" s="1"/>
  <c r="BR70" i="20"/>
  <c r="CA70" i="20" s="1"/>
  <c r="BR71" i="20"/>
  <c r="CA71" i="20" s="1"/>
  <c r="BR72" i="20"/>
  <c r="CA72" i="20" s="1"/>
  <c r="BR73" i="20"/>
  <c r="CA73" i="20" s="1"/>
  <c r="BR3" i="20"/>
  <c r="BS4" i="20"/>
  <c r="BS9" i="20"/>
  <c r="BS15" i="20"/>
  <c r="BS17" i="20"/>
  <c r="BS23" i="20"/>
  <c r="BS27" i="20"/>
  <c r="BS31" i="20"/>
  <c r="BS32" i="20"/>
  <c r="BS39" i="20"/>
  <c r="BS40" i="20"/>
  <c r="BS42" i="20"/>
  <c r="BS44" i="20"/>
  <c r="BS48" i="20"/>
  <c r="BS52" i="20"/>
  <c r="BS57" i="20"/>
  <c r="BS60" i="20"/>
  <c r="BS61" i="20"/>
  <c r="BS65" i="20"/>
  <c r="BS68" i="20"/>
  <c r="BS73" i="20"/>
  <c r="IC14" i="19"/>
  <c r="IC9" i="19"/>
  <c r="IC4" i="19"/>
  <c r="IC5" i="19"/>
  <c r="IL5" i="19" s="1"/>
  <c r="IC6" i="19"/>
  <c r="IC7" i="19"/>
  <c r="IC8" i="19"/>
  <c r="IL8" i="19" s="1"/>
  <c r="IC10" i="19"/>
  <c r="IC11" i="19"/>
  <c r="IC12" i="19"/>
  <c r="IC13" i="19"/>
  <c r="IL13" i="19" s="1"/>
  <c r="IC15" i="19"/>
  <c r="IC16" i="19"/>
  <c r="IL16" i="19" s="1"/>
  <c r="ID17" i="19"/>
  <c r="IC18" i="19"/>
  <c r="IC19" i="19"/>
  <c r="IC20" i="19"/>
  <c r="IL20" i="19" s="1"/>
  <c r="IC21" i="19"/>
  <c r="IL21" i="19" s="1"/>
  <c r="IC22" i="19"/>
  <c r="IC23" i="19"/>
  <c r="IC24" i="19"/>
  <c r="IL24" i="19" s="1"/>
  <c r="IC25" i="19"/>
  <c r="IL25" i="19" s="1"/>
  <c r="IC26" i="19"/>
  <c r="IC27" i="19"/>
  <c r="IC28" i="19"/>
  <c r="IL28" i="19" s="1"/>
  <c r="IC29" i="19"/>
  <c r="IL29" i="19" s="1"/>
  <c r="IC30" i="19"/>
  <c r="ID31" i="19"/>
  <c r="IC32" i="19"/>
  <c r="IL32" i="19" s="1"/>
  <c r="IC33" i="19"/>
  <c r="IL33" i="19" s="1"/>
  <c r="IC34" i="19"/>
  <c r="IC35" i="19"/>
  <c r="IC36" i="19"/>
  <c r="IL36" i="19" s="1"/>
  <c r="IC37" i="19"/>
  <c r="IL37" i="19" s="1"/>
  <c r="IC38" i="19"/>
  <c r="IC39" i="19"/>
  <c r="IC40" i="19"/>
  <c r="IL40" i="19" s="1"/>
  <c r="IC41" i="19"/>
  <c r="IL41" i="19" s="1"/>
  <c r="ID42" i="19"/>
  <c r="IC43" i="19"/>
  <c r="IC44" i="19"/>
  <c r="IL44" i="19" s="1"/>
  <c r="IC45" i="19"/>
  <c r="IL45" i="19" s="1"/>
  <c r="IC46" i="19"/>
  <c r="IC47" i="19"/>
  <c r="IC48" i="19"/>
  <c r="IL48" i="19" s="1"/>
  <c r="IC49" i="19"/>
  <c r="IL49" i="19" s="1"/>
  <c r="IC50" i="19"/>
  <c r="IC51" i="19"/>
  <c r="IC52" i="19"/>
  <c r="IL52" i="19" s="1"/>
  <c r="IC53" i="19"/>
  <c r="IL53" i="19" s="1"/>
  <c r="IC54" i="19"/>
  <c r="IC55" i="19"/>
  <c r="IC56" i="19"/>
  <c r="IL56" i="19" s="1"/>
  <c r="IC57" i="19"/>
  <c r="IL57" i="19" s="1"/>
  <c r="IC58" i="19"/>
  <c r="IC59" i="19"/>
  <c r="IC60" i="19"/>
  <c r="IL60" i="19" s="1"/>
  <c r="IC61" i="19"/>
  <c r="IL61" i="19" s="1"/>
  <c r="IC62" i="19"/>
  <c r="IC63" i="19"/>
  <c r="IC64" i="19"/>
  <c r="IL64" i="19" s="1"/>
  <c r="IC65" i="19"/>
  <c r="IL65" i="19" s="1"/>
  <c r="IC66" i="19"/>
  <c r="IC67" i="19"/>
  <c r="IC68" i="19"/>
  <c r="IL68" i="19" s="1"/>
  <c r="IC69" i="19"/>
  <c r="IL69" i="19" s="1"/>
  <c r="IC70" i="19"/>
  <c r="IC71" i="19"/>
  <c r="IC72" i="19"/>
  <c r="IL72" i="19" s="1"/>
  <c r="IC73" i="19"/>
  <c r="IC3" i="19"/>
  <c r="IL3" i="19" s="1"/>
  <c r="HY74" i="19"/>
  <c r="HZ74" i="19"/>
  <c r="ID33" i="19"/>
  <c r="IC85" i="19" l="1"/>
  <c r="ID65" i="19"/>
  <c r="ID53" i="19"/>
  <c r="ID49" i="19"/>
  <c r="ID37" i="19"/>
  <c r="CA66" i="21"/>
  <c r="CA58" i="21"/>
  <c r="CA3" i="21"/>
  <c r="ID64" i="19"/>
  <c r="ID20" i="19"/>
  <c r="CA67" i="21"/>
  <c r="CA59" i="21"/>
  <c r="CA38" i="21"/>
  <c r="CA63" i="21"/>
  <c r="ID13" i="19"/>
  <c r="ID45" i="19"/>
  <c r="ID29" i="19"/>
  <c r="ID57" i="19"/>
  <c r="ID41" i="19"/>
  <c r="ID25" i="19"/>
  <c r="ID8" i="19"/>
  <c r="ID3" i="19"/>
  <c r="CA72" i="21"/>
  <c r="CA68" i="21"/>
  <c r="CA64" i="21"/>
  <c r="CA60" i="21"/>
  <c r="CA56" i="21"/>
  <c r="CA26" i="21"/>
  <c r="CA30" i="21"/>
  <c r="CA20" i="21"/>
  <c r="N3" i="23"/>
  <c r="CA51" i="21"/>
  <c r="CA43" i="21"/>
  <c r="CA34" i="21"/>
  <c r="CA29" i="21"/>
  <c r="CA25" i="21"/>
  <c r="CA19" i="21"/>
  <c r="CA13" i="21"/>
  <c r="CA6" i="21"/>
  <c r="CA47" i="21"/>
  <c r="CA28" i="21"/>
  <c r="CA24" i="21"/>
  <c r="CA18" i="21"/>
  <c r="CA5" i="21"/>
  <c r="BS69" i="20"/>
  <c r="BS36" i="20"/>
  <c r="BS25" i="20"/>
  <c r="BS67" i="20"/>
  <c r="BS51" i="20"/>
  <c r="BS43" i="20"/>
  <c r="BS38" i="20"/>
  <c r="BS13" i="20"/>
  <c r="BR85" i="20"/>
  <c r="BS71" i="20"/>
  <c r="BS59" i="20"/>
  <c r="BS29" i="20"/>
  <c r="BS19" i="20"/>
  <c r="BS63" i="20"/>
  <c r="BS47" i="20"/>
  <c r="BS34" i="20"/>
  <c r="BS6" i="20"/>
  <c r="ID72" i="19"/>
  <c r="ID44" i="19"/>
  <c r="ID16" i="19"/>
  <c r="ID60" i="19"/>
  <c r="ID28" i="19"/>
  <c r="ID68" i="19"/>
  <c r="ID52" i="19"/>
  <c r="ID36" i="19"/>
  <c r="ID56" i="19"/>
  <c r="ID48" i="19"/>
  <c r="ID40" i="19"/>
  <c r="ID32" i="19"/>
  <c r="ID24" i="19"/>
  <c r="ID63" i="19"/>
  <c r="IL63" i="19"/>
  <c r="IL55" i="19"/>
  <c r="ID47" i="19"/>
  <c r="IL47" i="19"/>
  <c r="ID39" i="19"/>
  <c r="IL39" i="19"/>
  <c r="ID35" i="19"/>
  <c r="IL35" i="19"/>
  <c r="ID27" i="19"/>
  <c r="IL27" i="19"/>
  <c r="ID23" i="19"/>
  <c r="IL23" i="19"/>
  <c r="ID19" i="19"/>
  <c r="IL19" i="19"/>
  <c r="ID15" i="19"/>
  <c r="IL15" i="19"/>
  <c r="ID69" i="19"/>
  <c r="ID61" i="19"/>
  <c r="ID70" i="19"/>
  <c r="IL70" i="19"/>
  <c r="ID66" i="19"/>
  <c r="IL66" i="19"/>
  <c r="ID62" i="19"/>
  <c r="IL62" i="19"/>
  <c r="ID58" i="19"/>
  <c r="IL58" i="19"/>
  <c r="ID54" i="19"/>
  <c r="IL54" i="19"/>
  <c r="ID50" i="19"/>
  <c r="IL50" i="19"/>
  <c r="ID46" i="19"/>
  <c r="IL46" i="19"/>
  <c r="ID38" i="19"/>
  <c r="IL38" i="19"/>
  <c r="ID34" i="19"/>
  <c r="IL34" i="19"/>
  <c r="ID30" i="19"/>
  <c r="IL30" i="19"/>
  <c r="ID26" i="19"/>
  <c r="IL26" i="19"/>
  <c r="IL22" i="19"/>
  <c r="ID18" i="19"/>
  <c r="IL18" i="19"/>
  <c r="IL4" i="19"/>
  <c r="ID71" i="19"/>
  <c r="IL71" i="19"/>
  <c r="ID59" i="19"/>
  <c r="IL59" i="19"/>
  <c r="ID10" i="19"/>
  <c r="IL10" i="19"/>
  <c r="ID5" i="19"/>
  <c r="ID73" i="19"/>
  <c r="IL73" i="19"/>
  <c r="IL12" i="19"/>
  <c r="ID7" i="19"/>
  <c r="IL7" i="19"/>
  <c r="IL9" i="19"/>
  <c r="ID67" i="19"/>
  <c r="IL67" i="19"/>
  <c r="ID51" i="19"/>
  <c r="IL51" i="19"/>
  <c r="IL11" i="19"/>
  <c r="ID6" i="19"/>
  <c r="IL6" i="19"/>
  <c r="IL14" i="19"/>
  <c r="N6" i="23"/>
  <c r="M85" i="23"/>
  <c r="V12" i="23"/>
  <c r="N10" i="23"/>
  <c r="N5" i="23"/>
  <c r="N8" i="23"/>
  <c r="V55" i="23"/>
  <c r="V22" i="23"/>
  <c r="CA52" i="21"/>
  <c r="CA48" i="21"/>
  <c r="CA44" i="21"/>
  <c r="CA54" i="21"/>
  <c r="CA50" i="21"/>
  <c r="CA46" i="21"/>
  <c r="CA41" i="21"/>
  <c r="CA37" i="21"/>
  <c r="CA33" i="21"/>
  <c r="CI12" i="21"/>
  <c r="CA39" i="21"/>
  <c r="CA35" i="21"/>
  <c r="CA15" i="21"/>
  <c r="CA10" i="21"/>
  <c r="BS64" i="20"/>
  <c r="BS28" i="20"/>
  <c r="BS24" i="20"/>
  <c r="BS7" i="20"/>
  <c r="BR74" i="20"/>
  <c r="BS72" i="20"/>
  <c r="BS56" i="20"/>
  <c r="BS35" i="20"/>
  <c r="BS30" i="20"/>
  <c r="BS26" i="20"/>
  <c r="BS20" i="20"/>
  <c r="BS3" i="20"/>
  <c r="CA3" i="20"/>
  <c r="BS54" i="20"/>
  <c r="BS50" i="20"/>
  <c r="BS46" i="20"/>
  <c r="BS5" i="20"/>
  <c r="CA21" i="20"/>
  <c r="BS18" i="20"/>
  <c r="BS10" i="20"/>
  <c r="BS70" i="20"/>
  <c r="BS66" i="20"/>
  <c r="BS62" i="20"/>
  <c r="BS58" i="20"/>
  <c r="BS53" i="20"/>
  <c r="BS49" i="20"/>
  <c r="BS45" i="20"/>
  <c r="BS41" i="20"/>
  <c r="BS37" i="20"/>
  <c r="BS33" i="20"/>
  <c r="BS16" i="20"/>
  <c r="BS8" i="20"/>
  <c r="CA55" i="20"/>
  <c r="ID43" i="19"/>
  <c r="IL43" i="19"/>
  <c r="M74" i="23"/>
  <c r="BZ74" i="21"/>
  <c r="IC74" i="19"/>
  <c r="B85" i="23" l="1"/>
  <c r="C85" i="23"/>
  <c r="BS81" i="21"/>
  <c r="BS82" i="21"/>
  <c r="BS83" i="21"/>
  <c r="BS84" i="21"/>
  <c r="BS80" i="21"/>
  <c r="BN85" i="21"/>
  <c r="BO85" i="21"/>
  <c r="BK81" i="20"/>
  <c r="BK82" i="20"/>
  <c r="BK83" i="20"/>
  <c r="BK84" i="20"/>
  <c r="BK80" i="20"/>
  <c r="BF85" i="20"/>
  <c r="BG85" i="20"/>
  <c r="MA81" i="13"/>
  <c r="MA82" i="13"/>
  <c r="MA83" i="13"/>
  <c r="MA84" i="13"/>
  <c r="MA80" i="13"/>
  <c r="LV85" i="13"/>
  <c r="LW85" i="13"/>
  <c r="HV81" i="19"/>
  <c r="HV82" i="19"/>
  <c r="HV83" i="19"/>
  <c r="HV84" i="19"/>
  <c r="HV80" i="19"/>
  <c r="HQ85" i="19"/>
  <c r="HR85" i="19"/>
  <c r="B74" i="23"/>
  <c r="C74" i="23"/>
  <c r="F14" i="23"/>
  <c r="N14" i="23" s="1"/>
  <c r="F13" i="23"/>
  <c r="N13" i="23" s="1"/>
  <c r="F15" i="23"/>
  <c r="N15" i="23" s="1"/>
  <c r="F16" i="23"/>
  <c r="N16" i="23" s="1"/>
  <c r="F18" i="23"/>
  <c r="N18" i="23" s="1"/>
  <c r="F19" i="23"/>
  <c r="N19" i="23" s="1"/>
  <c r="F20" i="23"/>
  <c r="N20" i="23" s="1"/>
  <c r="F21" i="23"/>
  <c r="N21" i="23" s="1"/>
  <c r="F22" i="23"/>
  <c r="N22" i="23" s="1"/>
  <c r="F23" i="23"/>
  <c r="N23" i="23" s="1"/>
  <c r="F24" i="23"/>
  <c r="N24" i="23" s="1"/>
  <c r="F25" i="23"/>
  <c r="N25" i="23" s="1"/>
  <c r="F26" i="23"/>
  <c r="N26" i="23" s="1"/>
  <c r="F27" i="23"/>
  <c r="N27" i="23" s="1"/>
  <c r="F28" i="23"/>
  <c r="N28" i="23" s="1"/>
  <c r="F29" i="23"/>
  <c r="N29" i="23" s="1"/>
  <c r="F30" i="23"/>
  <c r="N30" i="23" s="1"/>
  <c r="F32" i="23"/>
  <c r="N32" i="23" s="1"/>
  <c r="F33" i="23"/>
  <c r="N33" i="23" s="1"/>
  <c r="F34" i="23"/>
  <c r="N34" i="23" s="1"/>
  <c r="F35" i="23"/>
  <c r="N35" i="23" s="1"/>
  <c r="F36" i="23"/>
  <c r="N36" i="23" s="1"/>
  <c r="F37" i="23"/>
  <c r="N37" i="23" s="1"/>
  <c r="F38" i="23"/>
  <c r="N38" i="23" s="1"/>
  <c r="F39" i="23"/>
  <c r="N39" i="23" s="1"/>
  <c r="F40" i="23"/>
  <c r="N40" i="23" s="1"/>
  <c r="F41" i="23"/>
  <c r="N41" i="23" s="1"/>
  <c r="F43" i="23"/>
  <c r="N43" i="23" s="1"/>
  <c r="F44" i="23"/>
  <c r="N44" i="23" s="1"/>
  <c r="F45" i="23"/>
  <c r="N45" i="23" s="1"/>
  <c r="F46" i="23"/>
  <c r="N46" i="23" s="1"/>
  <c r="F47" i="23"/>
  <c r="N47" i="23" s="1"/>
  <c r="F48" i="23"/>
  <c r="N48" i="23" s="1"/>
  <c r="F49" i="23"/>
  <c r="N49" i="23" s="1"/>
  <c r="F50" i="23"/>
  <c r="N50" i="23" s="1"/>
  <c r="F51" i="23"/>
  <c r="N51" i="23" s="1"/>
  <c r="F52" i="23"/>
  <c r="N52" i="23" s="1"/>
  <c r="F53" i="23"/>
  <c r="N53" i="23" s="1"/>
  <c r="F54" i="23"/>
  <c r="N54" i="23" s="1"/>
  <c r="F55" i="23"/>
  <c r="N55" i="23" s="1"/>
  <c r="F56" i="23"/>
  <c r="N56" i="23" s="1"/>
  <c r="F57" i="23"/>
  <c r="N57" i="23" s="1"/>
  <c r="F58" i="23"/>
  <c r="N58" i="23" s="1"/>
  <c r="F59" i="23"/>
  <c r="N59" i="23" s="1"/>
  <c r="F60" i="23"/>
  <c r="N60" i="23" s="1"/>
  <c r="F61" i="23"/>
  <c r="N61" i="23" s="1"/>
  <c r="F62" i="23"/>
  <c r="N62" i="23" s="1"/>
  <c r="F63" i="23"/>
  <c r="N63" i="23" s="1"/>
  <c r="F64" i="23"/>
  <c r="N64" i="23" s="1"/>
  <c r="F65" i="23"/>
  <c r="N65" i="23" s="1"/>
  <c r="F66" i="23"/>
  <c r="N66" i="23" s="1"/>
  <c r="F67" i="23"/>
  <c r="N67" i="23" s="1"/>
  <c r="F68" i="23"/>
  <c r="N68" i="23" s="1"/>
  <c r="F69" i="23"/>
  <c r="N69" i="23" s="1"/>
  <c r="F70" i="23"/>
  <c r="N70" i="23" s="1"/>
  <c r="F71" i="23"/>
  <c r="N71" i="23" s="1"/>
  <c r="F72" i="23"/>
  <c r="N72" i="23" s="1"/>
  <c r="F73" i="23"/>
  <c r="N73" i="23" s="1"/>
  <c r="F12" i="23"/>
  <c r="N12" i="23" s="1"/>
  <c r="F11" i="23"/>
  <c r="N11" i="23" s="1"/>
  <c r="BR55" i="21"/>
  <c r="CA55" i="21" s="1"/>
  <c r="BR22" i="21"/>
  <c r="BR21" i="21"/>
  <c r="CA21" i="21" s="1"/>
  <c r="BR14" i="21"/>
  <c r="CA14" i="21" s="1"/>
  <c r="BR12" i="21"/>
  <c r="BR11" i="21"/>
  <c r="BN74" i="21"/>
  <c r="BO74" i="21"/>
  <c r="BS4" i="21"/>
  <c r="BS5" i="21"/>
  <c r="BS6" i="21"/>
  <c r="BS7" i="21"/>
  <c r="BS8" i="21"/>
  <c r="BS9" i="21"/>
  <c r="BS10" i="21"/>
  <c r="BS13" i="21"/>
  <c r="BS15" i="21"/>
  <c r="BS16" i="21"/>
  <c r="BS17" i="21"/>
  <c r="BS18" i="21"/>
  <c r="BS19" i="21"/>
  <c r="BS20" i="21"/>
  <c r="BS21" i="21"/>
  <c r="BS23" i="21"/>
  <c r="BS24" i="21"/>
  <c r="BS26" i="21"/>
  <c r="BS27" i="21"/>
  <c r="BS28" i="21"/>
  <c r="BS29" i="21"/>
  <c r="BS30" i="21"/>
  <c r="BS31" i="21"/>
  <c r="BS32" i="21"/>
  <c r="BS33" i="21"/>
  <c r="BS34" i="21"/>
  <c r="BS35" i="21"/>
  <c r="BS36" i="21"/>
  <c r="BS37" i="21"/>
  <c r="BS38" i="21"/>
  <c r="BS39" i="21"/>
  <c r="BS40" i="21"/>
  <c r="BS41" i="21"/>
  <c r="BS42" i="21"/>
  <c r="BS43" i="21"/>
  <c r="BS44" i="21"/>
  <c r="BS45" i="21"/>
  <c r="BS46" i="21"/>
  <c r="BS47" i="21"/>
  <c r="BS48" i="21"/>
  <c r="BS49" i="21"/>
  <c r="BS50" i="21"/>
  <c r="BS51" i="21"/>
  <c r="BS52" i="21"/>
  <c r="BS53" i="21"/>
  <c r="BS54" i="21"/>
  <c r="BS56" i="21"/>
  <c r="BS57" i="21"/>
  <c r="BS58" i="21"/>
  <c r="BS59" i="21"/>
  <c r="BS60" i="21"/>
  <c r="BS61" i="21"/>
  <c r="BS62" i="21"/>
  <c r="BS63" i="21"/>
  <c r="BS64" i="21"/>
  <c r="BS65" i="21"/>
  <c r="BS66" i="21"/>
  <c r="BS67" i="21"/>
  <c r="BS68" i="21"/>
  <c r="BS69" i="21"/>
  <c r="BS70" i="21"/>
  <c r="BS71" i="21"/>
  <c r="BS72" i="21"/>
  <c r="BS3" i="21"/>
  <c r="BJ55" i="20"/>
  <c r="BJ22" i="20"/>
  <c r="BS22" i="20" s="1"/>
  <c r="BJ21" i="20"/>
  <c r="BJ14" i="20"/>
  <c r="BS14" i="20" s="1"/>
  <c r="BJ12" i="20"/>
  <c r="BJ11" i="20"/>
  <c r="BK4" i="20"/>
  <c r="BK5" i="20"/>
  <c r="BK6" i="20"/>
  <c r="BK7" i="20"/>
  <c r="BK8" i="20"/>
  <c r="BK9" i="20"/>
  <c r="BK10" i="20"/>
  <c r="BK13" i="20"/>
  <c r="BK15" i="20"/>
  <c r="BK16" i="20"/>
  <c r="BK17" i="20"/>
  <c r="BK18" i="20"/>
  <c r="BK19" i="20"/>
  <c r="BK20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3" i="20"/>
  <c r="BF74" i="20"/>
  <c r="BG74" i="20"/>
  <c r="HU85" i="19" l="1"/>
  <c r="F85" i="23"/>
  <c r="BR74" i="21"/>
  <c r="BR85" i="21"/>
  <c r="BS11" i="21"/>
  <c r="CA11" i="21"/>
  <c r="BS22" i="21"/>
  <c r="CA22" i="21"/>
  <c r="BS12" i="21"/>
  <c r="CA12" i="21"/>
  <c r="BK22" i="20"/>
  <c r="BJ85" i="20"/>
  <c r="BK12" i="20"/>
  <c r="BS12" i="20"/>
  <c r="BS55" i="20"/>
  <c r="BK21" i="20"/>
  <c r="BS21" i="20"/>
  <c r="BK11" i="20"/>
  <c r="BS11" i="20"/>
  <c r="LZ85" i="13"/>
  <c r="F74" i="23"/>
  <c r="BJ74" i="20"/>
  <c r="LZ55" i="13" l="1"/>
  <c r="MI55" i="13" s="1"/>
  <c r="LZ22" i="13"/>
  <c r="LZ21" i="13"/>
  <c r="LZ14" i="13"/>
  <c r="MA4" i="13"/>
  <c r="MA5" i="13"/>
  <c r="MA6" i="13"/>
  <c r="MA7" i="13"/>
  <c r="MA8" i="13"/>
  <c r="MA9" i="13"/>
  <c r="MA10" i="13"/>
  <c r="MA11" i="13"/>
  <c r="MA12" i="13"/>
  <c r="MA13" i="13"/>
  <c r="MA15" i="13"/>
  <c r="MA16" i="13"/>
  <c r="MA17" i="13"/>
  <c r="MA18" i="13"/>
  <c r="MA19" i="13"/>
  <c r="MA20" i="13"/>
  <c r="MA23" i="13"/>
  <c r="MA24" i="13"/>
  <c r="MA25" i="13"/>
  <c r="MA26" i="13"/>
  <c r="MA27" i="13"/>
  <c r="MA28" i="13"/>
  <c r="MA29" i="13"/>
  <c r="MA30" i="13"/>
  <c r="MA31" i="13"/>
  <c r="MA32" i="13"/>
  <c r="MA33" i="13"/>
  <c r="MA34" i="13"/>
  <c r="MA35" i="13"/>
  <c r="MA36" i="13"/>
  <c r="MA37" i="13"/>
  <c r="MA38" i="13"/>
  <c r="MA39" i="13"/>
  <c r="MA40" i="13"/>
  <c r="MA41" i="13"/>
  <c r="MA42" i="13"/>
  <c r="MA43" i="13"/>
  <c r="MA44" i="13"/>
  <c r="MA45" i="13"/>
  <c r="MA46" i="13"/>
  <c r="MA47" i="13"/>
  <c r="MA48" i="13"/>
  <c r="MA49" i="13"/>
  <c r="MA50" i="13"/>
  <c r="MA51" i="13"/>
  <c r="MA52" i="13"/>
  <c r="MA53" i="13"/>
  <c r="MA54" i="13"/>
  <c r="MA55" i="13"/>
  <c r="MA56" i="13"/>
  <c r="MA57" i="13"/>
  <c r="MA58" i="13"/>
  <c r="MA59" i="13"/>
  <c r="MA60" i="13"/>
  <c r="MA61" i="13"/>
  <c r="MA62" i="13"/>
  <c r="MA63" i="13"/>
  <c r="MA64" i="13"/>
  <c r="MA65" i="13"/>
  <c r="MA67" i="13"/>
  <c r="MA68" i="13"/>
  <c r="MA69" i="13"/>
  <c r="MA70" i="13"/>
  <c r="MA71" i="13"/>
  <c r="MA72" i="13"/>
  <c r="MA3" i="13"/>
  <c r="LV74" i="13"/>
  <c r="LW74" i="13"/>
  <c r="MI14" i="13" l="1"/>
  <c r="MA21" i="13"/>
  <c r="MI21" i="13"/>
  <c r="MA22" i="13"/>
  <c r="MI22" i="13"/>
  <c r="LZ74" i="13"/>
  <c r="HV5" i="19"/>
  <c r="HV6" i="19"/>
  <c r="HV7" i="19"/>
  <c r="HV8" i="19"/>
  <c r="HV10" i="19"/>
  <c r="HV13" i="19"/>
  <c r="HV15" i="19"/>
  <c r="HV16" i="19"/>
  <c r="HV17" i="19"/>
  <c r="HV18" i="19"/>
  <c r="HV19" i="19"/>
  <c r="HV20" i="19"/>
  <c r="HV23" i="19"/>
  <c r="HV24" i="19"/>
  <c r="HV25" i="19"/>
  <c r="HV26" i="19"/>
  <c r="HV27" i="19"/>
  <c r="HV28" i="19"/>
  <c r="HV29" i="19"/>
  <c r="HV30" i="19"/>
  <c r="HV31" i="19"/>
  <c r="HV32" i="19"/>
  <c r="HV33" i="19"/>
  <c r="HV34" i="19"/>
  <c r="HV35" i="19"/>
  <c r="HV36" i="19"/>
  <c r="HV37" i="19"/>
  <c r="HV38" i="19"/>
  <c r="HV39" i="19"/>
  <c r="HV40" i="19"/>
  <c r="HV41" i="19"/>
  <c r="HV42" i="19"/>
  <c r="HV43" i="19"/>
  <c r="HV44" i="19"/>
  <c r="HV45" i="19"/>
  <c r="HV46" i="19"/>
  <c r="HV47" i="19"/>
  <c r="HV48" i="19"/>
  <c r="HV49" i="19"/>
  <c r="HV50" i="19"/>
  <c r="HV51" i="19"/>
  <c r="HV52" i="19"/>
  <c r="HV53" i="19"/>
  <c r="HV54" i="19"/>
  <c r="HV56" i="19"/>
  <c r="HV57" i="19"/>
  <c r="HV58" i="19"/>
  <c r="HV60" i="19"/>
  <c r="HV61" i="19"/>
  <c r="HV62" i="19"/>
  <c r="HV63" i="19"/>
  <c r="HV64" i="19"/>
  <c r="HV65" i="19"/>
  <c r="HV66" i="19"/>
  <c r="HV67" i="19"/>
  <c r="HV68" i="19"/>
  <c r="HV69" i="19"/>
  <c r="HV70" i="19"/>
  <c r="HV71" i="19"/>
  <c r="HV72" i="19"/>
  <c r="HV3" i="19"/>
  <c r="HU4" i="19"/>
  <c r="ID4" i="19" s="1"/>
  <c r="HU9" i="19"/>
  <c r="ID9" i="19" s="1"/>
  <c r="HU11" i="19"/>
  <c r="ID11" i="19" s="1"/>
  <c r="HU12" i="19"/>
  <c r="ID12" i="19" s="1"/>
  <c r="HU14" i="19"/>
  <c r="ID14" i="19" s="1"/>
  <c r="HU21" i="19"/>
  <c r="ID21" i="19" s="1"/>
  <c r="HU22" i="19"/>
  <c r="HU55" i="19"/>
  <c r="ID55" i="19" s="1"/>
  <c r="HQ74" i="19"/>
  <c r="HR74" i="19"/>
  <c r="HV9" i="19" l="1"/>
  <c r="HV4" i="19"/>
  <c r="HV21" i="19"/>
  <c r="HV12" i="19"/>
  <c r="HV11" i="19"/>
  <c r="HV22" i="19"/>
  <c r="ID22" i="19"/>
  <c r="HU74" i="19"/>
  <c r="B70" i="22"/>
  <c r="C70" i="22"/>
  <c r="BJ25" i="21" l="1"/>
  <c r="BS25" i="21" s="1"/>
  <c r="BJ73" i="21"/>
  <c r="BS73" i="21" s="1"/>
  <c r="LR66" i="13"/>
  <c r="MA66" i="13" s="1"/>
  <c r="LR73" i="13"/>
  <c r="MA73" i="13" s="1"/>
  <c r="HM101" i="19"/>
  <c r="HM55" i="19"/>
  <c r="HV55" i="19" s="1"/>
  <c r="HM73" i="19"/>
  <c r="HV73" i="19" s="1"/>
  <c r="HM59" i="19"/>
  <c r="HV59" i="19" s="1"/>
  <c r="BF85" i="21" l="1"/>
  <c r="BG85" i="21"/>
  <c r="BK81" i="21"/>
  <c r="BK82" i="21"/>
  <c r="BK83" i="21"/>
  <c r="BK84" i="21"/>
  <c r="BK80" i="21"/>
  <c r="AX85" i="20"/>
  <c r="AY85" i="20"/>
  <c r="BC81" i="20"/>
  <c r="BC82" i="20"/>
  <c r="BC83" i="20"/>
  <c r="BC84" i="20"/>
  <c r="BC80" i="20"/>
  <c r="LS81" i="13"/>
  <c r="LS82" i="13"/>
  <c r="LS83" i="13"/>
  <c r="LS84" i="13"/>
  <c r="LS80" i="13"/>
  <c r="LN85" i="13"/>
  <c r="LO85" i="13"/>
  <c r="HI85" i="19"/>
  <c r="HJ85" i="19"/>
  <c r="HN81" i="19"/>
  <c r="HN82" i="19"/>
  <c r="HN83" i="19"/>
  <c r="HN84" i="19"/>
  <c r="HN80" i="19"/>
  <c r="BF74" i="21"/>
  <c r="BG74" i="21"/>
  <c r="BJ14" i="21"/>
  <c r="BS14" i="21" s="1"/>
  <c r="BK73" i="21"/>
  <c r="BK4" i="21"/>
  <c r="BK5" i="21"/>
  <c r="BK6" i="21"/>
  <c r="BK7" i="21"/>
  <c r="BK8" i="21"/>
  <c r="BK9" i="21"/>
  <c r="BK10" i="21"/>
  <c r="BK11" i="21"/>
  <c r="BK12" i="21"/>
  <c r="BK13" i="21"/>
  <c r="BK15" i="21"/>
  <c r="BK16" i="21"/>
  <c r="BK17" i="21"/>
  <c r="BK18" i="21"/>
  <c r="BK19" i="21"/>
  <c r="BK20" i="21"/>
  <c r="BK21" i="21"/>
  <c r="BK22" i="21"/>
  <c r="BK23" i="21"/>
  <c r="BK24" i="21"/>
  <c r="BK26" i="21"/>
  <c r="BK27" i="21"/>
  <c r="BK28" i="21"/>
  <c r="BK29" i="21"/>
  <c r="BK30" i="21"/>
  <c r="BK31" i="21"/>
  <c r="BK32" i="21"/>
  <c r="BK33" i="21"/>
  <c r="BK34" i="21"/>
  <c r="BK35" i="21"/>
  <c r="BK37" i="21"/>
  <c r="BK38" i="21"/>
  <c r="BK39" i="21"/>
  <c r="BK40" i="21"/>
  <c r="BK42" i="21"/>
  <c r="BK43" i="21"/>
  <c r="BK44" i="21"/>
  <c r="BK45" i="21"/>
  <c r="BK46" i="21"/>
  <c r="BK47" i="21"/>
  <c r="BK48" i="21"/>
  <c r="BK49" i="21"/>
  <c r="BK50" i="21"/>
  <c r="BK51" i="21"/>
  <c r="BK52" i="21"/>
  <c r="BK54" i="21"/>
  <c r="BK56" i="21"/>
  <c r="BK57" i="21"/>
  <c r="BK58" i="21"/>
  <c r="BK59" i="21"/>
  <c r="BK60" i="21"/>
  <c r="BK61" i="21"/>
  <c r="BK62" i="21"/>
  <c r="BK63" i="21"/>
  <c r="BK64" i="21"/>
  <c r="BK65" i="21"/>
  <c r="BK66" i="21"/>
  <c r="BK67" i="21"/>
  <c r="BK68" i="21"/>
  <c r="BK69" i="21"/>
  <c r="BK70" i="21"/>
  <c r="BK71" i="21"/>
  <c r="BK72" i="21"/>
  <c r="BK3" i="21"/>
  <c r="BJ55" i="21"/>
  <c r="BS55" i="21" s="1"/>
  <c r="BB55" i="20"/>
  <c r="BK55" i="20" s="1"/>
  <c r="AX74" i="20"/>
  <c r="AY74" i="20"/>
  <c r="BB14" i="20"/>
  <c r="BK14" i="20" s="1"/>
  <c r="BC4" i="20"/>
  <c r="BC5" i="20"/>
  <c r="BC6" i="20"/>
  <c r="BC7" i="20"/>
  <c r="BC8" i="20"/>
  <c r="BC9" i="20"/>
  <c r="BC10" i="20"/>
  <c r="BC13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7" i="20"/>
  <c r="BC38" i="20"/>
  <c r="BC39" i="20"/>
  <c r="BC40" i="20"/>
  <c r="BC42" i="20"/>
  <c r="BC43" i="20"/>
  <c r="BC44" i="20"/>
  <c r="BC45" i="20"/>
  <c r="BC46" i="20"/>
  <c r="BC47" i="20"/>
  <c r="BC48" i="20"/>
  <c r="BC49" i="20"/>
  <c r="BC50" i="20"/>
  <c r="BC51" i="20"/>
  <c r="BC52" i="20"/>
  <c r="BC54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3" i="20"/>
  <c r="LR14" i="13"/>
  <c r="MA14" i="13" s="1"/>
  <c r="LN74" i="13"/>
  <c r="LO74" i="13"/>
  <c r="LS4" i="13"/>
  <c r="LS5" i="13"/>
  <c r="LS6" i="13"/>
  <c r="LS7" i="13"/>
  <c r="LS8" i="13"/>
  <c r="LS9" i="13"/>
  <c r="LS10" i="13"/>
  <c r="LS11" i="13"/>
  <c r="LS12" i="13"/>
  <c r="LS13" i="13"/>
  <c r="LS15" i="13"/>
  <c r="LS16" i="13"/>
  <c r="LS17" i="13"/>
  <c r="LS18" i="13"/>
  <c r="LS19" i="13"/>
  <c r="LS20" i="13"/>
  <c r="LS21" i="13"/>
  <c r="LS22" i="13"/>
  <c r="LS23" i="13"/>
  <c r="LS24" i="13"/>
  <c r="LS25" i="13"/>
  <c r="LS26" i="13"/>
  <c r="LS27" i="13"/>
  <c r="LS28" i="13"/>
  <c r="LS29" i="13"/>
  <c r="LS30" i="13"/>
  <c r="LS31" i="13"/>
  <c r="LS32" i="13"/>
  <c r="LS33" i="13"/>
  <c r="LS34" i="13"/>
  <c r="LS35" i="13"/>
  <c r="LS36" i="13"/>
  <c r="LS37" i="13"/>
  <c r="LS38" i="13"/>
  <c r="LS39" i="13"/>
  <c r="LS41" i="13"/>
  <c r="LS42" i="13"/>
  <c r="LS43" i="13"/>
  <c r="LS44" i="13"/>
  <c r="LS45" i="13"/>
  <c r="LS46" i="13"/>
  <c r="LS47" i="13"/>
  <c r="LS48" i="13"/>
  <c r="LS49" i="13"/>
  <c r="LS50" i="13"/>
  <c r="LS51" i="13"/>
  <c r="LS52" i="13"/>
  <c r="LS53" i="13"/>
  <c r="LS54" i="13"/>
  <c r="LS55" i="13"/>
  <c r="LS56" i="13"/>
  <c r="LS57" i="13"/>
  <c r="LS58" i="13"/>
  <c r="LS60" i="13"/>
  <c r="LS61" i="13"/>
  <c r="LS62" i="13"/>
  <c r="LS63" i="13"/>
  <c r="LS64" i="13"/>
  <c r="LS65" i="13"/>
  <c r="LS66" i="13"/>
  <c r="LS67" i="13"/>
  <c r="LS68" i="13"/>
  <c r="LS69" i="13"/>
  <c r="LS70" i="13"/>
  <c r="LS71" i="13"/>
  <c r="LS72" i="13"/>
  <c r="LS73" i="13"/>
  <c r="LS3" i="13"/>
  <c r="HM14" i="19"/>
  <c r="HV14" i="19" s="1"/>
  <c r="HI74" i="19"/>
  <c r="HJ74" i="19"/>
  <c r="HN4" i="19"/>
  <c r="HN5" i="19"/>
  <c r="HN6" i="19"/>
  <c r="HN7" i="19"/>
  <c r="HN8" i="19"/>
  <c r="HN9" i="19"/>
  <c r="HN10" i="19"/>
  <c r="HN13" i="19"/>
  <c r="HN15" i="19"/>
  <c r="HN16" i="19"/>
  <c r="HN18" i="19"/>
  <c r="HN19" i="19"/>
  <c r="HN20" i="19"/>
  <c r="HN21" i="19"/>
  <c r="HN22" i="19"/>
  <c r="HN23" i="19"/>
  <c r="HN24" i="19"/>
  <c r="HN25" i="19"/>
  <c r="HN26" i="19"/>
  <c r="HN27" i="19"/>
  <c r="HN28" i="19"/>
  <c r="HN29" i="19"/>
  <c r="HN30" i="19"/>
  <c r="HN31" i="19"/>
  <c r="HN32" i="19"/>
  <c r="HN33" i="19"/>
  <c r="HN34" i="19"/>
  <c r="HN35" i="19"/>
  <c r="HN37" i="19"/>
  <c r="HN38" i="19"/>
  <c r="HN39" i="19"/>
  <c r="HN40" i="19"/>
  <c r="HN42" i="19"/>
  <c r="HN43" i="19"/>
  <c r="HN44" i="19"/>
  <c r="HN45" i="19"/>
  <c r="HN46" i="19"/>
  <c r="HN47" i="19"/>
  <c r="HN48" i="19"/>
  <c r="HN49" i="19"/>
  <c r="HN50" i="19"/>
  <c r="HN51" i="19"/>
  <c r="HN52" i="19"/>
  <c r="HN54" i="19"/>
  <c r="HN56" i="19"/>
  <c r="HN57" i="19"/>
  <c r="HN58" i="19"/>
  <c r="HN60" i="19"/>
  <c r="HN61" i="19"/>
  <c r="HN62" i="19"/>
  <c r="HN63" i="19"/>
  <c r="HN64" i="19"/>
  <c r="HN65" i="19"/>
  <c r="HN66" i="19"/>
  <c r="HN67" i="19"/>
  <c r="HN68" i="19"/>
  <c r="HN69" i="19"/>
  <c r="HN70" i="19"/>
  <c r="HN71" i="19"/>
  <c r="HN72" i="19"/>
  <c r="HN73" i="19"/>
  <c r="HN3" i="19"/>
  <c r="BJ85" i="21" l="1"/>
  <c r="BB85" i="20"/>
  <c r="HM85" i="19"/>
  <c r="BB74" i="20"/>
  <c r="LR85" i="13"/>
  <c r="BJ74" i="21"/>
  <c r="LR74" i="13"/>
  <c r="HM74" i="19"/>
  <c r="BB25" i="21" l="1"/>
  <c r="BK25" i="21" s="1"/>
  <c r="BB55" i="21" l="1"/>
  <c r="BK55" i="21" s="1"/>
  <c r="BB53" i="21"/>
  <c r="BK53" i="21" s="1"/>
  <c r="AT53" i="20"/>
  <c r="BC53" i="20" s="1"/>
  <c r="AT55" i="20"/>
  <c r="BC55" i="20" s="1"/>
  <c r="LJ59" i="13"/>
  <c r="LS59" i="13" s="1"/>
  <c r="HE59" i="19"/>
  <c r="HN59" i="19" s="1"/>
  <c r="HE100" i="19"/>
  <c r="HE53" i="19"/>
  <c r="HN53" i="19" s="1"/>
  <c r="HF20" i="19"/>
  <c r="HF19" i="19"/>
  <c r="BB14" i="21" l="1"/>
  <c r="BK14" i="21" s="1"/>
  <c r="AT14" i="20"/>
  <c r="BC14" i="20" s="1"/>
  <c r="LJ40" i="13"/>
  <c r="LS40" i="13" s="1"/>
  <c r="LJ14" i="13"/>
  <c r="LS14" i="13" s="1"/>
  <c r="HE55" i="19"/>
  <c r="HN55" i="19" s="1"/>
  <c r="HE14" i="19"/>
  <c r="HN14" i="19" s="1"/>
  <c r="AX85" i="21"/>
  <c r="AY85" i="21"/>
  <c r="BC81" i="21"/>
  <c r="BC82" i="21"/>
  <c r="BC83" i="21"/>
  <c r="BC84" i="21"/>
  <c r="BC80" i="21"/>
  <c r="AU81" i="20"/>
  <c r="AU82" i="20"/>
  <c r="AU83" i="20"/>
  <c r="AU84" i="20"/>
  <c r="AU80" i="20"/>
  <c r="AP85" i="20"/>
  <c r="AQ85" i="20"/>
  <c r="LK81" i="13"/>
  <c r="LK82" i="13"/>
  <c r="LK83" i="13"/>
  <c r="LK84" i="13"/>
  <c r="LK80" i="13"/>
  <c r="LF85" i="13"/>
  <c r="LG85" i="13"/>
  <c r="HF81" i="19"/>
  <c r="HF82" i="19"/>
  <c r="HF83" i="19"/>
  <c r="HF84" i="19"/>
  <c r="HF80" i="19"/>
  <c r="HA85" i="19"/>
  <c r="HB85" i="19"/>
  <c r="HE85" i="19" l="1"/>
  <c r="BB85" i="21"/>
  <c r="AT85" i="20"/>
  <c r="LJ85" i="13"/>
  <c r="BC4" i="21"/>
  <c r="BC5" i="21"/>
  <c r="BC6" i="21"/>
  <c r="BC7" i="21"/>
  <c r="BC8" i="21"/>
  <c r="BC9" i="21"/>
  <c r="BC10" i="21"/>
  <c r="BC11" i="21"/>
  <c r="BC13" i="21"/>
  <c r="BC15" i="21"/>
  <c r="BC16" i="21"/>
  <c r="BC17" i="21"/>
  <c r="BC18" i="21"/>
  <c r="BC19" i="21"/>
  <c r="BC20" i="21"/>
  <c r="BC21" i="21"/>
  <c r="BC22" i="21"/>
  <c r="BC23" i="21"/>
  <c r="BC24" i="21"/>
  <c r="BC25" i="21"/>
  <c r="BC26" i="21"/>
  <c r="BC27" i="21"/>
  <c r="BC28" i="21"/>
  <c r="BC29" i="21"/>
  <c r="BC30" i="21"/>
  <c r="BC31" i="21"/>
  <c r="BC32" i="21"/>
  <c r="BC33" i="21"/>
  <c r="BC34" i="21"/>
  <c r="BC35" i="21"/>
  <c r="BC37" i="21"/>
  <c r="BC38" i="21"/>
  <c r="BC39" i="21"/>
  <c r="BC40" i="21"/>
  <c r="BC42" i="21"/>
  <c r="BC43" i="21"/>
  <c r="BC44" i="21"/>
  <c r="BC45" i="21"/>
  <c r="BC46" i="21"/>
  <c r="BC47" i="21"/>
  <c r="BC48" i="21"/>
  <c r="BC49" i="21"/>
  <c r="BC50" i="21"/>
  <c r="BC51" i="21"/>
  <c r="BC52" i="21"/>
  <c r="BC53" i="21"/>
  <c r="BC54" i="21"/>
  <c r="BC56" i="21"/>
  <c r="BC57" i="21"/>
  <c r="BC58" i="21"/>
  <c r="BC59" i="21"/>
  <c r="BC60" i="21"/>
  <c r="BC61" i="21"/>
  <c r="BC62" i="21"/>
  <c r="BC63" i="21"/>
  <c r="BC64" i="21"/>
  <c r="BC65" i="21"/>
  <c r="BC66" i="21"/>
  <c r="BC67" i="21"/>
  <c r="BC68" i="21"/>
  <c r="BC69" i="21"/>
  <c r="BC70" i="21"/>
  <c r="BC71" i="21"/>
  <c r="BC72" i="21"/>
  <c r="BC73" i="21"/>
  <c r="BC3" i="21"/>
  <c r="AX74" i="21"/>
  <c r="AY74" i="21"/>
  <c r="AP74" i="20"/>
  <c r="AQ74" i="20"/>
  <c r="AU4" i="20"/>
  <c r="AU5" i="20"/>
  <c r="AU6" i="20"/>
  <c r="AU7" i="20"/>
  <c r="AU8" i="20"/>
  <c r="AU9" i="20"/>
  <c r="AU10" i="20"/>
  <c r="AU13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7" i="20"/>
  <c r="AU38" i="20"/>
  <c r="AU39" i="20"/>
  <c r="AU40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3" i="20"/>
  <c r="LF74" i="13"/>
  <c r="LG74" i="13"/>
  <c r="LK4" i="13"/>
  <c r="LK5" i="13"/>
  <c r="LK6" i="13"/>
  <c r="LK7" i="13"/>
  <c r="LK8" i="13"/>
  <c r="LK9" i="13"/>
  <c r="LK10" i="13"/>
  <c r="LK13" i="13"/>
  <c r="LK16" i="13"/>
  <c r="LK17" i="13"/>
  <c r="LK18" i="13"/>
  <c r="LK19" i="13"/>
  <c r="LK20" i="13"/>
  <c r="LK21" i="13"/>
  <c r="LK22" i="13"/>
  <c r="LK23" i="13"/>
  <c r="LK24" i="13"/>
  <c r="LK25" i="13"/>
  <c r="LK26" i="13"/>
  <c r="LK27" i="13"/>
  <c r="LK28" i="13"/>
  <c r="LK29" i="13"/>
  <c r="LK30" i="13"/>
  <c r="LK31" i="13"/>
  <c r="LK32" i="13"/>
  <c r="LK33" i="13"/>
  <c r="LK34" i="13"/>
  <c r="LK35" i="13"/>
  <c r="LK37" i="13"/>
  <c r="LK38" i="13"/>
  <c r="LK39" i="13"/>
  <c r="LK42" i="13"/>
  <c r="LK43" i="13"/>
  <c r="LK44" i="13"/>
  <c r="LK45" i="13"/>
  <c r="LK46" i="13"/>
  <c r="LK47" i="13"/>
  <c r="LK48" i="13"/>
  <c r="LK49" i="13"/>
  <c r="LK50" i="13"/>
  <c r="LK51" i="13"/>
  <c r="LK52" i="13"/>
  <c r="LK53" i="13"/>
  <c r="LK54" i="13"/>
  <c r="LK55" i="13"/>
  <c r="LK56" i="13"/>
  <c r="LK57" i="13"/>
  <c r="LK58" i="13"/>
  <c r="LK59" i="13"/>
  <c r="LK60" i="13"/>
  <c r="LK61" i="13"/>
  <c r="LK62" i="13"/>
  <c r="LK63" i="13"/>
  <c r="LK64" i="13"/>
  <c r="LK65" i="13"/>
  <c r="LK66" i="13"/>
  <c r="LK67" i="13"/>
  <c r="LK68" i="13"/>
  <c r="LK69" i="13"/>
  <c r="LK70" i="13"/>
  <c r="LK71" i="13"/>
  <c r="LK72" i="13"/>
  <c r="LK73" i="13"/>
  <c r="LK3" i="13"/>
  <c r="HF3" i="19"/>
  <c r="HF5" i="19"/>
  <c r="HF6" i="19"/>
  <c r="HF7" i="19"/>
  <c r="HF8" i="19"/>
  <c r="HF10" i="19"/>
  <c r="HF11" i="19"/>
  <c r="HF13" i="19"/>
  <c r="HF15" i="19"/>
  <c r="HF16" i="19"/>
  <c r="HF17" i="19"/>
  <c r="HF18" i="19"/>
  <c r="HF23" i="19"/>
  <c r="HF24" i="19"/>
  <c r="HF25" i="19"/>
  <c r="HF26" i="19"/>
  <c r="HF27" i="19"/>
  <c r="HF28" i="19"/>
  <c r="HF29" i="19"/>
  <c r="HF30" i="19"/>
  <c r="HF31" i="19"/>
  <c r="HF32" i="19"/>
  <c r="HF33" i="19"/>
  <c r="HF34" i="19"/>
  <c r="HF35" i="19"/>
  <c r="HF36" i="19"/>
  <c r="HF37" i="19"/>
  <c r="HF38" i="19"/>
  <c r="HF39" i="19"/>
  <c r="HF40" i="19"/>
  <c r="HF41" i="19"/>
  <c r="HF42" i="19"/>
  <c r="HF43" i="19"/>
  <c r="HF44" i="19"/>
  <c r="HF45" i="19"/>
  <c r="HF46" i="19"/>
  <c r="HF47" i="19"/>
  <c r="HF48" i="19"/>
  <c r="HF49" i="19"/>
  <c r="HF50" i="19"/>
  <c r="HF51" i="19"/>
  <c r="HF52" i="19"/>
  <c r="HF53" i="19"/>
  <c r="HF54" i="19"/>
  <c r="HF56" i="19"/>
  <c r="HF57" i="19"/>
  <c r="HF58" i="19"/>
  <c r="HF59" i="19"/>
  <c r="HF60" i="19"/>
  <c r="HF61" i="19"/>
  <c r="HF62" i="19"/>
  <c r="HF63" i="19"/>
  <c r="HF64" i="19"/>
  <c r="HF65" i="19"/>
  <c r="HF66" i="19"/>
  <c r="HF67" i="19"/>
  <c r="HF68" i="19"/>
  <c r="HF69" i="19"/>
  <c r="HF70" i="19"/>
  <c r="HF71" i="19"/>
  <c r="HF72" i="19"/>
  <c r="HF73" i="19"/>
  <c r="HA74" i="19"/>
  <c r="HB74" i="19"/>
  <c r="BB74" i="21" l="1"/>
  <c r="AT74" i="20"/>
  <c r="LJ74" i="13"/>
  <c r="HE74" i="19"/>
  <c r="LB40" i="13"/>
  <c r="LK40" i="13" s="1"/>
  <c r="GW73" i="19" l="1"/>
  <c r="LB15" i="13"/>
  <c r="LK15" i="13" s="1"/>
  <c r="AM92" i="20"/>
  <c r="AT55" i="21" l="1"/>
  <c r="BC55" i="21" s="1"/>
  <c r="AT14" i="21"/>
  <c r="BC14" i="21" s="1"/>
  <c r="AL55" i="20"/>
  <c r="AU55" i="20" s="1"/>
  <c r="AL14" i="20"/>
  <c r="AU14" i="20" s="1"/>
  <c r="LB14" i="13"/>
  <c r="LK14" i="13" s="1"/>
  <c r="GW55" i="19"/>
  <c r="GW14" i="19"/>
  <c r="GX7" i="19"/>
  <c r="GX8" i="19"/>
  <c r="GX9" i="19"/>
  <c r="GX10" i="19"/>
  <c r="GX89" i="19"/>
  <c r="GX13" i="19"/>
  <c r="GX15" i="19"/>
  <c r="GX16" i="19"/>
  <c r="GX17" i="19"/>
  <c r="GX18" i="19"/>
  <c r="GX19" i="19"/>
  <c r="GX20" i="19"/>
  <c r="GX21" i="19"/>
  <c r="GX22" i="19"/>
  <c r="GX23" i="19"/>
  <c r="GX24" i="19"/>
  <c r="GX25" i="19"/>
  <c r="GX26" i="19"/>
  <c r="GX27" i="19"/>
  <c r="GX28" i="19"/>
  <c r="GX29" i="19"/>
  <c r="GX30" i="19"/>
  <c r="GX31" i="19"/>
  <c r="GX32" i="19"/>
  <c r="GX33" i="19"/>
  <c r="GX34" i="19"/>
  <c r="GX35" i="19"/>
  <c r="GX36" i="19"/>
  <c r="GX37" i="19"/>
  <c r="GX38" i="19"/>
  <c r="GX39" i="19"/>
  <c r="GX41" i="19"/>
  <c r="GX42" i="19"/>
  <c r="GX43" i="19"/>
  <c r="GX44" i="19"/>
  <c r="GX45" i="19"/>
  <c r="GX46" i="19"/>
  <c r="GX47" i="19"/>
  <c r="GX48" i="19"/>
  <c r="GX49" i="19"/>
  <c r="GX50" i="19"/>
  <c r="GX51" i="19"/>
  <c r="GX52" i="19"/>
  <c r="GX53" i="19"/>
  <c r="GX54" i="19"/>
  <c r="GX56" i="19"/>
  <c r="GX57" i="19"/>
  <c r="GX58" i="19"/>
  <c r="GX59" i="19"/>
  <c r="GX60" i="19"/>
  <c r="GX61" i="19"/>
  <c r="GX62" i="19"/>
  <c r="GX63" i="19"/>
  <c r="GX64" i="19"/>
  <c r="GX65" i="19"/>
  <c r="GX66" i="19"/>
  <c r="GX67" i="19"/>
  <c r="GX68" i="19"/>
  <c r="GX69" i="19"/>
  <c r="GX70" i="19"/>
  <c r="GX71" i="19"/>
  <c r="GX72" i="19"/>
  <c r="GX73" i="19"/>
  <c r="GX6" i="19"/>
  <c r="AP85" i="21"/>
  <c r="AQ85" i="21"/>
  <c r="AU81" i="21"/>
  <c r="AU82" i="21"/>
  <c r="AU83" i="21"/>
  <c r="AU84" i="21"/>
  <c r="AU80" i="21"/>
  <c r="AH85" i="20"/>
  <c r="AI85" i="20"/>
  <c r="AM81" i="20"/>
  <c r="AM82" i="20"/>
  <c r="AM83" i="20"/>
  <c r="AM84" i="20"/>
  <c r="AM80" i="20"/>
  <c r="KX85" i="13"/>
  <c r="KY85" i="13"/>
  <c r="LC81" i="13"/>
  <c r="LC82" i="13"/>
  <c r="LC83" i="13"/>
  <c r="LC84" i="13"/>
  <c r="LC80" i="13"/>
  <c r="GX81" i="19"/>
  <c r="GX82" i="19"/>
  <c r="GX83" i="19"/>
  <c r="GX84" i="19"/>
  <c r="GX80" i="19"/>
  <c r="GS85" i="19"/>
  <c r="GT85" i="19"/>
  <c r="GW85" i="19" l="1"/>
  <c r="AT85" i="21"/>
  <c r="AL85" i="20"/>
  <c r="LB85" i="13"/>
  <c r="AP74" i="21"/>
  <c r="AQ74" i="21"/>
  <c r="AU4" i="21"/>
  <c r="AU5" i="21"/>
  <c r="AU6" i="21"/>
  <c r="AU7" i="21"/>
  <c r="AU8" i="21"/>
  <c r="AU9" i="21"/>
  <c r="AU10" i="21"/>
  <c r="AU11" i="21"/>
  <c r="AU13" i="21"/>
  <c r="AU14" i="21"/>
  <c r="AU15" i="21"/>
  <c r="AU16" i="21"/>
  <c r="AU17" i="21"/>
  <c r="AU18" i="21"/>
  <c r="AU19" i="21"/>
  <c r="AU20" i="21"/>
  <c r="AU21" i="21"/>
  <c r="AU22" i="21"/>
  <c r="AU23" i="21"/>
  <c r="AU24" i="21"/>
  <c r="AU25" i="21"/>
  <c r="AU26" i="21"/>
  <c r="AU27" i="21"/>
  <c r="AU28" i="21"/>
  <c r="AU29" i="21"/>
  <c r="AU30" i="21"/>
  <c r="AU31" i="21"/>
  <c r="AU32" i="21"/>
  <c r="AU33" i="21"/>
  <c r="AU34" i="21"/>
  <c r="AU35" i="21"/>
  <c r="AU36" i="21"/>
  <c r="AU37" i="21"/>
  <c r="AU38" i="21"/>
  <c r="AU39" i="21"/>
  <c r="AU40" i="21"/>
  <c r="AU42" i="21"/>
  <c r="AU43" i="21"/>
  <c r="AU44" i="21"/>
  <c r="AU45" i="21"/>
  <c r="AU46" i="21"/>
  <c r="AU47" i="21"/>
  <c r="AU48" i="21"/>
  <c r="AU49" i="21"/>
  <c r="AU50" i="21"/>
  <c r="AU51" i="21"/>
  <c r="AU52" i="21"/>
  <c r="AU53" i="21"/>
  <c r="AU54" i="21"/>
  <c r="AU56" i="21"/>
  <c r="AU57" i="21"/>
  <c r="AU58" i="21"/>
  <c r="AU59" i="21"/>
  <c r="AU60" i="21"/>
  <c r="AU61" i="21"/>
  <c r="AU62" i="21"/>
  <c r="AU63" i="21"/>
  <c r="AU64" i="21"/>
  <c r="AU65" i="21"/>
  <c r="AU66" i="21"/>
  <c r="AU67" i="21"/>
  <c r="AU68" i="21"/>
  <c r="AU69" i="21"/>
  <c r="AU70" i="21"/>
  <c r="AU71" i="21"/>
  <c r="AU72" i="21"/>
  <c r="AU73" i="21"/>
  <c r="AU3" i="21"/>
  <c r="AM4" i="20"/>
  <c r="AM5" i="20"/>
  <c r="AM6" i="20"/>
  <c r="AM7" i="20"/>
  <c r="AM8" i="20"/>
  <c r="AM9" i="20"/>
  <c r="AM10" i="20"/>
  <c r="AM13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7" i="20"/>
  <c r="AM38" i="20"/>
  <c r="AM39" i="20"/>
  <c r="AM40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3" i="20"/>
  <c r="AH74" i="20"/>
  <c r="AI74" i="20"/>
  <c r="KX74" i="13"/>
  <c r="KY74" i="13"/>
  <c r="LC4" i="13"/>
  <c r="LC5" i="13"/>
  <c r="LC6" i="13"/>
  <c r="LC7" i="13"/>
  <c r="LC8" i="13"/>
  <c r="LC9" i="13"/>
  <c r="LC10" i="13"/>
  <c r="LC13" i="13"/>
  <c r="LC15" i="13"/>
  <c r="LC16" i="13"/>
  <c r="LC17" i="13"/>
  <c r="LC18" i="13"/>
  <c r="LC19" i="13"/>
  <c r="LC20" i="13"/>
  <c r="LC21" i="13"/>
  <c r="LC22" i="13"/>
  <c r="LC23" i="13"/>
  <c r="LC24" i="13"/>
  <c r="LC25" i="13"/>
  <c r="LC26" i="13"/>
  <c r="LC27" i="13"/>
  <c r="LC28" i="13"/>
  <c r="LC29" i="13"/>
  <c r="LC30" i="13"/>
  <c r="LC31" i="13"/>
  <c r="LC32" i="13"/>
  <c r="LC33" i="13"/>
  <c r="LC34" i="13"/>
  <c r="LC35" i="13"/>
  <c r="LC37" i="13"/>
  <c r="LC38" i="13"/>
  <c r="LC39" i="13"/>
  <c r="LC40" i="13"/>
  <c r="LC42" i="13"/>
  <c r="LC43" i="13"/>
  <c r="LC44" i="13"/>
  <c r="LC45" i="13"/>
  <c r="LC46" i="13"/>
  <c r="LC47" i="13"/>
  <c r="LC48" i="13"/>
  <c r="LC49" i="13"/>
  <c r="LC50" i="13"/>
  <c r="LC51" i="13"/>
  <c r="LC52" i="13"/>
  <c r="LC53" i="13"/>
  <c r="LC54" i="13"/>
  <c r="LC55" i="13"/>
  <c r="LC56" i="13"/>
  <c r="LC57" i="13"/>
  <c r="LC58" i="13"/>
  <c r="LC59" i="13"/>
  <c r="LC60" i="13"/>
  <c r="LC61" i="13"/>
  <c r="LC62" i="13"/>
  <c r="LC63" i="13"/>
  <c r="LC64" i="13"/>
  <c r="LC65" i="13"/>
  <c r="LC66" i="13"/>
  <c r="LC67" i="13"/>
  <c r="LC68" i="13"/>
  <c r="LC69" i="13"/>
  <c r="LC70" i="13"/>
  <c r="LC71" i="13"/>
  <c r="LC72" i="13"/>
  <c r="LC73" i="13"/>
  <c r="LC3" i="13"/>
  <c r="AT74" i="21" l="1"/>
  <c r="AL74" i="20"/>
  <c r="LB74" i="13"/>
  <c r="GS74" i="19"/>
  <c r="GT74" i="19"/>
  <c r="GX4" i="19"/>
  <c r="GX5" i="19"/>
  <c r="GX3" i="19"/>
  <c r="GW74" i="19" l="1"/>
  <c r="GO40" i="19"/>
  <c r="GX40" i="19" s="1"/>
  <c r="GP89" i="19"/>
  <c r="AM81" i="21" l="1"/>
  <c r="AM82" i="21"/>
  <c r="AM83" i="21"/>
  <c r="AM84" i="21"/>
  <c r="AM80" i="21"/>
  <c r="AH85" i="21"/>
  <c r="AI85" i="21"/>
  <c r="AD85" i="20"/>
  <c r="Z85" i="20"/>
  <c r="AA85" i="20"/>
  <c r="KP85" i="13"/>
  <c r="KQ85" i="13"/>
  <c r="KU81" i="13"/>
  <c r="KU82" i="13"/>
  <c r="KU83" i="13"/>
  <c r="KU84" i="13"/>
  <c r="KU80" i="13"/>
  <c r="GP81" i="19"/>
  <c r="GP82" i="19"/>
  <c r="GP83" i="19"/>
  <c r="GP84" i="19"/>
  <c r="GP80" i="19"/>
  <c r="GK85" i="19"/>
  <c r="GL85" i="19"/>
  <c r="AL55" i="21"/>
  <c r="AU55" i="21" s="1"/>
  <c r="AM4" i="21"/>
  <c r="AM5" i="21"/>
  <c r="AM6" i="21"/>
  <c r="AM7" i="21"/>
  <c r="AM8" i="21"/>
  <c r="AM9" i="21"/>
  <c r="AM10" i="21"/>
  <c r="AM15" i="21"/>
  <c r="AM16" i="21"/>
  <c r="AM17" i="21"/>
  <c r="AM18" i="21"/>
  <c r="AM19" i="21"/>
  <c r="AM20" i="21"/>
  <c r="AM21" i="21"/>
  <c r="AM22" i="21"/>
  <c r="AM23" i="21"/>
  <c r="AM24" i="21"/>
  <c r="AM25" i="21"/>
  <c r="AM26" i="21"/>
  <c r="AM27" i="21"/>
  <c r="AM28" i="21"/>
  <c r="AM29" i="21"/>
  <c r="AM30" i="21"/>
  <c r="AM31" i="21"/>
  <c r="AM33" i="21"/>
  <c r="AM34" i="21"/>
  <c r="AM35" i="21"/>
  <c r="AM37" i="21"/>
  <c r="AM38" i="21"/>
  <c r="AM39" i="21"/>
  <c r="AM42" i="21"/>
  <c r="AM44" i="21"/>
  <c r="AM45" i="21"/>
  <c r="AM46" i="21"/>
  <c r="AM47" i="21"/>
  <c r="AM48" i="21"/>
  <c r="AM49" i="21"/>
  <c r="AM50" i="21"/>
  <c r="AM51" i="21"/>
  <c r="AM56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1" i="21"/>
  <c r="AM72" i="21"/>
  <c r="AM73" i="21"/>
  <c r="AM3" i="21"/>
  <c r="AH74" i="21"/>
  <c r="AI74" i="21"/>
  <c r="AD14" i="20"/>
  <c r="AM14" i="20" s="1"/>
  <c r="Z74" i="20"/>
  <c r="AA74" i="20"/>
  <c r="AE4" i="20"/>
  <c r="AE5" i="20"/>
  <c r="AE6" i="20"/>
  <c r="AE7" i="20"/>
  <c r="AE8" i="20"/>
  <c r="AE9" i="20"/>
  <c r="AE10" i="20"/>
  <c r="AE13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7" i="20"/>
  <c r="AE38" i="20"/>
  <c r="AE39" i="20"/>
  <c r="AE40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3" i="20"/>
  <c r="KT14" i="13"/>
  <c r="KU4" i="13"/>
  <c r="KU5" i="13"/>
  <c r="KU6" i="13"/>
  <c r="KU7" i="13"/>
  <c r="KU8" i="13"/>
  <c r="KU9" i="13"/>
  <c r="KU10" i="13"/>
  <c r="KU13" i="13"/>
  <c r="KU15" i="13"/>
  <c r="KU16" i="13"/>
  <c r="KU17" i="13"/>
  <c r="KU18" i="13"/>
  <c r="KU19" i="13"/>
  <c r="KU20" i="13"/>
  <c r="KU21" i="13"/>
  <c r="KU22" i="13"/>
  <c r="KU23" i="13"/>
  <c r="KU24" i="13"/>
  <c r="KU25" i="13"/>
  <c r="KU26" i="13"/>
  <c r="KU27" i="13"/>
  <c r="KU28" i="13"/>
  <c r="KU29" i="13"/>
  <c r="KU30" i="13"/>
  <c r="KU31" i="13"/>
  <c r="KU32" i="13"/>
  <c r="KU33" i="13"/>
  <c r="KU34" i="13"/>
  <c r="KU35" i="13"/>
  <c r="KU37" i="13"/>
  <c r="KU38" i="13"/>
  <c r="KU39" i="13"/>
  <c r="KU40" i="13"/>
  <c r="KU42" i="13"/>
  <c r="KU43" i="13"/>
  <c r="KU44" i="13"/>
  <c r="KU45" i="13"/>
  <c r="KU46" i="13"/>
  <c r="KU47" i="13"/>
  <c r="KU48" i="13"/>
  <c r="KU49" i="13"/>
  <c r="KU50" i="13"/>
  <c r="KU51" i="13"/>
  <c r="KU52" i="13"/>
  <c r="KU53" i="13"/>
  <c r="KU54" i="13"/>
  <c r="KU55" i="13"/>
  <c r="KU56" i="13"/>
  <c r="KU57" i="13"/>
  <c r="KU58" i="13"/>
  <c r="KU59" i="13"/>
  <c r="KU60" i="13"/>
  <c r="KU61" i="13"/>
  <c r="KU62" i="13"/>
  <c r="KU63" i="13"/>
  <c r="KU64" i="13"/>
  <c r="KU65" i="13"/>
  <c r="KU66" i="13"/>
  <c r="KU67" i="13"/>
  <c r="KU68" i="13"/>
  <c r="KU69" i="13"/>
  <c r="KU70" i="13"/>
  <c r="KU71" i="13"/>
  <c r="KU72" i="13"/>
  <c r="KU73" i="13"/>
  <c r="KU3" i="13"/>
  <c r="KP74" i="13"/>
  <c r="KQ74" i="13"/>
  <c r="GO55" i="19"/>
  <c r="GO14" i="19"/>
  <c r="GX14" i="19" s="1"/>
  <c r="GK74" i="19"/>
  <c r="GL74" i="19"/>
  <c r="GP4" i="19"/>
  <c r="GP5" i="19"/>
  <c r="GP6" i="19"/>
  <c r="GP7" i="19"/>
  <c r="GP8" i="19"/>
  <c r="GP9" i="19"/>
  <c r="GP10" i="19"/>
  <c r="GP13" i="19"/>
  <c r="GP15" i="19"/>
  <c r="GP16" i="19"/>
  <c r="GP17" i="19"/>
  <c r="GP18" i="19"/>
  <c r="GP19" i="19"/>
  <c r="GP20" i="19"/>
  <c r="GP21" i="19"/>
  <c r="GP22" i="19"/>
  <c r="GP23" i="19"/>
  <c r="GP24" i="19"/>
  <c r="GP25" i="19"/>
  <c r="GP26" i="19"/>
  <c r="GP27" i="19"/>
  <c r="GP28" i="19"/>
  <c r="GP29" i="19"/>
  <c r="GP30" i="19"/>
  <c r="GP31" i="19"/>
  <c r="GP32" i="19"/>
  <c r="GP33" i="19"/>
  <c r="GP34" i="19"/>
  <c r="GP35" i="19"/>
  <c r="GP37" i="19"/>
  <c r="GP38" i="19"/>
  <c r="GP39" i="19"/>
  <c r="GP40" i="19"/>
  <c r="GP42" i="19"/>
  <c r="GP43" i="19"/>
  <c r="GP44" i="19"/>
  <c r="GP45" i="19"/>
  <c r="GP46" i="19"/>
  <c r="GP47" i="19"/>
  <c r="GP48" i="19"/>
  <c r="GP49" i="19"/>
  <c r="GP50" i="19"/>
  <c r="GP51" i="19"/>
  <c r="GP52" i="19"/>
  <c r="GP53" i="19"/>
  <c r="GP54" i="19"/>
  <c r="GP56" i="19"/>
  <c r="GP57" i="19"/>
  <c r="GP58" i="19"/>
  <c r="GP59" i="19"/>
  <c r="GP60" i="19"/>
  <c r="GP61" i="19"/>
  <c r="GP62" i="19"/>
  <c r="GP63" i="19"/>
  <c r="GP64" i="19"/>
  <c r="GP65" i="19"/>
  <c r="GP66" i="19"/>
  <c r="GP67" i="19"/>
  <c r="GP68" i="19"/>
  <c r="GP69" i="19"/>
  <c r="GP70" i="19"/>
  <c r="GP71" i="19"/>
  <c r="GP72" i="19"/>
  <c r="GP73" i="19"/>
  <c r="GP3" i="19"/>
  <c r="FK126" i="12"/>
  <c r="FL126" i="12"/>
  <c r="FS126" i="12"/>
  <c r="FT126" i="12"/>
  <c r="FS103" i="12"/>
  <c r="FT103" i="12"/>
  <c r="FW126" i="12" l="1"/>
  <c r="FO126" i="12"/>
  <c r="FW103" i="12"/>
  <c r="GO85" i="19"/>
  <c r="AL85" i="21"/>
  <c r="KT85" i="13"/>
  <c r="GP55" i="19"/>
  <c r="GX55" i="19"/>
  <c r="LC14" i="13"/>
  <c r="AL74" i="21"/>
  <c r="AD74" i="20"/>
  <c r="KT74" i="13"/>
  <c r="GO74" i="19"/>
  <c r="AD55" i="21"/>
  <c r="AM55" i="21" s="1"/>
  <c r="AD14" i="21"/>
  <c r="AE4" i="21"/>
  <c r="AE5" i="21"/>
  <c r="AE6" i="21"/>
  <c r="AE7" i="21"/>
  <c r="AE8" i="21"/>
  <c r="AE9" i="21"/>
  <c r="AE10" i="21"/>
  <c r="AE11" i="21"/>
  <c r="AE12" i="21"/>
  <c r="AE13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3" i="21"/>
  <c r="Z74" i="21"/>
  <c r="AA74" i="21"/>
  <c r="V55" i="21"/>
  <c r="GC85" i="19"/>
  <c r="GD85" i="19"/>
  <c r="GH81" i="19"/>
  <c r="GH82" i="19"/>
  <c r="GH83" i="19"/>
  <c r="GH84" i="19"/>
  <c r="GH80" i="19"/>
  <c r="KM81" i="13"/>
  <c r="KM82" i="13"/>
  <c r="KM83" i="13"/>
  <c r="KM84" i="13"/>
  <c r="KM80" i="13"/>
  <c r="KH85" i="13"/>
  <c r="KI85" i="13"/>
  <c r="V14" i="20"/>
  <c r="R74" i="20"/>
  <c r="S74" i="20"/>
  <c r="W4" i="20"/>
  <c r="W5" i="20"/>
  <c r="W6" i="20"/>
  <c r="W7" i="20"/>
  <c r="W8" i="20"/>
  <c r="W9" i="20"/>
  <c r="W10" i="20"/>
  <c r="W11" i="20"/>
  <c r="W12" i="20"/>
  <c r="W13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3" i="20"/>
  <c r="KL14" i="13"/>
  <c r="KU14" i="13" s="1"/>
  <c r="KH74" i="13"/>
  <c r="KI74" i="13"/>
  <c r="KM4" i="13"/>
  <c r="KM5" i="13"/>
  <c r="KM6" i="13"/>
  <c r="KM7" i="13"/>
  <c r="KM8" i="13"/>
  <c r="KM9" i="13"/>
  <c r="KM10" i="13"/>
  <c r="KM11" i="13"/>
  <c r="KM12" i="13"/>
  <c r="KM13" i="13"/>
  <c r="KM15" i="13"/>
  <c r="KM16" i="13"/>
  <c r="KM17" i="13"/>
  <c r="KM18" i="13"/>
  <c r="KM19" i="13"/>
  <c r="KM20" i="13"/>
  <c r="KM21" i="13"/>
  <c r="KM22" i="13"/>
  <c r="KM23" i="13"/>
  <c r="KM24" i="13"/>
  <c r="KM25" i="13"/>
  <c r="KM26" i="13"/>
  <c r="KM27" i="13"/>
  <c r="KM28" i="13"/>
  <c r="KM29" i="13"/>
  <c r="KM30" i="13"/>
  <c r="KM31" i="13"/>
  <c r="KM32" i="13"/>
  <c r="KM33" i="13"/>
  <c r="KM34" i="13"/>
  <c r="KM35" i="13"/>
  <c r="KM36" i="13"/>
  <c r="KM37" i="13"/>
  <c r="KM38" i="13"/>
  <c r="KM39" i="13"/>
  <c r="KM40" i="13"/>
  <c r="KM41" i="13"/>
  <c r="KM42" i="13"/>
  <c r="KM43" i="13"/>
  <c r="KM44" i="13"/>
  <c r="KM45" i="13"/>
  <c r="KM46" i="13"/>
  <c r="KM47" i="13"/>
  <c r="KM48" i="13"/>
  <c r="KM49" i="13"/>
  <c r="KM50" i="13"/>
  <c r="KM51" i="13"/>
  <c r="KM52" i="13"/>
  <c r="KM53" i="13"/>
  <c r="KM54" i="13"/>
  <c r="KM55" i="13"/>
  <c r="KM56" i="13"/>
  <c r="KM57" i="13"/>
  <c r="KM58" i="13"/>
  <c r="KM59" i="13"/>
  <c r="KM60" i="13"/>
  <c r="KM61" i="13"/>
  <c r="KM62" i="13"/>
  <c r="KM63" i="13"/>
  <c r="KM64" i="13"/>
  <c r="KM65" i="13"/>
  <c r="KM66" i="13"/>
  <c r="KM67" i="13"/>
  <c r="KM68" i="13"/>
  <c r="KM69" i="13"/>
  <c r="KM70" i="13"/>
  <c r="KM71" i="13"/>
  <c r="KM72" i="13"/>
  <c r="KM73" i="13"/>
  <c r="KM3" i="13"/>
  <c r="GG85" i="19" l="1"/>
  <c r="AE55" i="21"/>
  <c r="AE14" i="20"/>
  <c r="KL85" i="13"/>
  <c r="AD74" i="21"/>
  <c r="V74" i="20"/>
  <c r="KL74" i="13"/>
  <c r="GG14" i="19" l="1"/>
  <c r="GP14" i="19" s="1"/>
  <c r="GH4" i="19"/>
  <c r="GH5" i="19"/>
  <c r="GH6" i="19"/>
  <c r="GH7" i="19"/>
  <c r="GH8" i="19"/>
  <c r="GH9" i="19"/>
  <c r="GH10" i="19"/>
  <c r="GH11" i="19"/>
  <c r="GH12" i="19"/>
  <c r="GH13" i="19"/>
  <c r="GH15" i="19"/>
  <c r="GH16" i="19"/>
  <c r="GH17" i="19"/>
  <c r="GH18" i="19"/>
  <c r="GH19" i="19"/>
  <c r="GH20" i="19"/>
  <c r="GH21" i="19"/>
  <c r="GH22" i="19"/>
  <c r="GH23" i="19"/>
  <c r="GH24" i="19"/>
  <c r="GH25" i="19"/>
  <c r="GH26" i="19"/>
  <c r="GH27" i="19"/>
  <c r="GH28" i="19"/>
  <c r="GH29" i="19"/>
  <c r="GH30" i="19"/>
  <c r="GH31" i="19"/>
  <c r="GH32" i="19"/>
  <c r="GH33" i="19"/>
  <c r="GH34" i="19"/>
  <c r="GH35" i="19"/>
  <c r="GH36" i="19"/>
  <c r="GH37" i="19"/>
  <c r="GH38" i="19"/>
  <c r="GH39" i="19"/>
  <c r="GH40" i="19"/>
  <c r="GH41" i="19"/>
  <c r="GH42" i="19"/>
  <c r="GH43" i="19"/>
  <c r="GH44" i="19"/>
  <c r="GH45" i="19"/>
  <c r="GH46" i="19"/>
  <c r="GH47" i="19"/>
  <c r="GH48" i="19"/>
  <c r="GH49" i="19"/>
  <c r="GH50" i="19"/>
  <c r="GH51" i="19"/>
  <c r="GH52" i="19"/>
  <c r="GH53" i="19"/>
  <c r="GH54" i="19"/>
  <c r="GH55" i="19"/>
  <c r="GH56" i="19"/>
  <c r="GH57" i="19"/>
  <c r="GH58" i="19"/>
  <c r="GH59" i="19"/>
  <c r="GH60" i="19"/>
  <c r="GH61" i="19"/>
  <c r="GH62" i="19"/>
  <c r="GH63" i="19"/>
  <c r="GH64" i="19"/>
  <c r="GH65" i="19"/>
  <c r="GH66" i="19"/>
  <c r="GH67" i="19"/>
  <c r="GH68" i="19"/>
  <c r="GH69" i="19"/>
  <c r="GH70" i="19"/>
  <c r="GH71" i="19"/>
  <c r="GH72" i="19"/>
  <c r="GH73" i="19"/>
  <c r="GH3" i="19"/>
  <c r="GC74" i="19"/>
  <c r="GD74" i="19"/>
  <c r="GG74" i="19" l="1"/>
  <c r="FX108" i="12"/>
  <c r="FX4" i="12"/>
  <c r="FX5" i="12"/>
  <c r="FX6" i="12"/>
  <c r="FX7" i="12"/>
  <c r="FX8" i="12"/>
  <c r="FX9" i="12"/>
  <c r="FX10" i="12"/>
  <c r="FX11" i="12"/>
  <c r="FX12" i="12"/>
  <c r="FX13" i="12"/>
  <c r="FX14" i="12"/>
  <c r="FX15" i="12"/>
  <c r="FX16" i="12"/>
  <c r="FX17" i="12"/>
  <c r="FX18" i="12"/>
  <c r="FX19" i="12"/>
  <c r="FX20" i="12"/>
  <c r="FX21" i="12"/>
  <c r="FX23" i="12"/>
  <c r="FX24" i="12"/>
  <c r="FX25" i="12"/>
  <c r="FX26" i="12"/>
  <c r="FX27" i="12"/>
  <c r="FX28" i="12"/>
  <c r="FX29" i="12"/>
  <c r="FX30" i="12"/>
  <c r="FX31" i="12"/>
  <c r="FX32" i="12"/>
  <c r="FX33" i="12"/>
  <c r="FX34" i="12"/>
  <c r="FX35" i="12"/>
  <c r="FX36" i="12"/>
  <c r="FX37" i="12"/>
  <c r="FX38" i="12"/>
  <c r="FX39" i="12"/>
  <c r="FX40" i="12"/>
  <c r="FX41" i="12"/>
  <c r="FX42" i="12"/>
  <c r="FX43" i="12"/>
  <c r="FX44" i="12"/>
  <c r="FX45" i="12"/>
  <c r="FX46" i="12"/>
  <c r="FX47" i="12"/>
  <c r="FX48" i="12"/>
  <c r="FX49" i="12"/>
  <c r="FX50" i="12"/>
  <c r="FX51" i="12"/>
  <c r="FX52" i="12"/>
  <c r="FX53" i="12"/>
  <c r="FX54" i="12"/>
  <c r="FX55" i="12"/>
  <c r="FX56" i="12"/>
  <c r="FX57" i="12"/>
  <c r="FX58" i="12"/>
  <c r="FX59" i="12"/>
  <c r="FX60" i="12"/>
  <c r="FX61" i="12"/>
  <c r="FX62" i="12"/>
  <c r="FX63" i="12"/>
  <c r="FX64" i="12"/>
  <c r="FX65" i="12"/>
  <c r="FX66" i="12"/>
  <c r="FX67" i="12"/>
  <c r="FX68" i="12"/>
  <c r="FX69" i="12"/>
  <c r="FX70" i="12"/>
  <c r="FX71" i="12"/>
  <c r="FX72" i="12"/>
  <c r="FX73" i="12"/>
  <c r="FX74" i="12"/>
  <c r="FX75" i="12"/>
  <c r="FX76" i="12"/>
  <c r="FX78" i="12"/>
  <c r="FX79" i="12"/>
  <c r="FX80" i="12"/>
  <c r="FX115" i="12"/>
  <c r="FX116" i="12"/>
  <c r="FX117" i="12"/>
  <c r="FX118" i="12"/>
  <c r="FX119" i="12"/>
  <c r="FX120" i="12"/>
  <c r="FX121" i="12"/>
  <c r="FX122" i="12"/>
  <c r="FX123" i="12"/>
  <c r="FX124" i="12"/>
  <c r="FX125" i="12"/>
  <c r="FX92" i="12"/>
  <c r="FX93" i="12"/>
  <c r="FX94" i="12"/>
  <c r="FX95" i="12"/>
  <c r="FX96" i="12"/>
  <c r="FX97" i="12"/>
  <c r="FX98" i="12"/>
  <c r="FX99" i="12"/>
  <c r="FX100" i="12"/>
  <c r="FX102" i="12"/>
  <c r="FX3" i="12"/>
  <c r="R85" i="21" l="1"/>
  <c r="S85" i="21"/>
  <c r="W82" i="21"/>
  <c r="W84" i="21"/>
  <c r="W80" i="21"/>
  <c r="V14" i="21"/>
  <c r="AE14" i="21" s="1"/>
  <c r="W4" i="21"/>
  <c r="W5" i="21"/>
  <c r="W6" i="21"/>
  <c r="W7" i="21"/>
  <c r="W8" i="21"/>
  <c r="W9" i="21"/>
  <c r="W10" i="21"/>
  <c r="W11" i="21"/>
  <c r="W12" i="21"/>
  <c r="W13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3" i="21"/>
  <c r="R74" i="21"/>
  <c r="S74" i="21"/>
  <c r="V85" i="21" l="1"/>
  <c r="V74" i="21"/>
  <c r="KE81" i="13"/>
  <c r="KE82" i="13"/>
  <c r="KE83" i="13"/>
  <c r="KE84" i="13"/>
  <c r="KE80" i="13"/>
  <c r="JZ85" i="13"/>
  <c r="KA85" i="13"/>
  <c r="KD14" i="13"/>
  <c r="KM14" i="13" s="1"/>
  <c r="KE4" i="13"/>
  <c r="KE5" i="13"/>
  <c r="KE6" i="13"/>
  <c r="KE7" i="13"/>
  <c r="KE8" i="13"/>
  <c r="KE9" i="13"/>
  <c r="KE10" i="13"/>
  <c r="KE11" i="13"/>
  <c r="KE12" i="13"/>
  <c r="KE13" i="13"/>
  <c r="KE15" i="13"/>
  <c r="KE16" i="13"/>
  <c r="KE17" i="13"/>
  <c r="KE18" i="13"/>
  <c r="KE19" i="13"/>
  <c r="KE20" i="13"/>
  <c r="KE21" i="13"/>
  <c r="KE22" i="13"/>
  <c r="KE23" i="13"/>
  <c r="KE24" i="13"/>
  <c r="KE25" i="13"/>
  <c r="KE26" i="13"/>
  <c r="KE27" i="13"/>
  <c r="KE28" i="13"/>
  <c r="KE29" i="13"/>
  <c r="KE30" i="13"/>
  <c r="KE31" i="13"/>
  <c r="KE32" i="13"/>
  <c r="KE33" i="13"/>
  <c r="KE34" i="13"/>
  <c r="KE35" i="13"/>
  <c r="KE36" i="13"/>
  <c r="KE37" i="13"/>
  <c r="KE38" i="13"/>
  <c r="KE39" i="13"/>
  <c r="KE40" i="13"/>
  <c r="KE41" i="13"/>
  <c r="KE42" i="13"/>
  <c r="KE43" i="13"/>
  <c r="KE44" i="13"/>
  <c r="KE45" i="13"/>
  <c r="KE46" i="13"/>
  <c r="KE47" i="13"/>
  <c r="KE48" i="13"/>
  <c r="KE49" i="13"/>
  <c r="KE50" i="13"/>
  <c r="KE51" i="13"/>
  <c r="KE52" i="13"/>
  <c r="KE53" i="13"/>
  <c r="KE54" i="13"/>
  <c r="KE55" i="13"/>
  <c r="KE56" i="13"/>
  <c r="KE57" i="13"/>
  <c r="KE58" i="13"/>
  <c r="KE59" i="13"/>
  <c r="KE60" i="13"/>
  <c r="KE61" i="13"/>
  <c r="KE62" i="13"/>
  <c r="KE63" i="13"/>
  <c r="KE64" i="13"/>
  <c r="KE65" i="13"/>
  <c r="KE66" i="13"/>
  <c r="KE67" i="13"/>
  <c r="KE68" i="13"/>
  <c r="KE69" i="13"/>
  <c r="KE70" i="13"/>
  <c r="KE71" i="13"/>
  <c r="KE72" i="13"/>
  <c r="KE73" i="13"/>
  <c r="KE3" i="13"/>
  <c r="JZ74" i="13"/>
  <c r="KA74" i="13"/>
  <c r="FZ81" i="19"/>
  <c r="FZ82" i="19"/>
  <c r="FZ83" i="19"/>
  <c r="FZ84" i="19"/>
  <c r="FZ80" i="19"/>
  <c r="FU85" i="19"/>
  <c r="FV85" i="19"/>
  <c r="FY14" i="19"/>
  <c r="FU74" i="19"/>
  <c r="FV74" i="19"/>
  <c r="FZ4" i="19"/>
  <c r="FZ5" i="19"/>
  <c r="FZ6" i="19"/>
  <c r="FZ7" i="19"/>
  <c r="FZ8" i="19"/>
  <c r="FZ9" i="19"/>
  <c r="FZ10" i="19"/>
  <c r="FZ11" i="19"/>
  <c r="FZ12" i="19"/>
  <c r="FZ13" i="19"/>
  <c r="FZ15" i="19"/>
  <c r="FZ16" i="19"/>
  <c r="FZ17" i="19"/>
  <c r="FZ18" i="19"/>
  <c r="FZ19" i="19"/>
  <c r="FZ20" i="19"/>
  <c r="FZ21" i="19"/>
  <c r="FZ22" i="19"/>
  <c r="FZ23" i="19"/>
  <c r="FZ24" i="19"/>
  <c r="FZ25" i="19"/>
  <c r="FZ26" i="19"/>
  <c r="FZ27" i="19"/>
  <c r="FZ28" i="19"/>
  <c r="FZ29" i="19"/>
  <c r="FZ30" i="19"/>
  <c r="FZ31" i="19"/>
  <c r="FZ32" i="19"/>
  <c r="FZ33" i="19"/>
  <c r="FZ34" i="19"/>
  <c r="FZ35" i="19"/>
  <c r="FZ36" i="19"/>
  <c r="FZ37" i="19"/>
  <c r="FZ38" i="19"/>
  <c r="FZ39" i="19"/>
  <c r="FZ40" i="19"/>
  <c r="FZ41" i="19"/>
  <c r="FZ42" i="19"/>
  <c r="FZ43" i="19"/>
  <c r="FZ44" i="19"/>
  <c r="FZ45" i="19"/>
  <c r="FZ46" i="19"/>
  <c r="FZ47" i="19"/>
  <c r="FZ48" i="19"/>
  <c r="FZ49" i="19"/>
  <c r="FZ50" i="19"/>
  <c r="FZ51" i="19"/>
  <c r="FZ52" i="19"/>
  <c r="FZ53" i="19"/>
  <c r="FZ54" i="19"/>
  <c r="FZ55" i="19"/>
  <c r="FZ56" i="19"/>
  <c r="FZ57" i="19"/>
  <c r="FZ58" i="19"/>
  <c r="FZ59" i="19"/>
  <c r="FZ60" i="19"/>
  <c r="FZ61" i="19"/>
  <c r="FZ62" i="19"/>
  <c r="FZ63" i="19"/>
  <c r="FZ64" i="19"/>
  <c r="FZ65" i="19"/>
  <c r="FZ66" i="19"/>
  <c r="FZ67" i="19"/>
  <c r="FZ68" i="19"/>
  <c r="FZ69" i="19"/>
  <c r="FZ70" i="19"/>
  <c r="FZ71" i="19"/>
  <c r="FZ72" i="19"/>
  <c r="FZ73" i="19"/>
  <c r="FZ3" i="19"/>
  <c r="FY85" i="19" l="1"/>
  <c r="KD85" i="13"/>
  <c r="GH14" i="19"/>
  <c r="KD74" i="13"/>
  <c r="FY74" i="19"/>
  <c r="F14" i="21" l="1"/>
  <c r="K85" i="21"/>
  <c r="J85" i="21"/>
  <c r="C85" i="21"/>
  <c r="B85" i="21"/>
  <c r="O84" i="21"/>
  <c r="O83" i="21"/>
  <c r="O82" i="21"/>
  <c r="O81" i="21"/>
  <c r="O80" i="21"/>
  <c r="K74" i="21"/>
  <c r="J74" i="21"/>
  <c r="C74" i="21"/>
  <c r="B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N14" i="21"/>
  <c r="W14" i="21" s="1"/>
  <c r="O13" i="21"/>
  <c r="O12" i="21"/>
  <c r="O11" i="21"/>
  <c r="O10" i="21"/>
  <c r="O9" i="21"/>
  <c r="O8" i="21"/>
  <c r="O7" i="21"/>
  <c r="O6" i="21"/>
  <c r="O5" i="21"/>
  <c r="O4" i="21"/>
  <c r="O3" i="21"/>
  <c r="N85" i="21" l="1"/>
  <c r="F85" i="21"/>
  <c r="N74" i="21"/>
  <c r="O14" i="21"/>
  <c r="F74" i="21"/>
  <c r="FQ14" i="19" l="1"/>
  <c r="FR4" i="19"/>
  <c r="FR5" i="19"/>
  <c r="FR6" i="19"/>
  <c r="FR7" i="19"/>
  <c r="FR8" i="19"/>
  <c r="FR9" i="19"/>
  <c r="FR10" i="19"/>
  <c r="FR11" i="19"/>
  <c r="FR12" i="19"/>
  <c r="FR13" i="19"/>
  <c r="FR15" i="19"/>
  <c r="FR16" i="19"/>
  <c r="FR17" i="19"/>
  <c r="FR18" i="19"/>
  <c r="FR19" i="19"/>
  <c r="FR20" i="19"/>
  <c r="FR21" i="19"/>
  <c r="FR22" i="19"/>
  <c r="FR23" i="19"/>
  <c r="FR24" i="19"/>
  <c r="FR25" i="19"/>
  <c r="FR26" i="19"/>
  <c r="FR27" i="19"/>
  <c r="FR28" i="19"/>
  <c r="FR29" i="19"/>
  <c r="FR30" i="19"/>
  <c r="FR31" i="19"/>
  <c r="FR32" i="19"/>
  <c r="FR33" i="19"/>
  <c r="FR34" i="19"/>
  <c r="FR35" i="19"/>
  <c r="FR36" i="19"/>
  <c r="FR37" i="19"/>
  <c r="FR38" i="19"/>
  <c r="FR39" i="19"/>
  <c r="FR40" i="19"/>
  <c r="FR41" i="19"/>
  <c r="FR42" i="19"/>
  <c r="FR43" i="19"/>
  <c r="FR44" i="19"/>
  <c r="FR45" i="19"/>
  <c r="FR46" i="19"/>
  <c r="FR47" i="19"/>
  <c r="FR48" i="19"/>
  <c r="FR49" i="19"/>
  <c r="FR50" i="19"/>
  <c r="FR51" i="19"/>
  <c r="FR52" i="19"/>
  <c r="FR53" i="19"/>
  <c r="FR54" i="19"/>
  <c r="FR56" i="19"/>
  <c r="FR57" i="19"/>
  <c r="FR58" i="19"/>
  <c r="FR59" i="19"/>
  <c r="FR60" i="19"/>
  <c r="FR61" i="19"/>
  <c r="FR62" i="19"/>
  <c r="FR63" i="19"/>
  <c r="FR64" i="19"/>
  <c r="FR65" i="19"/>
  <c r="FR66" i="19"/>
  <c r="FR67" i="19"/>
  <c r="FR68" i="19"/>
  <c r="FR69" i="19"/>
  <c r="FR70" i="19"/>
  <c r="FR71" i="19"/>
  <c r="FR72" i="19"/>
  <c r="FR73" i="19"/>
  <c r="FR3" i="19"/>
  <c r="FM74" i="19"/>
  <c r="FN74" i="19"/>
  <c r="FM85" i="19"/>
  <c r="FN85" i="19"/>
  <c r="FQ85" i="19" l="1"/>
  <c r="FQ74" i="19"/>
  <c r="FZ14" i="19"/>
  <c r="FR81" i="19"/>
  <c r="FR82" i="19"/>
  <c r="FR83" i="19"/>
  <c r="FR84" i="19"/>
  <c r="FR80" i="19"/>
  <c r="O81" i="20"/>
  <c r="AE81" i="20" s="1"/>
  <c r="O82" i="20"/>
  <c r="AE82" i="20" s="1"/>
  <c r="O83" i="20"/>
  <c r="AE83" i="20" s="1"/>
  <c r="O84" i="20"/>
  <c r="AE84" i="20" s="1"/>
  <c r="O80" i="20"/>
  <c r="AE80" i="20" s="1"/>
  <c r="J85" i="20"/>
  <c r="K85" i="20"/>
  <c r="B85" i="20"/>
  <c r="C85" i="20"/>
  <c r="N14" i="20"/>
  <c r="W14" i="20" s="1"/>
  <c r="JW81" i="13"/>
  <c r="JW82" i="13"/>
  <c r="JW83" i="13"/>
  <c r="JW84" i="13"/>
  <c r="JW80" i="13"/>
  <c r="JO81" i="13"/>
  <c r="JO82" i="13"/>
  <c r="JO83" i="13"/>
  <c r="JO84" i="13"/>
  <c r="JO80" i="13"/>
  <c r="JR85" i="13"/>
  <c r="JS85" i="13"/>
  <c r="JJ85" i="13"/>
  <c r="JK85" i="13"/>
  <c r="F14" i="20"/>
  <c r="B74" i="20"/>
  <c r="C74" i="20"/>
  <c r="K74" i="20"/>
  <c r="J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3" i="20"/>
  <c r="O12" i="20"/>
  <c r="O11" i="20"/>
  <c r="O10" i="20"/>
  <c r="O9" i="20"/>
  <c r="O8" i="20"/>
  <c r="O7" i="20"/>
  <c r="O6" i="20"/>
  <c r="O5" i="20"/>
  <c r="O4" i="20"/>
  <c r="O3" i="20"/>
  <c r="O14" i="20" l="1"/>
  <c r="N74" i="20"/>
  <c r="F85" i="20"/>
  <c r="N85" i="20"/>
  <c r="JV85" i="13"/>
  <c r="JN85" i="13"/>
  <c r="F74" i="20"/>
  <c r="JV14" i="13" l="1"/>
  <c r="KE14" i="13" s="1"/>
  <c r="JW4" i="13"/>
  <c r="JW5" i="13"/>
  <c r="JW6" i="13"/>
  <c r="JW7" i="13"/>
  <c r="JW8" i="13"/>
  <c r="JW9" i="13"/>
  <c r="JW10" i="13"/>
  <c r="JW11" i="13"/>
  <c r="JW12" i="13"/>
  <c r="JW13" i="13"/>
  <c r="JW15" i="13"/>
  <c r="JW16" i="13"/>
  <c r="JW17" i="13"/>
  <c r="JW18" i="13"/>
  <c r="JW19" i="13"/>
  <c r="JW20" i="13"/>
  <c r="JW21" i="13"/>
  <c r="JW22" i="13"/>
  <c r="JW23" i="13"/>
  <c r="JW24" i="13"/>
  <c r="JW25" i="13"/>
  <c r="JW26" i="13"/>
  <c r="JW27" i="13"/>
  <c r="JW28" i="13"/>
  <c r="JW29" i="13"/>
  <c r="JW30" i="13"/>
  <c r="JW31" i="13"/>
  <c r="JW32" i="13"/>
  <c r="JW33" i="13"/>
  <c r="JW34" i="13"/>
  <c r="JW35" i="13"/>
  <c r="JW36" i="13"/>
  <c r="JW37" i="13"/>
  <c r="JW38" i="13"/>
  <c r="JW39" i="13"/>
  <c r="JW40" i="13"/>
  <c r="JW41" i="13"/>
  <c r="JW42" i="13"/>
  <c r="JW43" i="13"/>
  <c r="JW44" i="13"/>
  <c r="JW45" i="13"/>
  <c r="JW46" i="13"/>
  <c r="JW47" i="13"/>
  <c r="JW48" i="13"/>
  <c r="JW49" i="13"/>
  <c r="JW50" i="13"/>
  <c r="JW51" i="13"/>
  <c r="JW52" i="13"/>
  <c r="JW53" i="13"/>
  <c r="JW54" i="13"/>
  <c r="JW55" i="13"/>
  <c r="JW56" i="13"/>
  <c r="JW57" i="13"/>
  <c r="JW58" i="13"/>
  <c r="JW59" i="13"/>
  <c r="JW60" i="13"/>
  <c r="JW61" i="13"/>
  <c r="JW62" i="13"/>
  <c r="JW63" i="13"/>
  <c r="JW64" i="13"/>
  <c r="JW65" i="13"/>
  <c r="JW66" i="13"/>
  <c r="JW67" i="13"/>
  <c r="JW68" i="13"/>
  <c r="JW69" i="13"/>
  <c r="JW70" i="13"/>
  <c r="JW71" i="13"/>
  <c r="JW72" i="13"/>
  <c r="JW73" i="13"/>
  <c r="JW3" i="13"/>
  <c r="JR74" i="13"/>
  <c r="JS74" i="13"/>
  <c r="JV74" i="13" l="1"/>
  <c r="JN14" i="13"/>
  <c r="JJ74" i="13"/>
  <c r="JK74" i="13"/>
  <c r="JO73" i="13"/>
  <c r="JO4" i="13"/>
  <c r="JO5" i="13"/>
  <c r="JO6" i="13"/>
  <c r="JO7" i="13"/>
  <c r="JO8" i="13"/>
  <c r="JO9" i="13"/>
  <c r="JO10" i="13"/>
  <c r="JO11" i="13"/>
  <c r="JO12" i="13"/>
  <c r="JO13" i="13"/>
  <c r="JO15" i="13"/>
  <c r="JO16" i="13"/>
  <c r="JO17" i="13"/>
  <c r="JO18" i="13"/>
  <c r="JO19" i="13"/>
  <c r="JO20" i="13"/>
  <c r="JO21" i="13"/>
  <c r="JO22" i="13"/>
  <c r="JO23" i="13"/>
  <c r="JO24" i="13"/>
  <c r="JO25" i="13"/>
  <c r="JO26" i="13"/>
  <c r="JO27" i="13"/>
  <c r="JO28" i="13"/>
  <c r="JO29" i="13"/>
  <c r="JO30" i="13"/>
  <c r="JO31" i="13"/>
  <c r="JO32" i="13"/>
  <c r="JO33" i="13"/>
  <c r="JO34" i="13"/>
  <c r="JO35" i="13"/>
  <c r="JO36" i="13"/>
  <c r="JO37" i="13"/>
  <c r="JO38" i="13"/>
  <c r="JO39" i="13"/>
  <c r="JO40" i="13"/>
  <c r="JO41" i="13"/>
  <c r="JO42" i="13"/>
  <c r="JO43" i="13"/>
  <c r="JO44" i="13"/>
  <c r="JO45" i="13"/>
  <c r="JO46" i="13"/>
  <c r="JO47" i="13"/>
  <c r="JO48" i="13"/>
  <c r="JO49" i="13"/>
  <c r="JO50" i="13"/>
  <c r="JO51" i="13"/>
  <c r="JO52" i="13"/>
  <c r="JO53" i="13"/>
  <c r="JO54" i="13"/>
  <c r="JO55" i="13"/>
  <c r="JO56" i="13"/>
  <c r="JO57" i="13"/>
  <c r="JO58" i="13"/>
  <c r="JO59" i="13"/>
  <c r="JO60" i="13"/>
  <c r="JO61" i="13"/>
  <c r="JO62" i="13"/>
  <c r="JO63" i="13"/>
  <c r="JO64" i="13"/>
  <c r="JO65" i="13"/>
  <c r="JO66" i="13"/>
  <c r="JO67" i="13"/>
  <c r="JO68" i="13"/>
  <c r="JO69" i="13"/>
  <c r="JO70" i="13"/>
  <c r="JO71" i="13"/>
  <c r="JO72" i="13"/>
  <c r="JO3" i="13"/>
  <c r="FJ81" i="19"/>
  <c r="FJ82" i="19"/>
  <c r="FJ83" i="19"/>
  <c r="FJ84" i="19"/>
  <c r="FJ80" i="19"/>
  <c r="FE85" i="19"/>
  <c r="FF85" i="19"/>
  <c r="FI85" i="19" l="1"/>
  <c r="JW14" i="13"/>
  <c r="JN74" i="13"/>
  <c r="FI55" i="19" l="1"/>
  <c r="FR55" i="19" s="1"/>
  <c r="FI14" i="19"/>
  <c r="FR14" i="19" s="1"/>
  <c r="FE74" i="19"/>
  <c r="FF74" i="19"/>
  <c r="FJ4" i="19"/>
  <c r="FJ5" i="19"/>
  <c r="FJ6" i="19"/>
  <c r="FJ7" i="19"/>
  <c r="FJ8" i="19"/>
  <c r="FJ9" i="19"/>
  <c r="FJ10" i="19"/>
  <c r="FJ11" i="19"/>
  <c r="FJ12" i="19"/>
  <c r="FJ13" i="19"/>
  <c r="FJ15" i="19"/>
  <c r="FJ16" i="19"/>
  <c r="FJ17" i="19"/>
  <c r="FJ18" i="19"/>
  <c r="FJ19" i="19"/>
  <c r="FJ20" i="19"/>
  <c r="FJ21" i="19"/>
  <c r="FJ22" i="19"/>
  <c r="FJ23" i="19"/>
  <c r="FJ24" i="19"/>
  <c r="FJ25" i="19"/>
  <c r="FJ26" i="19"/>
  <c r="FJ27" i="19"/>
  <c r="FJ28" i="19"/>
  <c r="FJ29" i="19"/>
  <c r="FJ30" i="19"/>
  <c r="FJ31" i="19"/>
  <c r="FJ32" i="19"/>
  <c r="FJ33" i="19"/>
  <c r="FJ34" i="19"/>
  <c r="FJ35" i="19"/>
  <c r="FJ36" i="19"/>
  <c r="FJ37" i="19"/>
  <c r="FJ38" i="19"/>
  <c r="FJ39" i="19"/>
  <c r="FJ40" i="19"/>
  <c r="FJ41" i="19"/>
  <c r="FJ42" i="19"/>
  <c r="FJ43" i="19"/>
  <c r="FJ44" i="19"/>
  <c r="FJ45" i="19"/>
  <c r="FJ46" i="19"/>
  <c r="FJ47" i="19"/>
  <c r="FJ48" i="19"/>
  <c r="FJ49" i="19"/>
  <c r="FJ50" i="19"/>
  <c r="FJ51" i="19"/>
  <c r="FJ52" i="19"/>
  <c r="FJ53" i="19"/>
  <c r="FJ54" i="19"/>
  <c r="FJ56" i="19"/>
  <c r="FJ57" i="19"/>
  <c r="FJ58" i="19"/>
  <c r="FJ59" i="19"/>
  <c r="FJ60" i="19"/>
  <c r="FJ61" i="19"/>
  <c r="FJ62" i="19"/>
  <c r="FJ63" i="19"/>
  <c r="FJ64" i="19"/>
  <c r="FJ65" i="19"/>
  <c r="FJ66" i="19"/>
  <c r="FJ67" i="19"/>
  <c r="FJ68" i="19"/>
  <c r="FJ69" i="19"/>
  <c r="FJ70" i="19"/>
  <c r="FJ71" i="19"/>
  <c r="FJ72" i="19"/>
  <c r="FJ73" i="19"/>
  <c r="FJ3" i="19"/>
  <c r="FI74" i="19" l="1"/>
  <c r="FK103" i="12"/>
  <c r="FL103" i="12"/>
  <c r="FP4" i="12"/>
  <c r="FP5" i="12"/>
  <c r="FP7" i="12"/>
  <c r="FP8" i="12"/>
  <c r="FP9" i="12"/>
  <c r="FP10" i="12"/>
  <c r="FP11" i="12"/>
  <c r="FP12" i="12"/>
  <c r="FP13" i="12"/>
  <c r="FP14" i="12"/>
  <c r="FP15" i="12"/>
  <c r="FP16" i="12"/>
  <c r="FP17" i="12"/>
  <c r="FP18" i="12"/>
  <c r="FP19" i="12"/>
  <c r="FP20" i="12"/>
  <c r="FP21" i="12"/>
  <c r="FP22" i="12"/>
  <c r="FP23" i="12"/>
  <c r="FP24" i="12"/>
  <c r="FP25" i="12"/>
  <c r="FP26" i="12"/>
  <c r="FP27" i="12"/>
  <c r="FP28" i="12"/>
  <c r="FP29" i="12"/>
  <c r="FP30" i="12"/>
  <c r="FP31" i="12"/>
  <c r="FP32" i="12"/>
  <c r="FP33" i="12"/>
  <c r="FP34" i="12"/>
  <c r="FP35" i="12"/>
  <c r="FP36" i="12"/>
  <c r="FP37" i="12"/>
  <c r="FP38" i="12"/>
  <c r="FP39" i="12"/>
  <c r="FP40" i="12"/>
  <c r="FP41" i="12"/>
  <c r="FP42" i="12"/>
  <c r="FP43" i="12"/>
  <c r="FP44" i="12"/>
  <c r="FP45" i="12"/>
  <c r="FP46" i="12"/>
  <c r="FP47" i="12"/>
  <c r="FP48" i="12"/>
  <c r="FP49" i="12"/>
  <c r="FP50" i="12"/>
  <c r="FP51" i="12"/>
  <c r="FP52" i="12"/>
  <c r="FP53" i="12"/>
  <c r="FP54" i="12"/>
  <c r="FP55" i="12"/>
  <c r="FP56" i="12"/>
  <c r="FP57" i="12"/>
  <c r="FP58" i="12"/>
  <c r="FP59" i="12"/>
  <c r="FP60" i="12"/>
  <c r="FP61" i="12"/>
  <c r="FP62" i="12"/>
  <c r="FP64" i="12"/>
  <c r="FP65" i="12"/>
  <c r="FP66" i="12"/>
  <c r="FP67" i="12"/>
  <c r="FP68" i="12"/>
  <c r="FP69" i="12"/>
  <c r="FP70" i="12"/>
  <c r="FP71" i="12"/>
  <c r="FP72" i="12"/>
  <c r="FP73" i="12"/>
  <c r="FP74" i="12"/>
  <c r="FP75" i="12"/>
  <c r="FP76" i="12"/>
  <c r="FP78" i="12"/>
  <c r="FP79" i="12"/>
  <c r="FP80" i="12"/>
  <c r="FP115" i="12"/>
  <c r="FP116" i="12"/>
  <c r="FP117" i="12"/>
  <c r="FP118" i="12"/>
  <c r="FP119" i="12"/>
  <c r="FP120" i="12"/>
  <c r="FP121" i="12"/>
  <c r="FP122" i="12"/>
  <c r="FP123" i="12"/>
  <c r="FP124" i="12"/>
  <c r="FP125" i="12"/>
  <c r="FP3" i="12"/>
  <c r="FO103" i="12" l="1"/>
  <c r="JG81" i="13"/>
  <c r="JG82" i="13"/>
  <c r="JG83" i="13"/>
  <c r="JG84" i="13"/>
  <c r="JG80" i="13"/>
  <c r="JB85" i="13"/>
  <c r="JC85" i="13"/>
  <c r="JF14" i="13"/>
  <c r="JG4" i="13"/>
  <c r="JG5" i="13"/>
  <c r="JG6" i="13"/>
  <c r="JG7" i="13"/>
  <c r="JG8" i="13"/>
  <c r="JG9" i="13"/>
  <c r="JG10" i="13"/>
  <c r="JG11" i="13"/>
  <c r="JG12" i="13"/>
  <c r="JG13" i="13"/>
  <c r="JG15" i="13"/>
  <c r="JG16" i="13"/>
  <c r="JG17" i="13"/>
  <c r="JG18" i="13"/>
  <c r="JG19" i="13"/>
  <c r="JG20" i="13"/>
  <c r="JG21" i="13"/>
  <c r="JG22" i="13"/>
  <c r="JG23" i="13"/>
  <c r="JG24" i="13"/>
  <c r="JG25" i="13"/>
  <c r="JG26" i="13"/>
  <c r="JG27" i="13"/>
  <c r="JG28" i="13"/>
  <c r="JG29" i="13"/>
  <c r="JG30" i="13"/>
  <c r="JG31" i="13"/>
  <c r="JG32" i="13"/>
  <c r="JG33" i="13"/>
  <c r="JG34" i="13"/>
  <c r="JG35" i="13"/>
  <c r="JG36" i="13"/>
  <c r="JG37" i="13"/>
  <c r="JG38" i="13"/>
  <c r="JG39" i="13"/>
  <c r="JG40" i="13"/>
  <c r="JG41" i="13"/>
  <c r="JG42" i="13"/>
  <c r="JG43" i="13"/>
  <c r="JG44" i="13"/>
  <c r="JG45" i="13"/>
  <c r="JG46" i="13"/>
  <c r="JG47" i="13"/>
  <c r="JG48" i="13"/>
  <c r="JG49" i="13"/>
  <c r="JG50" i="13"/>
  <c r="JG51" i="13"/>
  <c r="JG52" i="13"/>
  <c r="JG53" i="13"/>
  <c r="JG54" i="13"/>
  <c r="JG55" i="13"/>
  <c r="JG56" i="13"/>
  <c r="JG57" i="13"/>
  <c r="JG58" i="13"/>
  <c r="JG59" i="13"/>
  <c r="JG60" i="13"/>
  <c r="JG61" i="13"/>
  <c r="JG62" i="13"/>
  <c r="JG63" i="13"/>
  <c r="JG64" i="13"/>
  <c r="JG65" i="13"/>
  <c r="JG66" i="13"/>
  <c r="JG67" i="13"/>
  <c r="JG68" i="13"/>
  <c r="JG69" i="13"/>
  <c r="JG70" i="13"/>
  <c r="JG71" i="13"/>
  <c r="JG72" i="13"/>
  <c r="JG73" i="13"/>
  <c r="JG3" i="13"/>
  <c r="JB74" i="13"/>
  <c r="JC74" i="13"/>
  <c r="FB81" i="19"/>
  <c r="FB82" i="19"/>
  <c r="FB83" i="19"/>
  <c r="FB84" i="19"/>
  <c r="FB80" i="19"/>
  <c r="EW85" i="19"/>
  <c r="EX85" i="19"/>
  <c r="FA85" i="19" l="1"/>
  <c r="JF85" i="13"/>
  <c r="JO14" i="13"/>
  <c r="JF74" i="13"/>
  <c r="FA55" i="19" l="1"/>
  <c r="FJ55" i="19" s="1"/>
  <c r="FA14" i="19"/>
  <c r="FB4" i="19"/>
  <c r="FB5" i="19"/>
  <c r="FB6" i="19"/>
  <c r="FB7" i="19"/>
  <c r="FB8" i="19"/>
  <c r="FB9" i="19"/>
  <c r="FB10" i="19"/>
  <c r="FB11" i="19"/>
  <c r="FB12" i="19"/>
  <c r="FB13" i="19"/>
  <c r="FB15" i="19"/>
  <c r="FB16" i="19"/>
  <c r="FB17" i="19"/>
  <c r="FB18" i="19"/>
  <c r="FB19" i="19"/>
  <c r="FB20" i="19"/>
  <c r="FB21" i="19"/>
  <c r="FB22" i="19"/>
  <c r="FB23" i="19"/>
  <c r="FB24" i="19"/>
  <c r="FB25" i="19"/>
  <c r="FB26" i="19"/>
  <c r="FB27" i="19"/>
  <c r="FB28" i="19"/>
  <c r="FB29" i="19"/>
  <c r="FB30" i="19"/>
  <c r="FB31" i="19"/>
  <c r="FB32" i="19"/>
  <c r="FB33" i="19"/>
  <c r="FB34" i="19"/>
  <c r="FB35" i="19"/>
  <c r="FB36" i="19"/>
  <c r="FB37" i="19"/>
  <c r="FB38" i="19"/>
  <c r="FB39" i="19"/>
  <c r="FB40" i="19"/>
  <c r="FB41" i="19"/>
  <c r="FB42" i="19"/>
  <c r="FB43" i="19"/>
  <c r="FB44" i="19"/>
  <c r="FB45" i="19"/>
  <c r="FB46" i="19"/>
  <c r="FB47" i="19"/>
  <c r="FB48" i="19"/>
  <c r="FB49" i="19"/>
  <c r="FB50" i="19"/>
  <c r="FB51" i="19"/>
  <c r="FB52" i="19"/>
  <c r="FB53" i="19"/>
  <c r="FB54" i="19"/>
  <c r="FB56" i="19"/>
  <c r="FB57" i="19"/>
  <c r="FB58" i="19"/>
  <c r="FB59" i="19"/>
  <c r="FB60" i="19"/>
  <c r="FB61" i="19"/>
  <c r="FB62" i="19"/>
  <c r="FB63" i="19"/>
  <c r="FB64" i="19"/>
  <c r="FB65" i="19"/>
  <c r="FB66" i="19"/>
  <c r="FB67" i="19"/>
  <c r="FB68" i="19"/>
  <c r="FB69" i="19"/>
  <c r="FB70" i="19"/>
  <c r="FB71" i="19"/>
  <c r="FB72" i="19"/>
  <c r="FB73" i="19"/>
  <c r="FB3" i="19"/>
  <c r="EW74" i="19"/>
  <c r="EX74" i="19"/>
  <c r="FJ14" i="19" l="1"/>
  <c r="FA74" i="19"/>
  <c r="EO85" i="19"/>
  <c r="EP85" i="19"/>
  <c r="ET81" i="19"/>
  <c r="ET82" i="19"/>
  <c r="ET83" i="19"/>
  <c r="ET84" i="19"/>
  <c r="ET80" i="19"/>
  <c r="ES85" i="19" l="1"/>
  <c r="IX14" i="13"/>
  <c r="IT74" i="13"/>
  <c r="IU74" i="13"/>
  <c r="IY73" i="13"/>
  <c r="IY4" i="13"/>
  <c r="IY5" i="13"/>
  <c r="IY6" i="13"/>
  <c r="IY7" i="13"/>
  <c r="IY8" i="13"/>
  <c r="IY9" i="13"/>
  <c r="IY10" i="13"/>
  <c r="IY11" i="13"/>
  <c r="IY12" i="13"/>
  <c r="IY13" i="13"/>
  <c r="IY15" i="13"/>
  <c r="IY16" i="13"/>
  <c r="IY17" i="13"/>
  <c r="IY18" i="13"/>
  <c r="IY19" i="13"/>
  <c r="IY20" i="13"/>
  <c r="IY21" i="13"/>
  <c r="IY22" i="13"/>
  <c r="IY23" i="13"/>
  <c r="IY24" i="13"/>
  <c r="IY25" i="13"/>
  <c r="IY26" i="13"/>
  <c r="IY27" i="13"/>
  <c r="IY28" i="13"/>
  <c r="IY29" i="13"/>
  <c r="IY30" i="13"/>
  <c r="IY31" i="13"/>
  <c r="IY32" i="13"/>
  <c r="IY33" i="13"/>
  <c r="IY34" i="13"/>
  <c r="IY35" i="13"/>
  <c r="IY36" i="13"/>
  <c r="IY37" i="13"/>
  <c r="IY38" i="13"/>
  <c r="IY39" i="13"/>
  <c r="IY40" i="13"/>
  <c r="IY41" i="13"/>
  <c r="IY42" i="13"/>
  <c r="IY43" i="13"/>
  <c r="IY44" i="13"/>
  <c r="IY45" i="13"/>
  <c r="IY46" i="13"/>
  <c r="IY47" i="13"/>
  <c r="IY48" i="13"/>
  <c r="IY49" i="13"/>
  <c r="IY50" i="13"/>
  <c r="IY51" i="13"/>
  <c r="IY52" i="13"/>
  <c r="IY53" i="13"/>
  <c r="IY54" i="13"/>
  <c r="IY55" i="13"/>
  <c r="IY56" i="13"/>
  <c r="IY57" i="13"/>
  <c r="IY58" i="13"/>
  <c r="IY59" i="13"/>
  <c r="IY60" i="13"/>
  <c r="IY61" i="13"/>
  <c r="IY62" i="13"/>
  <c r="IY63" i="13"/>
  <c r="IY64" i="13"/>
  <c r="IY65" i="13"/>
  <c r="IY66" i="13"/>
  <c r="IY67" i="13"/>
  <c r="IY68" i="13"/>
  <c r="IY69" i="13"/>
  <c r="IY71" i="13"/>
  <c r="IY72" i="13"/>
  <c r="IY3" i="13"/>
  <c r="IX74" i="13" l="1"/>
  <c r="JG14" i="13"/>
  <c r="ES55" i="19"/>
  <c r="FB55" i="19" s="1"/>
  <c r="ES14" i="19"/>
  <c r="ET4" i="19"/>
  <c r="ET5" i="19"/>
  <c r="ET6" i="19"/>
  <c r="ET7" i="19"/>
  <c r="ET8" i="19"/>
  <c r="ET9" i="19"/>
  <c r="ET10" i="19"/>
  <c r="ET11" i="19"/>
  <c r="ET12" i="19"/>
  <c r="ET13" i="19"/>
  <c r="ET15" i="19"/>
  <c r="ET16" i="19"/>
  <c r="ET17" i="19"/>
  <c r="ET18" i="19"/>
  <c r="ET19" i="19"/>
  <c r="ET20" i="19"/>
  <c r="ET21" i="19"/>
  <c r="ET22" i="19"/>
  <c r="ET23" i="19"/>
  <c r="ET24" i="19"/>
  <c r="ET25" i="19"/>
  <c r="ET26" i="19"/>
  <c r="ET27" i="19"/>
  <c r="ET28" i="19"/>
  <c r="ET29" i="19"/>
  <c r="ET30" i="19"/>
  <c r="ET31" i="19"/>
  <c r="ET32" i="19"/>
  <c r="ET33" i="19"/>
  <c r="ET34" i="19"/>
  <c r="ET35" i="19"/>
  <c r="ET36" i="19"/>
  <c r="ET37" i="19"/>
  <c r="ET38" i="19"/>
  <c r="ET39" i="19"/>
  <c r="ET40" i="19"/>
  <c r="ET41" i="19"/>
  <c r="ET42" i="19"/>
  <c r="ET43" i="19"/>
  <c r="ET44" i="19"/>
  <c r="ET45" i="19"/>
  <c r="ET46" i="19"/>
  <c r="ET47" i="19"/>
  <c r="ET48" i="19"/>
  <c r="ET49" i="19"/>
  <c r="ET50" i="19"/>
  <c r="ET51" i="19"/>
  <c r="ET52" i="19"/>
  <c r="ET53" i="19"/>
  <c r="ET54" i="19"/>
  <c r="ET56" i="19"/>
  <c r="ET57" i="19"/>
  <c r="ET58" i="19"/>
  <c r="ET59" i="19"/>
  <c r="ET60" i="19"/>
  <c r="ET61" i="19"/>
  <c r="ET62" i="19"/>
  <c r="ET63" i="19"/>
  <c r="ET64" i="19"/>
  <c r="ET65" i="19"/>
  <c r="ET66" i="19"/>
  <c r="ET67" i="19"/>
  <c r="ET68" i="19"/>
  <c r="ET69" i="19"/>
  <c r="ET71" i="19"/>
  <c r="ET72" i="19"/>
  <c r="ET73" i="19"/>
  <c r="ET3" i="19"/>
  <c r="EO74" i="19"/>
  <c r="EP74" i="19"/>
  <c r="FB14" i="19" l="1"/>
  <c r="ES74" i="19"/>
  <c r="IY81" i="13"/>
  <c r="IY82" i="13"/>
  <c r="IY83" i="13"/>
  <c r="IY84" i="13"/>
  <c r="IY80" i="13"/>
  <c r="IT85" i="13"/>
  <c r="IU85" i="13"/>
  <c r="IX85" i="13" l="1"/>
  <c r="IL85" i="13"/>
  <c r="IM85" i="13"/>
  <c r="IQ81" i="13"/>
  <c r="IQ82" i="13"/>
  <c r="IQ83" i="13"/>
  <c r="IQ84" i="13"/>
  <c r="IQ80" i="13"/>
  <c r="IP14" i="13"/>
  <c r="IQ4" i="13"/>
  <c r="IQ5" i="13"/>
  <c r="IQ6" i="13"/>
  <c r="IQ7" i="13"/>
  <c r="IQ8" i="13"/>
  <c r="IQ9" i="13"/>
  <c r="IQ10" i="13"/>
  <c r="IQ11" i="13"/>
  <c r="IQ12" i="13"/>
  <c r="IQ13" i="13"/>
  <c r="IQ15" i="13"/>
  <c r="IQ16" i="13"/>
  <c r="IQ17" i="13"/>
  <c r="IQ18" i="13"/>
  <c r="IQ19" i="13"/>
  <c r="IQ20" i="13"/>
  <c r="IQ21" i="13"/>
  <c r="IQ22" i="13"/>
  <c r="IQ23" i="13"/>
  <c r="IQ24" i="13"/>
  <c r="IQ25" i="13"/>
  <c r="IQ26" i="13"/>
  <c r="IQ27" i="13"/>
  <c r="IQ28" i="13"/>
  <c r="IQ29" i="13"/>
  <c r="IQ30" i="13"/>
  <c r="IQ31" i="13"/>
  <c r="IQ32" i="13"/>
  <c r="IQ33" i="13"/>
  <c r="IQ34" i="13"/>
  <c r="IQ35" i="13"/>
  <c r="IQ36" i="13"/>
  <c r="IQ37" i="13"/>
  <c r="IQ38" i="13"/>
  <c r="IQ39" i="13"/>
  <c r="IQ40" i="13"/>
  <c r="IQ41" i="13"/>
  <c r="IQ42" i="13"/>
  <c r="IQ43" i="13"/>
  <c r="IQ44" i="13"/>
  <c r="IQ45" i="13"/>
  <c r="IQ46" i="13"/>
  <c r="IQ47" i="13"/>
  <c r="IQ48" i="13"/>
  <c r="IQ49" i="13"/>
  <c r="IQ50" i="13"/>
  <c r="IQ51" i="13"/>
  <c r="IQ52" i="13"/>
  <c r="IQ53" i="13"/>
  <c r="IQ54" i="13"/>
  <c r="IQ55" i="13"/>
  <c r="IQ56" i="13"/>
  <c r="IQ57" i="13"/>
  <c r="IQ58" i="13"/>
  <c r="IQ59" i="13"/>
  <c r="IQ60" i="13"/>
  <c r="IQ61" i="13"/>
  <c r="IQ62" i="13"/>
  <c r="IQ63" i="13"/>
  <c r="IQ64" i="13"/>
  <c r="IQ65" i="13"/>
  <c r="IQ66" i="13"/>
  <c r="IQ67" i="13"/>
  <c r="IQ68" i="13"/>
  <c r="IQ69" i="13"/>
  <c r="IQ70" i="13"/>
  <c r="IQ72" i="13"/>
  <c r="IQ73" i="13"/>
  <c r="IQ3" i="13"/>
  <c r="IL74" i="13"/>
  <c r="IM74" i="13"/>
  <c r="IQ85" i="13" l="1"/>
  <c r="IY14" i="13"/>
  <c r="IP74" i="13"/>
  <c r="EL81" i="19" l="1"/>
  <c r="EL82" i="19"/>
  <c r="EL83" i="19"/>
  <c r="EL84" i="19"/>
  <c r="EL80" i="19"/>
  <c r="EG85" i="19"/>
  <c r="EH85" i="19"/>
  <c r="EK55" i="19"/>
  <c r="EK14" i="19"/>
  <c r="EG74" i="19"/>
  <c r="EH74" i="19"/>
  <c r="EL4" i="19"/>
  <c r="EL5" i="19"/>
  <c r="EL6" i="19"/>
  <c r="EL7" i="19"/>
  <c r="EL8" i="19"/>
  <c r="EL9" i="19"/>
  <c r="EL10" i="19"/>
  <c r="EL11" i="19"/>
  <c r="EL12" i="19"/>
  <c r="EL13" i="19"/>
  <c r="EL15" i="19"/>
  <c r="EL16" i="19"/>
  <c r="EL17" i="19"/>
  <c r="EL18" i="19"/>
  <c r="EL19" i="19"/>
  <c r="EL20" i="19"/>
  <c r="EL21" i="19"/>
  <c r="EL22" i="19"/>
  <c r="EL23" i="19"/>
  <c r="EL24" i="19"/>
  <c r="EL25" i="19"/>
  <c r="EL26" i="19"/>
  <c r="EL27" i="19"/>
  <c r="EL28" i="19"/>
  <c r="EL29" i="19"/>
  <c r="EL30" i="19"/>
  <c r="EL31" i="19"/>
  <c r="EL32" i="19"/>
  <c r="EL33" i="19"/>
  <c r="EL34" i="19"/>
  <c r="EL35" i="19"/>
  <c r="EL36" i="19"/>
  <c r="EL37" i="19"/>
  <c r="EL38" i="19"/>
  <c r="EL39" i="19"/>
  <c r="EL40" i="19"/>
  <c r="EL41" i="19"/>
  <c r="EL42" i="19"/>
  <c r="EL43" i="19"/>
  <c r="EL44" i="19"/>
  <c r="EL45" i="19"/>
  <c r="EL46" i="19"/>
  <c r="EL47" i="19"/>
  <c r="EL48" i="19"/>
  <c r="EL49" i="19"/>
  <c r="EL50" i="19"/>
  <c r="EL51" i="19"/>
  <c r="EL52" i="19"/>
  <c r="EL53" i="19"/>
  <c r="EL54" i="19"/>
  <c r="EL56" i="19"/>
  <c r="EL57" i="19"/>
  <c r="EL58" i="19"/>
  <c r="EL59" i="19"/>
  <c r="EL60" i="19"/>
  <c r="EL61" i="19"/>
  <c r="EL62" i="19"/>
  <c r="EL63" i="19"/>
  <c r="EL64" i="19"/>
  <c r="EL65" i="19"/>
  <c r="EL66" i="19"/>
  <c r="EL67" i="19"/>
  <c r="EL68" i="19"/>
  <c r="EL69" i="19"/>
  <c r="EL70" i="19"/>
  <c r="EL72" i="19"/>
  <c r="EL73" i="19"/>
  <c r="EL3" i="19"/>
  <c r="EK85" i="19" l="1"/>
  <c r="ET14" i="19"/>
  <c r="ET55" i="19"/>
  <c r="EK74" i="19"/>
  <c r="CD93" i="19"/>
  <c r="CD94" i="19"/>
  <c r="CC94" i="19"/>
  <c r="CC93" i="19"/>
  <c r="CG93" i="19" l="1"/>
  <c r="CG94" i="19"/>
  <c r="EC71" i="19"/>
  <c r="EL71" i="19" s="1"/>
  <c r="IH71" i="13"/>
  <c r="ID85" i="13"/>
  <c r="IE85" i="13"/>
  <c r="IH14" i="13"/>
  <c r="ID74" i="13"/>
  <c r="IE74" i="13"/>
  <c r="II4" i="13"/>
  <c r="II5" i="13"/>
  <c r="II6" i="13"/>
  <c r="II7" i="13"/>
  <c r="II8" i="13"/>
  <c r="II9" i="13"/>
  <c r="II10" i="13"/>
  <c r="II11" i="13"/>
  <c r="II12" i="13"/>
  <c r="II13" i="13"/>
  <c r="II15" i="13"/>
  <c r="II16" i="13"/>
  <c r="II17" i="13"/>
  <c r="II18" i="13"/>
  <c r="II19" i="13"/>
  <c r="II20" i="13"/>
  <c r="II21" i="13"/>
  <c r="II22" i="13"/>
  <c r="II23" i="13"/>
  <c r="II24" i="13"/>
  <c r="II25" i="13"/>
  <c r="II26" i="13"/>
  <c r="II27" i="13"/>
  <c r="II28" i="13"/>
  <c r="II29" i="13"/>
  <c r="II30" i="13"/>
  <c r="II31" i="13"/>
  <c r="II32" i="13"/>
  <c r="II33" i="13"/>
  <c r="II34" i="13"/>
  <c r="II35" i="13"/>
  <c r="II36" i="13"/>
  <c r="II37" i="13"/>
  <c r="II38" i="13"/>
  <c r="II39" i="13"/>
  <c r="II40" i="13"/>
  <c r="II41" i="13"/>
  <c r="II42" i="13"/>
  <c r="II43" i="13"/>
  <c r="II44" i="13"/>
  <c r="II45" i="13"/>
  <c r="II46" i="13"/>
  <c r="II47" i="13"/>
  <c r="II48" i="13"/>
  <c r="II49" i="13"/>
  <c r="II50" i="13"/>
  <c r="II51" i="13"/>
  <c r="II52" i="13"/>
  <c r="II53" i="13"/>
  <c r="II54" i="13"/>
  <c r="II55" i="13"/>
  <c r="II56" i="13"/>
  <c r="II57" i="13"/>
  <c r="II58" i="13"/>
  <c r="II59" i="13"/>
  <c r="II60" i="13"/>
  <c r="II61" i="13"/>
  <c r="II62" i="13"/>
  <c r="II63" i="13"/>
  <c r="II64" i="13"/>
  <c r="II65" i="13"/>
  <c r="II66" i="13"/>
  <c r="II67" i="13"/>
  <c r="II68" i="13"/>
  <c r="II69" i="13"/>
  <c r="II70" i="13"/>
  <c r="II72" i="13"/>
  <c r="II73" i="13"/>
  <c r="II3" i="13"/>
  <c r="DY85" i="19"/>
  <c r="DZ85" i="19"/>
  <c r="EC55" i="19"/>
  <c r="EL55" i="19" s="1"/>
  <c r="EC14" i="19"/>
  <c r="EL14" i="19" s="1"/>
  <c r="DY74" i="19"/>
  <c r="DZ74" i="19"/>
  <c r="ED4" i="19"/>
  <c r="ED5" i="19"/>
  <c r="ED6" i="19"/>
  <c r="ED7" i="19"/>
  <c r="ED8" i="19"/>
  <c r="ED9" i="19"/>
  <c r="ED10" i="19"/>
  <c r="ED11" i="19"/>
  <c r="ED12" i="19"/>
  <c r="ED13" i="19"/>
  <c r="ED15" i="19"/>
  <c r="ED16" i="19"/>
  <c r="ED17" i="19"/>
  <c r="ED18" i="19"/>
  <c r="ED19" i="19"/>
  <c r="ED20" i="19"/>
  <c r="ED21" i="19"/>
  <c r="ED22" i="19"/>
  <c r="ED23" i="19"/>
  <c r="ED24" i="19"/>
  <c r="ED25" i="19"/>
  <c r="ED26" i="19"/>
  <c r="ED27" i="19"/>
  <c r="ED28" i="19"/>
  <c r="ED29" i="19"/>
  <c r="ED30" i="19"/>
  <c r="ED31" i="19"/>
  <c r="ED32" i="19"/>
  <c r="ED33" i="19"/>
  <c r="ED34" i="19"/>
  <c r="ED35" i="19"/>
  <c r="ED36" i="19"/>
  <c r="ED37" i="19"/>
  <c r="ED38" i="19"/>
  <c r="ED39" i="19"/>
  <c r="ED40" i="19"/>
  <c r="ED41" i="19"/>
  <c r="ED42" i="19"/>
  <c r="ED43" i="19"/>
  <c r="ED44" i="19"/>
  <c r="ED45" i="19"/>
  <c r="ED46" i="19"/>
  <c r="ED47" i="19"/>
  <c r="ED48" i="19"/>
  <c r="ED49" i="19"/>
  <c r="ED50" i="19"/>
  <c r="ED51" i="19"/>
  <c r="ED52" i="19"/>
  <c r="ED53" i="19"/>
  <c r="ED54" i="19"/>
  <c r="ED56" i="19"/>
  <c r="ED57" i="19"/>
  <c r="ED58" i="19"/>
  <c r="ED59" i="19"/>
  <c r="ED60" i="19"/>
  <c r="ED61" i="19"/>
  <c r="ED62" i="19"/>
  <c r="ED63" i="19"/>
  <c r="ED64" i="19"/>
  <c r="ED65" i="19"/>
  <c r="ED66" i="19"/>
  <c r="ED67" i="19"/>
  <c r="ED68" i="19"/>
  <c r="ED69" i="19"/>
  <c r="ED70" i="19"/>
  <c r="ED72" i="19"/>
  <c r="ED73" i="19"/>
  <c r="ED3" i="19"/>
  <c r="EC85" i="19" l="1"/>
  <c r="IH85" i="13"/>
  <c r="IQ71" i="13"/>
  <c r="IQ14" i="13"/>
  <c r="IH74" i="13"/>
  <c r="EC74" i="19"/>
  <c r="HV85" i="13" l="1"/>
  <c r="HW85" i="13"/>
  <c r="HV74" i="13"/>
  <c r="HW74" i="13"/>
  <c r="HZ74" i="13" s="1"/>
  <c r="HZ71" i="13"/>
  <c r="II71" i="13" s="1"/>
  <c r="HZ14" i="13"/>
  <c r="II14" i="13" s="1"/>
  <c r="IA4" i="13"/>
  <c r="IA5" i="13"/>
  <c r="IA6" i="13"/>
  <c r="IA7" i="13"/>
  <c r="IA8" i="13"/>
  <c r="IA9" i="13"/>
  <c r="IA10" i="13"/>
  <c r="IA11" i="13"/>
  <c r="IA12" i="13"/>
  <c r="IA13" i="13"/>
  <c r="IA15" i="13"/>
  <c r="IA16" i="13"/>
  <c r="IA17" i="13"/>
  <c r="IA18" i="13"/>
  <c r="IA19" i="13"/>
  <c r="IA20" i="13"/>
  <c r="IA21" i="13"/>
  <c r="IA22" i="13"/>
  <c r="IA23" i="13"/>
  <c r="IA24" i="13"/>
  <c r="IA25" i="13"/>
  <c r="IA26" i="13"/>
  <c r="IA27" i="13"/>
  <c r="IA28" i="13"/>
  <c r="IA29" i="13"/>
  <c r="IA30" i="13"/>
  <c r="IA31" i="13"/>
  <c r="IA32" i="13"/>
  <c r="IA33" i="13"/>
  <c r="IA34" i="13"/>
  <c r="IA35" i="13"/>
  <c r="IA36" i="13"/>
  <c r="IA37" i="13"/>
  <c r="IA38" i="13"/>
  <c r="IA39" i="13"/>
  <c r="IA40" i="13"/>
  <c r="IA41" i="13"/>
  <c r="IA42" i="13"/>
  <c r="IA43" i="13"/>
  <c r="IA44" i="13"/>
  <c r="IA45" i="13"/>
  <c r="IA46" i="13"/>
  <c r="IA47" i="13"/>
  <c r="IA48" i="13"/>
  <c r="IA49" i="13"/>
  <c r="IA50" i="13"/>
  <c r="IA51" i="13"/>
  <c r="IA52" i="13"/>
  <c r="IA53" i="13"/>
  <c r="IA54" i="13"/>
  <c r="IA55" i="13"/>
  <c r="IA56" i="13"/>
  <c r="IA57" i="13"/>
  <c r="IA58" i="13"/>
  <c r="IA59" i="13"/>
  <c r="IA60" i="13"/>
  <c r="IA61" i="13"/>
  <c r="IA62" i="13"/>
  <c r="IA63" i="13"/>
  <c r="IA64" i="13"/>
  <c r="IA65" i="13"/>
  <c r="IA66" i="13"/>
  <c r="IA67" i="13"/>
  <c r="IA68" i="13"/>
  <c r="IA69" i="13"/>
  <c r="IA70" i="13"/>
  <c r="IA72" i="13"/>
  <c r="IA73" i="13"/>
  <c r="IA3" i="13"/>
  <c r="DQ85" i="19"/>
  <c r="DR85" i="19"/>
  <c r="DQ74" i="19"/>
  <c r="DR74" i="19"/>
  <c r="DV80" i="19"/>
  <c r="DV81" i="19"/>
  <c r="DV82" i="19"/>
  <c r="DV83" i="19"/>
  <c r="DV84" i="19"/>
  <c r="DU71" i="19"/>
  <c r="DU55" i="19"/>
  <c r="DU14" i="19"/>
  <c r="ED14" i="19" s="1"/>
  <c r="DV4" i="19"/>
  <c r="DV5" i="19"/>
  <c r="DV6" i="19"/>
  <c r="DV7" i="19"/>
  <c r="DV8" i="19"/>
  <c r="DV9" i="19"/>
  <c r="DV10" i="19"/>
  <c r="DV11" i="19"/>
  <c r="DV12" i="19"/>
  <c r="DV13" i="19"/>
  <c r="DV15" i="19"/>
  <c r="DV16" i="19"/>
  <c r="DV17" i="19"/>
  <c r="DV18" i="19"/>
  <c r="DV19" i="19"/>
  <c r="DV20" i="19"/>
  <c r="DV21" i="19"/>
  <c r="DV22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2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2" i="19"/>
  <c r="DV73" i="19"/>
  <c r="DV3" i="19"/>
  <c r="HZ85" i="13" l="1"/>
  <c r="DU74" i="19"/>
  <c r="ED55" i="19"/>
  <c r="ED71" i="19"/>
  <c r="DU85" i="19"/>
  <c r="HO92" i="13"/>
  <c r="HN92" i="13"/>
  <c r="HG92" i="13"/>
  <c r="HF92" i="13"/>
  <c r="HG91" i="13"/>
  <c r="HF91" i="13"/>
  <c r="HO91" i="13"/>
  <c r="HN91" i="13"/>
  <c r="DJ102" i="19"/>
  <c r="DI102" i="19"/>
  <c r="DI79" i="19"/>
  <c r="CL94" i="19"/>
  <c r="CK94" i="19"/>
  <c r="CL93" i="19"/>
  <c r="CK93" i="19"/>
  <c r="DJ101" i="19"/>
  <c r="DI101" i="19"/>
  <c r="HR91" i="13" l="1"/>
  <c r="HJ92" i="13"/>
  <c r="HR92" i="13"/>
  <c r="DM102" i="19"/>
  <c r="CO93" i="19"/>
  <c r="CO94" i="19"/>
  <c r="DM101" i="19"/>
  <c r="HJ91" i="13"/>
  <c r="DE68" i="19"/>
  <c r="DM71" i="19"/>
  <c r="DV71" i="19" s="1"/>
  <c r="HR71" i="13"/>
  <c r="HN79" i="13"/>
  <c r="HO79" i="13"/>
  <c r="HS78" i="13"/>
  <c r="HS76" i="13"/>
  <c r="HS74" i="13"/>
  <c r="HS25" i="13"/>
  <c r="HR14" i="13"/>
  <c r="DN77" i="19"/>
  <c r="DN75" i="19"/>
  <c r="DJ79" i="19"/>
  <c r="DM79" i="19" s="1"/>
  <c r="DN78" i="19"/>
  <c r="DN74" i="19"/>
  <c r="HS67" i="13"/>
  <c r="HS68" i="13"/>
  <c r="HS69" i="13"/>
  <c r="HS70" i="13"/>
  <c r="HS72" i="13"/>
  <c r="HS73" i="13"/>
  <c r="HS66" i="13"/>
  <c r="HS63" i="13"/>
  <c r="HS64" i="13"/>
  <c r="HS62" i="13"/>
  <c r="HS4" i="13"/>
  <c r="HS5" i="13"/>
  <c r="HS6" i="13"/>
  <c r="HS7" i="13"/>
  <c r="HS8" i="13"/>
  <c r="HS9" i="13"/>
  <c r="HS10" i="13"/>
  <c r="HS11" i="13"/>
  <c r="HS12" i="13"/>
  <c r="HS13" i="13"/>
  <c r="HS15" i="13"/>
  <c r="HS16" i="13"/>
  <c r="HS17" i="13"/>
  <c r="HS18" i="13"/>
  <c r="HS19" i="13"/>
  <c r="HS20" i="13"/>
  <c r="HS21" i="13"/>
  <c r="HS22" i="13"/>
  <c r="HS23" i="13"/>
  <c r="HS24" i="13"/>
  <c r="HS26" i="13"/>
  <c r="HS27" i="13"/>
  <c r="HS28" i="13"/>
  <c r="HS29" i="13"/>
  <c r="HS30" i="13"/>
  <c r="HS31" i="13"/>
  <c r="HS32" i="13"/>
  <c r="HS33" i="13"/>
  <c r="HS34" i="13"/>
  <c r="HS35" i="13"/>
  <c r="HS36" i="13"/>
  <c r="HS37" i="13"/>
  <c r="HS38" i="13"/>
  <c r="HS39" i="13"/>
  <c r="HS40" i="13"/>
  <c r="HS41" i="13"/>
  <c r="HS42" i="13"/>
  <c r="HS43" i="13"/>
  <c r="HS44" i="13"/>
  <c r="HS45" i="13"/>
  <c r="HS46" i="13"/>
  <c r="HS47" i="13"/>
  <c r="HS48" i="13"/>
  <c r="HS49" i="13"/>
  <c r="HS50" i="13"/>
  <c r="HS51" i="13"/>
  <c r="HS52" i="13"/>
  <c r="HS53" i="13"/>
  <c r="HS54" i="13"/>
  <c r="HS55" i="13"/>
  <c r="HS56" i="13"/>
  <c r="HS57" i="13"/>
  <c r="HS58" i="13"/>
  <c r="HS3" i="13"/>
  <c r="DM55" i="19"/>
  <c r="DM14" i="19"/>
  <c r="DN72" i="19"/>
  <c r="DN73" i="19"/>
  <c r="DN70" i="19"/>
  <c r="DN69" i="19"/>
  <c r="DN68" i="19"/>
  <c r="DN67" i="19"/>
  <c r="DN66" i="19"/>
  <c r="DN64" i="19"/>
  <c r="DN63" i="19"/>
  <c r="DN62" i="19"/>
  <c r="DN4" i="19"/>
  <c r="DN5" i="19"/>
  <c r="DN6" i="19"/>
  <c r="DN7" i="19"/>
  <c r="DN8" i="19"/>
  <c r="DN9" i="19"/>
  <c r="DN10" i="19"/>
  <c r="DN11" i="19"/>
  <c r="DN12" i="19"/>
  <c r="DN13" i="19"/>
  <c r="DN15" i="19"/>
  <c r="DN16" i="19"/>
  <c r="DN17" i="19"/>
  <c r="DN18" i="19"/>
  <c r="DN19" i="19"/>
  <c r="DN20" i="19"/>
  <c r="DN21" i="19"/>
  <c r="DN22" i="19"/>
  <c r="DN23" i="19"/>
  <c r="DN24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6" i="19"/>
  <c r="DN57" i="19"/>
  <c r="DN58" i="19"/>
  <c r="DN3" i="19"/>
  <c r="HR79" i="13" l="1"/>
  <c r="HS71" i="13"/>
  <c r="IA71" i="13"/>
  <c r="IA14" i="13"/>
  <c r="DV55" i="19"/>
  <c r="DV14" i="19"/>
  <c r="DN71" i="19"/>
  <c r="DF73" i="19" l="1"/>
  <c r="DF74" i="19"/>
  <c r="DF75" i="19"/>
  <c r="DE72" i="19"/>
  <c r="DN76" i="19" s="1"/>
  <c r="CX74" i="19"/>
  <c r="CX75" i="19"/>
  <c r="CW71" i="19"/>
  <c r="CX71" i="19" s="1"/>
  <c r="DE55" i="19"/>
  <c r="DN55" i="19" s="1"/>
  <c r="DE25" i="19"/>
  <c r="DE14" i="19"/>
  <c r="DA76" i="19"/>
  <c r="DB76" i="19"/>
  <c r="DF3" i="19"/>
  <c r="DF4" i="19"/>
  <c r="DF5" i="19"/>
  <c r="DF6" i="19"/>
  <c r="DF7" i="19"/>
  <c r="DF8" i="19"/>
  <c r="DF9" i="19"/>
  <c r="DF10" i="19"/>
  <c r="DF11" i="19"/>
  <c r="DF12" i="19"/>
  <c r="DF13" i="19"/>
  <c r="DF15" i="19"/>
  <c r="DF16" i="19"/>
  <c r="DF17" i="19"/>
  <c r="DF18" i="19"/>
  <c r="DF19" i="19"/>
  <c r="DF20" i="19"/>
  <c r="DF21" i="19"/>
  <c r="DF22" i="19"/>
  <c r="DF23" i="19"/>
  <c r="DF24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CX72" i="19"/>
  <c r="CX73" i="19"/>
  <c r="CS76" i="19"/>
  <c r="CT76" i="19"/>
  <c r="DE76" i="19" l="1"/>
  <c r="DN14" i="19"/>
  <c r="DN25" i="19"/>
  <c r="DF72" i="19"/>
  <c r="DF71" i="19"/>
  <c r="CW76" i="19"/>
  <c r="CW55" i="19" l="1"/>
  <c r="CW25" i="19"/>
  <c r="CW14" i="19"/>
  <c r="CX4" i="19"/>
  <c r="CX5" i="19"/>
  <c r="CX6" i="19"/>
  <c r="CX7" i="19"/>
  <c r="CX8" i="19"/>
  <c r="CX9" i="19"/>
  <c r="CX10" i="19"/>
  <c r="CX11" i="19"/>
  <c r="CX12" i="19"/>
  <c r="CX13" i="19"/>
  <c r="CX15" i="19"/>
  <c r="CX16" i="19"/>
  <c r="CX17" i="19"/>
  <c r="CX18" i="19"/>
  <c r="CX19" i="19"/>
  <c r="CX20" i="19"/>
  <c r="CX21" i="19"/>
  <c r="CX22" i="19"/>
  <c r="CX23" i="19"/>
  <c r="CX24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X53" i="19"/>
  <c r="CX54" i="19"/>
  <c r="CX56" i="19"/>
  <c r="CX57" i="19"/>
  <c r="CX58" i="19"/>
  <c r="CX59" i="19"/>
  <c r="CX60" i="19"/>
  <c r="CX61" i="19"/>
  <c r="CX62" i="19"/>
  <c r="CX63" i="19"/>
  <c r="CX64" i="19"/>
  <c r="CX65" i="19"/>
  <c r="CX66" i="19"/>
  <c r="CX67" i="19"/>
  <c r="CX68" i="19"/>
  <c r="CX69" i="19"/>
  <c r="CX70" i="19"/>
  <c r="CX3" i="19"/>
  <c r="CX25" i="19" l="1"/>
  <c r="DF25" i="19"/>
  <c r="DF14" i="19"/>
  <c r="DF55" i="19"/>
  <c r="HJ14" i="13"/>
  <c r="HF76" i="13"/>
  <c r="HG76" i="13"/>
  <c r="HK4" i="13"/>
  <c r="HK5" i="13"/>
  <c r="HK6" i="13"/>
  <c r="HK7" i="13"/>
  <c r="HK8" i="13"/>
  <c r="HK9" i="13"/>
  <c r="HK10" i="13"/>
  <c r="HK11" i="13"/>
  <c r="HK12" i="13"/>
  <c r="HK13" i="13"/>
  <c r="HK15" i="13"/>
  <c r="HK16" i="13"/>
  <c r="HK17" i="13"/>
  <c r="HK18" i="13"/>
  <c r="HK19" i="13"/>
  <c r="HK20" i="13"/>
  <c r="HK21" i="13"/>
  <c r="HK22" i="13"/>
  <c r="HK23" i="13"/>
  <c r="HK24" i="13"/>
  <c r="HK25" i="13"/>
  <c r="HK26" i="13"/>
  <c r="HK27" i="13"/>
  <c r="HK28" i="13"/>
  <c r="HK29" i="13"/>
  <c r="HK30" i="13"/>
  <c r="HK31" i="13"/>
  <c r="HK32" i="13"/>
  <c r="HK33" i="13"/>
  <c r="HK34" i="13"/>
  <c r="HK35" i="13"/>
  <c r="HK36" i="13"/>
  <c r="HK37" i="13"/>
  <c r="HK38" i="13"/>
  <c r="HK39" i="13"/>
  <c r="HK40" i="13"/>
  <c r="HK41" i="13"/>
  <c r="HK42" i="13"/>
  <c r="HK43" i="13"/>
  <c r="HK44" i="13"/>
  <c r="HK45" i="13"/>
  <c r="HK46" i="13"/>
  <c r="HK47" i="13"/>
  <c r="HK48" i="13"/>
  <c r="HK49" i="13"/>
  <c r="HK50" i="13"/>
  <c r="HK51" i="13"/>
  <c r="HK52" i="13"/>
  <c r="HK53" i="13"/>
  <c r="HK54" i="13"/>
  <c r="HK55" i="13"/>
  <c r="HK56" i="13"/>
  <c r="HK57" i="13"/>
  <c r="HK58" i="13"/>
  <c r="HK59" i="13"/>
  <c r="HK60" i="13"/>
  <c r="HK61" i="13"/>
  <c r="HK62" i="13"/>
  <c r="HK63" i="13"/>
  <c r="HK64" i="13"/>
  <c r="HK65" i="13"/>
  <c r="HK66" i="13"/>
  <c r="HK67" i="13"/>
  <c r="HK68" i="13"/>
  <c r="HK69" i="13"/>
  <c r="HK70" i="13"/>
  <c r="HK71" i="13"/>
  <c r="HK3" i="13"/>
  <c r="HS14" i="13" l="1"/>
  <c r="HJ76" i="13"/>
  <c r="CP74" i="19" l="1"/>
  <c r="CP75" i="19"/>
  <c r="CO55" i="19"/>
  <c r="CX55" i="19" s="1"/>
  <c r="CO14" i="19"/>
  <c r="CX14" i="19" s="1"/>
  <c r="CP4" i="19"/>
  <c r="CP5" i="19"/>
  <c r="CP6" i="19"/>
  <c r="CP7" i="19"/>
  <c r="CP8" i="19"/>
  <c r="CP9" i="19"/>
  <c r="CP10" i="19"/>
  <c r="CP11" i="19"/>
  <c r="CP12" i="19"/>
  <c r="CP13" i="19"/>
  <c r="CP15" i="19"/>
  <c r="CP16" i="19"/>
  <c r="CP17" i="19"/>
  <c r="CP18" i="19"/>
  <c r="CP19" i="19"/>
  <c r="CP20" i="19"/>
  <c r="CP21" i="19"/>
  <c r="CP22" i="19"/>
  <c r="CP23" i="19"/>
  <c r="CP24" i="19"/>
  <c r="CP25" i="19"/>
  <c r="CP26" i="19"/>
  <c r="CP27" i="19"/>
  <c r="CP28" i="19"/>
  <c r="CP29" i="19"/>
  <c r="CP30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P43" i="19"/>
  <c r="CP44" i="19"/>
  <c r="CP45" i="19"/>
  <c r="CP46" i="19"/>
  <c r="CP47" i="19"/>
  <c r="CP48" i="19"/>
  <c r="CP49" i="19"/>
  <c r="CP50" i="19"/>
  <c r="CP51" i="19"/>
  <c r="CP52" i="19"/>
  <c r="CP53" i="19"/>
  <c r="CP54" i="19"/>
  <c r="CP56" i="19"/>
  <c r="CP57" i="19"/>
  <c r="CP58" i="19"/>
  <c r="CP59" i="19"/>
  <c r="CP60" i="19"/>
  <c r="CP61" i="19"/>
  <c r="CP62" i="19"/>
  <c r="CP63" i="19"/>
  <c r="CP64" i="19"/>
  <c r="CP65" i="19"/>
  <c r="CP66" i="19"/>
  <c r="CP67" i="19"/>
  <c r="CP68" i="19"/>
  <c r="CP69" i="19"/>
  <c r="CP70" i="19"/>
  <c r="CP71" i="19"/>
  <c r="CP72" i="19"/>
  <c r="CP73" i="19"/>
  <c r="CP3" i="19"/>
  <c r="CK76" i="19"/>
  <c r="CL76" i="19"/>
  <c r="CO76" i="19" l="1"/>
  <c r="CC76" i="19" l="1"/>
  <c r="CD76" i="19"/>
  <c r="CG76" i="19" l="1"/>
  <c r="GX76" i="13"/>
  <c r="GY76" i="13"/>
  <c r="HB14" i="13"/>
  <c r="HC4" i="13"/>
  <c r="HC5" i="13"/>
  <c r="HC6" i="13"/>
  <c r="HC7" i="13"/>
  <c r="HC8" i="13"/>
  <c r="HC9" i="13"/>
  <c r="HC10" i="13"/>
  <c r="HC11" i="13"/>
  <c r="HC12" i="13"/>
  <c r="HC13" i="13"/>
  <c r="HC15" i="13"/>
  <c r="HC16" i="13"/>
  <c r="HC17" i="13"/>
  <c r="HC18" i="13"/>
  <c r="HC19" i="13"/>
  <c r="HC20" i="13"/>
  <c r="HC21" i="13"/>
  <c r="HC22" i="13"/>
  <c r="HC23" i="13"/>
  <c r="HC24" i="13"/>
  <c r="HC26" i="13"/>
  <c r="HC27" i="13"/>
  <c r="HC28" i="13"/>
  <c r="HC29" i="13"/>
  <c r="HC30" i="13"/>
  <c r="HC31" i="13"/>
  <c r="HC32" i="13"/>
  <c r="HC33" i="13"/>
  <c r="HC34" i="13"/>
  <c r="HC35" i="13"/>
  <c r="HC36" i="13"/>
  <c r="HC37" i="13"/>
  <c r="HC38" i="13"/>
  <c r="HC39" i="13"/>
  <c r="HC40" i="13"/>
  <c r="HC41" i="13"/>
  <c r="HC42" i="13"/>
  <c r="HC43" i="13"/>
  <c r="HC44" i="13"/>
  <c r="HC45" i="13"/>
  <c r="HC46" i="13"/>
  <c r="HC47" i="13"/>
  <c r="HC48" i="13"/>
  <c r="HC49" i="13"/>
  <c r="HC50" i="13"/>
  <c r="HC51" i="13"/>
  <c r="HC52" i="13"/>
  <c r="HC53" i="13"/>
  <c r="HC54" i="13"/>
  <c r="HC55" i="13"/>
  <c r="HC56" i="13"/>
  <c r="HC57" i="13"/>
  <c r="HC58" i="13"/>
  <c r="HC59" i="13"/>
  <c r="HC60" i="13"/>
  <c r="HC61" i="13"/>
  <c r="HC62" i="13"/>
  <c r="HC63" i="13"/>
  <c r="HC64" i="13"/>
  <c r="HC65" i="13"/>
  <c r="HC66" i="13"/>
  <c r="HC67" i="13"/>
  <c r="HC68" i="13"/>
  <c r="HC69" i="13"/>
  <c r="HC70" i="13"/>
  <c r="HC71" i="13"/>
  <c r="HC72" i="13"/>
  <c r="HC3" i="13"/>
  <c r="GT25" i="13"/>
  <c r="HC25" i="13" s="1"/>
  <c r="GT14" i="13"/>
  <c r="GP76" i="13"/>
  <c r="GQ76" i="13"/>
  <c r="GT73" i="13"/>
  <c r="HC73" i="13" s="1"/>
  <c r="GU4" i="13"/>
  <c r="GU5" i="13"/>
  <c r="GU6" i="13"/>
  <c r="GU7" i="13"/>
  <c r="GU8" i="13"/>
  <c r="GU9" i="13"/>
  <c r="GU10" i="13"/>
  <c r="GU11" i="13"/>
  <c r="GU12" i="13"/>
  <c r="GU13" i="13"/>
  <c r="GU15" i="13"/>
  <c r="GU16" i="13"/>
  <c r="GU17" i="13"/>
  <c r="GU18" i="13"/>
  <c r="GU19" i="13"/>
  <c r="GU20" i="13"/>
  <c r="GU21" i="13"/>
  <c r="GU22" i="13"/>
  <c r="GU23" i="13"/>
  <c r="GU24" i="13"/>
  <c r="GU26" i="13"/>
  <c r="GU27" i="13"/>
  <c r="GU28" i="13"/>
  <c r="GU29" i="13"/>
  <c r="GU30" i="13"/>
  <c r="GU31" i="13"/>
  <c r="GU32" i="13"/>
  <c r="GU33" i="13"/>
  <c r="GU34" i="13"/>
  <c r="GU35" i="13"/>
  <c r="GU36" i="13"/>
  <c r="GU37" i="13"/>
  <c r="GU38" i="13"/>
  <c r="GU39" i="13"/>
  <c r="GU40" i="13"/>
  <c r="GU41" i="13"/>
  <c r="GU42" i="13"/>
  <c r="GU43" i="13"/>
  <c r="GU44" i="13"/>
  <c r="GU45" i="13"/>
  <c r="GU46" i="13"/>
  <c r="GU47" i="13"/>
  <c r="GU48" i="13"/>
  <c r="GU49" i="13"/>
  <c r="GU50" i="13"/>
  <c r="GU51" i="13"/>
  <c r="GU52" i="13"/>
  <c r="GU53" i="13"/>
  <c r="GU54" i="13"/>
  <c r="GU55" i="13"/>
  <c r="GU56" i="13"/>
  <c r="GU57" i="13"/>
  <c r="GU58" i="13"/>
  <c r="GU59" i="13"/>
  <c r="GU60" i="13"/>
  <c r="GU61" i="13"/>
  <c r="GU62" i="13"/>
  <c r="GU63" i="13"/>
  <c r="GU64" i="13"/>
  <c r="GU65" i="13"/>
  <c r="GU66" i="13"/>
  <c r="GU67" i="13"/>
  <c r="GU68" i="13"/>
  <c r="GU69" i="13"/>
  <c r="GU70" i="13"/>
  <c r="GU3" i="13"/>
  <c r="CG55" i="19"/>
  <c r="CP55" i="19" s="1"/>
  <c r="CG14" i="19"/>
  <c r="CP14" i="19" s="1"/>
  <c r="CH4" i="19"/>
  <c r="CH5" i="19"/>
  <c r="CH6" i="19"/>
  <c r="CH7" i="19"/>
  <c r="CH8" i="19"/>
  <c r="CH9" i="19"/>
  <c r="CH10" i="19"/>
  <c r="CH11" i="19"/>
  <c r="CH12" i="19"/>
  <c r="CH13" i="19"/>
  <c r="CH15" i="19"/>
  <c r="CH16" i="19"/>
  <c r="CH17" i="19"/>
  <c r="CH18" i="19"/>
  <c r="CH19" i="19"/>
  <c r="CH20" i="19"/>
  <c r="CH21" i="19"/>
  <c r="CH22" i="19"/>
  <c r="CH23" i="19"/>
  <c r="CH24" i="19"/>
  <c r="CH26" i="19"/>
  <c r="CH27" i="19"/>
  <c r="CH28" i="19"/>
  <c r="CH29" i="19"/>
  <c r="CH30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H43" i="19"/>
  <c r="CH44" i="19"/>
  <c r="CH45" i="19"/>
  <c r="CH46" i="19"/>
  <c r="CH47" i="19"/>
  <c r="CH48" i="19"/>
  <c r="CH49" i="19"/>
  <c r="CH50" i="19"/>
  <c r="CH51" i="19"/>
  <c r="CH52" i="19"/>
  <c r="CH53" i="19"/>
  <c r="CH54" i="19"/>
  <c r="CH56" i="19"/>
  <c r="CH57" i="19"/>
  <c r="CH58" i="19"/>
  <c r="CH59" i="19"/>
  <c r="CH60" i="19"/>
  <c r="CH61" i="19"/>
  <c r="CH62" i="19"/>
  <c r="CH63" i="19"/>
  <c r="CH64" i="19"/>
  <c r="CH65" i="19"/>
  <c r="CH66" i="19"/>
  <c r="CH67" i="19"/>
  <c r="CH68" i="19"/>
  <c r="CH69" i="19"/>
  <c r="CH70" i="19"/>
  <c r="CH71" i="19"/>
  <c r="CH72" i="19"/>
  <c r="CH73" i="19"/>
  <c r="CH3" i="19"/>
  <c r="HB76" i="13" l="1"/>
  <c r="HC14" i="13"/>
  <c r="HK14" i="13"/>
  <c r="GT76" i="13"/>
  <c r="BY55" i="19" l="1"/>
  <c r="BY25" i="19"/>
  <c r="BY14" i="19"/>
  <c r="CH14" i="19" s="1"/>
  <c r="BZ4" i="19"/>
  <c r="BZ5" i="19"/>
  <c r="BZ6" i="19"/>
  <c r="BZ7" i="19"/>
  <c r="BZ8" i="19"/>
  <c r="BZ9" i="19"/>
  <c r="BZ10" i="19"/>
  <c r="BZ11" i="19"/>
  <c r="BZ12" i="19"/>
  <c r="BZ13" i="19"/>
  <c r="BZ15" i="19"/>
  <c r="BZ16" i="19"/>
  <c r="BZ17" i="19"/>
  <c r="BZ18" i="19"/>
  <c r="BZ19" i="19"/>
  <c r="BZ20" i="19"/>
  <c r="BZ21" i="19"/>
  <c r="BZ22" i="19"/>
  <c r="BZ23" i="19"/>
  <c r="BZ24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3" i="19"/>
  <c r="BU74" i="19"/>
  <c r="BV74" i="19"/>
  <c r="BZ55" i="19" l="1"/>
  <c r="CH55" i="19"/>
  <c r="BY74" i="19"/>
  <c r="GL73" i="13"/>
  <c r="GL25" i="13" l="1"/>
  <c r="GL14" i="13"/>
  <c r="GU14" i="13" s="1"/>
  <c r="GH76" i="13"/>
  <c r="GI76" i="13"/>
  <c r="GM4" i="13"/>
  <c r="GM5" i="13"/>
  <c r="GM6" i="13"/>
  <c r="GM7" i="13"/>
  <c r="GM8" i="13"/>
  <c r="GM9" i="13"/>
  <c r="GM10" i="13"/>
  <c r="GM11" i="13"/>
  <c r="GM12" i="13"/>
  <c r="GM13" i="13"/>
  <c r="GM15" i="13"/>
  <c r="GM16" i="13"/>
  <c r="GM17" i="13"/>
  <c r="GM18" i="13"/>
  <c r="GM19" i="13"/>
  <c r="GM20" i="13"/>
  <c r="GM21" i="13"/>
  <c r="GM22" i="13"/>
  <c r="GM23" i="13"/>
  <c r="GM24" i="13"/>
  <c r="GM26" i="13"/>
  <c r="GM27" i="13"/>
  <c r="GM28" i="13"/>
  <c r="GM29" i="13"/>
  <c r="GM30" i="13"/>
  <c r="GM31" i="13"/>
  <c r="GM32" i="13"/>
  <c r="GM33" i="13"/>
  <c r="GM34" i="13"/>
  <c r="GM35" i="13"/>
  <c r="GM36" i="13"/>
  <c r="GM37" i="13"/>
  <c r="GM38" i="13"/>
  <c r="GM39" i="13"/>
  <c r="GM40" i="13"/>
  <c r="GM41" i="13"/>
  <c r="GM42" i="13"/>
  <c r="GM43" i="13"/>
  <c r="GM44" i="13"/>
  <c r="GM45" i="13"/>
  <c r="GM46" i="13"/>
  <c r="GM47" i="13"/>
  <c r="GM48" i="13"/>
  <c r="GM49" i="13"/>
  <c r="GM50" i="13"/>
  <c r="GM51" i="13"/>
  <c r="GM52" i="13"/>
  <c r="GM53" i="13"/>
  <c r="GM54" i="13"/>
  <c r="GM55" i="13"/>
  <c r="GM56" i="13"/>
  <c r="GM57" i="13"/>
  <c r="GM58" i="13"/>
  <c r="GM59" i="13"/>
  <c r="GM60" i="13"/>
  <c r="GM61" i="13"/>
  <c r="GM62" i="13"/>
  <c r="GM63" i="13"/>
  <c r="GM64" i="13"/>
  <c r="GM65" i="13"/>
  <c r="GM66" i="13"/>
  <c r="GM67" i="13"/>
  <c r="GM68" i="13"/>
  <c r="GM69" i="13"/>
  <c r="GM70" i="13"/>
  <c r="GM71" i="13"/>
  <c r="GM72" i="13"/>
  <c r="GM3" i="13"/>
  <c r="BQ25" i="19"/>
  <c r="BZ25" i="19" s="1"/>
  <c r="BQ14" i="19"/>
  <c r="BZ14" i="19" s="1"/>
  <c r="BR4" i="19"/>
  <c r="BR5" i="19"/>
  <c r="BR6" i="19"/>
  <c r="BR7" i="19"/>
  <c r="BR8" i="19"/>
  <c r="BR9" i="19"/>
  <c r="BR10" i="19"/>
  <c r="BR11" i="19"/>
  <c r="BR12" i="19"/>
  <c r="BR13" i="19"/>
  <c r="BR15" i="19"/>
  <c r="BR16" i="19"/>
  <c r="BR17" i="19"/>
  <c r="BR18" i="19"/>
  <c r="BR19" i="19"/>
  <c r="BR20" i="19"/>
  <c r="BR21" i="19"/>
  <c r="BR22" i="19"/>
  <c r="BR23" i="19"/>
  <c r="BR24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3" i="19"/>
  <c r="BM74" i="19"/>
  <c r="BN74" i="19"/>
  <c r="BR14" i="19" l="1"/>
  <c r="GM14" i="13"/>
  <c r="GU25" i="13"/>
  <c r="GL76" i="13"/>
  <c r="BQ74" i="19"/>
  <c r="GD73" i="13" l="1"/>
  <c r="GE71" i="13"/>
  <c r="GE72" i="13"/>
  <c r="GD25" i="13" l="1"/>
  <c r="GE4" i="13"/>
  <c r="GE5" i="13"/>
  <c r="GE6" i="13"/>
  <c r="GE7" i="13"/>
  <c r="GE8" i="13"/>
  <c r="GE9" i="13"/>
  <c r="GE10" i="13"/>
  <c r="GE11" i="13"/>
  <c r="GE12" i="13"/>
  <c r="GE13" i="13"/>
  <c r="GE14" i="13"/>
  <c r="GE15" i="13"/>
  <c r="GE16" i="13"/>
  <c r="GE17" i="13"/>
  <c r="GE18" i="13"/>
  <c r="GE19" i="13"/>
  <c r="GE20" i="13"/>
  <c r="GE21" i="13"/>
  <c r="GE22" i="13"/>
  <c r="GE23" i="13"/>
  <c r="GE24" i="13"/>
  <c r="GE26" i="13"/>
  <c r="GE27" i="13"/>
  <c r="GE28" i="13"/>
  <c r="GE29" i="13"/>
  <c r="GE30" i="13"/>
  <c r="GE31" i="13"/>
  <c r="GE32" i="13"/>
  <c r="GE33" i="13"/>
  <c r="GE34" i="13"/>
  <c r="GE35" i="13"/>
  <c r="GE36" i="13"/>
  <c r="GE37" i="13"/>
  <c r="GE38" i="13"/>
  <c r="GE39" i="13"/>
  <c r="GE40" i="13"/>
  <c r="GE41" i="13"/>
  <c r="GE42" i="13"/>
  <c r="GE43" i="13"/>
  <c r="GE44" i="13"/>
  <c r="GE45" i="13"/>
  <c r="GE46" i="13"/>
  <c r="GE47" i="13"/>
  <c r="GE48" i="13"/>
  <c r="GE49" i="13"/>
  <c r="GE50" i="13"/>
  <c r="GE51" i="13"/>
  <c r="GE52" i="13"/>
  <c r="GE53" i="13"/>
  <c r="GE54" i="13"/>
  <c r="GE55" i="13"/>
  <c r="GE56" i="13"/>
  <c r="GE57" i="13"/>
  <c r="GE58" i="13"/>
  <c r="GE59" i="13"/>
  <c r="GE60" i="13"/>
  <c r="GE61" i="13"/>
  <c r="GE62" i="13"/>
  <c r="GE63" i="13"/>
  <c r="GE64" i="13"/>
  <c r="GE65" i="13"/>
  <c r="GE66" i="13"/>
  <c r="GE67" i="13"/>
  <c r="GE68" i="13"/>
  <c r="GE69" i="13"/>
  <c r="GE70" i="13"/>
  <c r="GE74" i="13"/>
  <c r="GE75" i="13"/>
  <c r="GE3" i="13"/>
  <c r="FZ76" i="13"/>
  <c r="GA76" i="13"/>
  <c r="GM25" i="13" l="1"/>
  <c r="GD76" i="13"/>
  <c r="FC92" i="12" l="1"/>
  <c r="FD92" i="12"/>
  <c r="FG92" i="12" s="1"/>
  <c r="FH73" i="12"/>
  <c r="FH91" i="12"/>
  <c r="FH89" i="12"/>
  <c r="FH88" i="12"/>
  <c r="FH82" i="12"/>
  <c r="FH83" i="12"/>
  <c r="FH84" i="12"/>
  <c r="FH85" i="12"/>
  <c r="FH86" i="12"/>
  <c r="FH87" i="12"/>
  <c r="FH81" i="12"/>
  <c r="FH80" i="12"/>
  <c r="FH79" i="12"/>
  <c r="FH75" i="12"/>
  <c r="FH74" i="12"/>
  <c r="FH72" i="12"/>
  <c r="FG63" i="12"/>
  <c r="FH4" i="12"/>
  <c r="FH5" i="12"/>
  <c r="FH6" i="12"/>
  <c r="FH7" i="12"/>
  <c r="FH8" i="12"/>
  <c r="FH9" i="12"/>
  <c r="FH10" i="12"/>
  <c r="FH11" i="12"/>
  <c r="FH12" i="12"/>
  <c r="FH13" i="12"/>
  <c r="FH14" i="12"/>
  <c r="FH15" i="12"/>
  <c r="FH16" i="12"/>
  <c r="FH17" i="12"/>
  <c r="FH18" i="12"/>
  <c r="FH19" i="12"/>
  <c r="FH20" i="12"/>
  <c r="FH21" i="12"/>
  <c r="FH22" i="12"/>
  <c r="FH23" i="12"/>
  <c r="FH24" i="12"/>
  <c r="FH25" i="12"/>
  <c r="FH26" i="12"/>
  <c r="FH27" i="12"/>
  <c r="FH28" i="12"/>
  <c r="FH29" i="12"/>
  <c r="FH30" i="12"/>
  <c r="FH31" i="12"/>
  <c r="FH32" i="12"/>
  <c r="FH33" i="12"/>
  <c r="FH34" i="12"/>
  <c r="FH35" i="12"/>
  <c r="FH36" i="12"/>
  <c r="FH37" i="12"/>
  <c r="FH38" i="12"/>
  <c r="FH39" i="12"/>
  <c r="FH40" i="12"/>
  <c r="FH41" i="12"/>
  <c r="FH42" i="12"/>
  <c r="FH43" i="12"/>
  <c r="FH44" i="12"/>
  <c r="FH45" i="12"/>
  <c r="FH46" i="12"/>
  <c r="FH47" i="12"/>
  <c r="FH48" i="12"/>
  <c r="FH49" i="12"/>
  <c r="FH50" i="12"/>
  <c r="FH51" i="12"/>
  <c r="FH52" i="12"/>
  <c r="FH53" i="12"/>
  <c r="FH54" i="12"/>
  <c r="FH55" i="12"/>
  <c r="FH56" i="12"/>
  <c r="FH57" i="12"/>
  <c r="FH58" i="12"/>
  <c r="FH59" i="12"/>
  <c r="FH60" i="12"/>
  <c r="FH61" i="12"/>
  <c r="FH62" i="12"/>
  <c r="FH64" i="12"/>
  <c r="FH65" i="12"/>
  <c r="FH66" i="12"/>
  <c r="FH67" i="12"/>
  <c r="FH68" i="12"/>
  <c r="FH69" i="12"/>
  <c r="FH70" i="12"/>
  <c r="FH3" i="12"/>
  <c r="FH63" i="12" l="1"/>
  <c r="FP63" i="12"/>
  <c r="FR76" i="13"/>
  <c r="FS76" i="13"/>
  <c r="FV25" i="13"/>
  <c r="GE25" i="13" s="1"/>
  <c r="FW72" i="13"/>
  <c r="FW4" i="13"/>
  <c r="FW5" i="13"/>
  <c r="FW6" i="13"/>
  <c r="FW7" i="13"/>
  <c r="FW8" i="13"/>
  <c r="FW9" i="13"/>
  <c r="FW10" i="13"/>
  <c r="FW11" i="13"/>
  <c r="FW12" i="13"/>
  <c r="FW13" i="13"/>
  <c r="FW14" i="13"/>
  <c r="FW15" i="13"/>
  <c r="FW16" i="13"/>
  <c r="FW17" i="13"/>
  <c r="FW18" i="13"/>
  <c r="FW19" i="13"/>
  <c r="FW20" i="13"/>
  <c r="FW21" i="13"/>
  <c r="FW22" i="13"/>
  <c r="FW23" i="13"/>
  <c r="FW24" i="13"/>
  <c r="FW26" i="13"/>
  <c r="FW27" i="13"/>
  <c r="FW28" i="13"/>
  <c r="FW29" i="13"/>
  <c r="FW30" i="13"/>
  <c r="FW31" i="13"/>
  <c r="FW32" i="13"/>
  <c r="FW33" i="13"/>
  <c r="FW34" i="13"/>
  <c r="FW35" i="13"/>
  <c r="FW36" i="13"/>
  <c r="FW37" i="13"/>
  <c r="FW38" i="13"/>
  <c r="FW39" i="13"/>
  <c r="FW40" i="13"/>
  <c r="FW41" i="13"/>
  <c r="FW42" i="13"/>
  <c r="FW43" i="13"/>
  <c r="FW44" i="13"/>
  <c r="FW45" i="13"/>
  <c r="FW46" i="13"/>
  <c r="FW47" i="13"/>
  <c r="FW48" i="13"/>
  <c r="FW49" i="13"/>
  <c r="FW50" i="13"/>
  <c r="FW51" i="13"/>
  <c r="FW52" i="13"/>
  <c r="FW53" i="13"/>
  <c r="FW54" i="13"/>
  <c r="FW55" i="13"/>
  <c r="FW56" i="13"/>
  <c r="FW57" i="13"/>
  <c r="FW58" i="13"/>
  <c r="FW59" i="13"/>
  <c r="FW60" i="13"/>
  <c r="FW61" i="13"/>
  <c r="FW62" i="13"/>
  <c r="FW63" i="13"/>
  <c r="FW64" i="13"/>
  <c r="FW65" i="13"/>
  <c r="FW66" i="13"/>
  <c r="FW67" i="13"/>
  <c r="FW68" i="13"/>
  <c r="FW69" i="13"/>
  <c r="FW70" i="13"/>
  <c r="FW71" i="13"/>
  <c r="FW3" i="13"/>
  <c r="BJ71" i="19"/>
  <c r="BJ72" i="19"/>
  <c r="BE74" i="19"/>
  <c r="BF74" i="19"/>
  <c r="BI25" i="19"/>
  <c r="BR25" i="19" s="1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3" i="19"/>
  <c r="BI74" i="19" l="1"/>
  <c r="FV76" i="13"/>
  <c r="BB71" i="19"/>
  <c r="BB72" i="19"/>
  <c r="FN75" i="13" l="1"/>
  <c r="FO75" i="13" s="1"/>
  <c r="FN74" i="13"/>
  <c r="FO74" i="13" s="1"/>
  <c r="FN25" i="13"/>
  <c r="FW25" i="13" s="1"/>
  <c r="FJ76" i="13"/>
  <c r="FK76" i="13"/>
  <c r="FO4" i="13"/>
  <c r="FO5" i="13"/>
  <c r="FO6" i="13"/>
  <c r="FO7" i="13"/>
  <c r="FO8" i="13"/>
  <c r="FO9" i="13"/>
  <c r="FO10" i="13"/>
  <c r="FO11" i="13"/>
  <c r="FO12" i="13"/>
  <c r="FO13" i="13"/>
  <c r="FO14" i="13"/>
  <c r="FO15" i="13"/>
  <c r="FO16" i="13"/>
  <c r="FO17" i="13"/>
  <c r="FO18" i="13"/>
  <c r="FO19" i="13"/>
  <c r="FO20" i="13"/>
  <c r="FO21" i="13"/>
  <c r="FO22" i="13"/>
  <c r="FO23" i="13"/>
  <c r="FO24" i="13"/>
  <c r="FO26" i="13"/>
  <c r="FO27" i="13"/>
  <c r="FO28" i="13"/>
  <c r="FO29" i="13"/>
  <c r="FO30" i="13"/>
  <c r="FO31" i="13"/>
  <c r="FO32" i="13"/>
  <c r="FO33" i="13"/>
  <c r="FO34" i="13"/>
  <c r="FO35" i="13"/>
  <c r="FO36" i="13"/>
  <c r="FO37" i="13"/>
  <c r="FO38" i="13"/>
  <c r="FO39" i="13"/>
  <c r="FO40" i="13"/>
  <c r="FO41" i="13"/>
  <c r="FO42" i="13"/>
  <c r="FO43" i="13"/>
  <c r="FO44" i="13"/>
  <c r="FO45" i="13"/>
  <c r="FO46" i="13"/>
  <c r="FO47" i="13"/>
  <c r="FO48" i="13"/>
  <c r="FO49" i="13"/>
  <c r="FO50" i="13"/>
  <c r="FO51" i="13"/>
  <c r="FO52" i="13"/>
  <c r="FO53" i="13"/>
  <c r="FO54" i="13"/>
  <c r="FO55" i="13"/>
  <c r="FO56" i="13"/>
  <c r="FO57" i="13"/>
  <c r="FO58" i="13"/>
  <c r="FO59" i="13"/>
  <c r="FO60" i="13"/>
  <c r="FO61" i="13"/>
  <c r="FO62" i="13"/>
  <c r="FO63" i="13"/>
  <c r="FO64" i="13"/>
  <c r="FO65" i="13"/>
  <c r="FO66" i="13"/>
  <c r="FO67" i="13"/>
  <c r="FO68" i="13"/>
  <c r="FO69" i="13"/>
  <c r="FO70" i="13"/>
  <c r="FO71" i="13"/>
  <c r="FO72" i="13"/>
  <c r="FO3" i="13"/>
  <c r="BA55" i="19"/>
  <c r="BJ55" i="19" s="1"/>
  <c r="BA25" i="19"/>
  <c r="BJ25" i="19" s="1"/>
  <c r="AW74" i="19"/>
  <c r="AX74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3" i="19"/>
  <c r="FN76" i="13" l="1"/>
  <c r="BA74" i="19"/>
  <c r="AS55" i="19"/>
  <c r="BB55" i="19" s="1"/>
  <c r="AO74" i="19"/>
  <c r="AP74" i="19"/>
  <c r="FF25" i="13"/>
  <c r="FO25" i="13" s="1"/>
  <c r="FB76" i="13"/>
  <c r="FC76" i="13"/>
  <c r="FG75" i="13"/>
  <c r="FG74" i="13"/>
  <c r="FG72" i="13"/>
  <c r="FG71" i="13"/>
  <c r="AS74" i="19" l="1"/>
  <c r="FF76" i="13"/>
  <c r="FG4" i="13"/>
  <c r="FG5" i="13"/>
  <c r="FG6" i="13"/>
  <c r="FG7" i="13"/>
  <c r="FG8" i="13"/>
  <c r="FG9" i="13"/>
  <c r="FG10" i="13"/>
  <c r="FG11" i="13"/>
  <c r="FG12" i="13"/>
  <c r="FG13" i="13"/>
  <c r="FG14" i="13"/>
  <c r="FG15" i="13"/>
  <c r="FG16" i="13"/>
  <c r="FG17" i="13"/>
  <c r="FG18" i="13"/>
  <c r="FG19" i="13"/>
  <c r="FG20" i="13"/>
  <c r="FG21" i="13"/>
  <c r="FG22" i="13"/>
  <c r="FG23" i="13"/>
  <c r="FG24" i="13"/>
  <c r="FG26" i="13"/>
  <c r="FG27" i="13"/>
  <c r="FG28" i="13"/>
  <c r="FG29" i="13"/>
  <c r="FG30" i="13"/>
  <c r="FG31" i="13"/>
  <c r="FG32" i="13"/>
  <c r="FG33" i="13"/>
  <c r="FG34" i="13"/>
  <c r="FG35" i="13"/>
  <c r="FG36" i="13"/>
  <c r="FG37" i="13"/>
  <c r="FG38" i="13"/>
  <c r="FG39" i="13"/>
  <c r="FG40" i="13"/>
  <c r="FG41" i="13"/>
  <c r="FG42" i="13"/>
  <c r="FG43" i="13"/>
  <c r="FG44" i="13"/>
  <c r="FG45" i="13"/>
  <c r="FG46" i="13"/>
  <c r="FG47" i="13"/>
  <c r="FG48" i="13"/>
  <c r="FG49" i="13"/>
  <c r="FG50" i="13"/>
  <c r="FG51" i="13"/>
  <c r="FG52" i="13"/>
  <c r="FG53" i="13"/>
  <c r="FG54" i="13"/>
  <c r="FG55" i="13"/>
  <c r="FG56" i="13"/>
  <c r="FG57" i="13"/>
  <c r="FG58" i="13"/>
  <c r="FG59" i="13"/>
  <c r="FG60" i="13"/>
  <c r="FG61" i="13"/>
  <c r="FG62" i="13"/>
  <c r="FG63" i="13"/>
  <c r="FG64" i="13"/>
  <c r="FG65" i="13"/>
  <c r="FG66" i="13"/>
  <c r="FG67" i="13"/>
  <c r="FG68" i="13"/>
  <c r="FG69" i="13"/>
  <c r="FG70" i="13"/>
  <c r="FG3" i="13"/>
  <c r="AS25" i="19"/>
  <c r="BB25" i="19" s="1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3" i="19"/>
  <c r="P7" i="1" l="1"/>
  <c r="P15" i="1"/>
  <c r="P17" i="1"/>
  <c r="P23" i="1"/>
  <c r="P31" i="1"/>
  <c r="P33" i="1"/>
  <c r="P39" i="1"/>
  <c r="P47" i="1"/>
  <c r="P49" i="1"/>
  <c r="P55" i="1"/>
  <c r="P63" i="1"/>
  <c r="P65" i="1"/>
  <c r="P71" i="1"/>
  <c r="P79" i="1"/>
  <c r="P81" i="1"/>
  <c r="O4" i="1"/>
  <c r="P4" i="1" s="1"/>
  <c r="O5" i="1"/>
  <c r="P5" i="1" s="1"/>
  <c r="O6" i="1"/>
  <c r="P6" i="1" s="1"/>
  <c r="O7" i="1"/>
  <c r="O8" i="1"/>
  <c r="O9" i="1"/>
  <c r="P9" i="1" s="1"/>
  <c r="O10" i="1"/>
  <c r="O11" i="1"/>
  <c r="P11" i="1" s="1"/>
  <c r="O12" i="1"/>
  <c r="P12" i="1" s="1"/>
  <c r="O13" i="1"/>
  <c r="O14" i="1"/>
  <c r="P14" i="1" s="1"/>
  <c r="O15" i="1"/>
  <c r="O16" i="1"/>
  <c r="O17" i="1"/>
  <c r="O18" i="1"/>
  <c r="O19" i="1"/>
  <c r="O20" i="1"/>
  <c r="P20" i="1" s="1"/>
  <c r="O21" i="1"/>
  <c r="P21" i="1" s="1"/>
  <c r="O22" i="1"/>
  <c r="P22" i="1" s="1"/>
  <c r="O23" i="1"/>
  <c r="O24" i="1"/>
  <c r="O25" i="1"/>
  <c r="P25" i="1" s="1"/>
  <c r="O26" i="1"/>
  <c r="O27" i="1"/>
  <c r="P27" i="1" s="1"/>
  <c r="O28" i="1"/>
  <c r="P28" i="1" s="1"/>
  <c r="O29" i="1"/>
  <c r="O30" i="1"/>
  <c r="P30" i="1" s="1"/>
  <c r="O31" i="1"/>
  <c r="O32" i="1"/>
  <c r="O33" i="1"/>
  <c r="O34" i="1"/>
  <c r="O35" i="1"/>
  <c r="O36" i="1"/>
  <c r="P36" i="1" s="1"/>
  <c r="O37" i="1"/>
  <c r="P37" i="1" s="1"/>
  <c r="O38" i="1"/>
  <c r="P38" i="1" s="1"/>
  <c r="O39" i="1"/>
  <c r="O40" i="1"/>
  <c r="O41" i="1"/>
  <c r="P41" i="1" s="1"/>
  <c r="O42" i="1"/>
  <c r="O43" i="1"/>
  <c r="P43" i="1" s="1"/>
  <c r="O44" i="1"/>
  <c r="P44" i="1" s="1"/>
  <c r="O45" i="1"/>
  <c r="O46" i="1"/>
  <c r="P46" i="1" s="1"/>
  <c r="O47" i="1"/>
  <c r="O48" i="1"/>
  <c r="O49" i="1"/>
  <c r="O50" i="1"/>
  <c r="O51" i="1"/>
  <c r="O52" i="1"/>
  <c r="P52" i="1" s="1"/>
  <c r="O53" i="1"/>
  <c r="P53" i="1" s="1"/>
  <c r="O54" i="1"/>
  <c r="P54" i="1" s="1"/>
  <c r="O55" i="1"/>
  <c r="O56" i="1"/>
  <c r="O57" i="1"/>
  <c r="P57" i="1" s="1"/>
  <c r="O58" i="1"/>
  <c r="O59" i="1"/>
  <c r="P59" i="1" s="1"/>
  <c r="O60" i="1"/>
  <c r="P60" i="1" s="1"/>
  <c r="O61" i="1"/>
  <c r="O62" i="1"/>
  <c r="P62" i="1" s="1"/>
  <c r="O63" i="1"/>
  <c r="O64" i="1"/>
  <c r="O65" i="1"/>
  <c r="O66" i="1"/>
  <c r="O67" i="1"/>
  <c r="O68" i="1"/>
  <c r="P68" i="1" s="1"/>
  <c r="O69" i="1"/>
  <c r="P69" i="1" s="1"/>
  <c r="O70" i="1"/>
  <c r="P70" i="1" s="1"/>
  <c r="O71" i="1"/>
  <c r="O72" i="1"/>
  <c r="O73" i="1"/>
  <c r="P73" i="1" s="1"/>
  <c r="O74" i="1"/>
  <c r="O75" i="1"/>
  <c r="P75" i="1" s="1"/>
  <c r="O76" i="1"/>
  <c r="P76" i="1" s="1"/>
  <c r="O77" i="1"/>
  <c r="O78" i="1"/>
  <c r="P78" i="1" s="1"/>
  <c r="O79" i="1"/>
  <c r="O80" i="1"/>
  <c r="O81" i="1"/>
  <c r="O82" i="1"/>
  <c r="O83" i="1"/>
  <c r="O84" i="1"/>
  <c r="O85" i="1"/>
  <c r="O86" i="1"/>
  <c r="O87" i="1"/>
  <c r="O88" i="1"/>
  <c r="O89" i="1"/>
  <c r="O3" i="1"/>
  <c r="H102" i="1"/>
  <c r="H101" i="1"/>
  <c r="H4" i="1"/>
  <c r="H5" i="1"/>
  <c r="H6" i="1"/>
  <c r="H7" i="1"/>
  <c r="H8" i="1"/>
  <c r="H9" i="1"/>
  <c r="H10" i="1"/>
  <c r="H11" i="1"/>
  <c r="H12" i="1"/>
  <c r="H13" i="1"/>
  <c r="P13" i="1" s="1"/>
  <c r="H14" i="1"/>
  <c r="H15" i="1"/>
  <c r="H16" i="1"/>
  <c r="H17" i="1"/>
  <c r="H18" i="1"/>
  <c r="H19" i="1"/>
  <c r="P19" i="1" s="1"/>
  <c r="H20" i="1"/>
  <c r="H21" i="1"/>
  <c r="H22" i="1"/>
  <c r="H23" i="1"/>
  <c r="H24" i="1"/>
  <c r="H25" i="1"/>
  <c r="H26" i="1"/>
  <c r="H27" i="1"/>
  <c r="H28" i="1"/>
  <c r="H29" i="1"/>
  <c r="P29" i="1" s="1"/>
  <c r="H30" i="1"/>
  <c r="H31" i="1"/>
  <c r="H32" i="1"/>
  <c r="H33" i="1"/>
  <c r="H34" i="1"/>
  <c r="H35" i="1"/>
  <c r="P35" i="1" s="1"/>
  <c r="H36" i="1"/>
  <c r="H37" i="1"/>
  <c r="H38" i="1"/>
  <c r="H39" i="1"/>
  <c r="H40" i="1"/>
  <c r="H41" i="1"/>
  <c r="H42" i="1"/>
  <c r="H43" i="1"/>
  <c r="H44" i="1"/>
  <c r="H45" i="1"/>
  <c r="P45" i="1" s="1"/>
  <c r="H46" i="1"/>
  <c r="H47" i="1"/>
  <c r="H48" i="1"/>
  <c r="H49" i="1"/>
  <c r="H50" i="1"/>
  <c r="H51" i="1"/>
  <c r="P51" i="1" s="1"/>
  <c r="H52" i="1"/>
  <c r="H53" i="1"/>
  <c r="H54" i="1"/>
  <c r="H55" i="1"/>
  <c r="H56" i="1"/>
  <c r="H57" i="1"/>
  <c r="H58" i="1"/>
  <c r="H59" i="1"/>
  <c r="H60" i="1"/>
  <c r="H61" i="1"/>
  <c r="P61" i="1" s="1"/>
  <c r="H62" i="1"/>
  <c r="H63" i="1"/>
  <c r="H64" i="1"/>
  <c r="H65" i="1"/>
  <c r="H66" i="1"/>
  <c r="H67" i="1"/>
  <c r="P67" i="1" s="1"/>
  <c r="H68" i="1"/>
  <c r="H69" i="1"/>
  <c r="H70" i="1"/>
  <c r="H71" i="1"/>
  <c r="H72" i="1"/>
  <c r="H73" i="1"/>
  <c r="H74" i="1"/>
  <c r="H75" i="1"/>
  <c r="H76" i="1"/>
  <c r="H77" i="1"/>
  <c r="P77" i="1" s="1"/>
  <c r="H78" i="1"/>
  <c r="H79" i="1"/>
  <c r="H80" i="1"/>
  <c r="H81" i="1"/>
  <c r="H3" i="1"/>
  <c r="P3" i="1" l="1"/>
  <c r="P66" i="1"/>
  <c r="P50" i="1"/>
  <c r="P34" i="1"/>
  <c r="P18" i="1"/>
  <c r="P80" i="1"/>
  <c r="P72" i="1"/>
  <c r="P64" i="1"/>
  <c r="P56" i="1"/>
  <c r="P48" i="1"/>
  <c r="P40" i="1"/>
  <c r="P32" i="1"/>
  <c r="P24" i="1"/>
  <c r="P16" i="1"/>
  <c r="P8" i="1"/>
  <c r="P74" i="1"/>
  <c r="P58" i="1"/>
  <c r="P42" i="1"/>
  <c r="P26" i="1"/>
  <c r="P10" i="1"/>
  <c r="W105" i="2"/>
  <c r="W104" i="2"/>
  <c r="W103" i="2"/>
  <c r="W102" i="2"/>
  <c r="W101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3" i="2"/>
  <c r="O4" i="2" l="1"/>
  <c r="O5" i="2"/>
  <c r="O6" i="2"/>
  <c r="O7" i="2"/>
  <c r="O8" i="2"/>
  <c r="P8" i="2" s="1"/>
  <c r="O9" i="2"/>
  <c r="P9" i="2" s="1"/>
  <c r="O10" i="2"/>
  <c r="P10" i="2" s="1"/>
  <c r="O11" i="2"/>
  <c r="P11" i="2" s="1"/>
  <c r="O12" i="2"/>
  <c r="O13" i="2"/>
  <c r="O14" i="2"/>
  <c r="O15" i="2"/>
  <c r="O16" i="2"/>
  <c r="P16" i="2" s="1"/>
  <c r="O17" i="2"/>
  <c r="P17" i="2" s="1"/>
  <c r="O18" i="2"/>
  <c r="P18" i="2" s="1"/>
  <c r="O19" i="2"/>
  <c r="P19" i="2" s="1"/>
  <c r="O20" i="2"/>
  <c r="O21" i="2"/>
  <c r="O22" i="2"/>
  <c r="O23" i="2"/>
  <c r="O24" i="2"/>
  <c r="P24" i="2" s="1"/>
  <c r="O25" i="2"/>
  <c r="P25" i="2" s="1"/>
  <c r="O26" i="2"/>
  <c r="P26" i="2" s="1"/>
  <c r="O27" i="2"/>
  <c r="P27" i="2" s="1"/>
  <c r="O28" i="2"/>
  <c r="O29" i="2"/>
  <c r="O30" i="2"/>
  <c r="O31" i="2"/>
  <c r="O32" i="2"/>
  <c r="P32" i="2" s="1"/>
  <c r="O33" i="2"/>
  <c r="P33" i="2" s="1"/>
  <c r="O34" i="2"/>
  <c r="P34" i="2" s="1"/>
  <c r="O35" i="2"/>
  <c r="P35" i="2" s="1"/>
  <c r="O36" i="2"/>
  <c r="O37" i="2"/>
  <c r="O38" i="2"/>
  <c r="O39" i="2"/>
  <c r="O40" i="2"/>
  <c r="P40" i="2" s="1"/>
  <c r="O41" i="2"/>
  <c r="P41" i="2" s="1"/>
  <c r="O42" i="2"/>
  <c r="P42" i="2" s="1"/>
  <c r="O43" i="2"/>
  <c r="P43" i="2" s="1"/>
  <c r="O44" i="2"/>
  <c r="O45" i="2"/>
  <c r="O46" i="2"/>
  <c r="O47" i="2"/>
  <c r="O48" i="2"/>
  <c r="P48" i="2" s="1"/>
  <c r="O49" i="2"/>
  <c r="P49" i="2" s="1"/>
  <c r="O50" i="2"/>
  <c r="P50" i="2" s="1"/>
  <c r="O51" i="2"/>
  <c r="P51" i="2" s="1"/>
  <c r="O52" i="2"/>
  <c r="O53" i="2"/>
  <c r="O54" i="2"/>
  <c r="O55" i="2"/>
  <c r="O56" i="2"/>
  <c r="P56" i="2" s="1"/>
  <c r="O57" i="2"/>
  <c r="P57" i="2" s="1"/>
  <c r="O58" i="2"/>
  <c r="P58" i="2" s="1"/>
  <c r="O59" i="2"/>
  <c r="P59" i="2" s="1"/>
  <c r="O60" i="2"/>
  <c r="O61" i="2"/>
  <c r="O62" i="2"/>
  <c r="O63" i="2"/>
  <c r="O64" i="2"/>
  <c r="P64" i="2" s="1"/>
  <c r="O65" i="2"/>
  <c r="P65" i="2" s="1"/>
  <c r="O66" i="2"/>
  <c r="P66" i="2" s="1"/>
  <c r="O67" i="2"/>
  <c r="P67" i="2" s="1"/>
  <c r="O68" i="2"/>
  <c r="O69" i="2"/>
  <c r="O70" i="2"/>
  <c r="O71" i="2"/>
  <c r="O72" i="2"/>
  <c r="P72" i="2" s="1"/>
  <c r="O73" i="2"/>
  <c r="P73" i="2" s="1"/>
  <c r="O74" i="2"/>
  <c r="P74" i="2" s="1"/>
  <c r="O75" i="2"/>
  <c r="P75" i="2" s="1"/>
  <c r="O76" i="2"/>
  <c r="O77" i="2"/>
  <c r="O78" i="2"/>
  <c r="O79" i="2"/>
  <c r="O80" i="2"/>
  <c r="P80" i="2" s="1"/>
  <c r="O81" i="2"/>
  <c r="P81" i="2" s="1"/>
  <c r="O82" i="2"/>
  <c r="O83" i="2"/>
  <c r="O84" i="2"/>
  <c r="O85" i="2"/>
  <c r="O86" i="2"/>
  <c r="O87" i="2"/>
  <c r="O88" i="2"/>
  <c r="O89" i="2"/>
  <c r="O3" i="2"/>
  <c r="P3" i="2" s="1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3" i="2"/>
  <c r="BD4" i="12"/>
  <c r="BD5" i="12"/>
  <c r="BD6" i="12"/>
  <c r="BD7" i="12"/>
  <c r="BD8" i="12"/>
  <c r="BD9" i="12"/>
  <c r="BD10" i="12"/>
  <c r="BD11" i="12"/>
  <c r="BD1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70" i="12"/>
  <c r="BD71" i="12"/>
  <c r="BD72" i="12"/>
  <c r="BD73" i="12"/>
  <c r="BD74" i="12"/>
  <c r="BD75" i="12"/>
  <c r="BD76" i="12"/>
  <c r="BD77" i="12"/>
  <c r="BD78" i="12"/>
  <c r="BD79" i="12"/>
  <c r="BD80" i="12"/>
  <c r="BD81" i="12"/>
  <c r="BD82" i="12"/>
  <c r="BD83" i="12"/>
  <c r="BD84" i="12"/>
  <c r="BD3" i="12"/>
  <c r="AV4" i="12"/>
  <c r="AV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3" i="12"/>
  <c r="AE86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7" i="12"/>
  <c r="AE88" i="12"/>
  <c r="AE89" i="12"/>
  <c r="AE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3" i="12"/>
  <c r="P79" i="2" l="1"/>
  <c r="P71" i="2"/>
  <c r="P63" i="2"/>
  <c r="P55" i="2"/>
  <c r="P47" i="2"/>
  <c r="P39" i="2"/>
  <c r="P31" i="2"/>
  <c r="P23" i="2"/>
  <c r="P15" i="2"/>
  <c r="P7" i="2"/>
  <c r="P78" i="2"/>
  <c r="P70" i="2"/>
  <c r="P62" i="2"/>
  <c r="P54" i="2"/>
  <c r="P46" i="2"/>
  <c r="P38" i="2"/>
  <c r="P30" i="2"/>
  <c r="P22" i="2"/>
  <c r="P14" i="2"/>
  <c r="P6" i="2"/>
  <c r="P77" i="2"/>
  <c r="P69" i="2"/>
  <c r="P61" i="2"/>
  <c r="P53" i="2"/>
  <c r="P45" i="2"/>
  <c r="P37" i="2"/>
  <c r="P29" i="2"/>
  <c r="P21" i="2"/>
  <c r="P13" i="2"/>
  <c r="P5" i="2"/>
  <c r="P76" i="2"/>
  <c r="P68" i="2"/>
  <c r="P60" i="2"/>
  <c r="P52" i="2"/>
  <c r="P44" i="2"/>
  <c r="P36" i="2"/>
  <c r="P28" i="2"/>
  <c r="P20" i="2"/>
  <c r="P12" i="2"/>
  <c r="P4" i="2"/>
  <c r="AF86" i="12"/>
  <c r="H4" i="12" l="1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3" i="12"/>
  <c r="FD71" i="1" l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9" i="1"/>
  <c r="FE90" i="1"/>
  <c r="FE91" i="1"/>
  <c r="FE92" i="1"/>
  <c r="FE3" i="1"/>
  <c r="EZ93" i="1"/>
  <c r="FA93" i="1"/>
  <c r="EV91" i="2"/>
  <c r="EV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9" i="2"/>
  <c r="EV90" i="2"/>
  <c r="EV3" i="2"/>
  <c r="EQ92" i="2"/>
  <c r="ER92" i="2"/>
  <c r="EY74" i="13"/>
  <c r="EY75" i="13"/>
  <c r="ET76" i="13"/>
  <c r="EU76" i="13"/>
  <c r="EL76" i="13"/>
  <c r="EM76" i="13"/>
  <c r="EQ75" i="13"/>
  <c r="EQ74" i="13"/>
  <c r="EX25" i="13"/>
  <c r="FG25" i="13" s="1"/>
  <c r="EY4" i="13"/>
  <c r="EY5" i="13"/>
  <c r="EY6" i="13"/>
  <c r="EY7" i="13"/>
  <c r="EY8" i="13"/>
  <c r="EY9" i="13"/>
  <c r="EY10" i="13"/>
  <c r="EY11" i="13"/>
  <c r="EY12" i="13"/>
  <c r="EY13" i="13"/>
  <c r="EY14" i="13"/>
  <c r="EY15" i="13"/>
  <c r="EY16" i="13"/>
  <c r="EY17" i="13"/>
  <c r="EY18" i="13"/>
  <c r="EY19" i="13"/>
  <c r="EY20" i="13"/>
  <c r="EY21" i="13"/>
  <c r="EY22" i="13"/>
  <c r="EY23" i="13"/>
  <c r="EY24" i="13"/>
  <c r="EY26" i="13"/>
  <c r="EY27" i="13"/>
  <c r="EY28" i="13"/>
  <c r="EY29" i="13"/>
  <c r="EY30" i="13"/>
  <c r="EY31" i="13"/>
  <c r="EY32" i="13"/>
  <c r="EY33" i="13"/>
  <c r="EY34" i="13"/>
  <c r="EY35" i="13"/>
  <c r="EY36" i="13"/>
  <c r="EY37" i="13"/>
  <c r="EY38" i="13"/>
  <c r="EY39" i="13"/>
  <c r="EY40" i="13"/>
  <c r="EY41" i="13"/>
  <c r="EY42" i="13"/>
  <c r="EY43" i="13"/>
  <c r="EY44" i="13"/>
  <c r="EY45" i="13"/>
  <c r="EY46" i="13"/>
  <c r="EY47" i="13"/>
  <c r="EY48" i="13"/>
  <c r="EY49" i="13"/>
  <c r="EY50" i="13"/>
  <c r="EY51" i="13"/>
  <c r="EY52" i="13"/>
  <c r="EY53" i="13"/>
  <c r="EY54" i="13"/>
  <c r="EY55" i="13"/>
  <c r="EY56" i="13"/>
  <c r="EY57" i="13"/>
  <c r="EY58" i="13"/>
  <c r="EY59" i="13"/>
  <c r="EY60" i="13"/>
  <c r="EY61" i="13"/>
  <c r="EY62" i="13"/>
  <c r="EY63" i="13"/>
  <c r="EY64" i="13"/>
  <c r="EY65" i="13"/>
  <c r="EY66" i="13"/>
  <c r="EY67" i="13"/>
  <c r="EY68" i="13"/>
  <c r="EY69" i="13"/>
  <c r="EY70" i="13"/>
  <c r="EY71" i="13"/>
  <c r="EY72" i="13"/>
  <c r="EY73" i="13"/>
  <c r="EY3" i="13"/>
  <c r="AG74" i="19"/>
  <c r="AH74" i="19"/>
  <c r="AK25" i="19"/>
  <c r="AT25" i="19" s="1"/>
  <c r="AL4" i="19"/>
  <c r="AL5" i="19"/>
  <c r="AL6" i="19"/>
  <c r="AL7" i="19"/>
  <c r="AL8" i="19"/>
  <c r="AL9" i="19"/>
  <c r="AL10" i="19"/>
  <c r="AL11" i="19"/>
  <c r="AL12" i="19"/>
  <c r="AL13" i="19"/>
  <c r="AL14" i="19"/>
  <c r="AL15" i="19"/>
  <c r="AL16" i="19"/>
  <c r="AL17" i="19"/>
  <c r="AL18" i="19"/>
  <c r="AL19" i="19"/>
  <c r="AL20" i="19"/>
  <c r="AL21" i="19"/>
  <c r="AL22" i="19"/>
  <c r="AL23" i="19"/>
  <c r="AL24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5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71" i="19"/>
  <c r="AL72" i="19"/>
  <c r="AL73" i="19"/>
  <c r="AL3" i="19"/>
  <c r="EP76" i="13" l="1"/>
  <c r="AK74" i="19"/>
  <c r="EX76" i="13"/>
  <c r="EU92" i="2"/>
  <c r="FD93" i="1"/>
  <c r="EV71" i="1"/>
  <c r="FE71" i="1" s="1"/>
  <c r="ER93" i="1"/>
  <c r="ES93" i="1"/>
  <c r="EV92" i="12"/>
  <c r="EW92" i="12"/>
  <c r="EP25" i="13"/>
  <c r="EY25" i="13" s="1"/>
  <c r="EQ4" i="13"/>
  <c r="EQ5" i="13"/>
  <c r="EQ6" i="13"/>
  <c r="EQ7" i="13"/>
  <c r="EQ8" i="13"/>
  <c r="EQ9" i="13"/>
  <c r="EQ10" i="13"/>
  <c r="EQ11" i="13"/>
  <c r="EQ12" i="13"/>
  <c r="EQ13" i="13"/>
  <c r="EQ14" i="13"/>
  <c r="EQ15" i="13"/>
  <c r="EQ16" i="13"/>
  <c r="EQ17" i="13"/>
  <c r="EQ18" i="13"/>
  <c r="EQ19" i="13"/>
  <c r="EQ20" i="13"/>
  <c r="EQ21" i="13"/>
  <c r="EQ22" i="13"/>
  <c r="EQ23" i="13"/>
  <c r="EQ24" i="13"/>
  <c r="EQ26" i="13"/>
  <c r="EQ27" i="13"/>
  <c r="EQ28" i="13"/>
  <c r="EQ29" i="13"/>
  <c r="EQ30" i="13"/>
  <c r="EQ31" i="13"/>
  <c r="EQ32" i="13"/>
  <c r="EQ33" i="13"/>
  <c r="EQ34" i="13"/>
  <c r="EQ35" i="13"/>
  <c r="EQ36" i="13"/>
  <c r="EQ37" i="13"/>
  <c r="EQ38" i="13"/>
  <c r="EQ39" i="13"/>
  <c r="EQ40" i="13"/>
  <c r="EQ41" i="13"/>
  <c r="EQ42" i="13"/>
  <c r="EQ43" i="13"/>
  <c r="EQ44" i="13"/>
  <c r="EQ45" i="13"/>
  <c r="EQ46" i="13"/>
  <c r="EQ47" i="13"/>
  <c r="EQ48" i="13"/>
  <c r="EQ49" i="13"/>
  <c r="EQ50" i="13"/>
  <c r="EQ51" i="13"/>
  <c r="EQ52" i="13"/>
  <c r="EQ53" i="13"/>
  <c r="EQ54" i="13"/>
  <c r="EQ55" i="13"/>
  <c r="EQ56" i="13"/>
  <c r="EQ57" i="13"/>
  <c r="EQ58" i="13"/>
  <c r="EQ59" i="13"/>
  <c r="EQ60" i="13"/>
  <c r="EQ61" i="13"/>
  <c r="EQ62" i="13"/>
  <c r="EQ63" i="13"/>
  <c r="EQ64" i="13"/>
  <c r="EQ65" i="13"/>
  <c r="EQ66" i="13"/>
  <c r="EQ67" i="13"/>
  <c r="EQ68" i="13"/>
  <c r="EQ69" i="13"/>
  <c r="EQ70" i="13"/>
  <c r="EQ71" i="13"/>
  <c r="EQ72" i="13"/>
  <c r="EQ73" i="13"/>
  <c r="EQ3" i="13"/>
  <c r="AC25" i="19"/>
  <c r="AL25" i="19" s="1"/>
  <c r="Y74" i="19"/>
  <c r="Z74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3" i="19"/>
  <c r="EI92" i="2"/>
  <c r="EJ92" i="2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3" i="1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3" i="2"/>
  <c r="EO92" i="12"/>
  <c r="EP92" i="12"/>
  <c r="EV93" i="1" l="1"/>
  <c r="ES92" i="12"/>
  <c r="EZ92" i="12"/>
  <c r="AC74" i="19"/>
  <c r="EM92" i="2"/>
  <c r="EN71" i="1"/>
  <c r="EW71" i="1" s="1"/>
  <c r="U85" i="19"/>
  <c r="EJ93" i="1"/>
  <c r="EK93" i="1"/>
  <c r="EO92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3" i="1"/>
  <c r="EF4" i="2"/>
  <c r="EF5" i="2"/>
  <c r="EF6" i="2"/>
  <c r="EF7" i="2"/>
  <c r="EF8" i="2"/>
  <c r="EF9" i="2"/>
  <c r="EF10" i="2"/>
  <c r="EF11" i="2"/>
  <c r="EF12" i="2"/>
  <c r="EF13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29" i="2"/>
  <c r="EF30" i="2"/>
  <c r="EF31" i="2"/>
  <c r="EF32" i="2"/>
  <c r="EF33" i="2"/>
  <c r="EF34" i="2"/>
  <c r="EF35" i="2"/>
  <c r="EF36" i="2"/>
  <c r="EF37" i="2"/>
  <c r="EF38" i="2"/>
  <c r="EF39" i="2"/>
  <c r="EF40" i="2"/>
  <c r="EF41" i="2"/>
  <c r="EF42" i="2"/>
  <c r="EF43" i="2"/>
  <c r="EF44" i="2"/>
  <c r="EF45" i="2"/>
  <c r="EF46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F66" i="2"/>
  <c r="EF67" i="2"/>
  <c r="EF68" i="2"/>
  <c r="EF69" i="2"/>
  <c r="EF70" i="2"/>
  <c r="EF71" i="2"/>
  <c r="EF72" i="2"/>
  <c r="EF73" i="2"/>
  <c r="EF74" i="2"/>
  <c r="EF75" i="2"/>
  <c r="EF76" i="2"/>
  <c r="EF77" i="2"/>
  <c r="EF78" i="2"/>
  <c r="EF79" i="2"/>
  <c r="EF80" i="2"/>
  <c r="EF81" i="2"/>
  <c r="EF82" i="2"/>
  <c r="EF83" i="2"/>
  <c r="EF84" i="2"/>
  <c r="EF85" i="2"/>
  <c r="EF86" i="2"/>
  <c r="EF87" i="2"/>
  <c r="EF88" i="2"/>
  <c r="EF89" i="2"/>
  <c r="EF90" i="2"/>
  <c r="EF91" i="2"/>
  <c r="EF3" i="2"/>
  <c r="EA92" i="2"/>
  <c r="EB92" i="2"/>
  <c r="ED76" i="13"/>
  <c r="EE76" i="13"/>
  <c r="EI75" i="13"/>
  <c r="EI74" i="13"/>
  <c r="EH25" i="13"/>
  <c r="EQ25" i="13" s="1"/>
  <c r="EI4" i="13"/>
  <c r="EI5" i="13"/>
  <c r="EI6" i="13"/>
  <c r="EI7" i="13"/>
  <c r="EI8" i="13"/>
  <c r="EI9" i="13"/>
  <c r="EI10" i="13"/>
  <c r="EI11" i="13"/>
  <c r="EI12" i="13"/>
  <c r="EI13" i="13"/>
  <c r="EI14" i="13"/>
  <c r="EI15" i="13"/>
  <c r="EI16" i="13"/>
  <c r="EI17" i="13"/>
  <c r="EI18" i="13"/>
  <c r="EI19" i="13"/>
  <c r="EI20" i="13"/>
  <c r="EI21" i="13"/>
  <c r="EI22" i="13"/>
  <c r="EI23" i="13"/>
  <c r="EI24" i="13"/>
  <c r="EI26" i="13"/>
  <c r="EI27" i="13"/>
  <c r="EI28" i="13"/>
  <c r="EI29" i="13"/>
  <c r="EI30" i="13"/>
  <c r="EI31" i="13"/>
  <c r="EI32" i="13"/>
  <c r="EI33" i="13"/>
  <c r="EI34" i="13"/>
  <c r="EI35" i="13"/>
  <c r="EI36" i="13"/>
  <c r="EI37" i="13"/>
  <c r="EI38" i="13"/>
  <c r="EI39" i="13"/>
  <c r="EI40" i="13"/>
  <c r="EI41" i="13"/>
  <c r="EI42" i="13"/>
  <c r="EI43" i="13"/>
  <c r="EI44" i="13"/>
  <c r="EI45" i="13"/>
  <c r="EI46" i="13"/>
  <c r="EI47" i="13"/>
  <c r="EI48" i="13"/>
  <c r="EI49" i="13"/>
  <c r="EI50" i="13"/>
  <c r="EI51" i="13"/>
  <c r="EI52" i="13"/>
  <c r="EI53" i="13"/>
  <c r="EI54" i="13"/>
  <c r="EI55" i="13"/>
  <c r="EI56" i="13"/>
  <c r="EI57" i="13"/>
  <c r="EI58" i="13"/>
  <c r="EI59" i="13"/>
  <c r="EI60" i="13"/>
  <c r="EI61" i="13"/>
  <c r="EI62" i="13"/>
  <c r="EI63" i="13"/>
  <c r="EI64" i="13"/>
  <c r="EI65" i="13"/>
  <c r="EI66" i="13"/>
  <c r="EI67" i="13"/>
  <c r="EI68" i="13"/>
  <c r="EI69" i="13"/>
  <c r="EI70" i="13"/>
  <c r="EI71" i="13"/>
  <c r="EI72" i="13"/>
  <c r="EI73" i="13"/>
  <c r="EI3" i="13"/>
  <c r="U25" i="19"/>
  <c r="AD25" i="19" s="1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3" i="19"/>
  <c r="Q74" i="19"/>
  <c r="R74" i="19"/>
  <c r="B74" i="19"/>
  <c r="C74" i="19"/>
  <c r="EN93" i="1" l="1"/>
  <c r="EE92" i="2"/>
  <c r="EH76" i="13"/>
  <c r="U74" i="19"/>
  <c r="EF71" i="1"/>
  <c r="EO71" i="1" s="1"/>
  <c r="EH92" i="12" l="1"/>
  <c r="EI92" i="12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3" i="19"/>
  <c r="M25" i="19"/>
  <c r="V25" i="19" s="1"/>
  <c r="F25" i="19"/>
  <c r="EB93" i="1"/>
  <c r="EC9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3" i="1"/>
  <c r="DS92" i="2"/>
  <c r="DT92" i="2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3" i="2"/>
  <c r="EA74" i="13"/>
  <c r="EA75" i="13"/>
  <c r="DV76" i="13"/>
  <c r="DW76" i="13"/>
  <c r="DZ25" i="13"/>
  <c r="EA4" i="13"/>
  <c r="EA5" i="13"/>
  <c r="EA6" i="13"/>
  <c r="EA7" i="13"/>
  <c r="EA8" i="13"/>
  <c r="EA9" i="13"/>
  <c r="EA10" i="13"/>
  <c r="EA11" i="13"/>
  <c r="EA12" i="13"/>
  <c r="EA13" i="13"/>
  <c r="EA14" i="13"/>
  <c r="EA15" i="13"/>
  <c r="EA16" i="13"/>
  <c r="EA17" i="13"/>
  <c r="EA18" i="13"/>
  <c r="EA19" i="13"/>
  <c r="EA20" i="13"/>
  <c r="EA21" i="13"/>
  <c r="EA22" i="13"/>
  <c r="EA23" i="13"/>
  <c r="EA24" i="13"/>
  <c r="EA26" i="13"/>
  <c r="EA27" i="13"/>
  <c r="EA28" i="13"/>
  <c r="EA29" i="13"/>
  <c r="EA30" i="13"/>
  <c r="EA31" i="13"/>
  <c r="EA32" i="13"/>
  <c r="EA33" i="13"/>
  <c r="EA34" i="13"/>
  <c r="EA35" i="13"/>
  <c r="EA36" i="13"/>
  <c r="EA37" i="13"/>
  <c r="EA38" i="13"/>
  <c r="EA39" i="13"/>
  <c r="EA40" i="13"/>
  <c r="EA41" i="13"/>
  <c r="EA42" i="13"/>
  <c r="EA43" i="13"/>
  <c r="EA44" i="13"/>
  <c r="EA45" i="13"/>
  <c r="EA46" i="13"/>
  <c r="EA47" i="13"/>
  <c r="EA48" i="13"/>
  <c r="EA49" i="13"/>
  <c r="EA50" i="13"/>
  <c r="EA51" i="13"/>
  <c r="EA52" i="13"/>
  <c r="EA53" i="13"/>
  <c r="EA54" i="13"/>
  <c r="EA55" i="13"/>
  <c r="EA56" i="13"/>
  <c r="EA57" i="13"/>
  <c r="EA58" i="13"/>
  <c r="EA59" i="13"/>
  <c r="EA60" i="13"/>
  <c r="EA61" i="13"/>
  <c r="EA62" i="13"/>
  <c r="EA63" i="13"/>
  <c r="EA64" i="13"/>
  <c r="EA65" i="13"/>
  <c r="EA66" i="13"/>
  <c r="EA67" i="13"/>
  <c r="EA68" i="13"/>
  <c r="EA69" i="13"/>
  <c r="EA70" i="13"/>
  <c r="EA71" i="13"/>
  <c r="EA72" i="13"/>
  <c r="EA73" i="13"/>
  <c r="EA3" i="13"/>
  <c r="I74" i="19"/>
  <c r="J74" i="19"/>
  <c r="EF93" i="1" l="1"/>
  <c r="EL92" i="12"/>
  <c r="EI25" i="13"/>
  <c r="N25" i="19"/>
  <c r="DZ76" i="13"/>
  <c r="DW92" i="2"/>
  <c r="M74" i="19"/>
  <c r="EA92" i="12" l="1"/>
  <c r="EB92" i="12"/>
  <c r="EE92" i="12" s="1"/>
  <c r="DT93" i="1"/>
  <c r="DU93" i="1"/>
  <c r="DX92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3" i="1"/>
  <c r="DQ87" i="1"/>
  <c r="DQ88" i="1"/>
  <c r="DQ89" i="1"/>
  <c r="DP86" i="2"/>
  <c r="DP87" i="2"/>
  <c r="DP88" i="2"/>
  <c r="DP89" i="2"/>
  <c r="DP90" i="2"/>
  <c r="DP91" i="2"/>
  <c r="DK92" i="2"/>
  <c r="DL92" i="2"/>
  <c r="DO92" i="2" s="1"/>
  <c r="DC92" i="2"/>
  <c r="DD92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3" i="2"/>
  <c r="DN76" i="13"/>
  <c r="DO76" i="13"/>
  <c r="DS74" i="13"/>
  <c r="DS75" i="13"/>
  <c r="DR25" i="13"/>
  <c r="EA25" i="13" s="1"/>
  <c r="DS4" i="13"/>
  <c r="DS5" i="13"/>
  <c r="DS6" i="13"/>
  <c r="DS7" i="13"/>
  <c r="DS8" i="13"/>
  <c r="DS9" i="13"/>
  <c r="DS10" i="13"/>
  <c r="DS11" i="13"/>
  <c r="DS12" i="13"/>
  <c r="DS13" i="13"/>
  <c r="DS14" i="13"/>
  <c r="DS15" i="13"/>
  <c r="DS16" i="13"/>
  <c r="DS17" i="13"/>
  <c r="DS18" i="13"/>
  <c r="DS19" i="13"/>
  <c r="DS20" i="13"/>
  <c r="DS21" i="13"/>
  <c r="DS22" i="13"/>
  <c r="DS23" i="13"/>
  <c r="DS24" i="13"/>
  <c r="DS26" i="13"/>
  <c r="DS27" i="13"/>
  <c r="DS28" i="13"/>
  <c r="DS29" i="13"/>
  <c r="DS30" i="13"/>
  <c r="DS31" i="13"/>
  <c r="DS32" i="13"/>
  <c r="DS33" i="13"/>
  <c r="DS34" i="13"/>
  <c r="DS35" i="13"/>
  <c r="DS36" i="13"/>
  <c r="DS37" i="13"/>
  <c r="DS38" i="13"/>
  <c r="DS39" i="13"/>
  <c r="DS40" i="13"/>
  <c r="DS41" i="13"/>
  <c r="DS42" i="13"/>
  <c r="DS43" i="13"/>
  <c r="DS44" i="13"/>
  <c r="DS45" i="13"/>
  <c r="DS46" i="13"/>
  <c r="DS47" i="13"/>
  <c r="DS48" i="13"/>
  <c r="DS49" i="13"/>
  <c r="DS50" i="13"/>
  <c r="DS51" i="13"/>
  <c r="DS52" i="13"/>
  <c r="DS53" i="13"/>
  <c r="DS54" i="13"/>
  <c r="DS55" i="13"/>
  <c r="DS56" i="13"/>
  <c r="DS57" i="13"/>
  <c r="DS58" i="13"/>
  <c r="DS59" i="13"/>
  <c r="DS60" i="13"/>
  <c r="DS61" i="13"/>
  <c r="DS62" i="13"/>
  <c r="DS63" i="13"/>
  <c r="DS64" i="13"/>
  <c r="DS65" i="13"/>
  <c r="DS66" i="13"/>
  <c r="DS67" i="13"/>
  <c r="DS68" i="13"/>
  <c r="DS69" i="13"/>
  <c r="DS70" i="13"/>
  <c r="DS71" i="13"/>
  <c r="DS72" i="13"/>
  <c r="DS73" i="13"/>
  <c r="DS3" i="13"/>
  <c r="DR76" i="13" l="1"/>
  <c r="DX93" i="1"/>
  <c r="DL93" i="1"/>
  <c r="DM93" i="1"/>
  <c r="DF76" i="13"/>
  <c r="DG76" i="13"/>
  <c r="DP92" i="1"/>
  <c r="DY92" i="1" s="1"/>
  <c r="DG19" i="2" l="1"/>
  <c r="DP19" i="2" s="1"/>
  <c r="DQ4" i="1" l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3" i="1"/>
  <c r="DG92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1" i="2"/>
  <c r="DH3" i="2"/>
  <c r="DJ25" i="13"/>
  <c r="DS25" i="13" s="1"/>
  <c r="DK4" i="13"/>
  <c r="DK5" i="13"/>
  <c r="DK6" i="13"/>
  <c r="DK7" i="13"/>
  <c r="DK8" i="13"/>
  <c r="DK9" i="13"/>
  <c r="DK10" i="13"/>
  <c r="DK11" i="13"/>
  <c r="DK12" i="13"/>
  <c r="DK13" i="13"/>
  <c r="DK14" i="13"/>
  <c r="DK15" i="13"/>
  <c r="DK16" i="13"/>
  <c r="DK17" i="13"/>
  <c r="DK18" i="13"/>
  <c r="DK19" i="13"/>
  <c r="DK20" i="13"/>
  <c r="DK21" i="13"/>
  <c r="DK22" i="13"/>
  <c r="DK23" i="13"/>
  <c r="DK24" i="13"/>
  <c r="DK26" i="13"/>
  <c r="DK27" i="13"/>
  <c r="DK28" i="13"/>
  <c r="DK29" i="13"/>
  <c r="DK30" i="13"/>
  <c r="DK31" i="13"/>
  <c r="DK32" i="13"/>
  <c r="DK33" i="13"/>
  <c r="DK34" i="13"/>
  <c r="DK35" i="13"/>
  <c r="DK36" i="13"/>
  <c r="DK37" i="13"/>
  <c r="DK38" i="13"/>
  <c r="DK39" i="13"/>
  <c r="DK40" i="13"/>
  <c r="DK41" i="13"/>
  <c r="DK42" i="13"/>
  <c r="DK43" i="13"/>
  <c r="DK44" i="13"/>
  <c r="DK45" i="13"/>
  <c r="DK46" i="13"/>
  <c r="DK47" i="13"/>
  <c r="DK48" i="13"/>
  <c r="DK49" i="13"/>
  <c r="DK50" i="13"/>
  <c r="DK51" i="13"/>
  <c r="DK52" i="13"/>
  <c r="DK53" i="13"/>
  <c r="DK54" i="13"/>
  <c r="DK55" i="13"/>
  <c r="DK56" i="13"/>
  <c r="DK57" i="13"/>
  <c r="DK58" i="13"/>
  <c r="DK59" i="13"/>
  <c r="DK60" i="13"/>
  <c r="DK61" i="13"/>
  <c r="DK62" i="13"/>
  <c r="DK63" i="13"/>
  <c r="DK64" i="13"/>
  <c r="DK65" i="13"/>
  <c r="DK66" i="13"/>
  <c r="DK67" i="13"/>
  <c r="DK68" i="13"/>
  <c r="DK69" i="13"/>
  <c r="DK70" i="13"/>
  <c r="DK71" i="13"/>
  <c r="DK72" i="13"/>
  <c r="DK73" i="13"/>
  <c r="DK3" i="13"/>
  <c r="DM91" i="12"/>
  <c r="DN91" i="12"/>
  <c r="DP93" i="1" l="1"/>
  <c r="DJ76" i="13"/>
  <c r="CU91" i="2"/>
  <c r="CV91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3" i="2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3" i="1"/>
  <c r="DD93" i="1"/>
  <c r="DE93" i="1"/>
  <c r="DB25" i="13"/>
  <c r="DC4" i="13"/>
  <c r="DC5" i="13"/>
  <c r="DC6" i="13"/>
  <c r="DC7" i="13"/>
  <c r="DC8" i="13"/>
  <c r="DC9" i="13"/>
  <c r="DC10" i="13"/>
  <c r="DC11" i="13"/>
  <c r="DC12" i="13"/>
  <c r="DC13" i="13"/>
  <c r="DC14" i="13"/>
  <c r="DC15" i="13"/>
  <c r="DC16" i="13"/>
  <c r="DC17" i="13"/>
  <c r="DC18" i="13"/>
  <c r="DC19" i="13"/>
  <c r="DC20" i="13"/>
  <c r="DC21" i="13"/>
  <c r="DC22" i="13"/>
  <c r="DC23" i="13"/>
  <c r="DC24" i="13"/>
  <c r="DC26" i="13"/>
  <c r="DC27" i="13"/>
  <c r="DC28" i="13"/>
  <c r="DC29" i="13"/>
  <c r="DC30" i="13"/>
  <c r="DC31" i="13"/>
  <c r="DC32" i="13"/>
  <c r="DC33" i="13"/>
  <c r="DC34" i="13"/>
  <c r="DC35" i="13"/>
  <c r="DC36" i="13"/>
  <c r="DC37" i="13"/>
  <c r="DC38" i="13"/>
  <c r="DC39" i="13"/>
  <c r="DC40" i="13"/>
  <c r="DC41" i="13"/>
  <c r="DC42" i="13"/>
  <c r="DC43" i="13"/>
  <c r="DC44" i="13"/>
  <c r="DC45" i="13"/>
  <c r="DC46" i="13"/>
  <c r="DC47" i="13"/>
  <c r="DC48" i="13"/>
  <c r="DC49" i="13"/>
  <c r="DC50" i="13"/>
  <c r="DC51" i="13"/>
  <c r="DC52" i="13"/>
  <c r="DC53" i="13"/>
  <c r="DC54" i="13"/>
  <c r="DC55" i="13"/>
  <c r="DC56" i="13"/>
  <c r="DC57" i="13"/>
  <c r="DC58" i="13"/>
  <c r="DC59" i="13"/>
  <c r="DC60" i="13"/>
  <c r="DC61" i="13"/>
  <c r="DC62" i="13"/>
  <c r="DC63" i="13"/>
  <c r="DC64" i="13"/>
  <c r="DC65" i="13"/>
  <c r="DC66" i="13"/>
  <c r="DC67" i="13"/>
  <c r="DC68" i="13"/>
  <c r="DC69" i="13"/>
  <c r="DC70" i="13"/>
  <c r="DC71" i="13"/>
  <c r="DC72" i="13"/>
  <c r="DC73" i="13"/>
  <c r="DC3" i="13"/>
  <c r="CX76" i="13"/>
  <c r="CY76" i="13"/>
  <c r="DK25" i="13" l="1"/>
  <c r="CY91" i="2"/>
  <c r="DH93" i="1"/>
  <c r="DB76" i="13"/>
  <c r="CV93" i="1"/>
  <c r="CW93" i="1"/>
  <c r="DA80" i="1"/>
  <c r="DA81" i="1"/>
  <c r="DA82" i="1"/>
  <c r="DA83" i="1"/>
  <c r="DA84" i="1"/>
  <c r="DA85" i="1"/>
  <c r="DA86" i="1"/>
  <c r="DA87" i="1"/>
  <c r="DA88" i="1"/>
  <c r="DA89" i="1"/>
  <c r="DA90" i="1"/>
  <c r="DA79" i="1"/>
  <c r="DA73" i="1"/>
  <c r="DA74" i="1"/>
  <c r="DA75" i="1"/>
  <c r="DA72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3" i="1"/>
  <c r="CM91" i="2"/>
  <c r="CN91" i="2"/>
  <c r="CR81" i="2"/>
  <c r="CR82" i="2"/>
  <c r="CR83" i="2"/>
  <c r="CR84" i="2"/>
  <c r="CR85" i="2"/>
  <c r="CR86" i="2"/>
  <c r="CR87" i="2"/>
  <c r="CR88" i="2"/>
  <c r="CR89" i="2"/>
  <c r="CR90" i="2"/>
  <c r="CR80" i="2"/>
  <c r="CR79" i="2"/>
  <c r="CR74" i="2"/>
  <c r="CR75" i="2"/>
  <c r="CR73" i="2"/>
  <c r="CR72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3" i="2"/>
  <c r="CT25" i="13"/>
  <c r="CP76" i="13"/>
  <c r="CQ76" i="13"/>
  <c r="CU4" i="13"/>
  <c r="CU5" i="13"/>
  <c r="CU6" i="13"/>
  <c r="CU7" i="13"/>
  <c r="CU8" i="13"/>
  <c r="CU9" i="13"/>
  <c r="CU10" i="13"/>
  <c r="CU11" i="13"/>
  <c r="CU12" i="13"/>
  <c r="CU13" i="13"/>
  <c r="CU14" i="13"/>
  <c r="CU15" i="13"/>
  <c r="CU16" i="13"/>
  <c r="CU17" i="13"/>
  <c r="CU18" i="13"/>
  <c r="CU19" i="13"/>
  <c r="CU20" i="13"/>
  <c r="CU21" i="13"/>
  <c r="CU22" i="13"/>
  <c r="CU23" i="13"/>
  <c r="CU24" i="13"/>
  <c r="CU26" i="13"/>
  <c r="CU27" i="13"/>
  <c r="CU28" i="13"/>
  <c r="CU29" i="13"/>
  <c r="CU30" i="13"/>
  <c r="CU31" i="13"/>
  <c r="CU32" i="13"/>
  <c r="CU33" i="13"/>
  <c r="CU34" i="13"/>
  <c r="CU35" i="13"/>
  <c r="CU36" i="13"/>
  <c r="CU37" i="13"/>
  <c r="CU38" i="13"/>
  <c r="CU39" i="13"/>
  <c r="CU40" i="13"/>
  <c r="CU41" i="13"/>
  <c r="CU42" i="13"/>
  <c r="CU43" i="13"/>
  <c r="CU44" i="13"/>
  <c r="CU45" i="13"/>
  <c r="CU46" i="13"/>
  <c r="CU47" i="13"/>
  <c r="CU48" i="13"/>
  <c r="CU49" i="13"/>
  <c r="CU50" i="13"/>
  <c r="CU51" i="13"/>
  <c r="CU52" i="13"/>
  <c r="CU53" i="13"/>
  <c r="CU54" i="13"/>
  <c r="CU55" i="13"/>
  <c r="CU56" i="13"/>
  <c r="CU57" i="13"/>
  <c r="CU58" i="13"/>
  <c r="CU59" i="13"/>
  <c r="CU60" i="13"/>
  <c r="CU61" i="13"/>
  <c r="CU62" i="13"/>
  <c r="CU63" i="13"/>
  <c r="CU64" i="13"/>
  <c r="CU65" i="13"/>
  <c r="CU66" i="13"/>
  <c r="CU67" i="13"/>
  <c r="CU68" i="13"/>
  <c r="CU69" i="13"/>
  <c r="CU70" i="13"/>
  <c r="CU71" i="13"/>
  <c r="CU72" i="13"/>
  <c r="CU73" i="13"/>
  <c r="CU3" i="13"/>
  <c r="CT76" i="13" l="1"/>
  <c r="DC25" i="13"/>
  <c r="CZ93" i="1"/>
  <c r="CQ91" i="2"/>
  <c r="CY87" i="12"/>
  <c r="CZ87" i="12"/>
  <c r="CI37" i="2"/>
  <c r="CR37" i="2" s="1"/>
  <c r="CJ103" i="2"/>
  <c r="CJ102" i="2"/>
  <c r="CJ101" i="2"/>
  <c r="DC87" i="12" l="1"/>
  <c r="CE87" i="2"/>
  <c r="CF87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3" i="2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3" i="1"/>
  <c r="CN87" i="1"/>
  <c r="CO87" i="1"/>
  <c r="CR87" i="1" l="1"/>
  <c r="CI87" i="2"/>
  <c r="CM67" i="13"/>
  <c r="CM68" i="13"/>
  <c r="CM69" i="13"/>
  <c r="CM70" i="13"/>
  <c r="CM71" i="13"/>
  <c r="CM72" i="13"/>
  <c r="CM73" i="13"/>
  <c r="CM66" i="13"/>
  <c r="CM4" i="13"/>
  <c r="CM5" i="13"/>
  <c r="CM6" i="13"/>
  <c r="CM7" i="13"/>
  <c r="CM8" i="13"/>
  <c r="CM9" i="13"/>
  <c r="CM10" i="13"/>
  <c r="CM11" i="13"/>
  <c r="CM12" i="13"/>
  <c r="CM13" i="13"/>
  <c r="CM14" i="13"/>
  <c r="CM15" i="13"/>
  <c r="CM16" i="13"/>
  <c r="CM17" i="13"/>
  <c r="CM18" i="13"/>
  <c r="CM19" i="13"/>
  <c r="CM20" i="13"/>
  <c r="CM21" i="13"/>
  <c r="CM22" i="13"/>
  <c r="CM23" i="13"/>
  <c r="CM24" i="13"/>
  <c r="CM26" i="13"/>
  <c r="CM27" i="13"/>
  <c r="CM28" i="13"/>
  <c r="CM29" i="13"/>
  <c r="CM30" i="13"/>
  <c r="CM31" i="13"/>
  <c r="CM32" i="13"/>
  <c r="CM33" i="13"/>
  <c r="CM34" i="13"/>
  <c r="CM35" i="13"/>
  <c r="CM36" i="13"/>
  <c r="CM37" i="13"/>
  <c r="CM38" i="13"/>
  <c r="CM39" i="13"/>
  <c r="CM40" i="13"/>
  <c r="CM41" i="13"/>
  <c r="CM42" i="13"/>
  <c r="CM43" i="13"/>
  <c r="CM44" i="13"/>
  <c r="CM45" i="13"/>
  <c r="CM46" i="13"/>
  <c r="CM47" i="13"/>
  <c r="CM48" i="13"/>
  <c r="CM49" i="13"/>
  <c r="CM50" i="13"/>
  <c r="CM51" i="13"/>
  <c r="CM52" i="13"/>
  <c r="CM53" i="13"/>
  <c r="CM54" i="13"/>
  <c r="CM55" i="13"/>
  <c r="CM56" i="13"/>
  <c r="CM57" i="13"/>
  <c r="CM58" i="13"/>
  <c r="CM59" i="13"/>
  <c r="CM60" i="13"/>
  <c r="CM61" i="13"/>
  <c r="CM62" i="13"/>
  <c r="CM63" i="13"/>
  <c r="CM64" i="13"/>
  <c r="CM3" i="13"/>
  <c r="CL25" i="13"/>
  <c r="CU25" i="13" s="1"/>
  <c r="CH76" i="13"/>
  <c r="CI76" i="13"/>
  <c r="CL76" i="13" l="1"/>
  <c r="BW87" i="2"/>
  <c r="BX87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73" i="2"/>
  <c r="CB4" i="2"/>
  <c r="CB5" i="2"/>
  <c r="CB6" i="2"/>
  <c r="CB7" i="2"/>
  <c r="CB8" i="2"/>
  <c r="CB9" i="2"/>
  <c r="CB10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3" i="2"/>
  <c r="BZ76" i="13"/>
  <c r="CA76" i="13"/>
  <c r="CD76" i="13" l="1"/>
  <c r="CA87" i="2"/>
  <c r="CV84" i="12"/>
  <c r="CV77" i="12"/>
  <c r="CV103" i="12"/>
  <c r="CV102" i="12"/>
  <c r="CV101" i="12"/>
  <c r="CE72" i="13"/>
  <c r="CE70" i="13"/>
  <c r="CE69" i="13"/>
  <c r="CE68" i="13"/>
  <c r="CE67" i="13"/>
  <c r="CE66" i="13"/>
  <c r="CD25" i="13"/>
  <c r="CM25" i="13" s="1"/>
  <c r="CQ87" i="12"/>
  <c r="CR87" i="12"/>
  <c r="CV4" i="12"/>
  <c r="CV5" i="12"/>
  <c r="CV6" i="12"/>
  <c r="CV7" i="12"/>
  <c r="CV8" i="12"/>
  <c r="CV9" i="12"/>
  <c r="CV10" i="12"/>
  <c r="CV11" i="12"/>
  <c r="CV12" i="12"/>
  <c r="CV13" i="12"/>
  <c r="CV14" i="12"/>
  <c r="CV15" i="12"/>
  <c r="CV16" i="12"/>
  <c r="CV17" i="12"/>
  <c r="CV18" i="12"/>
  <c r="CV19" i="12"/>
  <c r="CV20" i="12"/>
  <c r="CV21" i="12"/>
  <c r="CV22" i="12"/>
  <c r="CV23" i="12"/>
  <c r="CV24" i="12"/>
  <c r="CV25" i="12"/>
  <c r="CV26" i="12"/>
  <c r="CV27" i="12"/>
  <c r="CV28" i="12"/>
  <c r="CV29" i="12"/>
  <c r="CV30" i="12"/>
  <c r="CV31" i="12"/>
  <c r="CV32" i="12"/>
  <c r="CV33" i="12"/>
  <c r="CV34" i="12"/>
  <c r="CV35" i="12"/>
  <c r="CV36" i="12"/>
  <c r="CV37" i="12"/>
  <c r="CV38" i="12"/>
  <c r="CV39" i="12"/>
  <c r="CV40" i="12"/>
  <c r="CV41" i="12"/>
  <c r="CV42" i="12"/>
  <c r="CV43" i="12"/>
  <c r="CV44" i="12"/>
  <c r="CV45" i="12"/>
  <c r="CV46" i="12"/>
  <c r="CV47" i="12"/>
  <c r="CV48" i="12"/>
  <c r="CV49" i="12"/>
  <c r="CV50" i="12"/>
  <c r="CV51" i="12"/>
  <c r="CV52" i="12"/>
  <c r="CV53" i="12"/>
  <c r="CV54" i="12"/>
  <c r="CV55" i="12"/>
  <c r="CV56" i="12"/>
  <c r="CV57" i="12"/>
  <c r="CV58" i="12"/>
  <c r="CV59" i="12"/>
  <c r="CV60" i="12"/>
  <c r="CV61" i="12"/>
  <c r="CV62" i="12"/>
  <c r="CV63" i="12"/>
  <c r="CV64" i="12"/>
  <c r="CV65" i="12"/>
  <c r="CV66" i="12"/>
  <c r="CV67" i="12"/>
  <c r="CV68" i="12"/>
  <c r="CV69" i="12"/>
  <c r="CV70" i="12"/>
  <c r="CV71" i="12"/>
  <c r="CV72" i="12"/>
  <c r="CV73" i="12"/>
  <c r="CV74" i="12"/>
  <c r="CV75" i="12"/>
  <c r="CV76" i="12"/>
  <c r="CV78" i="12"/>
  <c r="CV79" i="12"/>
  <c r="CV80" i="12"/>
  <c r="CV81" i="12"/>
  <c r="CV82" i="12"/>
  <c r="CV83" i="12"/>
  <c r="CV85" i="12"/>
  <c r="CV3" i="12"/>
  <c r="CI86" i="12"/>
  <c r="CJ86" i="12"/>
  <c r="CE4" i="13"/>
  <c r="CE5" i="13"/>
  <c r="CE6" i="13"/>
  <c r="CE7" i="13"/>
  <c r="CE8" i="13"/>
  <c r="CE9" i="13"/>
  <c r="CE10" i="13"/>
  <c r="CE11" i="13"/>
  <c r="CE12" i="13"/>
  <c r="CE13" i="13"/>
  <c r="CE14" i="13"/>
  <c r="CE15" i="13"/>
  <c r="CE16" i="13"/>
  <c r="CE17" i="13"/>
  <c r="CE18" i="13"/>
  <c r="CE19" i="13"/>
  <c r="CE20" i="13"/>
  <c r="CE21" i="13"/>
  <c r="CE22" i="13"/>
  <c r="CE23" i="13"/>
  <c r="CE24" i="13"/>
  <c r="CE26" i="13"/>
  <c r="CE27" i="13"/>
  <c r="CE28" i="13"/>
  <c r="CE29" i="13"/>
  <c r="CE30" i="13"/>
  <c r="CE31" i="13"/>
  <c r="CE32" i="13"/>
  <c r="CE33" i="13"/>
  <c r="CE34" i="13"/>
  <c r="CE35" i="13"/>
  <c r="CE36" i="13"/>
  <c r="CE37" i="13"/>
  <c r="CE38" i="13"/>
  <c r="CE39" i="13"/>
  <c r="CE40" i="13"/>
  <c r="CE41" i="13"/>
  <c r="CE42" i="13"/>
  <c r="CE43" i="13"/>
  <c r="CE44" i="13"/>
  <c r="CE45" i="13"/>
  <c r="CE46" i="13"/>
  <c r="CE47" i="13"/>
  <c r="CE48" i="13"/>
  <c r="CE49" i="13"/>
  <c r="CE50" i="13"/>
  <c r="CE51" i="13"/>
  <c r="CE52" i="13"/>
  <c r="CE53" i="13"/>
  <c r="CE54" i="13"/>
  <c r="CE55" i="13"/>
  <c r="CE56" i="13"/>
  <c r="CE57" i="13"/>
  <c r="CE58" i="13"/>
  <c r="CE59" i="13"/>
  <c r="CE60" i="13"/>
  <c r="CE61" i="13"/>
  <c r="CE62" i="13"/>
  <c r="CE63" i="13"/>
  <c r="CE64" i="13"/>
  <c r="CE3" i="13"/>
  <c r="CF87" i="1"/>
  <c r="CG87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3" i="1"/>
  <c r="CJ87" i="1" l="1"/>
  <c r="CU87" i="12"/>
  <c r="CN104" i="12"/>
  <c r="CM86" i="12"/>
  <c r="CN103" i="12"/>
  <c r="CN102" i="12"/>
  <c r="CN101" i="12"/>
  <c r="CN4" i="12"/>
  <c r="CN5" i="12"/>
  <c r="CN6" i="12"/>
  <c r="CN7" i="12"/>
  <c r="CN8" i="12"/>
  <c r="CN9" i="12"/>
  <c r="CN10" i="12"/>
  <c r="CN11" i="12"/>
  <c r="CN12" i="12"/>
  <c r="CN13" i="12"/>
  <c r="CN85" i="12"/>
  <c r="CN14" i="12"/>
  <c r="CN15" i="12"/>
  <c r="CN16" i="12"/>
  <c r="CN17" i="12"/>
  <c r="CN18" i="12"/>
  <c r="CN19" i="12"/>
  <c r="CN20" i="12"/>
  <c r="CN21" i="12"/>
  <c r="CN22" i="12"/>
  <c r="CN23" i="12"/>
  <c r="CN24" i="12"/>
  <c r="CN25" i="12"/>
  <c r="CN26" i="12"/>
  <c r="CN27" i="12"/>
  <c r="CN28" i="12"/>
  <c r="CN29" i="12"/>
  <c r="CN30" i="12"/>
  <c r="CN31" i="12"/>
  <c r="CN32" i="12"/>
  <c r="CN33" i="12"/>
  <c r="CN34" i="12"/>
  <c r="CN35" i="12"/>
  <c r="CN36" i="12"/>
  <c r="CN37" i="12"/>
  <c r="CN38" i="12"/>
  <c r="CN39" i="12"/>
  <c r="CN40" i="12"/>
  <c r="CN41" i="12"/>
  <c r="CN42" i="12"/>
  <c r="CN43" i="12"/>
  <c r="CN44" i="12"/>
  <c r="CN45" i="12"/>
  <c r="CN46" i="12"/>
  <c r="CN47" i="12"/>
  <c r="CN48" i="12"/>
  <c r="CN49" i="12"/>
  <c r="CN50" i="12"/>
  <c r="CN51" i="12"/>
  <c r="CN52" i="12"/>
  <c r="CN53" i="12"/>
  <c r="CN54" i="12"/>
  <c r="CN55" i="12"/>
  <c r="CN56" i="12"/>
  <c r="CN57" i="12"/>
  <c r="CN58" i="12"/>
  <c r="CN59" i="12"/>
  <c r="CN60" i="12"/>
  <c r="CN61" i="12"/>
  <c r="CN62" i="12"/>
  <c r="CN63" i="12"/>
  <c r="CN64" i="12"/>
  <c r="CN65" i="12"/>
  <c r="CN66" i="12"/>
  <c r="CN67" i="12"/>
  <c r="CN68" i="12"/>
  <c r="CN69" i="12"/>
  <c r="CN70" i="12"/>
  <c r="CN71" i="12"/>
  <c r="CN72" i="12"/>
  <c r="CN73" i="12"/>
  <c r="CN74" i="12"/>
  <c r="CN75" i="12"/>
  <c r="CN76" i="12"/>
  <c r="CN77" i="12"/>
  <c r="CN78" i="12"/>
  <c r="CN79" i="12"/>
  <c r="CN80" i="12"/>
  <c r="CN81" i="12"/>
  <c r="CN82" i="12"/>
  <c r="CN84" i="12"/>
  <c r="CN3" i="12"/>
  <c r="BT103" i="2" l="1"/>
  <c r="BS11" i="2"/>
  <c r="CB11" i="2" s="1"/>
  <c r="BT102" i="2"/>
  <c r="BT101" i="2"/>
  <c r="BX86" i="1" l="1"/>
  <c r="BY86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3" i="1"/>
  <c r="BR71" i="13"/>
  <c r="BS71" i="13"/>
  <c r="BV25" i="13"/>
  <c r="CE25" i="13" s="1"/>
  <c r="BW4" i="13"/>
  <c r="BW5" i="13"/>
  <c r="BW6" i="13"/>
  <c r="BW7" i="13"/>
  <c r="BW8" i="13"/>
  <c r="BW9" i="13"/>
  <c r="BW10" i="13"/>
  <c r="BW11" i="13"/>
  <c r="BW12" i="13"/>
  <c r="BW13" i="13"/>
  <c r="BW14" i="13"/>
  <c r="BW15" i="13"/>
  <c r="BW16" i="13"/>
  <c r="BW17" i="13"/>
  <c r="BW18" i="13"/>
  <c r="BW19" i="13"/>
  <c r="BW20" i="13"/>
  <c r="BW21" i="13"/>
  <c r="BW22" i="13"/>
  <c r="BW23" i="13"/>
  <c r="BW24" i="13"/>
  <c r="BW26" i="13"/>
  <c r="BW27" i="13"/>
  <c r="BW28" i="13"/>
  <c r="BW29" i="13"/>
  <c r="BW30" i="13"/>
  <c r="BW31" i="13"/>
  <c r="BW32" i="13"/>
  <c r="BW33" i="13"/>
  <c r="BW34" i="13"/>
  <c r="BW35" i="13"/>
  <c r="BW36" i="13"/>
  <c r="BW37" i="13"/>
  <c r="BW38" i="13"/>
  <c r="BW39" i="13"/>
  <c r="BW40" i="13"/>
  <c r="BW41" i="13"/>
  <c r="BW42" i="13"/>
  <c r="BW43" i="13"/>
  <c r="BW44" i="13"/>
  <c r="BW45" i="13"/>
  <c r="BW46" i="13"/>
  <c r="BW47" i="13"/>
  <c r="BW48" i="13"/>
  <c r="BW49" i="13"/>
  <c r="BW50" i="13"/>
  <c r="BW51" i="13"/>
  <c r="BW52" i="13"/>
  <c r="BW53" i="13"/>
  <c r="BW54" i="13"/>
  <c r="BW55" i="13"/>
  <c r="BW56" i="13"/>
  <c r="BW57" i="13"/>
  <c r="BW58" i="13"/>
  <c r="BW59" i="13"/>
  <c r="BW60" i="13"/>
  <c r="BW61" i="13"/>
  <c r="BW62" i="13"/>
  <c r="BW63" i="13"/>
  <c r="BW64" i="13"/>
  <c r="BW65" i="13"/>
  <c r="BW66" i="13"/>
  <c r="BW67" i="13"/>
  <c r="BW68" i="13"/>
  <c r="BW69" i="13"/>
  <c r="BW3" i="13"/>
  <c r="BO86" i="2"/>
  <c r="BP86" i="2"/>
  <c r="BT85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3" i="2"/>
  <c r="BV71" i="13" l="1"/>
  <c r="CB86" i="1"/>
  <c r="BS86" i="2"/>
  <c r="CF4" i="12" l="1"/>
  <c r="CF5" i="12"/>
  <c r="CF6" i="12"/>
  <c r="CF7" i="12"/>
  <c r="CF8" i="12"/>
  <c r="CF9" i="12"/>
  <c r="CF10" i="12"/>
  <c r="CF11" i="12"/>
  <c r="CF12" i="12"/>
  <c r="CF13" i="12"/>
  <c r="CF14" i="12"/>
  <c r="CF15" i="12"/>
  <c r="CF16" i="12"/>
  <c r="CF17" i="12"/>
  <c r="CF18" i="12"/>
  <c r="CF19" i="12"/>
  <c r="CF20" i="12"/>
  <c r="CF21" i="12"/>
  <c r="CF22" i="12"/>
  <c r="CF23" i="12"/>
  <c r="CF24" i="12"/>
  <c r="CF25" i="12"/>
  <c r="CF26" i="12"/>
  <c r="CF27" i="12"/>
  <c r="CF28" i="12"/>
  <c r="CF29" i="12"/>
  <c r="CF30" i="12"/>
  <c r="CF31" i="12"/>
  <c r="CF32" i="12"/>
  <c r="CF33" i="12"/>
  <c r="CF34" i="12"/>
  <c r="CF35" i="12"/>
  <c r="CF36" i="12"/>
  <c r="CF37" i="12"/>
  <c r="CF38" i="12"/>
  <c r="CF39" i="12"/>
  <c r="CF40" i="12"/>
  <c r="CF41" i="12"/>
  <c r="CF42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68" i="12"/>
  <c r="CF69" i="12"/>
  <c r="CF70" i="12"/>
  <c r="CF71" i="12"/>
  <c r="CF72" i="12"/>
  <c r="CF73" i="12"/>
  <c r="CF74" i="12"/>
  <c r="CF75" i="12"/>
  <c r="CF76" i="12"/>
  <c r="CF77" i="12"/>
  <c r="CF78" i="12"/>
  <c r="CF79" i="12"/>
  <c r="CF80" i="12"/>
  <c r="CF81" i="12"/>
  <c r="CF82" i="12"/>
  <c r="CF83" i="12"/>
  <c r="CF84" i="12"/>
  <c r="CF3" i="12"/>
  <c r="CA85" i="12"/>
  <c r="CB85" i="12"/>
  <c r="BG84" i="2"/>
  <c r="BH84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3" i="2"/>
  <c r="BP84" i="1"/>
  <c r="BQ84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3" i="1"/>
  <c r="BN25" i="13"/>
  <c r="BW25" i="13" s="1"/>
  <c r="BO4" i="13"/>
  <c r="BO5" i="13"/>
  <c r="BO6" i="13"/>
  <c r="BO7" i="13"/>
  <c r="BO8" i="13"/>
  <c r="BO9" i="13"/>
  <c r="BO10" i="13"/>
  <c r="BO11" i="13"/>
  <c r="BO12" i="13"/>
  <c r="BO13" i="13"/>
  <c r="BO14" i="13"/>
  <c r="BO15" i="13"/>
  <c r="BO16" i="13"/>
  <c r="BO17" i="13"/>
  <c r="BO18" i="13"/>
  <c r="BO19" i="13"/>
  <c r="BO20" i="13"/>
  <c r="BO21" i="13"/>
  <c r="BO22" i="13"/>
  <c r="BO23" i="13"/>
  <c r="BO24" i="13"/>
  <c r="BO26" i="13"/>
  <c r="BO27" i="13"/>
  <c r="BO28" i="13"/>
  <c r="BO29" i="13"/>
  <c r="BO30" i="13"/>
  <c r="BO31" i="13"/>
  <c r="BO32" i="13"/>
  <c r="BO33" i="13"/>
  <c r="BO34" i="13"/>
  <c r="BO35" i="13"/>
  <c r="BO36" i="13"/>
  <c r="BO37" i="13"/>
  <c r="BO38" i="13"/>
  <c r="BO39" i="13"/>
  <c r="BO40" i="13"/>
  <c r="BO41" i="13"/>
  <c r="BO42" i="13"/>
  <c r="BO43" i="13"/>
  <c r="BO44" i="13"/>
  <c r="BO45" i="13"/>
  <c r="BO46" i="13"/>
  <c r="BO47" i="13"/>
  <c r="BO48" i="13"/>
  <c r="BO49" i="13"/>
  <c r="BO50" i="13"/>
  <c r="BO51" i="13"/>
  <c r="BO52" i="13"/>
  <c r="BO53" i="13"/>
  <c r="BO54" i="13"/>
  <c r="BO55" i="13"/>
  <c r="BO56" i="13"/>
  <c r="BO57" i="13"/>
  <c r="BO58" i="13"/>
  <c r="BO59" i="13"/>
  <c r="BO60" i="13"/>
  <c r="BO61" i="13"/>
  <c r="BO62" i="13"/>
  <c r="BO63" i="13"/>
  <c r="BO64" i="13"/>
  <c r="BO65" i="13"/>
  <c r="BO66" i="13"/>
  <c r="BO67" i="13"/>
  <c r="BO68" i="13"/>
  <c r="BO69" i="13"/>
  <c r="BO3" i="13"/>
  <c r="BJ70" i="13"/>
  <c r="BK70" i="13"/>
  <c r="BN70" i="13" l="1"/>
  <c r="BT84" i="1"/>
  <c r="BK84" i="2"/>
  <c r="CE85" i="12"/>
  <c r="CN83" i="12" s="1"/>
  <c r="BS85" i="12"/>
  <c r="BT85" i="12"/>
  <c r="BX4" i="12"/>
  <c r="BX5" i="12"/>
  <c r="BX6" i="12"/>
  <c r="BX7" i="12"/>
  <c r="BX8" i="12"/>
  <c r="BX9" i="12"/>
  <c r="BX10" i="12"/>
  <c r="BX11" i="12"/>
  <c r="BX12" i="12"/>
  <c r="BX13" i="12"/>
  <c r="BX14" i="12"/>
  <c r="BX15" i="12"/>
  <c r="BX16" i="12"/>
  <c r="BX17" i="12"/>
  <c r="BX18" i="12"/>
  <c r="BX19" i="12"/>
  <c r="BX20" i="12"/>
  <c r="BX21" i="12"/>
  <c r="BX22" i="12"/>
  <c r="BX23" i="12"/>
  <c r="BX24" i="12"/>
  <c r="BX25" i="12"/>
  <c r="BX26" i="12"/>
  <c r="BX27" i="12"/>
  <c r="BX28" i="12"/>
  <c r="BX29" i="12"/>
  <c r="BX30" i="12"/>
  <c r="BX31" i="12"/>
  <c r="BX32" i="12"/>
  <c r="BX33" i="12"/>
  <c r="BX34" i="12"/>
  <c r="BX35" i="12"/>
  <c r="BX36" i="12"/>
  <c r="BX37" i="12"/>
  <c r="BX38" i="12"/>
  <c r="BX39" i="12"/>
  <c r="BX40" i="12"/>
  <c r="BX41" i="12"/>
  <c r="BX42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68" i="12"/>
  <c r="BX69" i="12"/>
  <c r="BX70" i="12"/>
  <c r="BX71" i="12"/>
  <c r="BX72" i="12"/>
  <c r="BX73" i="12"/>
  <c r="BX74" i="12"/>
  <c r="BX75" i="12"/>
  <c r="BX76" i="12"/>
  <c r="BX77" i="12"/>
  <c r="BX78" i="12"/>
  <c r="BX79" i="12"/>
  <c r="BX80" i="12"/>
  <c r="BX81" i="12"/>
  <c r="BX82" i="12"/>
  <c r="BX83" i="12"/>
  <c r="BX84" i="12"/>
  <c r="BX3" i="12"/>
  <c r="BW85" i="12" l="1"/>
  <c r="BH84" i="1" l="1"/>
  <c r="BI84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3" i="1"/>
  <c r="BK85" i="12"/>
  <c r="BL85" i="12"/>
  <c r="BP4" i="12"/>
  <c r="BP5" i="12"/>
  <c r="BP6" i="12"/>
  <c r="BP7" i="12"/>
  <c r="BP8" i="12"/>
  <c r="BP9" i="12"/>
  <c r="BP10" i="12"/>
  <c r="BP11" i="12"/>
  <c r="BP12" i="12"/>
  <c r="BP13" i="12"/>
  <c r="BP14" i="12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61" i="12"/>
  <c r="BP62" i="12"/>
  <c r="BP63" i="12"/>
  <c r="BP64" i="12"/>
  <c r="BP65" i="12"/>
  <c r="BP66" i="12"/>
  <c r="BP67" i="12"/>
  <c r="BP69" i="12"/>
  <c r="BP70" i="12"/>
  <c r="BP71" i="12"/>
  <c r="BP72" i="12"/>
  <c r="BP73" i="12"/>
  <c r="BP74" i="12"/>
  <c r="BP75" i="12"/>
  <c r="BP76" i="12"/>
  <c r="BP77" i="12"/>
  <c r="BP78" i="12"/>
  <c r="BP79" i="12"/>
  <c r="BP80" i="12"/>
  <c r="BP81" i="12"/>
  <c r="BP82" i="12"/>
  <c r="BP83" i="12"/>
  <c r="BP84" i="12"/>
  <c r="BP3" i="12"/>
  <c r="AY84" i="2"/>
  <c r="AZ84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3" i="2"/>
  <c r="BF25" i="13"/>
  <c r="BO25" i="13" s="1"/>
  <c r="BB70" i="13"/>
  <c r="BC70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6" i="13"/>
  <c r="BG27" i="13"/>
  <c r="BG28" i="13"/>
  <c r="BG29" i="13"/>
  <c r="BG30" i="13"/>
  <c r="BG31" i="13"/>
  <c r="BG32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3" i="13"/>
  <c r="BL84" i="1" l="1"/>
  <c r="BF70" i="13"/>
  <c r="BO85" i="12"/>
  <c r="BC84" i="2"/>
  <c r="BP68" i="12"/>
  <c r="BD66" i="1" l="1"/>
  <c r="BM66" i="1" s="1"/>
  <c r="AQ84" i="2"/>
  <c r="AR8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3" i="2"/>
  <c r="AU84" i="2" l="1"/>
  <c r="BE4" i="12"/>
  <c r="BE5" i="12"/>
  <c r="BE6" i="12"/>
  <c r="BE7" i="12"/>
  <c r="BE8" i="12"/>
  <c r="BE9" i="12"/>
  <c r="BE10" i="12"/>
  <c r="BE11" i="12"/>
  <c r="BE12" i="12"/>
  <c r="BE13" i="12"/>
  <c r="BE14" i="12"/>
  <c r="BE15" i="12"/>
  <c r="BE16" i="12"/>
  <c r="BE17" i="12"/>
  <c r="BE18" i="12"/>
  <c r="BE19" i="12"/>
  <c r="BE20" i="12"/>
  <c r="BE21" i="12"/>
  <c r="BE22" i="12"/>
  <c r="BE23" i="12"/>
  <c r="BE24" i="12"/>
  <c r="BE25" i="12"/>
  <c r="BE26" i="12"/>
  <c r="BE27" i="12"/>
  <c r="BE28" i="12"/>
  <c r="BE29" i="12"/>
  <c r="BE30" i="12"/>
  <c r="BE31" i="12"/>
  <c r="BE32" i="12"/>
  <c r="BE33" i="12"/>
  <c r="BE34" i="12"/>
  <c r="BE35" i="12"/>
  <c r="BE36" i="12"/>
  <c r="BE37" i="12"/>
  <c r="BE38" i="12"/>
  <c r="BE39" i="12"/>
  <c r="BE40" i="12"/>
  <c r="BE41" i="12"/>
  <c r="BE42" i="12"/>
  <c r="BE43" i="12"/>
  <c r="BE44" i="12"/>
  <c r="BE45" i="12"/>
  <c r="BE46" i="12"/>
  <c r="BE47" i="12"/>
  <c r="BE48" i="12"/>
  <c r="BE49" i="12"/>
  <c r="BE50" i="12"/>
  <c r="BE51" i="12"/>
  <c r="BE52" i="12"/>
  <c r="BE53" i="12"/>
  <c r="BE54" i="12"/>
  <c r="BE55" i="12"/>
  <c r="BE56" i="12"/>
  <c r="BE57" i="12"/>
  <c r="BE58" i="12"/>
  <c r="BE59" i="12"/>
  <c r="BE60" i="12"/>
  <c r="BE61" i="12"/>
  <c r="BE62" i="12"/>
  <c r="BE63" i="12"/>
  <c r="BE64" i="12"/>
  <c r="BE65" i="12"/>
  <c r="BE66" i="12"/>
  <c r="BE67" i="12"/>
  <c r="BE68" i="12"/>
  <c r="BE70" i="12"/>
  <c r="BE71" i="12"/>
  <c r="BE72" i="12"/>
  <c r="BE73" i="12"/>
  <c r="BE74" i="12"/>
  <c r="BE75" i="12"/>
  <c r="BE76" i="12"/>
  <c r="BE77" i="12"/>
  <c r="BE78" i="12"/>
  <c r="BE79" i="12"/>
  <c r="BE80" i="12"/>
  <c r="BE81" i="12"/>
  <c r="BE82" i="12"/>
  <c r="BE83" i="12"/>
  <c r="BE84" i="12"/>
  <c r="BE3" i="12"/>
  <c r="AZ85" i="12"/>
  <c r="BA85" i="12"/>
  <c r="BD85" i="12" s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3" i="1"/>
  <c r="AZ84" i="1"/>
  <c r="BA84" i="1"/>
  <c r="AR84" i="1"/>
  <c r="AS84" i="1"/>
  <c r="AX25" i="13"/>
  <c r="BG25" i="13" s="1"/>
  <c r="AP4" i="13"/>
  <c r="AY4" i="13" s="1"/>
  <c r="AP5" i="13"/>
  <c r="AY5" i="13" s="1"/>
  <c r="AP6" i="13"/>
  <c r="AY6" i="13" s="1"/>
  <c r="AP7" i="13"/>
  <c r="AY7" i="13" s="1"/>
  <c r="AP8" i="13"/>
  <c r="AY8" i="13" s="1"/>
  <c r="AP9" i="13"/>
  <c r="AY9" i="13" s="1"/>
  <c r="AP10" i="13"/>
  <c r="AY10" i="13" s="1"/>
  <c r="AP11" i="13"/>
  <c r="AY11" i="13" s="1"/>
  <c r="AP12" i="13"/>
  <c r="AY12" i="13" s="1"/>
  <c r="AP13" i="13"/>
  <c r="AY13" i="13" s="1"/>
  <c r="AP14" i="13"/>
  <c r="AY14" i="13" s="1"/>
  <c r="AP15" i="13"/>
  <c r="AY15" i="13" s="1"/>
  <c r="AP16" i="13"/>
  <c r="AY16" i="13" s="1"/>
  <c r="AP17" i="13"/>
  <c r="AY17" i="13" s="1"/>
  <c r="AP18" i="13"/>
  <c r="AY18" i="13" s="1"/>
  <c r="AP19" i="13"/>
  <c r="AY19" i="13" s="1"/>
  <c r="AP20" i="13"/>
  <c r="AY20" i="13" s="1"/>
  <c r="AP21" i="13"/>
  <c r="AY21" i="13" s="1"/>
  <c r="AP22" i="13"/>
  <c r="AY22" i="13" s="1"/>
  <c r="AP23" i="13"/>
  <c r="AY23" i="13" s="1"/>
  <c r="AP24" i="13"/>
  <c r="AY24" i="13" s="1"/>
  <c r="AP25" i="13"/>
  <c r="AP26" i="13"/>
  <c r="AY26" i="13" s="1"/>
  <c r="AP27" i="13"/>
  <c r="AY27" i="13" s="1"/>
  <c r="AP28" i="13"/>
  <c r="AY28" i="13" s="1"/>
  <c r="AP29" i="13"/>
  <c r="AY29" i="13" s="1"/>
  <c r="AP30" i="13"/>
  <c r="AY30" i="13" s="1"/>
  <c r="AP31" i="13"/>
  <c r="AY31" i="13" s="1"/>
  <c r="AP32" i="13"/>
  <c r="AY32" i="13" s="1"/>
  <c r="AP33" i="13"/>
  <c r="AY33" i="13" s="1"/>
  <c r="AP34" i="13"/>
  <c r="AY34" i="13" s="1"/>
  <c r="AP35" i="13"/>
  <c r="AY35" i="13" s="1"/>
  <c r="AP36" i="13"/>
  <c r="AY36" i="13" s="1"/>
  <c r="AP37" i="13"/>
  <c r="AY37" i="13" s="1"/>
  <c r="AP38" i="13"/>
  <c r="AY38" i="13" s="1"/>
  <c r="AP39" i="13"/>
  <c r="AY39" i="13" s="1"/>
  <c r="AP40" i="13"/>
  <c r="AY40" i="13" s="1"/>
  <c r="AP41" i="13"/>
  <c r="AY41" i="13" s="1"/>
  <c r="AP42" i="13"/>
  <c r="AY42" i="13" s="1"/>
  <c r="AP43" i="13"/>
  <c r="AY43" i="13" s="1"/>
  <c r="AP44" i="13"/>
  <c r="AY44" i="13" s="1"/>
  <c r="AP45" i="13"/>
  <c r="AY45" i="13" s="1"/>
  <c r="AP46" i="13"/>
  <c r="AY46" i="13" s="1"/>
  <c r="AP47" i="13"/>
  <c r="AY47" i="13" s="1"/>
  <c r="AP48" i="13"/>
  <c r="AY48" i="13" s="1"/>
  <c r="AP49" i="13"/>
  <c r="AY49" i="13" s="1"/>
  <c r="AP50" i="13"/>
  <c r="AY50" i="13" s="1"/>
  <c r="AP51" i="13"/>
  <c r="AY51" i="13" s="1"/>
  <c r="AP52" i="13"/>
  <c r="AY52" i="13" s="1"/>
  <c r="AP53" i="13"/>
  <c r="AY53" i="13" s="1"/>
  <c r="AP54" i="13"/>
  <c r="AY54" i="13" s="1"/>
  <c r="AP55" i="13"/>
  <c r="AY55" i="13" s="1"/>
  <c r="AP56" i="13"/>
  <c r="AY56" i="13" s="1"/>
  <c r="AP57" i="13"/>
  <c r="AY57" i="13" s="1"/>
  <c r="AP58" i="13"/>
  <c r="AY58" i="13" s="1"/>
  <c r="AP59" i="13"/>
  <c r="AY59" i="13" s="1"/>
  <c r="AP60" i="13"/>
  <c r="AY60" i="13" s="1"/>
  <c r="AP61" i="13"/>
  <c r="AY61" i="13" s="1"/>
  <c r="AP62" i="13"/>
  <c r="AY62" i="13" s="1"/>
  <c r="AP63" i="13"/>
  <c r="AY63" i="13" s="1"/>
  <c r="AP64" i="13"/>
  <c r="AY64" i="13" s="1"/>
  <c r="AP65" i="13"/>
  <c r="AY65" i="13" s="1"/>
  <c r="AP66" i="13"/>
  <c r="AY66" i="13" s="1"/>
  <c r="AP67" i="13"/>
  <c r="AY67" i="13" s="1"/>
  <c r="AP68" i="13"/>
  <c r="AY68" i="13" s="1"/>
  <c r="AP69" i="13"/>
  <c r="AY69" i="13" s="1"/>
  <c r="AP3" i="13"/>
  <c r="AY3" i="13" s="1"/>
  <c r="AT70" i="13"/>
  <c r="AU70" i="13"/>
  <c r="AY25" i="13" l="1"/>
  <c r="AX70" i="13"/>
  <c r="BD84" i="1"/>
  <c r="AR85" i="12" l="1"/>
  <c r="AS85" i="12"/>
  <c r="AI84" i="2"/>
  <c r="AJ84" i="2"/>
  <c r="AV84" i="1"/>
  <c r="AW4" i="12"/>
  <c r="AW5" i="12"/>
  <c r="AW6" i="12"/>
  <c r="AW7" i="12"/>
  <c r="AW8" i="12"/>
  <c r="AW9" i="12"/>
  <c r="AW10" i="12"/>
  <c r="AW11" i="12"/>
  <c r="AW12" i="12"/>
  <c r="AW13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14" i="12"/>
  <c r="AW3" i="12"/>
  <c r="AW4" i="1"/>
  <c r="AW5" i="1"/>
  <c r="AW6" i="1"/>
  <c r="AW7" i="1"/>
  <c r="AW8" i="1"/>
  <c r="AW9" i="1"/>
  <c r="AW10" i="1"/>
  <c r="AW11" i="1"/>
  <c r="AW12" i="1"/>
  <c r="AW13" i="1"/>
  <c r="AW15" i="1"/>
  <c r="AW16" i="1"/>
  <c r="AW17" i="1"/>
  <c r="AW18" i="1"/>
  <c r="AW19" i="1"/>
  <c r="AW101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102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14" i="1"/>
  <c r="AW3" i="1"/>
  <c r="AN4" i="2"/>
  <c r="AN5" i="2"/>
  <c r="AN6" i="2"/>
  <c r="AN7" i="2"/>
  <c r="AN8" i="2"/>
  <c r="AN9" i="2"/>
  <c r="AN10" i="2"/>
  <c r="AN11" i="2"/>
  <c r="AN12" i="2"/>
  <c r="AN13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14" i="2"/>
  <c r="AN3" i="2"/>
  <c r="AV85" i="12" l="1"/>
  <c r="AM84" i="2"/>
  <c r="AL70" i="13" l="1"/>
  <c r="AM70" i="13"/>
  <c r="AQ4" i="13"/>
  <c r="AQ5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3" i="13"/>
  <c r="AP70" i="13" l="1"/>
  <c r="AF101" i="2" l="1"/>
  <c r="AN77" i="12" l="1"/>
  <c r="BG77" i="12" s="1"/>
  <c r="AN76" i="12"/>
  <c r="BG76" i="12" s="1"/>
  <c r="AN75" i="12"/>
  <c r="BG75" i="12" s="1"/>
  <c r="AN74" i="12"/>
  <c r="BG74" i="12" s="1"/>
  <c r="AN73" i="12"/>
  <c r="BG73" i="12" s="1"/>
  <c r="AN72" i="12"/>
  <c r="BG72" i="12" s="1"/>
  <c r="AN71" i="12"/>
  <c r="BG71" i="12" s="1"/>
  <c r="AN70" i="12"/>
  <c r="BG70" i="12" s="1"/>
  <c r="AN69" i="12"/>
  <c r="AN68" i="12"/>
  <c r="BG68" i="12" s="1"/>
  <c r="AN67" i="12"/>
  <c r="BG67" i="12" s="1"/>
  <c r="AN66" i="12"/>
  <c r="BG66" i="12" s="1"/>
  <c r="AN65" i="12"/>
  <c r="BG65" i="12" s="1"/>
  <c r="AN64" i="12"/>
  <c r="BG64" i="12" s="1"/>
  <c r="AN63" i="12"/>
  <c r="BG63" i="12" s="1"/>
  <c r="AN62" i="12"/>
  <c r="BG62" i="12" s="1"/>
  <c r="AN61" i="12"/>
  <c r="BG61" i="12" s="1"/>
  <c r="AN60" i="12"/>
  <c r="BG60" i="12" s="1"/>
  <c r="AN59" i="12"/>
  <c r="BG59" i="12" s="1"/>
  <c r="AN100" i="12"/>
  <c r="AN58" i="12"/>
  <c r="BG58" i="12" s="1"/>
  <c r="AN57" i="12"/>
  <c r="BG57" i="12" s="1"/>
  <c r="AN56" i="12"/>
  <c r="BG56" i="12" s="1"/>
  <c r="AN55" i="12"/>
  <c r="BG55" i="12" s="1"/>
  <c r="AN54" i="12"/>
  <c r="BG54" i="12" s="1"/>
  <c r="AN53" i="12"/>
  <c r="BG53" i="12" s="1"/>
  <c r="AN52" i="12"/>
  <c r="BG52" i="12" s="1"/>
  <c r="AN51" i="12"/>
  <c r="BG51" i="12" s="1"/>
  <c r="AN50" i="12"/>
  <c r="BG50" i="12" s="1"/>
  <c r="AN49" i="12"/>
  <c r="BG49" i="12" s="1"/>
  <c r="AN48" i="12"/>
  <c r="BG48" i="12" s="1"/>
  <c r="AN47" i="12"/>
  <c r="BG47" i="12" s="1"/>
  <c r="AN46" i="12"/>
  <c r="BG46" i="12" s="1"/>
  <c r="AN45" i="12"/>
  <c r="BG45" i="12" s="1"/>
  <c r="AN44" i="12"/>
  <c r="BG44" i="12" s="1"/>
  <c r="AN43" i="12"/>
  <c r="BG43" i="12" s="1"/>
  <c r="AN42" i="12"/>
  <c r="BG42" i="12" s="1"/>
  <c r="AN41" i="12"/>
  <c r="BG41" i="12" s="1"/>
  <c r="AN40" i="12"/>
  <c r="BG40" i="12" s="1"/>
  <c r="AN39" i="12"/>
  <c r="BG39" i="12" s="1"/>
  <c r="AN38" i="12"/>
  <c r="BG38" i="12" s="1"/>
  <c r="AN37" i="12"/>
  <c r="BG37" i="12" s="1"/>
  <c r="AN36" i="12"/>
  <c r="BG36" i="12" s="1"/>
  <c r="AN35" i="12"/>
  <c r="BG35" i="12" s="1"/>
  <c r="AN34" i="12"/>
  <c r="BG34" i="12" s="1"/>
  <c r="AN33" i="12"/>
  <c r="BG33" i="12" s="1"/>
  <c r="AN32" i="12"/>
  <c r="BG32" i="12" s="1"/>
  <c r="AN31" i="12"/>
  <c r="BG31" i="12" s="1"/>
  <c r="AN30" i="12"/>
  <c r="BG30" i="12" s="1"/>
  <c r="AN29" i="12"/>
  <c r="BG29" i="12" s="1"/>
  <c r="AN28" i="12"/>
  <c r="BG28" i="12" s="1"/>
  <c r="AN27" i="12"/>
  <c r="BG27" i="12" s="1"/>
  <c r="AN26" i="12"/>
  <c r="BG26" i="12" s="1"/>
  <c r="AN25" i="12"/>
  <c r="BG25" i="12" s="1"/>
  <c r="AN24" i="12"/>
  <c r="BG24" i="12" s="1"/>
  <c r="AN23" i="12"/>
  <c r="BG23" i="12" s="1"/>
  <c r="AN22" i="12"/>
  <c r="BG22" i="12" s="1"/>
  <c r="AN21" i="12"/>
  <c r="BG21" i="12" s="1"/>
  <c r="AN20" i="12"/>
  <c r="BG20" i="12" s="1"/>
  <c r="AN99" i="12"/>
  <c r="AN19" i="12"/>
  <c r="BG19" i="12" s="1"/>
  <c r="AN18" i="12"/>
  <c r="BG18" i="12" s="1"/>
  <c r="AN17" i="12"/>
  <c r="BG17" i="12" s="1"/>
  <c r="AN16" i="12"/>
  <c r="BG16" i="12" s="1"/>
  <c r="AN15" i="12"/>
  <c r="BG15" i="12" s="1"/>
  <c r="AN13" i="12"/>
  <c r="BG13" i="12" s="1"/>
  <c r="AN12" i="12"/>
  <c r="BG12" i="12" s="1"/>
  <c r="AN11" i="12"/>
  <c r="BG11" i="12" s="1"/>
  <c r="AN10" i="12"/>
  <c r="BG10" i="12" s="1"/>
  <c r="AN9" i="12"/>
  <c r="BG9" i="12" s="1"/>
  <c r="AN8" i="12"/>
  <c r="BG8" i="12" s="1"/>
  <c r="AN7" i="12"/>
  <c r="BG7" i="12" s="1"/>
  <c r="AN6" i="12"/>
  <c r="BG6" i="12" s="1"/>
  <c r="AN5" i="12"/>
  <c r="BG5" i="12" s="1"/>
  <c r="AN4" i="12"/>
  <c r="BG4" i="12" s="1"/>
  <c r="AN3" i="12"/>
  <c r="BG3" i="12" s="1"/>
  <c r="AF101" i="1"/>
  <c r="AF101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7" i="12"/>
  <c r="AF88" i="12"/>
  <c r="AF89" i="12"/>
  <c r="AF3" i="12"/>
  <c r="AA90" i="12"/>
  <c r="AB90" i="12"/>
  <c r="AE90" i="12" l="1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3" i="13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6" i="2"/>
  <c r="AF87" i="2"/>
  <c r="AF88" i="2"/>
  <c r="AF89" i="2"/>
  <c r="AF3" i="2"/>
  <c r="AA90" i="2"/>
  <c r="AB90" i="2"/>
  <c r="AN15" i="1"/>
  <c r="AN107" i="1"/>
  <c r="AN16" i="1"/>
  <c r="AN17" i="1"/>
  <c r="AN18" i="1"/>
  <c r="AN3" i="1"/>
  <c r="AO3" i="1" s="1"/>
  <c r="AN19" i="1"/>
  <c r="AO19" i="1" s="1"/>
  <c r="AN20" i="1"/>
  <c r="AN108" i="1"/>
  <c r="AN4" i="1"/>
  <c r="AN21" i="1"/>
  <c r="AN22" i="1"/>
  <c r="AN24" i="1"/>
  <c r="AN5" i="1"/>
  <c r="AN25" i="1"/>
  <c r="AN26" i="1"/>
  <c r="AN27" i="1"/>
  <c r="AN28" i="1"/>
  <c r="AN109" i="1"/>
  <c r="AN29" i="1"/>
  <c r="AN30" i="1"/>
  <c r="AN31" i="1"/>
  <c r="AO31" i="1" s="1"/>
  <c r="AN6" i="1"/>
  <c r="AO6" i="1" s="1"/>
  <c r="AN32" i="1"/>
  <c r="AN33" i="1"/>
  <c r="AN34" i="1"/>
  <c r="AN35" i="1"/>
  <c r="AN36" i="1"/>
  <c r="AN37" i="1"/>
  <c r="AO37" i="1" s="1"/>
  <c r="AN38" i="1"/>
  <c r="AN39" i="1"/>
  <c r="AO39" i="1" s="1"/>
  <c r="AN40" i="1"/>
  <c r="AN42" i="1"/>
  <c r="AN7" i="1"/>
  <c r="AO7" i="1" s="1"/>
  <c r="AN43" i="1"/>
  <c r="AN8" i="1"/>
  <c r="AN44" i="1"/>
  <c r="AN45" i="1"/>
  <c r="AN110" i="1"/>
  <c r="AN9" i="1"/>
  <c r="AN46" i="1"/>
  <c r="AN47" i="1"/>
  <c r="AN10" i="1"/>
  <c r="AO10" i="1" s="1"/>
  <c r="AN48" i="1"/>
  <c r="AO48" i="1" s="1"/>
  <c r="AN49" i="1"/>
  <c r="AO49" i="1" s="1"/>
  <c r="AN51" i="1"/>
  <c r="AN52" i="1"/>
  <c r="AN53" i="1"/>
  <c r="AN54" i="1"/>
  <c r="AO54" i="1" s="1"/>
  <c r="AN55" i="1"/>
  <c r="AN11" i="1"/>
  <c r="AO11" i="1" s="1"/>
  <c r="AN12" i="1"/>
  <c r="AN56" i="1"/>
  <c r="AO56" i="1" s="1"/>
  <c r="AN13" i="1"/>
  <c r="AO13" i="1" s="1"/>
  <c r="AN57" i="1"/>
  <c r="AN58" i="1"/>
  <c r="AN59" i="1"/>
  <c r="AO59" i="1" s="1"/>
  <c r="AN60" i="1"/>
  <c r="AN61" i="1"/>
  <c r="AN62" i="1"/>
  <c r="AO62" i="1" s="1"/>
  <c r="AN71" i="1"/>
  <c r="AN106" i="1"/>
  <c r="AN72" i="1"/>
  <c r="AO72" i="1" s="1"/>
  <c r="AN73" i="1"/>
  <c r="AO73" i="1" s="1"/>
  <c r="AN74" i="1"/>
  <c r="AO74" i="1" s="1"/>
  <c r="AN75" i="1"/>
  <c r="AO75" i="1" s="1"/>
  <c r="AN105" i="1"/>
  <c r="AN76" i="1"/>
  <c r="AO76" i="1" s="1"/>
  <c r="AN104" i="1"/>
  <c r="AN103" i="1"/>
  <c r="AN77" i="1"/>
  <c r="AN102" i="1"/>
  <c r="AN78" i="1"/>
  <c r="AO78" i="1" s="1"/>
  <c r="AN79" i="1"/>
  <c r="AO79" i="1" s="1"/>
  <c r="AN101" i="1"/>
  <c r="AN111" i="1"/>
  <c r="AN112" i="1"/>
  <c r="AN80" i="1"/>
  <c r="AN113" i="1"/>
  <c r="AN81" i="1"/>
  <c r="AO81" i="1" s="1"/>
  <c r="AN63" i="1"/>
  <c r="AN64" i="1"/>
  <c r="AN65" i="1"/>
  <c r="AN66" i="1"/>
  <c r="AO66" i="1" s="1"/>
  <c r="AN67" i="1"/>
  <c r="AO67" i="1" s="1"/>
  <c r="AN68" i="1"/>
  <c r="AO68" i="1" s="1"/>
  <c r="AN114" i="1"/>
  <c r="AN115" i="1"/>
  <c r="AN116" i="1"/>
  <c r="AN69" i="1"/>
  <c r="AO69" i="1" s="1"/>
  <c r="AN70" i="1"/>
  <c r="AO70" i="1" s="1"/>
  <c r="AN14" i="1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3" i="13"/>
  <c r="AF85" i="2"/>
  <c r="AA90" i="1"/>
  <c r="AB9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6" i="1"/>
  <c r="AF87" i="1"/>
  <c r="AF88" i="1"/>
  <c r="AF89" i="1"/>
  <c r="AF3" i="1"/>
  <c r="AA71" i="13"/>
  <c r="AB71" i="13"/>
  <c r="AE90" i="2" l="1"/>
  <c r="AE90" i="1"/>
  <c r="AE71" i="13"/>
  <c r="W85" i="1" l="1"/>
  <c r="AF85" i="1" s="1"/>
  <c r="AF85" i="12"/>
  <c r="X4" i="13" l="1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3" i="13"/>
  <c r="S71" i="13"/>
  <c r="T71" i="13"/>
  <c r="S90" i="2"/>
  <c r="T90" i="2"/>
  <c r="W90" i="2" s="1"/>
  <c r="S90" i="1"/>
  <c r="T90" i="1"/>
  <c r="S90" i="12"/>
  <c r="T90" i="12"/>
  <c r="W90" i="12" s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6" i="12"/>
  <c r="X87" i="12"/>
  <c r="X88" i="12"/>
  <c r="X89" i="12"/>
  <c r="X3" i="1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6" i="2"/>
  <c r="X87" i="2"/>
  <c r="X88" i="2"/>
  <c r="X89" i="2"/>
  <c r="X3" i="2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6" i="1"/>
  <c r="X87" i="1"/>
  <c r="X88" i="1"/>
  <c r="X89" i="1"/>
  <c r="X3" i="1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W90" i="1" l="1"/>
  <c r="W71" i="13"/>
  <c r="X23" i="1"/>
  <c r="K90" i="2"/>
  <c r="L90" i="2"/>
  <c r="O90" i="2" s="1"/>
  <c r="X85" i="2"/>
  <c r="K90" i="1"/>
  <c r="L90" i="1"/>
  <c r="X85" i="1"/>
  <c r="K90" i="12"/>
  <c r="L90" i="12"/>
  <c r="X85" i="12"/>
  <c r="K71" i="13"/>
  <c r="L71" i="13"/>
  <c r="O90" i="12" l="1"/>
  <c r="O90" i="1"/>
  <c r="O71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3" i="13"/>
  <c r="D82" i="2" l="1"/>
  <c r="E82" i="2"/>
  <c r="H82" i="2" s="1"/>
  <c r="D82" i="1"/>
  <c r="E82" i="1"/>
  <c r="H82" i="1" s="1"/>
  <c r="D71" i="13"/>
  <c r="E71" i="13"/>
  <c r="D82" i="12"/>
  <c r="E82" i="12"/>
  <c r="H82" i="12" l="1"/>
  <c r="H71" i="13"/>
  <c r="HF14" i="19" l="1"/>
  <c r="HF21" i="19"/>
  <c r="HF4" i="19"/>
  <c r="HF22" i="19"/>
  <c r="HF9" i="19"/>
  <c r="HF55" i="19"/>
</calcChain>
</file>

<file path=xl/sharedStrings.xml><?xml version="1.0" encoding="utf-8"?>
<sst xmlns="http://schemas.openxmlformats.org/spreadsheetml/2006/main" count="36012" uniqueCount="466">
  <si>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</si>
  <si>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</si>
  <si>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</si>
  <si>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</si>
  <si>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</si>
  <si>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</si>
  <si>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</si>
  <si>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</si>
  <si>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</si>
  <si>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</si>
  <si>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</si>
  <si>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</si>
  <si>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</si>
  <si>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</si>
  <si>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</si>
  <si>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</si>
  <si>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</si>
  <si>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</si>
  <si>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</si>
  <si>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</si>
  <si>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</si>
  <si>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</si>
  <si>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</si>
  <si>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</si>
  <si>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</si>
  <si>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</si>
  <si>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</si>
  <si>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</si>
  <si>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</si>
  <si>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</si>
  <si>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</si>
  <si>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</si>
  <si>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</si>
  <si>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</si>
  <si>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</si>
  <si>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</si>
  <si>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</si>
  <si>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</si>
  <si>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</si>
  <si>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</si>
  <si>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</si>
  <si>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</si>
  <si>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</si>
  <si>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</si>
  <si>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</si>
  <si>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</si>
  <si>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</si>
  <si>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</si>
  <si>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</si>
  <si>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</si>
  <si>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</si>
  <si>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</si>
  <si>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</si>
  <si>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</si>
  <si>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</si>
  <si>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</si>
  <si>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</si>
  <si>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</si>
  <si>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</si>
  <si>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</si>
  <si>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</si>
  <si>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</si>
  <si>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</si>
  <si>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</si>
  <si>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</si>
  <si>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</si>
  <si>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</si>
  <si>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</si>
  <si>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</si>
  <si>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</si>
  <si>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</si>
  <si>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</si>
  <si>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</si>
  <si>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</si>
  <si>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</si>
  <si>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</si>
  <si>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</si>
  <si>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</si>
  <si>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</si>
  <si>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</si>
  <si>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</si>
  <si>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</si>
  <si>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</si>
  <si>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</si>
  <si>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</si>
  <si>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</si>
  <si>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</si>
  <si>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</si>
  <si>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</si>
  <si>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</si>
  <si>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</si>
  <si>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</si>
  <si>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</si>
  <si>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</si>
  <si>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</si>
  <si>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</si>
  <si>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</si>
  <si>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</si>
  <si>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</si>
  <si>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</si>
  <si>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</si>
  <si>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</si>
  <si>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</si>
  <si>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</si>
  <si>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</si>
  <si>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</si>
  <si>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</si>
  <si>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</si>
  <si>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</si>
  <si>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</si>
  <si>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</si>
  <si>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</si>
  <si>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</si>
  <si>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</si>
  <si>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</si>
  <si>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</si>
  <si>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</si>
  <si>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</si>
  <si>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</si>
  <si>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</si>
  <si>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</si>
  <si>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</si>
  <si>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</si>
  <si>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</si>
  <si>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</si>
  <si>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</si>
  <si>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</si>
  <si>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</si>
  <si>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</si>
  <si>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</si>
  <si>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</si>
  <si>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</si>
  <si>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</si>
  <si>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</si>
  <si>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</si>
  <si>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</si>
  <si>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</si>
  <si>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</si>
  <si>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</si>
  <si>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</si>
  <si>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</si>
  <si>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</si>
  <si>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</si>
  <si>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</si>
  <si>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</si>
  <si>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</si>
  <si>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</si>
  <si>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</si>
  <si>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</si>
  <si>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</si>
  <si>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</si>
  <si>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</si>
  <si>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</si>
  <si>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</si>
  <si>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</si>
  <si>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</si>
  <si>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</si>
  <si>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</si>
  <si>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</si>
  <si>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</si>
  <si>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</si>
  <si>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</si>
  <si>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</si>
  <si>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</si>
  <si>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</si>
  <si>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</si>
  <si>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</si>
  <si>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</si>
  <si>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</si>
  <si>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</si>
  <si>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</si>
  <si>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</si>
  <si>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</si>
  <si>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</si>
  <si>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</si>
  <si>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</si>
  <si>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</si>
  <si>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</si>
  <si>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</si>
  <si>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</si>
  <si>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</si>
  <si>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</si>
  <si>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</si>
  <si>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</si>
  <si>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</si>
  <si>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</si>
  <si>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</si>
  <si>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</si>
  <si>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</si>
  <si>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</si>
  <si>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</si>
  <si>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</si>
  <si>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</si>
  <si>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</si>
  <si>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</si>
  <si>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</si>
  <si>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</si>
  <si>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</si>
  <si>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</si>
  <si>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</si>
  <si>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</si>
  <si>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</si>
  <si>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</si>
  <si>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</si>
  <si>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</si>
  <si>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</si>
  <si>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</si>
  <si>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</si>
  <si>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</si>
  <si>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</si>
  <si>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</si>
  <si>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</si>
  <si>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</si>
  <si>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</si>
  <si>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</si>
  <si>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</si>
  <si>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</si>
  <si>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</si>
  <si>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</si>
  <si>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</si>
  <si>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</si>
  <si>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</si>
  <si>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</si>
  <si>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</si>
  <si>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</si>
  <si>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</si>
  <si>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</si>
  <si>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</si>
  <si>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</si>
  <si>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</si>
  <si>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</si>
  <si>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</si>
  <si>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</si>
  <si>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</si>
  <si>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</si>
  <si>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</si>
  <si>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</si>
  <si>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</si>
  <si>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</si>
  <si>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</si>
  <si>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</si>
  <si>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</si>
  <si>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</si>
  <si>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</si>
  <si>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</si>
  <si>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</si>
  <si>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</si>
  <si>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</si>
  <si>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</si>
  <si>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</si>
  <si>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</si>
  <si>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</si>
  <si>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</si>
  <si>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</si>
  <si>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</si>
  <si>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</si>
  <si>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</si>
  <si>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</si>
  <si>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</si>
  <si>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</si>
  <si>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</si>
  <si>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</si>
  <si>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</si>
  <si>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</si>
  <si>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</si>
  <si>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</si>
  <si>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</si>
  <si>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</si>
  <si>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</si>
  <si>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</si>
  <si>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</si>
  <si>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</si>
  <si>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</si>
  <si>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</si>
  <si>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</si>
  <si>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</si>
  <si>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</si>
  <si>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</si>
  <si>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</si>
  <si>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</si>
  <si>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</si>
  <si>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</si>
  <si>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</si>
  <si>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</si>
  <si>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</si>
  <si>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</si>
  <si>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</si>
  <si>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</si>
  <si>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</si>
  <si>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</si>
  <si>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</si>
  <si>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</si>
  <si>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</si>
  <si>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</si>
  <si>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</si>
  <si>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</si>
  <si>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</si>
  <si>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</si>
  <si>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</si>
  <si>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</si>
  <si>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</si>
  <si>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</si>
  <si>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</si>
  <si>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</si>
  <si>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</si>
  <si>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</si>
  <si>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</si>
  <si>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</si>
  <si>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</si>
  <si>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</si>
  <si>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</si>
  <si>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</si>
  <si>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</si>
  <si>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</si>
  <si>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</si>
  <si>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</si>
  <si>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</si>
  <si>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</si>
  <si>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</si>
  <si>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</si>
  <si>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</si>
  <si>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</si>
  <si>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</si>
  <si>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</si>
  <si>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</si>
  <si>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</si>
  <si>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</si>
  <si>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</si>
  <si>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</si>
  <si>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</si>
  <si>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</si>
  <si>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</si>
  <si>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</si>
  <si>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</si>
  <si>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</si>
  <si>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</si>
  <si>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</si>
  <si>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</si>
  <si>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</si>
  <si>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</si>
  <si>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</si>
  <si>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</si>
  <si>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</si>
  <si>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</si>
  <si>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</si>
  <si>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</si>
  <si>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</si>
  <si>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</si>
  <si>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</si>
  <si>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</si>
  <si>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</si>
  <si>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</si>
  <si>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</si>
  <si>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</si>
  <si>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</si>
  <si>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</si>
  <si>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</si>
  <si>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</si>
  <si>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</si>
  <si>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</si>
  <si>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</si>
  <si>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</si>
  <si>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</si>
  <si>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</si>
  <si>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</si>
  <si>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</si>
  <si>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</si>
  <si>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</si>
  <si>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</si>
  <si>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</si>
  <si>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</si>
  <si>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>12.40.278.0</t>
  </si>
  <si>
    <t>ContactsChangeEvent_added_attribute pass</t>
  </si>
  <si>
    <t>Entry_moveTo_occupied_by_notempty_directory fail</t>
  </si>
  <si>
    <t>Entry_moveTo_parent_noexist fail</t>
  </si>
  <si>
    <t>Entry_moveTo_parent_not_provide fail</t>
  </si>
  <si>
    <t>Entry_remove_fail_not_empty_entry fail</t>
  </si>
  <si>
    <t>Entry_remove_fail_root_directory_entry fail</t>
  </si>
  <si>
    <t>FileSystem_defined_name_fail_entry fail</t>
  </si>
  <si>
    <t>FileSystem_defined_name_success_entry fail</t>
  </si>
  <si>
    <t>SmsManager_onsent fail</t>
  </si>
  <si>
    <t>SmsManager_sent_event fail</t>
  </si>
  <si>
    <t>event_session_key pass</t>
  </si>
  <si>
    <t>event_local_key pass</t>
  </si>
  <si>
    <t>event_constructor_js pass</t>
  </si>
  <si>
    <t>12.40.279.0</t>
  </si>
  <si>
    <t>12.40.281.0</t>
  </si>
  <si>
    <t>ContactsManager_save_categories_multiple pass</t>
  </si>
  <si>
    <t>ContactsChangeEvent_removed_attribute pass</t>
  </si>
  <si>
    <t>ContactsManager_save_update  pass</t>
  </si>
  <si>
    <t>CSS3TextEffects_text-align_initial_value pass</t>
  </si>
  <si>
    <t>CSS3TextEffects_text-emphasis-style_initial_value pass</t>
  </si>
  <si>
    <t>CSS3TextEffects_text-shadow_initial_value pass</t>
  </si>
  <si>
    <t>CSS3TextEffects_text-decoration_initial_value pass</t>
  </si>
  <si>
    <t>valueMode_18 pass</t>
  </si>
  <si>
    <t>11.40.277.2</t>
  </si>
  <si>
    <t>wrt-packertool2-android-tests</t>
  </si>
  <si>
    <t>Crosswalk_EmbeddedMode_Extension_XwalkRuntimeLibUninstall_viaTerminal pass</t>
  </si>
  <si>
    <t>12.40.286.0</t>
  </si>
  <si>
    <t>document_onchange_event pass</t>
  </si>
  <si>
    <t>document_oninput_event pass</t>
  </si>
  <si>
    <t>12.40.287.0</t>
  </si>
  <si>
    <t>12.40.293.0</t>
  </si>
  <si>
    <t>background-clip-005 pass</t>
  </si>
  <si>
    <t>background-clip-006 pass</t>
  </si>
  <si>
    <t>11.40.277.0-27.2</t>
  </si>
  <si>
    <t>12.40.294.0(webdriver)</t>
  </si>
  <si>
    <t>12.40.294.0(stub)</t>
  </si>
  <si>
    <t xml:space="preserve">12.40.282.0 </t>
  </si>
  <si>
    <t xml:space="preserve">12.40.283.0 </t>
  </si>
  <si>
    <t xml:space="preserve">12.40.284.0 </t>
  </si>
  <si>
    <t xml:space="preserve">12.40.285.0 </t>
  </si>
  <si>
    <t xml:space="preserve">12.40.286.0 </t>
  </si>
  <si>
    <t xml:space="preserve">12.40.287.0 </t>
  </si>
  <si>
    <t xml:space="preserve">12.40.288.0 </t>
  </si>
  <si>
    <t xml:space="preserve">12.40.289.0 </t>
  </si>
  <si>
    <t xml:space="preserve">12.40.290.0 </t>
  </si>
  <si>
    <t xml:space="preserve">12.40.291.0 </t>
  </si>
  <si>
    <t xml:space="preserve">12.40.292.0 </t>
  </si>
  <si>
    <t>wrt-manifest2-android-tests</t>
  </si>
  <si>
    <t>wrt-security-android-tests</t>
  </si>
  <si>
    <t>webapi-embeddingapi-xwalk-tests</t>
  </si>
  <si>
    <t>FileWriter_write_normal  fail</t>
  </si>
  <si>
    <t>FileWriter_length_normal  fail</t>
  </si>
  <si>
    <t>storage_local_setitem_quotaexceedederr  block-&gt;pass</t>
  </si>
  <si>
    <t>WebWorker_DedicatedWorkerGlobalScope_postMessage_binary   block-&gt;pass</t>
  </si>
  <si>
    <t>ContactsManager_clear_multiple  pass</t>
  </si>
  <si>
    <t>ContactsManager_clear  pass</t>
  </si>
  <si>
    <t>xhr2_XMLHttpRequestEventTarget_ontimeout_event  block-&gt;pass</t>
  </si>
  <si>
    <t>ContactsManager_find_all_multiple  fail</t>
  </si>
  <si>
    <t>ContactsChangeEvent_modified</t>
  </si>
  <si>
    <t>performance_PerformanceEntry_correct_attribute_js  fail-&gt;pass</t>
  </si>
  <si>
    <t>Performance_getEntries_basic   pass</t>
  </si>
  <si>
    <t>ContactsChangeEvent_modified_attribute  pass</t>
  </si>
  <si>
    <t>ContactsManager_remove_no_found pass</t>
  </si>
  <si>
    <t>RTCPeerConnection_signalingstatechange_event</t>
  </si>
  <si>
    <t>performance_PerformanceEntry_attribute_correct  fail-&gt;pass</t>
  </si>
  <si>
    <t>ContactsManager_save_categories_multiple  pass</t>
  </si>
  <si>
    <t>RTCPeerConnection_signalingstatechange_event  block-&gt;pass</t>
  </si>
  <si>
    <t>RTCPeerConnection_signalingstatechange_event  pass</t>
  </si>
  <si>
    <t>webapi-messaging-w3c-tests   pass</t>
  </si>
  <si>
    <t>SmsManager_onsent</t>
  </si>
  <si>
    <t>SmsManager_sent_event</t>
  </si>
  <si>
    <t>RTCPeerConnection_EventHandler_1  pass</t>
  </si>
  <si>
    <t>RTCPeerConnection-AddRemoveStream  pass</t>
  </si>
  <si>
    <t>11.40.277.0</t>
  </si>
  <si>
    <t xml:space="preserve">12.40.278.0 </t>
  </si>
  <si>
    <t xml:space="preserve">12.40.279.0 </t>
  </si>
  <si>
    <t xml:space="preserve">12.40.280.0 </t>
  </si>
  <si>
    <t xml:space="preserve">12.40.281.0 </t>
  </si>
  <si>
    <t xml:space="preserve">11.40.277.0 </t>
  </si>
  <si>
    <t xml:space="preserve">12.40.293.0 </t>
  </si>
  <si>
    <t xml:space="preserve">11.40.277.6 </t>
  </si>
  <si>
    <t>toDataURL.jpeg.quality.basic pass</t>
  </si>
  <si>
    <t>2d_pattern_animated_gif pass</t>
  </si>
  <si>
    <t>11.40.277.0-29.1</t>
  </si>
  <si>
    <t>11.40.277.1</t>
  </si>
  <si>
    <t>11.39.266.0(stub-64bit)</t>
  </si>
  <si>
    <t>12.40.293.0(stub-32bit)</t>
  </si>
  <si>
    <t>11.40.277.6</t>
  </si>
  <si>
    <t>12.40.296.0</t>
  </si>
  <si>
    <t>audio_seek_ogg_vorbis pass</t>
  </si>
  <si>
    <t>Secure_Close_2999_reason pass</t>
  </si>
  <si>
    <t>FileSaver_readyState_exist fail</t>
  </si>
  <si>
    <t>audio-html5-tests</t>
    <phoneticPr fontId="11" type="noConversion"/>
  </si>
  <si>
    <t>webstorage-w3c-tests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</si>
</sst>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0" fillId="14" borderId="0" xfId="0" applyFill="1"/>
    <xf numFmtId="0" fontId="1" fillId="14" borderId="0" xfId="0" applyFont="1" applyFill="1"/>
    <xf numFmtId="0" fontId="3" fillId="14" borderId="0" xfId="0" applyFont="1" applyFill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0" fontId="21" fillId="0" borderId="0" xfId="0" applyFont="1" applyAlignment="1">
      <alignment wrapText="1"/>
    </xf>
    <xf numFmtId="0" fontId="21" fillId="0" borderId="0" xfId="0" applyFont="1" applyAlignment="1"/>
    <xf numFmtId="9" fontId="1" fillId="9" borderId="0" xfId="0" applyNumberFormat="1" applyFont="1" applyFill="1"/>
    <xf numFmtId="0" fontId="3" fillId="6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65">
    <dxf>
      <font>
        <color rgb="FF9C0006"/>
      </font>
    </dxf>
    <dxf>
      <font>
        <color rgb="FF9C0006"/>
      </font>
    </dxf>
    <dxf>
      <fill>
        <patternFill patternType="solid">
          <fgColor rgb="FFFFFF00"/>
          <bgColor rgb="FF000000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  <sheetName val="beta Google Nexus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142"/>
  <sheetViews>
    <sheetView tabSelected="1" topLeftCell="GI1" zoomScale="80" zoomScaleNormal="80" workbookViewId="0">
      <pane ySplit="2" topLeftCell="A3" activePane="bottomLeft" state="frozen"/>
      <selection activeCell="CW21" sqref="CW21"/>
      <selection pane="bottomLeft" activeCell="HC33" sqref="HC33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98" width="9.140625" style="2"/>
    <col min="199" max="199" width="15.28515625" style="2" hidden="1" customWidth="1"/>
    <col min="200" max="203" width="0" style="2" hidden="1" customWidth="1"/>
    <col min="204" max="204" width="0" style="158" hidden="1" customWidth="1"/>
    <col min="205" max="206" width="0" style="2" hidden="1" customWidth="1"/>
    <col min="207" max="207" width="12.7109375" style="2" customWidth="1"/>
    <col min="208" max="211" width="9.140625" style="2"/>
    <col min="212" max="212" width="9.140625" style="158"/>
    <col min="213" max="16384" width="9.140625" style="2"/>
  </cols>
  <sheetData>
    <row r="1" spans="1:213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  <c r="GQ1" s="24" t="s">
        <v>405</v>
      </c>
      <c r="GV1" s="69"/>
      <c r="GY1" t="s">
        <v>455</v>
      </c>
      <c r="HD1" s="69"/>
    </row>
    <row r="2" spans="1:213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  <c r="GQ2" s="157" t="s">
        <v>0</v>
      </c>
      <c r="GR2" s="157" t="s">
        <v>1</v>
      </c>
      <c r="GS2" s="157" t="s">
        <v>2</v>
      </c>
      <c r="GT2" s="157" t="s">
        <v>3</v>
      </c>
      <c r="GU2" s="157" t="s">
        <v>4</v>
      </c>
      <c r="GV2" s="158" t="s">
        <v>5</v>
      </c>
      <c r="GY2" s="157" t="s">
        <v>0</v>
      </c>
      <c r="GZ2" s="157" t="s">
        <v>1</v>
      </c>
      <c r="HA2" s="157" t="s">
        <v>2</v>
      </c>
      <c r="HB2" s="157" t="s">
        <v>3</v>
      </c>
      <c r="HC2" s="157" t="s">
        <v>4</v>
      </c>
      <c r="HD2" s="158" t="s">
        <v>5</v>
      </c>
    </row>
    <row r="3" spans="1:213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  <c r="GQ3" s="157" t="s">
        <v>6</v>
      </c>
      <c r="GR3" s="157">
        <v>74</v>
      </c>
      <c r="GS3" s="157">
        <v>65</v>
      </c>
      <c r="GT3" s="157">
        <v>9</v>
      </c>
      <c r="GU3" s="157">
        <v>0</v>
      </c>
      <c r="GV3" s="158">
        <f>GS3/GR3</f>
        <v>0.8783783783783784</v>
      </c>
      <c r="GW3" s="158">
        <f>GV3-GN3</f>
        <v>0</v>
      </c>
      <c r="GY3" s="157" t="s">
        <v>6</v>
      </c>
      <c r="GZ3" s="157">
        <v>74</v>
      </c>
      <c r="HA3" s="157">
        <v>66</v>
      </c>
      <c r="HB3" s="157">
        <v>8</v>
      </c>
      <c r="HC3" s="157">
        <v>0</v>
      </c>
      <c r="HD3" s="158">
        <f>HA3/GZ3</f>
        <v>0.89189189189189189</v>
      </c>
      <c r="HE3" s="158">
        <f>HD3-GN3</f>
        <v>1.3513513513513487E-2</v>
      </c>
    </row>
    <row r="4" spans="1:213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  <c r="GQ4" s="157" t="s">
        <v>7</v>
      </c>
      <c r="GR4" s="157">
        <v>36</v>
      </c>
      <c r="GS4" s="157">
        <v>34</v>
      </c>
      <c r="GT4" s="157">
        <v>2</v>
      </c>
      <c r="GU4" s="157">
        <v>0</v>
      </c>
      <c r="GV4" s="158">
        <f t="shared" ref="GV4:GV67" si="24">GS4/GR4</f>
        <v>0.94444444444444442</v>
      </c>
      <c r="GW4" s="158">
        <f t="shared" ref="GW4:GW67" si="25">GV4-GN4</f>
        <v>0</v>
      </c>
      <c r="GY4" s="157" t="s">
        <v>7</v>
      </c>
      <c r="GZ4" s="157">
        <v>36</v>
      </c>
      <c r="HA4" s="157">
        <v>34</v>
      </c>
      <c r="HB4" s="157">
        <v>2</v>
      </c>
      <c r="HC4" s="157">
        <v>0</v>
      </c>
      <c r="HD4" s="158">
        <f t="shared" ref="HD4:HD67" si="26">HA4/GZ4</f>
        <v>0.94444444444444442</v>
      </c>
    </row>
    <row r="5" spans="1:213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  <c r="GQ5" s="157" t="s">
        <v>8</v>
      </c>
      <c r="GR5" s="157">
        <v>135</v>
      </c>
      <c r="GS5" s="157">
        <v>53</v>
      </c>
      <c r="GT5" s="157">
        <v>82</v>
      </c>
      <c r="GU5" s="157">
        <v>0</v>
      </c>
      <c r="GV5" s="158">
        <f t="shared" si="24"/>
        <v>0.3925925925925926</v>
      </c>
      <c r="GW5" s="158">
        <f t="shared" si="25"/>
        <v>-0.35555555555555551</v>
      </c>
      <c r="GY5" s="157" t="s">
        <v>8</v>
      </c>
      <c r="GZ5" s="157">
        <v>135</v>
      </c>
      <c r="HA5" s="157">
        <v>53</v>
      </c>
      <c r="HB5" s="157">
        <v>82</v>
      </c>
      <c r="HC5" s="157">
        <v>0</v>
      </c>
      <c r="HD5" s="158">
        <f t="shared" si="26"/>
        <v>0.3925925925925926</v>
      </c>
    </row>
    <row r="6" spans="1:213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  <c r="GQ6" s="157" t="s">
        <v>9</v>
      </c>
      <c r="GR6" s="157">
        <v>271</v>
      </c>
      <c r="GS6" s="157">
        <v>267</v>
      </c>
      <c r="GT6" s="157">
        <v>4</v>
      </c>
      <c r="GU6" s="157">
        <v>0</v>
      </c>
      <c r="GV6" s="158">
        <f t="shared" si="24"/>
        <v>0.98523985239852396</v>
      </c>
      <c r="GW6" s="158">
        <f t="shared" si="25"/>
        <v>0</v>
      </c>
      <c r="GY6" s="157" t="s">
        <v>9</v>
      </c>
      <c r="GZ6" s="157">
        <v>271</v>
      </c>
      <c r="HA6" s="157">
        <v>267</v>
      </c>
      <c r="HB6" s="157">
        <v>4</v>
      </c>
      <c r="HC6" s="157">
        <v>0</v>
      </c>
      <c r="HD6" s="158">
        <f t="shared" si="26"/>
        <v>0.98523985239852396</v>
      </c>
    </row>
    <row r="7" spans="1:213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  <c r="GQ7" s="157" t="s">
        <v>10</v>
      </c>
      <c r="GR7" s="157">
        <v>38</v>
      </c>
      <c r="GS7" s="157">
        <v>11</v>
      </c>
      <c r="GT7" s="157">
        <v>27</v>
      </c>
      <c r="GU7" s="157">
        <v>0</v>
      </c>
      <c r="GV7" s="158">
        <f t="shared" si="24"/>
        <v>0.28947368421052633</v>
      </c>
      <c r="GW7" s="158">
        <f t="shared" si="25"/>
        <v>0</v>
      </c>
      <c r="GY7" s="157" t="s">
        <v>10</v>
      </c>
      <c r="GZ7" s="157">
        <v>38</v>
      </c>
      <c r="HA7" s="157">
        <v>11</v>
      </c>
      <c r="HB7" s="157">
        <v>27</v>
      </c>
      <c r="HC7" s="157">
        <v>0</v>
      </c>
      <c r="HD7" s="158">
        <f t="shared" si="26"/>
        <v>0.28947368421052633</v>
      </c>
    </row>
    <row r="8" spans="1:213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  <c r="GQ8" s="157" t="s">
        <v>11</v>
      </c>
      <c r="GR8" s="157">
        <v>25</v>
      </c>
      <c r="GS8" s="157">
        <v>17</v>
      </c>
      <c r="GT8" s="157">
        <v>8</v>
      </c>
      <c r="GU8" s="157">
        <v>0</v>
      </c>
      <c r="GV8" s="158">
        <f t="shared" si="24"/>
        <v>0.68</v>
      </c>
      <c r="GW8" s="158">
        <f t="shared" si="25"/>
        <v>0</v>
      </c>
      <c r="GY8" s="157" t="s">
        <v>11</v>
      </c>
      <c r="GZ8" s="157">
        <v>25</v>
      </c>
      <c r="HA8" s="157">
        <v>17</v>
      </c>
      <c r="HB8" s="157">
        <v>8</v>
      </c>
      <c r="HC8" s="157">
        <v>0</v>
      </c>
      <c r="HD8" s="158">
        <f t="shared" si="26"/>
        <v>0.68</v>
      </c>
    </row>
    <row r="9" spans="1:213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  <c r="GQ9" s="157" t="s">
        <v>12</v>
      </c>
      <c r="GR9" s="157">
        <v>81</v>
      </c>
      <c r="GS9" s="157">
        <v>81</v>
      </c>
      <c r="GT9" s="157">
        <v>0</v>
      </c>
      <c r="GU9" s="157">
        <v>0</v>
      </c>
      <c r="GV9" s="158">
        <f t="shared" si="24"/>
        <v>1</v>
      </c>
      <c r="GW9" s="158">
        <f t="shared" si="25"/>
        <v>0</v>
      </c>
      <c r="GY9" s="157" t="s">
        <v>12</v>
      </c>
      <c r="GZ9" s="157">
        <v>81</v>
      </c>
      <c r="HA9" s="157">
        <v>81</v>
      </c>
      <c r="HB9" s="157">
        <v>0</v>
      </c>
      <c r="HC9" s="157">
        <v>0</v>
      </c>
      <c r="HD9" s="158">
        <f t="shared" si="26"/>
        <v>1</v>
      </c>
    </row>
    <row r="10" spans="1:213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  <c r="GQ10" s="157" t="s">
        <v>13</v>
      </c>
      <c r="GR10" s="157">
        <v>48</v>
      </c>
      <c r="GS10" s="157">
        <v>38</v>
      </c>
      <c r="GT10" s="157">
        <v>8</v>
      </c>
      <c r="GU10" s="157">
        <v>2</v>
      </c>
      <c r="GV10" s="158">
        <f t="shared" si="24"/>
        <v>0.79166666666666663</v>
      </c>
      <c r="GW10" s="158">
        <f t="shared" si="25"/>
        <v>0</v>
      </c>
      <c r="GY10" s="157" t="s">
        <v>13</v>
      </c>
      <c r="GZ10" s="157">
        <v>48</v>
      </c>
      <c r="HA10" s="157">
        <v>38</v>
      </c>
      <c r="HB10" s="157">
        <v>8</v>
      </c>
      <c r="HC10" s="157">
        <v>2</v>
      </c>
      <c r="HD10" s="158">
        <f t="shared" si="26"/>
        <v>0.79166666666666663</v>
      </c>
    </row>
    <row r="11" spans="1:213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  <c r="GQ11" s="157" t="s">
        <v>14</v>
      </c>
      <c r="GR11" s="157">
        <v>207</v>
      </c>
      <c r="GS11" s="157">
        <v>188</v>
      </c>
      <c r="GT11" s="157">
        <v>18</v>
      </c>
      <c r="GU11" s="157">
        <v>1</v>
      </c>
      <c r="GV11" s="158">
        <f t="shared" si="24"/>
        <v>0.90821256038647347</v>
      </c>
      <c r="GW11" s="158">
        <f t="shared" si="25"/>
        <v>2.4154589371980673E-2</v>
      </c>
      <c r="GY11" s="157" t="s">
        <v>14</v>
      </c>
      <c r="GZ11" s="157">
        <v>207</v>
      </c>
      <c r="HA11" s="157">
        <v>188</v>
      </c>
      <c r="HB11" s="157">
        <v>18</v>
      </c>
      <c r="HC11" s="157">
        <v>1</v>
      </c>
      <c r="HD11" s="158">
        <f t="shared" si="26"/>
        <v>0.90821256038647347</v>
      </c>
    </row>
    <row r="12" spans="1:213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  <c r="GQ12" s="157" t="s">
        <v>15</v>
      </c>
      <c r="GR12" s="157">
        <v>30</v>
      </c>
      <c r="GS12" s="157">
        <v>18</v>
      </c>
      <c r="GT12" s="157">
        <v>10</v>
      </c>
      <c r="GU12" s="157">
        <v>2</v>
      </c>
      <c r="GV12" s="158">
        <f t="shared" si="24"/>
        <v>0.6</v>
      </c>
      <c r="GW12" s="158">
        <f t="shared" si="25"/>
        <v>0</v>
      </c>
      <c r="GY12" s="157" t="s">
        <v>15</v>
      </c>
      <c r="GZ12" s="157">
        <v>30</v>
      </c>
      <c r="HA12" s="157">
        <v>18</v>
      </c>
      <c r="HB12" s="157">
        <v>10</v>
      </c>
      <c r="HC12" s="157">
        <v>2</v>
      </c>
      <c r="HD12" s="158">
        <f t="shared" si="26"/>
        <v>0.6</v>
      </c>
    </row>
    <row r="13" spans="1:213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  <c r="GQ13" s="157" t="s">
        <v>16</v>
      </c>
      <c r="GR13" s="157">
        <v>79</v>
      </c>
      <c r="GS13" s="157">
        <v>44</v>
      </c>
      <c r="GT13" s="157">
        <v>35</v>
      </c>
      <c r="GU13" s="157">
        <v>0</v>
      </c>
      <c r="GV13" s="158">
        <f t="shared" si="24"/>
        <v>0.55696202531645567</v>
      </c>
      <c r="GW13" s="158">
        <f t="shared" si="25"/>
        <v>0.15189873417721517</v>
      </c>
      <c r="GY13" s="157" t="s">
        <v>16</v>
      </c>
      <c r="GZ13" s="157">
        <v>79</v>
      </c>
      <c r="HA13" s="157">
        <v>44</v>
      </c>
      <c r="HB13" s="157">
        <v>35</v>
      </c>
      <c r="HC13" s="157">
        <v>0</v>
      </c>
      <c r="HD13" s="158">
        <f t="shared" si="26"/>
        <v>0.55696202531645567</v>
      </c>
    </row>
    <row r="14" spans="1:213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7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8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  <c r="GQ14" s="157" t="s">
        <v>17</v>
      </c>
      <c r="GR14" s="157">
        <v>34</v>
      </c>
      <c r="GS14" s="157">
        <v>34</v>
      </c>
      <c r="GT14" s="157">
        <v>0</v>
      </c>
      <c r="GU14" s="157">
        <v>0</v>
      </c>
      <c r="GV14" s="158">
        <f t="shared" si="24"/>
        <v>1</v>
      </c>
      <c r="GW14" s="158">
        <f t="shared" si="25"/>
        <v>0</v>
      </c>
      <c r="GY14" s="157" t="s">
        <v>17</v>
      </c>
      <c r="GZ14" s="157">
        <v>34</v>
      </c>
      <c r="HA14" s="157">
        <v>34</v>
      </c>
      <c r="HB14" s="157">
        <v>0</v>
      </c>
      <c r="HC14" s="157">
        <v>0</v>
      </c>
      <c r="HD14" s="158">
        <f t="shared" si="26"/>
        <v>1</v>
      </c>
    </row>
    <row r="15" spans="1:213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7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9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30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8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  <c r="GQ15" s="66" t="s">
        <v>18</v>
      </c>
      <c r="GR15" s="121">
        <v>32</v>
      </c>
      <c r="GS15" s="121">
        <v>32</v>
      </c>
      <c r="GT15" s="121">
        <v>0</v>
      </c>
      <c r="GU15" s="121">
        <v>0</v>
      </c>
      <c r="GV15" s="158">
        <f t="shared" si="24"/>
        <v>1</v>
      </c>
      <c r="GW15" s="158">
        <f t="shared" si="25"/>
        <v>0</v>
      </c>
      <c r="GY15" s="66" t="s">
        <v>18</v>
      </c>
      <c r="GZ15" s="121">
        <v>32</v>
      </c>
      <c r="HA15" s="121">
        <v>32</v>
      </c>
      <c r="HB15" s="121">
        <v>0</v>
      </c>
      <c r="HC15" s="121">
        <v>0</v>
      </c>
      <c r="HD15" s="158">
        <f t="shared" si="26"/>
        <v>1</v>
      </c>
    </row>
    <row r="16" spans="1:213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7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9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30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8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  <c r="GQ16" s="157" t="s">
        <v>19</v>
      </c>
      <c r="GR16" s="157">
        <v>26</v>
      </c>
      <c r="GS16" s="157">
        <v>26</v>
      </c>
      <c r="GT16" s="157">
        <v>0</v>
      </c>
      <c r="GU16" s="157">
        <v>0</v>
      </c>
      <c r="GV16" s="158">
        <f t="shared" si="24"/>
        <v>1</v>
      </c>
      <c r="GW16" s="158">
        <f t="shared" si="25"/>
        <v>0</v>
      </c>
      <c r="GY16" s="157" t="s">
        <v>19</v>
      </c>
      <c r="GZ16" s="157">
        <v>26</v>
      </c>
      <c r="HA16" s="157">
        <v>26</v>
      </c>
      <c r="HB16" s="157">
        <v>0</v>
      </c>
      <c r="HC16" s="157">
        <v>0</v>
      </c>
      <c r="HD16" s="158">
        <f t="shared" si="26"/>
        <v>1</v>
      </c>
    </row>
    <row r="17" spans="1:212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7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9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30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8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  <c r="GQ17" s="157" t="s">
        <v>20</v>
      </c>
      <c r="GR17" s="157">
        <v>11</v>
      </c>
      <c r="GS17" s="157">
        <v>11</v>
      </c>
      <c r="GT17" s="157">
        <v>0</v>
      </c>
      <c r="GU17" s="157">
        <v>0</v>
      </c>
      <c r="GV17" s="158">
        <f t="shared" si="24"/>
        <v>1</v>
      </c>
      <c r="GW17" s="158">
        <f t="shared" si="25"/>
        <v>0</v>
      </c>
      <c r="GY17" s="157" t="s">
        <v>20</v>
      </c>
      <c r="GZ17" s="157">
        <v>11</v>
      </c>
      <c r="HA17" s="157">
        <v>11</v>
      </c>
      <c r="HB17" s="157">
        <v>0</v>
      </c>
      <c r="HC17" s="157">
        <v>0</v>
      </c>
      <c r="HD17" s="158">
        <f t="shared" si="26"/>
        <v>1</v>
      </c>
    </row>
    <row r="18" spans="1:212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7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9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30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8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  <c r="GQ18" s="157" t="s">
        <v>21</v>
      </c>
      <c r="GR18" s="157">
        <v>36</v>
      </c>
      <c r="GS18" s="157">
        <v>36</v>
      </c>
      <c r="GT18" s="157">
        <v>0</v>
      </c>
      <c r="GU18" s="157">
        <v>0</v>
      </c>
      <c r="GV18" s="158">
        <f t="shared" si="24"/>
        <v>1</v>
      </c>
      <c r="GW18" s="158">
        <f t="shared" si="25"/>
        <v>0</v>
      </c>
      <c r="GY18" s="157" t="s">
        <v>21</v>
      </c>
      <c r="GZ18" s="157">
        <v>36</v>
      </c>
      <c r="HA18" s="157">
        <v>36</v>
      </c>
      <c r="HB18" s="157">
        <v>0</v>
      </c>
      <c r="HC18" s="157">
        <v>0</v>
      </c>
      <c r="HD18" s="158">
        <f t="shared" si="26"/>
        <v>1</v>
      </c>
    </row>
    <row r="19" spans="1:212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7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9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30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8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  <c r="GQ19" s="161" t="s">
        <v>23</v>
      </c>
      <c r="GR19" s="157">
        <v>538</v>
      </c>
      <c r="GS19" s="157">
        <v>538</v>
      </c>
      <c r="GT19" s="157">
        <v>0</v>
      </c>
      <c r="GU19" s="157">
        <v>0</v>
      </c>
      <c r="GV19" s="158">
        <f t="shared" si="24"/>
        <v>1</v>
      </c>
      <c r="GW19" s="158">
        <f t="shared" si="25"/>
        <v>0</v>
      </c>
      <c r="GY19" s="161" t="s">
        <v>23</v>
      </c>
      <c r="GZ19" s="157">
        <v>538</v>
      </c>
      <c r="HA19" s="157">
        <v>538</v>
      </c>
      <c r="HB19" s="157">
        <v>0</v>
      </c>
      <c r="HC19" s="157">
        <v>0</v>
      </c>
      <c r="HD19" s="158">
        <f t="shared" si="26"/>
        <v>1</v>
      </c>
    </row>
    <row r="20" spans="1:212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7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9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30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8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  <c r="GQ20" s="157" t="s">
        <v>24</v>
      </c>
      <c r="GR20" s="157">
        <v>3</v>
      </c>
      <c r="GS20" s="157">
        <v>3</v>
      </c>
      <c r="GT20" s="157">
        <v>0</v>
      </c>
      <c r="GU20" s="157">
        <v>0</v>
      </c>
      <c r="GV20" s="158">
        <f t="shared" si="24"/>
        <v>1</v>
      </c>
      <c r="GW20" s="158">
        <f t="shared" si="25"/>
        <v>0</v>
      </c>
      <c r="GY20" s="157" t="s">
        <v>24</v>
      </c>
      <c r="GZ20" s="157">
        <v>3</v>
      </c>
      <c r="HA20" s="157">
        <v>3</v>
      </c>
      <c r="HB20" s="157">
        <v>0</v>
      </c>
      <c r="HC20" s="157">
        <v>0</v>
      </c>
      <c r="HD20" s="158">
        <f t="shared" si="26"/>
        <v>1</v>
      </c>
    </row>
    <row r="21" spans="1:212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7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9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30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8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  <c r="GQ21" s="161" t="s">
        <v>25</v>
      </c>
      <c r="GR21" s="157">
        <v>857</v>
      </c>
      <c r="GS21" s="157">
        <v>757</v>
      </c>
      <c r="GT21" s="157">
        <v>98</v>
      </c>
      <c r="GU21" s="159">
        <v>2</v>
      </c>
      <c r="GV21" s="158">
        <f t="shared" si="24"/>
        <v>0.88331388564760793</v>
      </c>
      <c r="GW21" s="158">
        <f t="shared" si="25"/>
        <v>-0.10369910136537908</v>
      </c>
      <c r="GY21" s="161" t="s">
        <v>25</v>
      </c>
      <c r="GZ21" s="157">
        <v>857</v>
      </c>
      <c r="HA21" s="157">
        <v>757</v>
      </c>
      <c r="HB21" s="157">
        <v>98</v>
      </c>
      <c r="HC21" s="157">
        <v>2</v>
      </c>
      <c r="HD21" s="158">
        <f t="shared" si="26"/>
        <v>0.88331388564760793</v>
      </c>
    </row>
    <row r="22" spans="1:212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7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9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30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8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  <c r="GQ22" s="161" t="s">
        <v>27</v>
      </c>
      <c r="GR22" s="157">
        <v>46</v>
      </c>
      <c r="GS22" s="157">
        <v>46</v>
      </c>
      <c r="GT22" s="157">
        <v>0</v>
      </c>
      <c r="GU22" s="157">
        <v>0</v>
      </c>
      <c r="GV22" s="158">
        <f t="shared" si="24"/>
        <v>1</v>
      </c>
      <c r="GW22" s="158">
        <f t="shared" si="25"/>
        <v>0</v>
      </c>
      <c r="GY22" s="161" t="s">
        <v>27</v>
      </c>
      <c r="GZ22" s="157">
        <v>46</v>
      </c>
      <c r="HA22" s="157">
        <v>46</v>
      </c>
      <c r="HB22" s="157">
        <v>0</v>
      </c>
      <c r="HC22" s="157">
        <v>0</v>
      </c>
      <c r="HD22" s="158">
        <f t="shared" si="26"/>
        <v>1</v>
      </c>
    </row>
    <row r="23" spans="1:212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7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31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3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30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8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  <c r="GQ23" s="157" t="s">
        <v>28</v>
      </c>
      <c r="GR23" s="157">
        <v>10</v>
      </c>
      <c r="GS23" s="157">
        <v>10</v>
      </c>
      <c r="GT23" s="157">
        <v>0</v>
      </c>
      <c r="GU23" s="157">
        <v>0</v>
      </c>
      <c r="GV23" s="158">
        <f t="shared" si="24"/>
        <v>1</v>
      </c>
      <c r="GW23" s="158">
        <f t="shared" si="25"/>
        <v>0</v>
      </c>
      <c r="GY23" s="157" t="s">
        <v>28</v>
      </c>
      <c r="GZ23" s="157">
        <v>10</v>
      </c>
      <c r="HA23" s="157">
        <v>10</v>
      </c>
      <c r="HB23" s="157">
        <v>0</v>
      </c>
      <c r="HC23" s="157">
        <v>0</v>
      </c>
      <c r="HD23" s="158">
        <f t="shared" si="26"/>
        <v>1</v>
      </c>
    </row>
    <row r="24" spans="1:212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7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31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3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30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8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  <c r="GQ24" s="161" t="s">
        <v>29</v>
      </c>
      <c r="GR24" s="157">
        <v>163</v>
      </c>
      <c r="GS24" s="157">
        <v>163</v>
      </c>
      <c r="GT24" s="157">
        <v>0</v>
      </c>
      <c r="GU24" s="157">
        <v>0</v>
      </c>
      <c r="GV24" s="158">
        <f t="shared" si="24"/>
        <v>1</v>
      </c>
      <c r="GW24" s="158">
        <f t="shared" si="25"/>
        <v>7.361963190184051E-2</v>
      </c>
      <c r="GY24" s="161" t="s">
        <v>29</v>
      </c>
      <c r="GZ24" s="157">
        <v>163</v>
      </c>
      <c r="HA24" s="157">
        <v>163</v>
      </c>
      <c r="HB24" s="157">
        <v>0</v>
      </c>
      <c r="HC24" s="157">
        <v>0</v>
      </c>
      <c r="HD24" s="158">
        <f t="shared" si="26"/>
        <v>1</v>
      </c>
    </row>
    <row r="25" spans="1:212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7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31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32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30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8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  <c r="GQ25" s="157" t="s">
        <v>30</v>
      </c>
      <c r="GR25" s="157">
        <v>36</v>
      </c>
      <c r="GS25" s="157">
        <v>0</v>
      </c>
      <c r="GT25" s="157">
        <v>36</v>
      </c>
      <c r="GU25" s="157">
        <v>0</v>
      </c>
      <c r="GV25" s="158">
        <f t="shared" si="24"/>
        <v>0</v>
      </c>
      <c r="GW25" s="158">
        <f t="shared" si="25"/>
        <v>0</v>
      </c>
      <c r="GY25" s="157" t="s">
        <v>30</v>
      </c>
      <c r="GZ25" s="157">
        <v>40</v>
      </c>
      <c r="HA25" s="157">
        <v>0</v>
      </c>
      <c r="HB25" s="157">
        <v>40</v>
      </c>
      <c r="HC25" s="157">
        <v>0</v>
      </c>
      <c r="HD25" s="158">
        <f t="shared" si="26"/>
        <v>0</v>
      </c>
    </row>
    <row r="26" spans="1:212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7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31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3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30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8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  <c r="GQ26" s="157" t="s">
        <v>31</v>
      </c>
      <c r="GR26" s="157">
        <v>6</v>
      </c>
      <c r="GS26" s="157">
        <v>6</v>
      </c>
      <c r="GT26" s="157">
        <v>0</v>
      </c>
      <c r="GU26" s="157">
        <v>0</v>
      </c>
      <c r="GV26" s="158">
        <f t="shared" si="24"/>
        <v>1</v>
      </c>
      <c r="GW26" s="158">
        <f t="shared" si="25"/>
        <v>0</v>
      </c>
      <c r="GY26" s="157" t="s">
        <v>31</v>
      </c>
      <c r="GZ26" s="157">
        <v>6</v>
      </c>
      <c r="HA26" s="157">
        <v>6</v>
      </c>
      <c r="HB26" s="157">
        <v>0</v>
      </c>
      <c r="HC26" s="157">
        <v>0</v>
      </c>
      <c r="HD26" s="158">
        <f t="shared" si="26"/>
        <v>1</v>
      </c>
    </row>
    <row r="27" spans="1:212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7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31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3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30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8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  <c r="GQ27" s="157" t="s">
        <v>32</v>
      </c>
      <c r="GR27" s="157">
        <v>636</v>
      </c>
      <c r="GS27" s="157">
        <v>618</v>
      </c>
      <c r="GT27" s="157">
        <v>16</v>
      </c>
      <c r="GU27" s="157">
        <v>2</v>
      </c>
      <c r="GV27" s="158">
        <f t="shared" si="24"/>
        <v>0.97169811320754718</v>
      </c>
      <c r="GW27" s="158">
        <f t="shared" si="25"/>
        <v>-3.0652937325159613E-3</v>
      </c>
      <c r="GY27" s="157" t="s">
        <v>32</v>
      </c>
      <c r="GZ27" s="157">
        <v>636</v>
      </c>
      <c r="HA27" s="157">
        <v>618</v>
      </c>
      <c r="HB27" s="157">
        <v>16</v>
      </c>
      <c r="HC27" s="157">
        <v>2</v>
      </c>
      <c r="HD27" s="158">
        <f t="shared" si="26"/>
        <v>0.97169811320754718</v>
      </c>
    </row>
    <row r="28" spans="1:212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7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31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3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30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8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  <c r="GQ28" s="157" t="s">
        <v>33</v>
      </c>
      <c r="GR28" s="157">
        <v>109</v>
      </c>
      <c r="GS28" s="157">
        <v>109</v>
      </c>
      <c r="GT28" s="157">
        <v>0</v>
      </c>
      <c r="GU28" s="157">
        <v>0</v>
      </c>
      <c r="GV28" s="158">
        <f t="shared" si="24"/>
        <v>1</v>
      </c>
      <c r="GW28" s="158">
        <f t="shared" si="25"/>
        <v>0</v>
      </c>
      <c r="GY28" s="157" t="s">
        <v>33</v>
      </c>
      <c r="GZ28" s="157">
        <v>109</v>
      </c>
      <c r="HA28" s="157">
        <v>109</v>
      </c>
      <c r="HB28" s="157">
        <v>0</v>
      </c>
      <c r="HC28" s="157">
        <v>0</v>
      </c>
      <c r="HD28" s="158">
        <f t="shared" si="26"/>
        <v>1</v>
      </c>
    </row>
    <row r="29" spans="1:212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7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31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3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30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8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  <c r="GQ29" s="157" t="s">
        <v>34</v>
      </c>
      <c r="GR29" s="157">
        <v>203</v>
      </c>
      <c r="GS29" s="157">
        <v>8</v>
      </c>
      <c r="GT29" s="157">
        <v>191</v>
      </c>
      <c r="GU29" s="157">
        <v>4</v>
      </c>
      <c r="GV29" s="158">
        <f t="shared" si="24"/>
        <v>3.9408866995073892E-2</v>
      </c>
      <c r="GW29" s="158">
        <f t="shared" si="25"/>
        <v>0</v>
      </c>
      <c r="GY29" s="157" t="s">
        <v>34</v>
      </c>
      <c r="GZ29" s="157">
        <v>203</v>
      </c>
      <c r="HA29" s="157">
        <v>8</v>
      </c>
      <c r="HB29" s="157">
        <v>191</v>
      </c>
      <c r="HC29" s="157">
        <v>4</v>
      </c>
      <c r="HD29" s="158">
        <f t="shared" si="26"/>
        <v>3.9408866995073892E-2</v>
      </c>
    </row>
    <row r="30" spans="1:212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7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31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32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30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8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  <c r="GQ30" s="157" t="s">
        <v>35</v>
      </c>
      <c r="GR30" s="157">
        <v>48</v>
      </c>
      <c r="GS30" s="157">
        <v>21</v>
      </c>
      <c r="GT30" s="157">
        <v>22</v>
      </c>
      <c r="GU30" s="157">
        <v>5</v>
      </c>
      <c r="GV30" s="158">
        <f t="shared" si="24"/>
        <v>0.4375</v>
      </c>
      <c r="GW30" s="158">
        <f t="shared" si="25"/>
        <v>0</v>
      </c>
      <c r="GY30" s="157" t="s">
        <v>35</v>
      </c>
      <c r="GZ30" s="157">
        <v>48</v>
      </c>
      <c r="HA30" s="157">
        <v>21</v>
      </c>
      <c r="HB30" s="157">
        <v>22</v>
      </c>
      <c r="HC30" s="157">
        <v>5</v>
      </c>
      <c r="HD30" s="158">
        <f t="shared" si="26"/>
        <v>0.4375</v>
      </c>
    </row>
    <row r="31" spans="1:212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7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31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32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30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8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  <c r="GQ31" s="161" t="s">
        <v>36</v>
      </c>
      <c r="GR31" s="157">
        <v>25</v>
      </c>
      <c r="GS31" s="157">
        <v>22</v>
      </c>
      <c r="GT31" s="159">
        <v>3</v>
      </c>
      <c r="GU31" s="157">
        <v>0</v>
      </c>
      <c r="GV31" s="158">
        <f t="shared" si="24"/>
        <v>0.88</v>
      </c>
      <c r="GW31" s="158">
        <f t="shared" si="25"/>
        <v>-4.0000000000000036E-2</v>
      </c>
      <c r="GY31" s="161" t="s">
        <v>36</v>
      </c>
      <c r="GZ31" s="157">
        <v>25</v>
      </c>
      <c r="HA31" s="157">
        <v>22</v>
      </c>
      <c r="HB31" s="159">
        <v>3</v>
      </c>
      <c r="HC31" s="157">
        <v>0</v>
      </c>
      <c r="HD31" s="158">
        <f t="shared" si="26"/>
        <v>0.88</v>
      </c>
    </row>
    <row r="32" spans="1:212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7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31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3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30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8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  <c r="GQ32" s="161" t="s">
        <v>37</v>
      </c>
      <c r="GR32" s="157">
        <v>11</v>
      </c>
      <c r="GS32" s="157">
        <v>11</v>
      </c>
      <c r="GT32" s="157">
        <v>0</v>
      </c>
      <c r="GU32" s="157">
        <v>0</v>
      </c>
      <c r="GV32" s="158">
        <f t="shared" si="24"/>
        <v>1</v>
      </c>
      <c r="GW32" s="158">
        <f t="shared" si="25"/>
        <v>0</v>
      </c>
      <c r="GY32" s="161" t="s">
        <v>37</v>
      </c>
      <c r="GZ32" s="157">
        <v>11</v>
      </c>
      <c r="HA32" s="157">
        <v>11</v>
      </c>
      <c r="HB32" s="157">
        <v>0</v>
      </c>
      <c r="HC32" s="157">
        <v>0</v>
      </c>
      <c r="HD32" s="158">
        <f t="shared" si="26"/>
        <v>1</v>
      </c>
    </row>
    <row r="33" spans="1:212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7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31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3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30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8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  <c r="GQ33" s="157" t="s">
        <v>38</v>
      </c>
      <c r="GR33" s="157">
        <v>147</v>
      </c>
      <c r="GS33" s="157">
        <v>146</v>
      </c>
      <c r="GT33" s="157">
        <v>1</v>
      </c>
      <c r="GU33" s="157">
        <v>0</v>
      </c>
      <c r="GV33" s="158">
        <f t="shared" si="24"/>
        <v>0.99319727891156462</v>
      </c>
      <c r="GW33" s="158">
        <f t="shared" si="25"/>
        <v>0</v>
      </c>
      <c r="GY33" s="157" t="s">
        <v>38</v>
      </c>
      <c r="GZ33" s="157">
        <v>147</v>
      </c>
      <c r="HA33" s="157">
        <v>146</v>
      </c>
      <c r="HB33" s="157">
        <v>1</v>
      </c>
      <c r="HC33" s="157">
        <v>0</v>
      </c>
      <c r="HD33" s="158">
        <f t="shared" si="26"/>
        <v>0.99319727891156462</v>
      </c>
    </row>
    <row r="34" spans="1:212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7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31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3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30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8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  <c r="GQ34" s="157" t="s">
        <v>39</v>
      </c>
      <c r="GR34" s="157">
        <v>12</v>
      </c>
      <c r="GS34" s="157">
        <v>12</v>
      </c>
      <c r="GT34" s="157">
        <v>0</v>
      </c>
      <c r="GU34" s="157">
        <v>0</v>
      </c>
      <c r="GV34" s="158">
        <f t="shared" si="24"/>
        <v>1</v>
      </c>
      <c r="GW34" s="158">
        <f t="shared" si="25"/>
        <v>0</v>
      </c>
      <c r="GY34" s="157" t="s">
        <v>39</v>
      </c>
      <c r="GZ34" s="157">
        <v>12</v>
      </c>
      <c r="HA34" s="157">
        <v>12</v>
      </c>
      <c r="HB34" s="157">
        <v>0</v>
      </c>
      <c r="HC34" s="157">
        <v>0</v>
      </c>
      <c r="HD34" s="158">
        <f t="shared" si="26"/>
        <v>1</v>
      </c>
    </row>
    <row r="35" spans="1:212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3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4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7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31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3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30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5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6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8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  <c r="GQ35" s="157" t="s">
        <v>40</v>
      </c>
      <c r="GR35" s="157">
        <v>211</v>
      </c>
      <c r="GS35" s="157">
        <v>99</v>
      </c>
      <c r="GT35" s="157">
        <v>105</v>
      </c>
      <c r="GU35" s="157">
        <v>7</v>
      </c>
      <c r="GV35" s="158">
        <f t="shared" si="24"/>
        <v>0.46919431279620855</v>
      </c>
      <c r="GW35" s="158">
        <f t="shared" si="25"/>
        <v>0</v>
      </c>
      <c r="GY35" s="157" t="s">
        <v>40</v>
      </c>
      <c r="GZ35" s="157">
        <v>211</v>
      </c>
      <c r="HA35" s="157">
        <v>99</v>
      </c>
      <c r="HB35" s="157">
        <v>105</v>
      </c>
      <c r="HC35" s="157">
        <v>7</v>
      </c>
      <c r="HD35" s="158">
        <f t="shared" si="26"/>
        <v>0.46919431279620855</v>
      </c>
    </row>
    <row r="36" spans="1:212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3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7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31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32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30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5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6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8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  <c r="GQ36" s="157" t="s">
        <v>41</v>
      </c>
      <c r="GR36" s="157">
        <v>12</v>
      </c>
      <c r="GS36" s="157">
        <v>7</v>
      </c>
      <c r="GT36" s="157">
        <v>5</v>
      </c>
      <c r="GU36" s="157">
        <v>0</v>
      </c>
      <c r="GV36" s="158">
        <f t="shared" si="24"/>
        <v>0.58333333333333337</v>
      </c>
      <c r="GW36" s="158">
        <f t="shared" si="25"/>
        <v>0</v>
      </c>
      <c r="GY36" s="157" t="s">
        <v>41</v>
      </c>
      <c r="GZ36" s="157">
        <v>12</v>
      </c>
      <c r="HA36" s="157">
        <v>7</v>
      </c>
      <c r="HB36" s="157">
        <v>5</v>
      </c>
      <c r="HC36" s="157">
        <v>0</v>
      </c>
      <c r="HD36" s="158">
        <f t="shared" si="26"/>
        <v>0.58333333333333337</v>
      </c>
    </row>
    <row r="37" spans="1:212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3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4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7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31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3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30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5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6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8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  <c r="GQ37" s="157" t="s">
        <v>42</v>
      </c>
      <c r="GR37" s="157">
        <v>392</v>
      </c>
      <c r="GS37" s="157">
        <v>391</v>
      </c>
      <c r="GT37" s="157">
        <v>1</v>
      </c>
      <c r="GU37" s="157">
        <v>0</v>
      </c>
      <c r="GV37" s="158">
        <f t="shared" si="24"/>
        <v>0.99744897959183676</v>
      </c>
      <c r="GW37" s="158">
        <f t="shared" si="25"/>
        <v>0</v>
      </c>
      <c r="GY37" s="157" t="s">
        <v>42</v>
      </c>
      <c r="GZ37" s="157">
        <v>392</v>
      </c>
      <c r="HA37" s="157">
        <v>391</v>
      </c>
      <c r="HB37" s="157">
        <v>1</v>
      </c>
      <c r="HC37" s="157">
        <v>0</v>
      </c>
      <c r="HD37" s="158">
        <f t="shared" si="26"/>
        <v>0.99744897959183676</v>
      </c>
    </row>
    <row r="38" spans="1:212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3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4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7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31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32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30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5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6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8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  <c r="GQ38" s="157" t="s">
        <v>43</v>
      </c>
      <c r="GR38" s="157">
        <v>49</v>
      </c>
      <c r="GS38" s="157">
        <v>49</v>
      </c>
      <c r="GT38" s="157">
        <v>0</v>
      </c>
      <c r="GU38" s="157">
        <v>0</v>
      </c>
      <c r="GV38" s="158">
        <f t="shared" si="24"/>
        <v>1</v>
      </c>
      <c r="GW38" s="158">
        <f t="shared" si="25"/>
        <v>0</v>
      </c>
      <c r="GY38" s="157" t="s">
        <v>43</v>
      </c>
      <c r="GZ38" s="157">
        <v>49</v>
      </c>
      <c r="HA38" s="157">
        <v>49</v>
      </c>
      <c r="HB38" s="157">
        <v>0</v>
      </c>
      <c r="HC38" s="157">
        <v>0</v>
      </c>
      <c r="HD38" s="158">
        <f t="shared" si="26"/>
        <v>1</v>
      </c>
    </row>
    <row r="39" spans="1:212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3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4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7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31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3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30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5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6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8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  <c r="GQ39" s="157" t="s">
        <v>45</v>
      </c>
      <c r="GR39" s="157">
        <v>52</v>
      </c>
      <c r="GS39" s="157">
        <v>52</v>
      </c>
      <c r="GT39" s="157">
        <v>0</v>
      </c>
      <c r="GU39" s="157">
        <v>0</v>
      </c>
      <c r="GV39" s="158">
        <f t="shared" si="24"/>
        <v>1</v>
      </c>
      <c r="GW39" s="158">
        <f t="shared" si="25"/>
        <v>0</v>
      </c>
      <c r="GY39" s="157" t="s">
        <v>45</v>
      </c>
      <c r="GZ39" s="157">
        <v>52</v>
      </c>
      <c r="HA39" s="157">
        <v>52</v>
      </c>
      <c r="HB39" s="157">
        <v>0</v>
      </c>
      <c r="HC39" s="157">
        <v>0</v>
      </c>
      <c r="HD39" s="158">
        <f t="shared" si="26"/>
        <v>1</v>
      </c>
    </row>
    <row r="40" spans="1:212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3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7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7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8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30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5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6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8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  <c r="GQ40" s="161" t="s">
        <v>46</v>
      </c>
      <c r="GR40" s="157">
        <v>141</v>
      </c>
      <c r="GS40" s="157">
        <v>141</v>
      </c>
      <c r="GT40" s="157">
        <v>0</v>
      </c>
      <c r="GU40" s="157">
        <v>0</v>
      </c>
      <c r="GV40" s="158">
        <f t="shared" si="24"/>
        <v>1</v>
      </c>
      <c r="GW40" s="158">
        <f t="shared" si="25"/>
        <v>0</v>
      </c>
      <c r="GY40" s="161" t="s">
        <v>46</v>
      </c>
      <c r="GZ40" s="157">
        <v>141</v>
      </c>
      <c r="HA40" s="157">
        <v>141</v>
      </c>
      <c r="HB40" s="157">
        <v>0</v>
      </c>
      <c r="HC40" s="157">
        <v>0</v>
      </c>
      <c r="HD40" s="158">
        <f t="shared" si="26"/>
        <v>1</v>
      </c>
    </row>
    <row r="41" spans="1:212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3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7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7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8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30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5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6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8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  <c r="GQ41" s="157" t="s">
        <v>47</v>
      </c>
      <c r="GR41" s="157">
        <v>45</v>
      </c>
      <c r="GS41" s="157">
        <v>45</v>
      </c>
      <c r="GT41" s="157">
        <v>0</v>
      </c>
      <c r="GU41" s="157">
        <v>0</v>
      </c>
      <c r="GV41" s="158">
        <f t="shared" si="24"/>
        <v>1</v>
      </c>
      <c r="GW41" s="158">
        <f t="shared" si="25"/>
        <v>0</v>
      </c>
      <c r="GY41" s="157" t="s">
        <v>47</v>
      </c>
      <c r="GZ41" s="157">
        <v>45</v>
      </c>
      <c r="HA41" s="157">
        <v>45</v>
      </c>
      <c r="HB41" s="157">
        <v>0</v>
      </c>
      <c r="HC41" s="157">
        <v>0</v>
      </c>
      <c r="HD41" s="158">
        <f t="shared" si="26"/>
        <v>1</v>
      </c>
    </row>
    <row r="42" spans="1:212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3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4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7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7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8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30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5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6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8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  <c r="GQ42" s="157" t="s">
        <v>48</v>
      </c>
      <c r="GR42" s="157">
        <v>4</v>
      </c>
      <c r="GS42" s="157">
        <v>0</v>
      </c>
      <c r="GT42" s="157">
        <v>4</v>
      </c>
      <c r="GU42" s="157">
        <v>0</v>
      </c>
      <c r="GV42" s="158">
        <f t="shared" si="24"/>
        <v>0</v>
      </c>
      <c r="GW42" s="158">
        <f t="shared" si="25"/>
        <v>0</v>
      </c>
      <c r="GY42" s="157" t="s">
        <v>48</v>
      </c>
      <c r="GZ42" s="157">
        <v>4</v>
      </c>
      <c r="HA42" s="157">
        <v>0</v>
      </c>
      <c r="HB42" s="157">
        <v>4</v>
      </c>
      <c r="HC42" s="157">
        <v>0</v>
      </c>
      <c r="HD42" s="158">
        <f t="shared" si="26"/>
        <v>0</v>
      </c>
    </row>
    <row r="43" spans="1:212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3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7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7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8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30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5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6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8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  <c r="GQ43" s="157" t="s">
        <v>49</v>
      </c>
      <c r="GR43" s="157">
        <v>15</v>
      </c>
      <c r="GS43" s="157">
        <v>14</v>
      </c>
      <c r="GT43" s="157">
        <v>1</v>
      </c>
      <c r="GU43" s="157">
        <v>0</v>
      </c>
      <c r="GV43" s="158">
        <f t="shared" si="24"/>
        <v>0.93333333333333335</v>
      </c>
      <c r="GW43" s="158">
        <f t="shared" si="25"/>
        <v>0</v>
      </c>
      <c r="GY43" s="157" t="s">
        <v>49</v>
      </c>
      <c r="GZ43" s="157">
        <v>15</v>
      </c>
      <c r="HA43" s="157">
        <v>14</v>
      </c>
      <c r="HB43" s="157">
        <v>1</v>
      </c>
      <c r="HC43" s="157">
        <v>0</v>
      </c>
      <c r="HD43" s="158">
        <f t="shared" si="26"/>
        <v>0.93333333333333335</v>
      </c>
    </row>
    <row r="44" spans="1:212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3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7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7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8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30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5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6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8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  <c r="GQ44" s="157" t="s">
        <v>50</v>
      </c>
      <c r="GR44" s="157">
        <v>18</v>
      </c>
      <c r="GS44" s="157">
        <v>18</v>
      </c>
      <c r="GT44" s="157">
        <v>0</v>
      </c>
      <c r="GU44" s="157">
        <v>0</v>
      </c>
      <c r="GV44" s="158">
        <f t="shared" si="24"/>
        <v>1</v>
      </c>
      <c r="GW44" s="158">
        <f t="shared" si="25"/>
        <v>0</v>
      </c>
      <c r="GY44" s="157" t="s">
        <v>50</v>
      </c>
      <c r="GZ44" s="157">
        <v>18</v>
      </c>
      <c r="HA44" s="157">
        <v>18</v>
      </c>
      <c r="HB44" s="157">
        <v>0</v>
      </c>
      <c r="HC44" s="157">
        <v>0</v>
      </c>
      <c r="HD44" s="158">
        <f t="shared" si="26"/>
        <v>1</v>
      </c>
    </row>
    <row r="45" spans="1:212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3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7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7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8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30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5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6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8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  <c r="GQ45" s="157" t="s">
        <v>51</v>
      </c>
      <c r="GR45" s="157">
        <v>59</v>
      </c>
      <c r="GS45" s="157">
        <v>58</v>
      </c>
      <c r="GT45" s="157">
        <v>1</v>
      </c>
      <c r="GU45" s="157">
        <v>0</v>
      </c>
      <c r="GV45" s="158">
        <f t="shared" si="24"/>
        <v>0.98305084745762716</v>
      </c>
      <c r="GW45" s="158">
        <f t="shared" si="25"/>
        <v>0</v>
      </c>
      <c r="GY45" s="157" t="s">
        <v>51</v>
      </c>
      <c r="GZ45" s="157">
        <v>58</v>
      </c>
      <c r="HA45" s="157">
        <v>58</v>
      </c>
      <c r="HB45" s="157">
        <v>0</v>
      </c>
      <c r="HC45" s="157">
        <v>0</v>
      </c>
      <c r="HD45" s="158">
        <f t="shared" si="26"/>
        <v>1</v>
      </c>
    </row>
    <row r="46" spans="1:212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3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4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9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7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8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30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5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6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40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  <c r="GQ46" s="157" t="s">
        <v>52</v>
      </c>
      <c r="GR46" s="157">
        <v>14</v>
      </c>
      <c r="GS46" s="157">
        <v>12</v>
      </c>
      <c r="GT46" s="157">
        <v>0</v>
      </c>
      <c r="GU46" s="157">
        <v>2</v>
      </c>
      <c r="GV46" s="158">
        <f t="shared" si="24"/>
        <v>0.8571428571428571</v>
      </c>
      <c r="GW46" s="158">
        <f t="shared" si="25"/>
        <v>0</v>
      </c>
      <c r="GY46" s="157" t="s">
        <v>52</v>
      </c>
      <c r="GZ46" s="157">
        <v>14</v>
      </c>
      <c r="HA46" s="157">
        <v>12</v>
      </c>
      <c r="HB46" s="157">
        <v>0</v>
      </c>
      <c r="HC46" s="157">
        <v>2</v>
      </c>
      <c r="HD46" s="158">
        <f t="shared" si="26"/>
        <v>0.8571428571428571</v>
      </c>
    </row>
    <row r="47" spans="1:212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3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9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7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8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41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5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6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40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  <c r="GQ47" s="157" t="s">
        <v>54</v>
      </c>
      <c r="GR47" s="157">
        <v>72</v>
      </c>
      <c r="GS47" s="157">
        <v>72</v>
      </c>
      <c r="GT47" s="157">
        <v>0</v>
      </c>
      <c r="GU47" s="157">
        <v>0</v>
      </c>
      <c r="GV47" s="158">
        <f t="shared" si="24"/>
        <v>1</v>
      </c>
      <c r="GW47" s="158">
        <f t="shared" si="25"/>
        <v>0</v>
      </c>
      <c r="GY47" s="157" t="s">
        <v>54</v>
      </c>
      <c r="GZ47" s="157">
        <v>72</v>
      </c>
      <c r="HA47" s="157">
        <v>72</v>
      </c>
      <c r="HB47" s="157">
        <v>0</v>
      </c>
      <c r="HC47" s="157">
        <v>0</v>
      </c>
      <c r="HD47" s="158">
        <f t="shared" si="26"/>
        <v>1</v>
      </c>
    </row>
    <row r="48" spans="1:212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3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4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9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42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3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41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5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6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40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  <c r="GQ48" s="157" t="s">
        <v>55</v>
      </c>
      <c r="GR48" s="157">
        <v>85</v>
      </c>
      <c r="GS48" s="157">
        <v>35</v>
      </c>
      <c r="GT48" s="157">
        <v>50</v>
      </c>
      <c r="GU48" s="157">
        <v>0</v>
      </c>
      <c r="GV48" s="158">
        <f t="shared" si="24"/>
        <v>0.41176470588235292</v>
      </c>
      <c r="GW48" s="158">
        <f t="shared" si="25"/>
        <v>0</v>
      </c>
      <c r="GY48" s="157" t="s">
        <v>55</v>
      </c>
      <c r="GZ48" s="157">
        <v>85</v>
      </c>
      <c r="HA48" s="157">
        <v>35</v>
      </c>
      <c r="HB48" s="157">
        <v>50</v>
      </c>
      <c r="HC48" s="157">
        <v>0</v>
      </c>
      <c r="HD48" s="158">
        <f t="shared" si="26"/>
        <v>0.41176470588235292</v>
      </c>
    </row>
    <row r="49" spans="1:212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3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4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9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42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3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41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5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6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40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  <c r="GQ49" s="157" t="s">
        <v>56</v>
      </c>
      <c r="GR49" s="157">
        <v>153</v>
      </c>
      <c r="GS49" s="157">
        <v>153</v>
      </c>
      <c r="GT49" s="157">
        <v>0</v>
      </c>
      <c r="GU49" s="157">
        <v>0</v>
      </c>
      <c r="GV49" s="158">
        <f t="shared" si="24"/>
        <v>1</v>
      </c>
      <c r="GW49" s="158">
        <f t="shared" si="25"/>
        <v>0</v>
      </c>
      <c r="GY49" s="157" t="s">
        <v>56</v>
      </c>
      <c r="GZ49" s="157">
        <v>153</v>
      </c>
      <c r="HA49" s="157">
        <v>153</v>
      </c>
      <c r="HB49" s="157">
        <v>0</v>
      </c>
      <c r="HC49" s="157">
        <v>0</v>
      </c>
      <c r="HD49" s="158">
        <f t="shared" si="26"/>
        <v>1</v>
      </c>
    </row>
    <row r="50" spans="1:212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3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4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9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42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3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41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5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6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40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  <c r="GQ50" s="157" t="s">
        <v>57</v>
      </c>
      <c r="GR50" s="157">
        <v>67</v>
      </c>
      <c r="GS50" s="157">
        <v>61</v>
      </c>
      <c r="GT50" s="157">
        <v>5</v>
      </c>
      <c r="GU50" s="157">
        <v>1</v>
      </c>
      <c r="GV50" s="158">
        <f t="shared" si="24"/>
        <v>0.91044776119402981</v>
      </c>
      <c r="GW50" s="158">
        <f t="shared" si="25"/>
        <v>0</v>
      </c>
      <c r="GY50" s="157" t="s">
        <v>57</v>
      </c>
      <c r="GZ50" s="157">
        <v>67</v>
      </c>
      <c r="HA50" s="157">
        <v>61</v>
      </c>
      <c r="HB50" s="157">
        <v>5</v>
      </c>
      <c r="HC50" s="157">
        <v>1</v>
      </c>
      <c r="HD50" s="158">
        <f t="shared" si="26"/>
        <v>0.91044776119402981</v>
      </c>
    </row>
    <row r="51" spans="1:212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3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9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42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3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41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5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6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40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  <c r="GQ51" s="161" t="s">
        <v>58</v>
      </c>
      <c r="GR51" s="157">
        <v>3</v>
      </c>
      <c r="GS51" s="157">
        <v>3</v>
      </c>
      <c r="GT51" s="157">
        <v>0</v>
      </c>
      <c r="GU51" s="157">
        <v>0</v>
      </c>
      <c r="GV51" s="158">
        <f t="shared" si="24"/>
        <v>1</v>
      </c>
      <c r="GW51" s="158">
        <f t="shared" si="25"/>
        <v>0</v>
      </c>
      <c r="GY51" s="161" t="s">
        <v>58</v>
      </c>
      <c r="GZ51" s="157">
        <v>3</v>
      </c>
      <c r="HA51" s="157">
        <v>3</v>
      </c>
      <c r="HB51" s="157">
        <v>0</v>
      </c>
      <c r="HC51" s="157">
        <v>0</v>
      </c>
      <c r="HD51" s="158">
        <f t="shared" si="26"/>
        <v>1</v>
      </c>
    </row>
    <row r="52" spans="1:212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3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4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9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42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3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41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5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6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40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  <c r="GQ52" s="161" t="s">
        <v>59</v>
      </c>
      <c r="GR52" s="157">
        <v>27</v>
      </c>
      <c r="GS52" s="157">
        <v>26</v>
      </c>
      <c r="GT52" s="157">
        <v>1</v>
      </c>
      <c r="GU52" s="157">
        <v>0</v>
      </c>
      <c r="GV52" s="158">
        <f t="shared" si="24"/>
        <v>0.96296296296296291</v>
      </c>
      <c r="GW52" s="158">
        <f t="shared" si="25"/>
        <v>0</v>
      </c>
      <c r="GY52" s="161" t="s">
        <v>59</v>
      </c>
      <c r="GZ52" s="157">
        <v>27</v>
      </c>
      <c r="HA52" s="157">
        <v>26</v>
      </c>
      <c r="HB52" s="157">
        <v>1</v>
      </c>
      <c r="HC52" s="157">
        <v>0</v>
      </c>
      <c r="HD52" s="158">
        <f t="shared" si="26"/>
        <v>0.96296296296296291</v>
      </c>
    </row>
    <row r="53" spans="1:212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3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9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42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3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41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5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6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40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  <c r="GQ53" s="157" t="s">
        <v>60</v>
      </c>
      <c r="GR53" s="157">
        <v>6</v>
      </c>
      <c r="GS53" s="157">
        <v>6</v>
      </c>
      <c r="GT53" s="157">
        <v>0</v>
      </c>
      <c r="GU53" s="157">
        <v>0</v>
      </c>
      <c r="GV53" s="158">
        <f t="shared" si="24"/>
        <v>1</v>
      </c>
      <c r="GW53" s="158">
        <f t="shared" si="25"/>
        <v>0</v>
      </c>
      <c r="GY53" s="157" t="s">
        <v>60</v>
      </c>
      <c r="GZ53" s="157">
        <v>6</v>
      </c>
      <c r="HA53" s="157">
        <v>6</v>
      </c>
      <c r="HB53" s="157">
        <v>0</v>
      </c>
      <c r="HC53" s="157">
        <v>0</v>
      </c>
      <c r="HD53" s="158">
        <f t="shared" si="26"/>
        <v>1</v>
      </c>
    </row>
    <row r="54" spans="1:212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3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4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9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42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3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41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5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6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40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  <c r="GQ54" s="157" t="s">
        <v>61</v>
      </c>
      <c r="GR54" s="157">
        <v>25</v>
      </c>
      <c r="GS54" s="157">
        <v>17</v>
      </c>
      <c r="GT54" s="157">
        <v>8</v>
      </c>
      <c r="GU54" s="157">
        <v>0</v>
      </c>
      <c r="GV54" s="158">
        <f t="shared" si="24"/>
        <v>0.68</v>
      </c>
      <c r="GW54" s="158">
        <f t="shared" si="25"/>
        <v>0</v>
      </c>
      <c r="GY54" s="157" t="s">
        <v>61</v>
      </c>
      <c r="GZ54" s="157">
        <v>25</v>
      </c>
      <c r="HA54" s="157">
        <v>17</v>
      </c>
      <c r="HB54" s="157">
        <v>8</v>
      </c>
      <c r="HC54" s="157">
        <v>0</v>
      </c>
      <c r="HD54" s="158">
        <f t="shared" si="26"/>
        <v>0.68</v>
      </c>
    </row>
    <row r="55" spans="1:212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3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9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42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3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41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5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6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40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  <c r="GQ55" s="157" t="s">
        <v>62</v>
      </c>
      <c r="GR55" s="157">
        <v>447</v>
      </c>
      <c r="GS55" s="157">
        <v>443</v>
      </c>
      <c r="GT55" s="157">
        <v>4</v>
      </c>
      <c r="GU55" s="157">
        <v>0</v>
      </c>
      <c r="GV55" s="158">
        <f t="shared" si="24"/>
        <v>0.99105145413870244</v>
      </c>
      <c r="GW55" s="158">
        <f t="shared" si="25"/>
        <v>0</v>
      </c>
      <c r="GY55" s="157" t="s">
        <v>62</v>
      </c>
      <c r="GZ55" s="157">
        <v>447</v>
      </c>
      <c r="HA55" s="157">
        <v>443</v>
      </c>
      <c r="HB55" s="157">
        <v>4</v>
      </c>
      <c r="HC55" s="157">
        <v>0</v>
      </c>
      <c r="HD55" s="158">
        <f t="shared" si="26"/>
        <v>0.99105145413870244</v>
      </c>
    </row>
    <row r="56" spans="1:212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3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4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9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42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3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41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5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6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40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  <c r="GQ56" s="157" t="s">
        <v>63</v>
      </c>
      <c r="GR56" s="157">
        <v>43</v>
      </c>
      <c r="GS56" s="157">
        <v>43</v>
      </c>
      <c r="GT56" s="157">
        <v>0</v>
      </c>
      <c r="GU56" s="157">
        <v>0</v>
      </c>
      <c r="GV56" s="158">
        <f t="shared" si="24"/>
        <v>1</v>
      </c>
      <c r="GW56" s="158">
        <f t="shared" si="25"/>
        <v>0</v>
      </c>
      <c r="GY56" s="157" t="s">
        <v>63</v>
      </c>
      <c r="GZ56" s="157">
        <v>43</v>
      </c>
      <c r="HA56" s="157">
        <v>43</v>
      </c>
      <c r="HB56" s="157">
        <v>0</v>
      </c>
      <c r="HC56" s="157">
        <v>0</v>
      </c>
      <c r="HD56" s="158">
        <f t="shared" si="26"/>
        <v>1</v>
      </c>
    </row>
    <row r="57" spans="1:212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3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9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42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3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41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5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6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40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  <c r="GQ57" s="157" t="s">
        <v>64</v>
      </c>
      <c r="GR57" s="157">
        <v>10</v>
      </c>
      <c r="GS57" s="157">
        <v>10</v>
      </c>
      <c r="GT57" s="157">
        <v>0</v>
      </c>
      <c r="GU57" s="157">
        <v>0</v>
      </c>
      <c r="GV57" s="158">
        <f t="shared" si="24"/>
        <v>1</v>
      </c>
      <c r="GW57" s="158">
        <f t="shared" si="25"/>
        <v>0</v>
      </c>
      <c r="GY57" s="157" t="s">
        <v>64</v>
      </c>
      <c r="GZ57" s="157">
        <v>10</v>
      </c>
      <c r="HA57" s="157">
        <v>10</v>
      </c>
      <c r="HB57" s="157">
        <v>0</v>
      </c>
      <c r="HC57" s="157">
        <v>0</v>
      </c>
      <c r="HD57" s="158">
        <f t="shared" si="26"/>
        <v>1</v>
      </c>
    </row>
    <row r="58" spans="1:212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3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9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42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3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41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5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6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40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  <c r="GQ58" s="157" t="s">
        <v>66</v>
      </c>
      <c r="GR58" s="157">
        <v>389</v>
      </c>
      <c r="GS58" s="157">
        <v>339</v>
      </c>
      <c r="GT58" s="157">
        <v>49</v>
      </c>
      <c r="GU58" s="157">
        <v>1</v>
      </c>
      <c r="GV58" s="158">
        <f t="shared" si="24"/>
        <v>0.87146529562982</v>
      </c>
      <c r="GW58" s="158">
        <f t="shared" si="25"/>
        <v>-2.5706940874036244E-3</v>
      </c>
      <c r="GY58" s="157" t="s">
        <v>66</v>
      </c>
      <c r="GZ58" s="157">
        <v>389</v>
      </c>
      <c r="HA58" s="157">
        <v>339</v>
      </c>
      <c r="HB58" s="157">
        <v>49</v>
      </c>
      <c r="HC58" s="157">
        <v>1</v>
      </c>
      <c r="HD58" s="158">
        <f t="shared" si="26"/>
        <v>0.87146529562982</v>
      </c>
    </row>
    <row r="59" spans="1:212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3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4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9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42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4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41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5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6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40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  <c r="GQ59" s="157" t="s">
        <v>67</v>
      </c>
      <c r="GR59" s="157">
        <v>148</v>
      </c>
      <c r="GS59" s="157">
        <v>129</v>
      </c>
      <c r="GT59" s="157">
        <v>4</v>
      </c>
      <c r="GU59" s="157">
        <v>15</v>
      </c>
      <c r="GV59" s="158">
        <f t="shared" si="24"/>
        <v>0.8716216216216216</v>
      </c>
      <c r="GW59" s="158">
        <f t="shared" si="25"/>
        <v>-8.3933933933934002E-2</v>
      </c>
      <c r="GY59" s="157" t="s">
        <v>67</v>
      </c>
      <c r="GZ59" s="157">
        <v>148</v>
      </c>
      <c r="HA59" s="157">
        <v>129</v>
      </c>
      <c r="HB59" s="157">
        <v>4</v>
      </c>
      <c r="HC59" s="157">
        <v>15</v>
      </c>
      <c r="HD59" s="158">
        <f t="shared" si="26"/>
        <v>0.8716216216216216</v>
      </c>
    </row>
    <row r="60" spans="1:212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3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9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42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4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41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5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6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40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  <c r="GQ60" s="157" t="s">
        <v>68</v>
      </c>
      <c r="GR60" s="157">
        <v>1597</v>
      </c>
      <c r="GS60" s="157">
        <v>1589</v>
      </c>
      <c r="GT60" s="157">
        <v>8</v>
      </c>
      <c r="GU60" s="157">
        <v>0</v>
      </c>
      <c r="GV60" s="158">
        <f t="shared" si="24"/>
        <v>0.99499060738885414</v>
      </c>
      <c r="GW60" s="158">
        <f t="shared" si="25"/>
        <v>6.2813700453245858E-6</v>
      </c>
      <c r="GY60" s="157" t="s">
        <v>68</v>
      </c>
      <c r="GZ60" s="157">
        <v>1597</v>
      </c>
      <c r="HA60" s="157">
        <v>1589</v>
      </c>
      <c r="HB60" s="157">
        <v>8</v>
      </c>
      <c r="HC60" s="157">
        <v>0</v>
      </c>
      <c r="HD60" s="158">
        <f t="shared" si="26"/>
        <v>0.99499060738885414</v>
      </c>
    </row>
    <row r="61" spans="1:212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3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9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42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4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41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5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6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40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  <c r="GQ61" s="157" t="s">
        <v>69</v>
      </c>
      <c r="GR61" s="157">
        <v>176</v>
      </c>
      <c r="GS61" s="157">
        <v>174</v>
      </c>
      <c r="GT61" s="157">
        <v>2</v>
      </c>
      <c r="GU61" s="157">
        <v>0</v>
      </c>
      <c r="GV61" s="158">
        <f t="shared" si="24"/>
        <v>0.98863636363636365</v>
      </c>
      <c r="GW61" s="158">
        <f t="shared" si="25"/>
        <v>0</v>
      </c>
      <c r="GY61" s="157" t="s">
        <v>69</v>
      </c>
      <c r="GZ61" s="157">
        <v>176</v>
      </c>
      <c r="HA61" s="157">
        <v>174</v>
      </c>
      <c r="HB61" s="157">
        <v>2</v>
      </c>
      <c r="HC61" s="157">
        <v>0</v>
      </c>
      <c r="HD61" s="158">
        <f t="shared" si="26"/>
        <v>0.98863636363636365</v>
      </c>
    </row>
    <row r="62" spans="1:212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3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4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9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42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4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41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5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6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40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  <c r="GQ62" s="157" t="s">
        <v>70</v>
      </c>
      <c r="GR62" s="157">
        <v>270</v>
      </c>
      <c r="GS62" s="157">
        <v>225</v>
      </c>
      <c r="GT62" s="157">
        <v>6</v>
      </c>
      <c r="GU62" s="157">
        <v>39</v>
      </c>
      <c r="GV62" s="158">
        <f t="shared" si="24"/>
        <v>0.83333333333333337</v>
      </c>
      <c r="GW62" s="158">
        <f t="shared" si="25"/>
        <v>-0.13636363636363635</v>
      </c>
      <c r="GY62" s="157" t="s">
        <v>70</v>
      </c>
      <c r="GZ62" s="157">
        <v>270</v>
      </c>
      <c r="HA62" s="157">
        <v>225</v>
      </c>
      <c r="HB62" s="157">
        <v>6</v>
      </c>
      <c r="HC62" s="157">
        <v>39</v>
      </c>
      <c r="HD62" s="158">
        <f t="shared" si="26"/>
        <v>0.83333333333333337</v>
      </c>
    </row>
    <row r="63" spans="1:212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3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4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9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42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4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41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5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6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40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  <c r="GQ63" s="161" t="s">
        <v>71</v>
      </c>
      <c r="GR63" s="157">
        <v>194</v>
      </c>
      <c r="GS63" s="157">
        <v>187</v>
      </c>
      <c r="GT63" s="157">
        <v>7</v>
      </c>
      <c r="GU63" s="157">
        <v>0</v>
      </c>
      <c r="GV63" s="158">
        <f t="shared" si="24"/>
        <v>0.96391752577319589</v>
      </c>
      <c r="GW63" s="158">
        <f t="shared" si="25"/>
        <v>1.0309278350515427E-2</v>
      </c>
      <c r="GY63" s="161" t="s">
        <v>71</v>
      </c>
      <c r="GZ63" s="157">
        <v>194</v>
      </c>
      <c r="HA63" s="157">
        <v>187</v>
      </c>
      <c r="HB63" s="157">
        <v>7</v>
      </c>
      <c r="HC63" s="157">
        <v>0</v>
      </c>
      <c r="HD63" s="158">
        <f t="shared" si="26"/>
        <v>0.96391752577319589</v>
      </c>
    </row>
    <row r="64" spans="1:212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3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4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9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42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4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41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5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6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40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  <c r="GQ64" s="157" t="s">
        <v>72</v>
      </c>
      <c r="GR64" s="157">
        <v>85</v>
      </c>
      <c r="GS64" s="157">
        <v>84</v>
      </c>
      <c r="GT64" s="157">
        <v>0</v>
      </c>
      <c r="GU64" s="159">
        <v>1</v>
      </c>
      <c r="GV64" s="158">
        <f t="shared" si="24"/>
        <v>0.9882352941176471</v>
      </c>
      <c r="GW64" s="158">
        <f t="shared" si="25"/>
        <v>-1.1764705882352899E-2</v>
      </c>
      <c r="GY64" s="157" t="s">
        <v>72</v>
      </c>
      <c r="GZ64" s="157">
        <v>85</v>
      </c>
      <c r="HA64" s="157">
        <v>85</v>
      </c>
      <c r="HB64" s="157">
        <v>0</v>
      </c>
      <c r="HC64" s="157">
        <v>0</v>
      </c>
      <c r="HD64" s="158">
        <f t="shared" si="26"/>
        <v>1</v>
      </c>
    </row>
    <row r="65" spans="1:212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3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9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42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4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41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5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6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40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  <c r="GQ65" s="157" t="s">
        <v>73</v>
      </c>
      <c r="GR65" s="157">
        <v>291</v>
      </c>
      <c r="GS65" s="157">
        <v>252</v>
      </c>
      <c r="GT65" s="157">
        <v>27</v>
      </c>
      <c r="GU65" s="157">
        <v>12</v>
      </c>
      <c r="GV65" s="158">
        <f t="shared" si="24"/>
        <v>0.865979381443299</v>
      </c>
      <c r="GW65" s="158">
        <f t="shared" si="25"/>
        <v>-3.4364261168384758E-3</v>
      </c>
      <c r="GY65" s="157" t="s">
        <v>73</v>
      </c>
      <c r="GZ65" s="157">
        <v>291</v>
      </c>
      <c r="HA65" s="157">
        <v>186</v>
      </c>
      <c r="HB65" s="157">
        <v>26</v>
      </c>
      <c r="HC65" s="157">
        <v>79</v>
      </c>
      <c r="HD65" s="158">
        <f t="shared" si="26"/>
        <v>0.63917525773195871</v>
      </c>
    </row>
    <row r="66" spans="1:212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3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4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9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42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4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41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5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6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40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  <c r="GQ66" s="157" t="s">
        <v>264</v>
      </c>
      <c r="GR66" s="157">
        <v>7</v>
      </c>
      <c r="GS66" s="157">
        <v>7</v>
      </c>
      <c r="GT66" s="157">
        <v>0</v>
      </c>
      <c r="GU66" s="157">
        <v>0</v>
      </c>
      <c r="GV66" s="158">
        <f t="shared" si="24"/>
        <v>1</v>
      </c>
      <c r="GW66" s="158">
        <f t="shared" si="25"/>
        <v>0</v>
      </c>
      <c r="GY66" s="157" t="s">
        <v>264</v>
      </c>
      <c r="GZ66" s="157">
        <v>7</v>
      </c>
      <c r="HA66" s="157">
        <v>7</v>
      </c>
      <c r="HB66" s="157">
        <v>0</v>
      </c>
      <c r="HC66" s="157">
        <v>0</v>
      </c>
      <c r="HD66" s="158">
        <f t="shared" si="26"/>
        <v>1</v>
      </c>
    </row>
    <row r="67" spans="1:212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5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6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9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42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4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41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7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8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40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  <c r="GQ67" s="157" t="s">
        <v>265</v>
      </c>
      <c r="GR67" s="157">
        <v>68</v>
      </c>
      <c r="GS67" s="157">
        <v>45</v>
      </c>
      <c r="GT67" s="157">
        <v>23</v>
      </c>
      <c r="GU67" s="157">
        <v>0</v>
      </c>
      <c r="GV67" s="158">
        <f t="shared" si="24"/>
        <v>0.66176470588235292</v>
      </c>
      <c r="GW67" s="158">
        <f t="shared" si="25"/>
        <v>0</v>
      </c>
      <c r="GY67" s="157" t="s">
        <v>265</v>
      </c>
      <c r="GZ67" s="157">
        <v>68</v>
      </c>
      <c r="HA67" s="157">
        <v>45</v>
      </c>
      <c r="HB67" s="157">
        <v>23</v>
      </c>
      <c r="HC67" s="157">
        <v>0</v>
      </c>
      <c r="HD67" s="158">
        <f t="shared" si="26"/>
        <v>0.66176470588235292</v>
      </c>
    </row>
    <row r="68" spans="1:212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9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50">L68/K68</f>
        <v>0.96354166666666663</v>
      </c>
      <c r="P68" s="4">
        <f t="shared" si="45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51">T68/S68</f>
        <v>0.96354166666666663</v>
      </c>
      <c r="X68" s="4">
        <f t="shared" si="46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52">AB68/AA68</f>
        <v>0.953125</v>
      </c>
      <c r="AF68" s="4">
        <f t="shared" si="39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42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3">AS68/AR68</f>
        <v>0.61764705882352944</v>
      </c>
      <c r="AW68" s="4">
        <f t="shared" si="44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4">BA68/AZ68</f>
        <v>0.66176470588235292</v>
      </c>
      <c r="BE68" s="4">
        <f t="shared" ref="BE68:BE84" si="55">BD68-AV68</f>
        <v>4.4117647058823484E-2</v>
      </c>
      <c r="BG68" s="4">
        <f t="shared" si="41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7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8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6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7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8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9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60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61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62">GK68/GJ68</f>
        <v>0.8571428571428571</v>
      </c>
      <c r="GO68" s="4">
        <f t="shared" ref="GO68:GO129" si="63">GN68-GE68</f>
        <v>-2.8571428571428914E-3</v>
      </c>
      <c r="GQ68" s="157" t="s">
        <v>77</v>
      </c>
      <c r="GR68" s="157">
        <v>7</v>
      </c>
      <c r="GS68" s="157">
        <v>6</v>
      </c>
      <c r="GT68" s="157">
        <v>1</v>
      </c>
      <c r="GU68" s="157">
        <v>0</v>
      </c>
      <c r="GV68" s="158">
        <f t="shared" ref="GV68:GV129" si="64">GS68/GR68</f>
        <v>0.8571428571428571</v>
      </c>
      <c r="GW68" s="158">
        <f t="shared" ref="GW68:GW129" si="65">GV68-GN68</f>
        <v>0</v>
      </c>
      <c r="GY68" s="157" t="s">
        <v>77</v>
      </c>
      <c r="GZ68" s="157">
        <v>7</v>
      </c>
      <c r="HA68" s="157">
        <v>6</v>
      </c>
      <c r="HB68" s="157">
        <v>1</v>
      </c>
      <c r="HC68" s="157">
        <v>0</v>
      </c>
      <c r="HD68" s="158">
        <f t="shared" ref="HD68:HD76" si="66">HA68/GZ68</f>
        <v>0.8571428571428571</v>
      </c>
    </row>
    <row r="69" spans="1:212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9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50"/>
        <v>0.9882352941176471</v>
      </c>
      <c r="P69" s="4">
        <f t="shared" si="45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51"/>
        <v>0.9882352941176471</v>
      </c>
      <c r="X69" s="4">
        <f t="shared" si="46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52"/>
        <v>0.9882352941176471</v>
      </c>
      <c r="AF69" s="4">
        <f t="shared" si="39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42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3"/>
        <v>0.59420289855072461</v>
      </c>
      <c r="AW69" s="4">
        <f t="shared" si="44"/>
        <v>0</v>
      </c>
      <c r="BE69" s="4"/>
      <c r="BG69" s="4"/>
      <c r="BP69" s="4">
        <f t="shared" si="47"/>
        <v>0</v>
      </c>
      <c r="BX69" s="4">
        <f t="shared" si="48"/>
        <v>0</v>
      </c>
      <c r="CF69" s="4">
        <f t="shared" si="56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7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8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9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60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61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62"/>
        <v>0.96875</v>
      </c>
      <c r="GO69" s="4">
        <f t="shared" si="63"/>
        <v>-1.2499999999999734E-3</v>
      </c>
      <c r="GQ69" s="157" t="s">
        <v>78</v>
      </c>
      <c r="GR69" s="157">
        <v>32</v>
      </c>
      <c r="GS69" s="157">
        <v>31</v>
      </c>
      <c r="GT69" s="157">
        <v>1</v>
      </c>
      <c r="GU69" s="157">
        <v>0</v>
      </c>
      <c r="GV69" s="158">
        <f t="shared" si="64"/>
        <v>0.96875</v>
      </c>
      <c r="GW69" s="158">
        <f t="shared" si="65"/>
        <v>0</v>
      </c>
      <c r="GY69" s="157" t="s">
        <v>78</v>
      </c>
      <c r="GZ69" s="157">
        <v>32</v>
      </c>
      <c r="HA69" s="157">
        <v>31</v>
      </c>
      <c r="HB69" s="157">
        <v>1</v>
      </c>
      <c r="HC69" s="157">
        <v>0</v>
      </c>
      <c r="HD69" s="158">
        <f t="shared" si="66"/>
        <v>0.96875</v>
      </c>
    </row>
    <row r="70" spans="1:212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9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50"/>
        <v>0.93162393162393164</v>
      </c>
      <c r="P70" s="4">
        <f t="shared" si="45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51"/>
        <v>0.93162393162393164</v>
      </c>
      <c r="X70" s="4">
        <f t="shared" si="46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52"/>
        <v>0.93162393162393164</v>
      </c>
      <c r="AF70" s="4">
        <f t="shared" si="39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42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3"/>
        <v>0.8571428571428571</v>
      </c>
      <c r="AW70" s="4">
        <f t="shared" si="44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4"/>
        <v>0.8571428571428571</v>
      </c>
      <c r="BE70" s="4">
        <f t="shared" si="55"/>
        <v>0</v>
      </c>
      <c r="BG70" s="4">
        <f t="shared" ref="BG70:BG77" si="67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7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8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6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7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8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9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60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61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62"/>
        <v>8.7499999999999994E-2</v>
      </c>
      <c r="GO70" s="4">
        <f t="shared" si="63"/>
        <v>-2.5000000000000022E-3</v>
      </c>
      <c r="GQ70" s="157" t="s">
        <v>266</v>
      </c>
      <c r="GR70" s="157">
        <v>160</v>
      </c>
      <c r="GS70" s="157">
        <v>14</v>
      </c>
      <c r="GT70" s="157">
        <v>146</v>
      </c>
      <c r="GU70" s="157">
        <v>0</v>
      </c>
      <c r="GV70" s="158">
        <f t="shared" si="64"/>
        <v>8.7499999999999994E-2</v>
      </c>
      <c r="GW70" s="158">
        <f t="shared" si="65"/>
        <v>0</v>
      </c>
      <c r="GY70" s="157" t="s">
        <v>266</v>
      </c>
      <c r="GZ70" s="157">
        <v>160</v>
      </c>
      <c r="HA70" s="157">
        <v>14</v>
      </c>
      <c r="HB70" s="157">
        <v>146</v>
      </c>
      <c r="HC70" s="157">
        <v>0</v>
      </c>
      <c r="HD70" s="158">
        <f t="shared" si="66"/>
        <v>8.7499999999999994E-2</v>
      </c>
    </row>
    <row r="71" spans="1:212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9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50"/>
        <v>1</v>
      </c>
      <c r="P71" s="4">
        <f t="shared" si="45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51"/>
        <v>1</v>
      </c>
      <c r="X71" s="4">
        <f t="shared" si="46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52"/>
        <v>1</v>
      </c>
      <c r="AF71" s="4">
        <f t="shared" si="39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42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3"/>
        <v>0.96875</v>
      </c>
      <c r="AW71" s="4">
        <f t="shared" si="44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4"/>
        <v>0.96875</v>
      </c>
      <c r="BE71" s="4">
        <f t="shared" si="55"/>
        <v>0</v>
      </c>
      <c r="BG71" s="4">
        <f t="shared" si="67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7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8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6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7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8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9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60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61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62"/>
        <v>1</v>
      </c>
      <c r="GO71" s="4">
        <f t="shared" si="63"/>
        <v>0</v>
      </c>
      <c r="GQ71" s="157" t="s">
        <v>106</v>
      </c>
      <c r="GR71" s="157">
        <v>52</v>
      </c>
      <c r="GS71" s="157">
        <v>49</v>
      </c>
      <c r="GT71" s="157">
        <v>3</v>
      </c>
      <c r="GU71" s="157">
        <v>0</v>
      </c>
      <c r="GV71" s="158">
        <f t="shared" si="64"/>
        <v>0.94230769230769229</v>
      </c>
      <c r="GW71" s="158">
        <f t="shared" si="65"/>
        <v>-5.7692307692307709E-2</v>
      </c>
      <c r="GY71" s="157" t="s">
        <v>106</v>
      </c>
      <c r="GZ71" s="157">
        <v>52</v>
      </c>
      <c r="HA71" s="157">
        <v>49</v>
      </c>
      <c r="HB71" s="157">
        <v>3</v>
      </c>
      <c r="HC71" s="157">
        <v>0</v>
      </c>
      <c r="HD71" s="158">
        <f t="shared" si="66"/>
        <v>0.94230769230769229</v>
      </c>
    </row>
    <row r="72" spans="1:212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9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50"/>
        <v>0.61764705882352944</v>
      </c>
      <c r="P72" s="4">
        <f t="shared" si="45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51"/>
        <v>0.6470588235294118</v>
      </c>
      <c r="X72" s="4">
        <f t="shared" si="46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52"/>
        <v>0.6470588235294118</v>
      </c>
      <c r="AF72" s="4">
        <f t="shared" si="39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42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3"/>
        <v>0</v>
      </c>
      <c r="AW72" s="4">
        <f t="shared" si="44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4"/>
        <v>8.7499999999999994E-2</v>
      </c>
      <c r="BE72" s="4">
        <f t="shared" si="55"/>
        <v>8.7499999999999994E-2</v>
      </c>
      <c r="BG72" s="4">
        <f t="shared" si="67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7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8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6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7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8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9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60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61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62"/>
        <v>1</v>
      </c>
      <c r="GO72" s="4">
        <f t="shared" si="63"/>
        <v>0</v>
      </c>
      <c r="GQ72" s="157" t="s">
        <v>80</v>
      </c>
      <c r="GR72" s="157">
        <v>20</v>
      </c>
      <c r="GS72" s="157">
        <v>20</v>
      </c>
      <c r="GT72" s="157">
        <v>0</v>
      </c>
      <c r="GU72" s="157">
        <v>0</v>
      </c>
      <c r="GV72" s="158">
        <f t="shared" si="64"/>
        <v>1</v>
      </c>
      <c r="GW72" s="158">
        <f t="shared" si="65"/>
        <v>0</v>
      </c>
      <c r="GY72" s="157" t="s">
        <v>80</v>
      </c>
      <c r="GZ72" s="157">
        <v>20</v>
      </c>
      <c r="HA72" s="157">
        <v>20</v>
      </c>
      <c r="HB72" s="157">
        <v>0</v>
      </c>
      <c r="HC72" s="157">
        <v>0</v>
      </c>
      <c r="HD72" s="158">
        <f t="shared" si="66"/>
        <v>1</v>
      </c>
    </row>
    <row r="73" spans="1:212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9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50"/>
        <v>7.2463768115942032E-2</v>
      </c>
      <c r="P73" s="4">
        <f t="shared" si="45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51"/>
        <v>7.2463768115942032E-2</v>
      </c>
      <c r="X73" s="4">
        <f t="shared" si="46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52"/>
        <v>0.59420289855072461</v>
      </c>
      <c r="AF73" s="4">
        <f t="shared" si="39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42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3"/>
        <v>1</v>
      </c>
      <c r="AW73" s="4">
        <f t="shared" si="44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4"/>
        <v>1</v>
      </c>
      <c r="BE73" s="4">
        <f t="shared" si="55"/>
        <v>0</v>
      </c>
      <c r="BG73" s="4">
        <f t="shared" si="67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7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8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6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7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8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9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60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61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62"/>
        <v>1</v>
      </c>
      <c r="GO73" s="4">
        <f t="shared" si="63"/>
        <v>0</v>
      </c>
      <c r="GQ73" s="157" t="s">
        <v>108</v>
      </c>
      <c r="GR73" s="157">
        <v>4</v>
      </c>
      <c r="GS73" s="157">
        <v>4</v>
      </c>
      <c r="GT73" s="157">
        <v>0</v>
      </c>
      <c r="GU73" s="157">
        <v>0</v>
      </c>
      <c r="GV73" s="158">
        <f t="shared" si="64"/>
        <v>1</v>
      </c>
      <c r="GW73" s="158">
        <f t="shared" si="65"/>
        <v>0</v>
      </c>
      <c r="GY73" s="157" t="s">
        <v>108</v>
      </c>
      <c r="GZ73" s="157">
        <v>4</v>
      </c>
      <c r="HA73" s="157">
        <v>4</v>
      </c>
      <c r="HB73" s="157">
        <v>0</v>
      </c>
      <c r="HC73" s="157">
        <v>0</v>
      </c>
      <c r="HD73" s="158">
        <f t="shared" si="66"/>
        <v>1</v>
      </c>
    </row>
    <row r="74" spans="1:212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9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50"/>
        <v>0.8571428571428571</v>
      </c>
      <c r="P74" s="4">
        <f t="shared" si="45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51"/>
        <v>0.8571428571428571</v>
      </c>
      <c r="X74" s="4">
        <f t="shared" si="46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52"/>
        <v>0.8571428571428571</v>
      </c>
      <c r="AF74" s="4">
        <f t="shared" si="39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42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3"/>
        <v>0.71717171717171713</v>
      </c>
      <c r="AW74" s="4">
        <f t="shared" si="44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4"/>
        <v>0.71717171717171713</v>
      </c>
      <c r="BE74" s="4">
        <f t="shared" si="55"/>
        <v>0</v>
      </c>
      <c r="BG74" s="4">
        <f t="shared" si="67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7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8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6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7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8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9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60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61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62"/>
        <v>0.82608695652173914</v>
      </c>
      <c r="GO74" s="4">
        <f t="shared" si="63"/>
        <v>-3.9130434782608248E-3</v>
      </c>
      <c r="GQ74" s="157" t="s">
        <v>267</v>
      </c>
      <c r="GR74" s="157">
        <v>92</v>
      </c>
      <c r="GS74" s="157">
        <v>76</v>
      </c>
      <c r="GT74" s="157">
        <v>10</v>
      </c>
      <c r="GU74" s="157">
        <v>6</v>
      </c>
      <c r="GV74" s="158">
        <f t="shared" si="64"/>
        <v>0.82608695652173914</v>
      </c>
      <c r="GW74" s="158">
        <f t="shared" si="65"/>
        <v>0</v>
      </c>
      <c r="GY74" s="157" t="s">
        <v>267</v>
      </c>
      <c r="GZ74" s="157">
        <v>92</v>
      </c>
      <c r="HA74" s="157">
        <v>77</v>
      </c>
      <c r="HB74" s="157">
        <v>10</v>
      </c>
      <c r="HC74" s="157">
        <v>5</v>
      </c>
      <c r="HD74" s="158">
        <f t="shared" si="66"/>
        <v>0.83695652173913049</v>
      </c>
    </row>
    <row r="75" spans="1:212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9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50"/>
        <v>0.96875</v>
      </c>
      <c r="P75" s="4">
        <f t="shared" si="45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51"/>
        <v>0.96875</v>
      </c>
      <c r="X75" s="4">
        <f t="shared" si="46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52"/>
        <v>0.96875</v>
      </c>
      <c r="AF75" s="4">
        <f t="shared" si="39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42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3"/>
        <v>0.47887323943661969</v>
      </c>
      <c r="AW75" s="4">
        <f t="shared" si="44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4"/>
        <v>0.47887323943661969</v>
      </c>
      <c r="BE75" s="4">
        <f t="shared" si="55"/>
        <v>0</v>
      </c>
      <c r="BG75" s="4">
        <f t="shared" si="67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7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8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6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7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8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9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60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61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62"/>
        <v>0.47887323943661969</v>
      </c>
      <c r="GO75" s="4">
        <f t="shared" si="63"/>
        <v>-1.1267605633802913E-3</v>
      </c>
      <c r="GQ75" s="157" t="s">
        <v>82</v>
      </c>
      <c r="GR75" s="157">
        <v>71</v>
      </c>
      <c r="GS75" s="157">
        <v>46</v>
      </c>
      <c r="GT75" s="157">
        <v>7</v>
      </c>
      <c r="GU75" s="157">
        <v>18</v>
      </c>
      <c r="GV75" s="158">
        <f t="shared" si="64"/>
        <v>0.647887323943662</v>
      </c>
      <c r="GW75" s="158">
        <f t="shared" si="65"/>
        <v>0.16901408450704231</v>
      </c>
      <c r="GY75" s="157" t="s">
        <v>82</v>
      </c>
      <c r="GZ75" s="157">
        <v>71</v>
      </c>
      <c r="HA75" s="157">
        <v>45</v>
      </c>
      <c r="HB75" s="157">
        <v>8</v>
      </c>
      <c r="HC75" s="157">
        <v>18</v>
      </c>
      <c r="HD75" s="158">
        <f t="shared" si="66"/>
        <v>0.63380281690140849</v>
      </c>
    </row>
    <row r="76" spans="1:212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9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50"/>
        <v>8.7499999999999994E-2</v>
      </c>
      <c r="P76" s="4">
        <f t="shared" si="45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51"/>
        <v>8.7499999999999994E-2</v>
      </c>
      <c r="X76" s="4">
        <f t="shared" si="46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52"/>
        <v>8.7499999999999994E-2</v>
      </c>
      <c r="AF76" s="4">
        <f t="shared" si="39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42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3"/>
        <v>0.95454545454545459</v>
      </c>
      <c r="AW76" s="4">
        <f t="shared" si="44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4"/>
        <v>0.95454545454545459</v>
      </c>
      <c r="BE76" s="4">
        <f t="shared" si="55"/>
        <v>0</v>
      </c>
      <c r="BG76" s="4">
        <f t="shared" si="67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7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8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6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7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8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9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60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61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62"/>
        <v>0</v>
      </c>
      <c r="GO76" s="4">
        <f t="shared" si="63"/>
        <v>-1</v>
      </c>
      <c r="GP76" s="2" t="s">
        <v>119</v>
      </c>
      <c r="GQ76" s="157" t="s">
        <v>86</v>
      </c>
      <c r="GR76" s="157">
        <v>1649</v>
      </c>
      <c r="GS76" s="157">
        <v>1361</v>
      </c>
      <c r="GT76" s="157">
        <v>137</v>
      </c>
      <c r="GU76" s="157">
        <v>151</v>
      </c>
      <c r="GV76" s="158">
        <f t="shared" si="64"/>
        <v>0.82534869617950268</v>
      </c>
      <c r="GW76" s="158">
        <f t="shared" si="65"/>
        <v>0.82534869617950268</v>
      </c>
      <c r="GY76" s="157" t="s">
        <v>86</v>
      </c>
      <c r="GZ76" s="157">
        <v>1649</v>
      </c>
      <c r="HA76" s="157">
        <v>1361</v>
      </c>
      <c r="HB76" s="157">
        <v>137</v>
      </c>
      <c r="HC76" s="157">
        <v>151</v>
      </c>
      <c r="HD76" s="158">
        <f t="shared" si="66"/>
        <v>0.82534869617950268</v>
      </c>
    </row>
    <row r="77" spans="1:212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9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50"/>
        <v>1</v>
      </c>
      <c r="P77" s="4">
        <f t="shared" si="45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51"/>
        <v>1</v>
      </c>
      <c r="X77" s="4">
        <f t="shared" si="46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52"/>
        <v>1</v>
      </c>
      <c r="AF77" s="4">
        <f t="shared" si="39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42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3"/>
        <v>0.12587412587412589</v>
      </c>
      <c r="AW77" s="4">
        <f t="shared" si="44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4"/>
        <v>0.12587412587412589</v>
      </c>
      <c r="BE77" s="4">
        <f t="shared" si="55"/>
        <v>0</v>
      </c>
      <c r="BG77" s="4">
        <f t="shared" si="67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7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8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6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7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8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  <c r="GW77" s="158"/>
    </row>
    <row r="78" spans="1:212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9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50"/>
        <v>0.71717171717171713</v>
      </c>
      <c r="P78" s="4">
        <f t="shared" si="45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51"/>
        <v>0.71717171717171713</v>
      </c>
      <c r="X78" s="4">
        <f t="shared" si="46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52"/>
        <v>0.71717171717171713</v>
      </c>
      <c r="AF78" s="4">
        <f t="shared" ref="AF78:AF89" si="68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3"/>
        <v>0</v>
      </c>
      <c r="AW78" s="4">
        <f t="shared" si="44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4"/>
        <v>1</v>
      </c>
      <c r="BE78" s="4">
        <f t="shared" si="55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7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8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6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7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8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9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60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61"/>
        <v>0</v>
      </c>
      <c r="GO78" s="4"/>
      <c r="GW78" s="158"/>
    </row>
    <row r="79" spans="1:212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9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50"/>
        <v>0.47887323943661969</v>
      </c>
      <c r="P79" s="4">
        <f t="shared" si="45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51"/>
        <v>0.47887323943661969</v>
      </c>
      <c r="X79" s="4">
        <f t="shared" si="46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52"/>
        <v>0.47887323943661969</v>
      </c>
      <c r="AF79" s="4">
        <f t="shared" si="68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3"/>
        <v>0</v>
      </c>
      <c r="AW79" s="4">
        <f t="shared" si="44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4"/>
        <v>1</v>
      </c>
      <c r="BE79" s="4">
        <f t="shared" si="55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7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8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6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7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8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9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60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61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3"/>
        <v>0</v>
      </c>
      <c r="GQ79" s="157" t="s">
        <v>83</v>
      </c>
      <c r="GR79" s="157">
        <v>22</v>
      </c>
      <c r="GS79" s="157">
        <v>21</v>
      </c>
      <c r="GT79" s="157">
        <v>1</v>
      </c>
      <c r="GU79" s="157">
        <v>0</v>
      </c>
      <c r="GV79" s="158">
        <f t="shared" si="64"/>
        <v>0.95454545454545459</v>
      </c>
      <c r="GW79" s="158">
        <f t="shared" si="65"/>
        <v>4.5454545454546302E-3</v>
      </c>
      <c r="GY79" s="157" t="s">
        <v>83</v>
      </c>
      <c r="GZ79" s="157">
        <v>22</v>
      </c>
      <c r="HA79" s="157">
        <v>21</v>
      </c>
      <c r="HB79" s="157">
        <v>1</v>
      </c>
      <c r="HC79" s="157">
        <v>0</v>
      </c>
      <c r="HD79" s="158">
        <v>0.95</v>
      </c>
    </row>
    <row r="80" spans="1:212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9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50"/>
        <v>0.95454545454545459</v>
      </c>
      <c r="P80" s="4">
        <f t="shared" si="45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51"/>
        <v>0.95454545454545459</v>
      </c>
      <c r="X80" s="4">
        <f t="shared" si="46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52"/>
        <v>0.95454545454545459</v>
      </c>
      <c r="AF80" s="4">
        <f t="shared" si="68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3"/>
        <v>0</v>
      </c>
      <c r="AW80" s="4">
        <f t="shared" si="44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4"/>
        <v>1</v>
      </c>
      <c r="BE80" s="4">
        <f t="shared" si="55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7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8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6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7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8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9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60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61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3"/>
        <v>1.0000000000000009E-2</v>
      </c>
      <c r="GQ80" s="157" t="s">
        <v>84</v>
      </c>
      <c r="GR80" s="157">
        <v>134</v>
      </c>
      <c r="GS80" s="157">
        <v>110</v>
      </c>
      <c r="GT80" s="157">
        <v>13</v>
      </c>
      <c r="GU80" s="157">
        <v>11</v>
      </c>
      <c r="GV80" s="158">
        <f t="shared" si="64"/>
        <v>0.82089552238805974</v>
      </c>
      <c r="GW80" s="158">
        <f t="shared" si="65"/>
        <v>-2.9104477611940238E-2</v>
      </c>
      <c r="GY80" s="157" t="s">
        <v>84</v>
      </c>
      <c r="GZ80" s="157">
        <v>134</v>
      </c>
      <c r="HA80" s="157">
        <v>110</v>
      </c>
      <c r="HB80" s="157">
        <v>13</v>
      </c>
      <c r="HC80" s="157">
        <v>11</v>
      </c>
      <c r="HD80" s="158">
        <v>0.82</v>
      </c>
    </row>
    <row r="81" spans="1:212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9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50"/>
        <v>0.12587412587412589</v>
      </c>
      <c r="P81" s="4">
        <f t="shared" si="45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51"/>
        <v>0.12587412587412589</v>
      </c>
      <c r="X81" s="4">
        <f t="shared" si="46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52"/>
        <v>0.12587412587412589</v>
      </c>
      <c r="AF81" s="4">
        <f t="shared" si="68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3"/>
        <v>0</v>
      </c>
      <c r="AW81" s="4">
        <f t="shared" si="44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4"/>
        <v>1</v>
      </c>
      <c r="BE81" s="4">
        <f t="shared" si="55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7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8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6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7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8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  <c r="GW81" s="158"/>
    </row>
    <row r="82" spans="1:212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9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50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51"/>
        <v>1</v>
      </c>
      <c r="X82" s="4">
        <f t="shared" si="46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52"/>
        <v>0</v>
      </c>
      <c r="AF82" s="4">
        <f t="shared" si="68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3"/>
        <v>0</v>
      </c>
      <c r="AW82" s="4">
        <f t="shared" si="44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4"/>
        <v>1</v>
      </c>
      <c r="BE82" s="4">
        <f t="shared" si="55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7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8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6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7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8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9">FG82-CU77</f>
        <v>0.14000000000000001</v>
      </c>
      <c r="GF82" s="4"/>
      <c r="GO82" s="4"/>
      <c r="GW82" s="158"/>
    </row>
    <row r="83" spans="1:212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50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51"/>
        <v>1</v>
      </c>
      <c r="X83" s="4">
        <f t="shared" si="46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52"/>
        <v>0</v>
      </c>
      <c r="AF83" s="4">
        <f t="shared" si="68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3"/>
        <v>0</v>
      </c>
      <c r="AW83" s="4">
        <f t="shared" si="44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4"/>
        <v>1</v>
      </c>
      <c r="BE83" s="4">
        <f t="shared" si="55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7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8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6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7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8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9"/>
        <v>0.7</v>
      </c>
      <c r="GF83" s="4"/>
      <c r="GO83" s="4"/>
      <c r="GW83" s="158"/>
    </row>
    <row r="84" spans="1:212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50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51"/>
        <v>1</v>
      </c>
      <c r="X84" s="4">
        <f t="shared" si="46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52"/>
        <v>0</v>
      </c>
      <c r="AF84" s="4">
        <f t="shared" si="68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3"/>
        <v>0</v>
      </c>
      <c r="AW84" s="4">
        <f t="shared" si="44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4"/>
        <v>1</v>
      </c>
      <c r="BE84" s="4">
        <f t="shared" si="55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7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8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6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7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8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9"/>
        <v>0</v>
      </c>
      <c r="GF84" s="4"/>
      <c r="GO84" s="4"/>
      <c r="GW84" s="158"/>
    </row>
    <row r="85" spans="1:212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50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51"/>
        <v>0.72727272727272729</v>
      </c>
      <c r="X85" s="4">
        <f t="shared" si="46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52"/>
        <v>0</v>
      </c>
      <c r="AF85" s="4">
        <f t="shared" si="68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3"/>
        <v>0.74847184289244373</v>
      </c>
      <c r="AZ85" s="2">
        <f>SUM(AZ3:AZ84)</f>
        <v>7581</v>
      </c>
      <c r="BA85" s="2">
        <f>SUM(BA3:BA84)</f>
        <v>6552</v>
      </c>
      <c r="BD85" s="4">
        <f t="shared" si="54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8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9"/>
        <v>0</v>
      </c>
      <c r="GF85" s="4"/>
      <c r="GO85" s="4"/>
      <c r="GW85" s="158"/>
    </row>
    <row r="86" spans="1:212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50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51"/>
        <v>1</v>
      </c>
      <c r="X86" s="4">
        <f t="shared" si="46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52"/>
        <v>0</v>
      </c>
      <c r="AF86" s="4">
        <f t="shared" si="68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9"/>
        <v>1</v>
      </c>
      <c r="GF86" s="4"/>
      <c r="GO86" s="4"/>
      <c r="GW86" s="158"/>
    </row>
    <row r="87" spans="1:212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50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51"/>
        <v>1</v>
      </c>
      <c r="X87" s="4">
        <f t="shared" si="46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52"/>
        <v>0</v>
      </c>
      <c r="AF87" s="4">
        <f t="shared" si="68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9"/>
        <v>0</v>
      </c>
      <c r="GF87" s="4"/>
      <c r="GO87" s="4"/>
      <c r="GW87" s="158"/>
    </row>
    <row r="88" spans="1:212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50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51"/>
        <v>1</v>
      </c>
      <c r="X88" s="4">
        <f t="shared" si="46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52"/>
        <v>0</v>
      </c>
      <c r="AF88" s="4">
        <f t="shared" si="68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  <c r="GW88" s="158"/>
    </row>
    <row r="89" spans="1:21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50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51"/>
        <v>1</v>
      </c>
      <c r="X89" s="4">
        <f t="shared" si="46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52"/>
        <v>0</v>
      </c>
      <c r="AF89" s="4">
        <f t="shared" si="68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  <c r="GW89" s="158"/>
    </row>
    <row r="90" spans="1:212">
      <c r="K90" s="2">
        <f>SUM(K3:K89)</f>
        <v>8108</v>
      </c>
      <c r="L90" s="2">
        <f>SUM(L3:L89)</f>
        <v>6811</v>
      </c>
      <c r="O90" s="4">
        <f t="shared" si="50"/>
        <v>0.8400345337937839</v>
      </c>
      <c r="S90" s="2">
        <f>SUM(S3:S89)</f>
        <v>8108</v>
      </c>
      <c r="T90" s="2">
        <f>SUM(T3:T89)</f>
        <v>6813</v>
      </c>
      <c r="W90" s="4">
        <f t="shared" si="51"/>
        <v>0.84028120374938331</v>
      </c>
      <c r="AA90" s="2">
        <f>SUM(AA3:AA89)</f>
        <v>8108</v>
      </c>
      <c r="AB90" s="2">
        <f>SUM(AB3:AB89)</f>
        <v>6088</v>
      </c>
      <c r="AE90" s="4">
        <f t="shared" si="52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  <c r="GW90" s="158"/>
    </row>
    <row r="91" spans="1:212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  <c r="GW91" s="158"/>
    </row>
    <row r="92" spans="1:212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60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61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3"/>
        <v>0</v>
      </c>
      <c r="GQ92" s="157" t="s">
        <v>112</v>
      </c>
      <c r="GR92" s="157">
        <v>57</v>
      </c>
      <c r="GS92" s="157">
        <v>57</v>
      </c>
      <c r="GT92" s="157">
        <v>0</v>
      </c>
      <c r="GU92" s="157">
        <v>0</v>
      </c>
      <c r="GV92" s="158">
        <f t="shared" si="64"/>
        <v>1</v>
      </c>
      <c r="GW92" s="158">
        <f t="shared" si="65"/>
        <v>0</v>
      </c>
      <c r="GY92" s="157" t="s">
        <v>112</v>
      </c>
      <c r="GZ92" s="157">
        <v>57</v>
      </c>
      <c r="HA92" s="157">
        <v>57</v>
      </c>
      <c r="HB92" s="157">
        <v>0</v>
      </c>
      <c r="HC92" s="157">
        <v>0</v>
      </c>
      <c r="HD92" s="158">
        <v>1</v>
      </c>
    </row>
    <row r="93" spans="1:212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60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61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3"/>
        <v>-0.14000000000000001</v>
      </c>
      <c r="GP93" s="2" t="s">
        <v>119</v>
      </c>
      <c r="GQ93" s="157" t="s">
        <v>22</v>
      </c>
      <c r="GR93" s="157">
        <v>348</v>
      </c>
      <c r="GS93" s="157">
        <v>250</v>
      </c>
      <c r="GT93" s="157">
        <v>48</v>
      </c>
      <c r="GU93" s="157">
        <v>50</v>
      </c>
      <c r="GV93" s="158">
        <f t="shared" si="64"/>
        <v>0.7183908045977011</v>
      </c>
      <c r="GW93" s="158">
        <f t="shared" si="65"/>
        <v>-1.6091954022988686E-3</v>
      </c>
      <c r="GY93" s="157" t="s">
        <v>22</v>
      </c>
      <c r="GZ93" s="157">
        <v>348</v>
      </c>
      <c r="HA93" s="157">
        <v>250</v>
      </c>
      <c r="HB93" s="157">
        <v>48</v>
      </c>
      <c r="HC93" s="157">
        <v>50</v>
      </c>
      <c r="HD93" s="158">
        <v>0.72</v>
      </c>
    </row>
    <row r="94" spans="1:212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60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61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3"/>
        <v>-0.12</v>
      </c>
      <c r="GP94" s="2" t="s">
        <v>119</v>
      </c>
      <c r="GQ94" s="157" t="s">
        <v>65</v>
      </c>
      <c r="GR94" s="157">
        <v>381</v>
      </c>
      <c r="GS94" s="157">
        <v>288</v>
      </c>
      <c r="GT94" s="157">
        <v>49</v>
      </c>
      <c r="GU94" s="157">
        <v>44</v>
      </c>
      <c r="GV94" s="158">
        <f t="shared" si="64"/>
        <v>0.75590551181102361</v>
      </c>
      <c r="GW94" s="158">
        <f t="shared" si="65"/>
        <v>5.9055118110236116E-3</v>
      </c>
      <c r="GY94" s="157" t="s">
        <v>65</v>
      </c>
      <c r="GZ94" s="157">
        <v>381</v>
      </c>
      <c r="HA94" s="157">
        <v>287</v>
      </c>
      <c r="HB94" s="157">
        <v>49</v>
      </c>
      <c r="HC94" s="157">
        <v>45</v>
      </c>
      <c r="HD94" s="158">
        <v>0.75</v>
      </c>
    </row>
    <row r="95" spans="1:212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60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61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3"/>
        <v>0</v>
      </c>
      <c r="GQ95" s="157" t="s">
        <v>116</v>
      </c>
      <c r="GR95" s="157">
        <v>107</v>
      </c>
      <c r="GS95" s="157">
        <v>98</v>
      </c>
      <c r="GT95" s="157">
        <v>8</v>
      </c>
      <c r="GU95" s="157">
        <v>1</v>
      </c>
      <c r="GV95" s="158">
        <f t="shared" si="64"/>
        <v>0.91588785046728971</v>
      </c>
      <c r="GW95" s="158">
        <f t="shared" si="65"/>
        <v>-1.4112149532710339E-2</v>
      </c>
      <c r="GY95" s="157" t="s">
        <v>116</v>
      </c>
      <c r="GZ95" s="157">
        <v>107</v>
      </c>
      <c r="HA95" s="157">
        <v>90</v>
      </c>
      <c r="HB95" s="157">
        <v>8</v>
      </c>
      <c r="HC95" s="157">
        <v>9</v>
      </c>
      <c r="HD95" s="158">
        <v>0.84</v>
      </c>
    </row>
    <row r="96" spans="1:212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60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61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3"/>
        <v>0</v>
      </c>
      <c r="GQ96" s="157" t="s">
        <v>117</v>
      </c>
      <c r="GR96" s="157">
        <v>75</v>
      </c>
      <c r="GS96" s="157">
        <v>56</v>
      </c>
      <c r="GT96" s="157">
        <v>18</v>
      </c>
      <c r="GU96" s="157">
        <v>1</v>
      </c>
      <c r="GV96" s="158">
        <f t="shared" si="64"/>
        <v>0.7466666666666667</v>
      </c>
      <c r="GW96" s="158">
        <f t="shared" si="65"/>
        <v>-0.14333333333333331</v>
      </c>
      <c r="GY96" s="157" t="s">
        <v>117</v>
      </c>
      <c r="GZ96" s="157">
        <v>73</v>
      </c>
      <c r="HA96" s="157">
        <v>56</v>
      </c>
      <c r="HB96" s="157">
        <v>16</v>
      </c>
      <c r="HC96" s="157">
        <v>1</v>
      </c>
      <c r="HD96" s="158">
        <v>0.77</v>
      </c>
    </row>
    <row r="97" spans="10:212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60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61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3"/>
        <v>0</v>
      </c>
      <c r="GQ97" s="157" t="s">
        <v>118</v>
      </c>
      <c r="GR97" s="157">
        <v>17</v>
      </c>
      <c r="GS97" s="157">
        <v>16</v>
      </c>
      <c r="GT97" s="157">
        <v>1</v>
      </c>
      <c r="GU97" s="157">
        <v>0</v>
      </c>
      <c r="GV97" s="158">
        <f t="shared" si="64"/>
        <v>0.94117647058823528</v>
      </c>
      <c r="GW97" s="158">
        <f t="shared" si="65"/>
        <v>0.88117647058823523</v>
      </c>
      <c r="GY97" s="157" t="s">
        <v>118</v>
      </c>
      <c r="GZ97" s="157">
        <v>17</v>
      </c>
      <c r="HA97" s="157">
        <v>16</v>
      </c>
      <c r="HB97" s="157">
        <v>1</v>
      </c>
      <c r="HC97" s="157">
        <v>0</v>
      </c>
      <c r="HD97" s="158">
        <v>0.94</v>
      </c>
    </row>
    <row r="98" spans="10:212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60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61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3"/>
        <v>0</v>
      </c>
      <c r="GQ98" s="157" t="s">
        <v>261</v>
      </c>
      <c r="GR98" s="157">
        <v>82</v>
      </c>
      <c r="GS98" s="157">
        <v>81</v>
      </c>
      <c r="GT98" s="157">
        <v>1</v>
      </c>
      <c r="GU98" s="157">
        <v>0</v>
      </c>
      <c r="GV98" s="158">
        <f t="shared" si="64"/>
        <v>0.98780487804878048</v>
      </c>
      <c r="GW98" s="158">
        <f t="shared" si="65"/>
        <v>-1.2195121951219523E-2</v>
      </c>
      <c r="GY98" s="157" t="s">
        <v>261</v>
      </c>
      <c r="GZ98" s="157">
        <v>82</v>
      </c>
      <c r="HA98" s="157">
        <v>81</v>
      </c>
      <c r="HB98" s="157">
        <v>1</v>
      </c>
      <c r="HC98" s="157">
        <v>0</v>
      </c>
      <c r="HD98" s="158">
        <v>0.99</v>
      </c>
    </row>
    <row r="99" spans="10:212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60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61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3"/>
        <v>-0.18999999999999995</v>
      </c>
      <c r="GP99" s="2" t="s">
        <v>119</v>
      </c>
      <c r="GQ99" s="157" t="s">
        <v>262</v>
      </c>
      <c r="GR99" s="157">
        <v>73</v>
      </c>
      <c r="GS99" s="157">
        <v>5</v>
      </c>
      <c r="GT99" s="157">
        <v>0</v>
      </c>
      <c r="GU99" s="157">
        <v>68</v>
      </c>
      <c r="GV99" s="158">
        <f t="shared" si="64"/>
        <v>6.8493150684931503E-2</v>
      </c>
      <c r="GW99" s="158">
        <f t="shared" si="65"/>
        <v>-0.46150684931506852</v>
      </c>
      <c r="GY99" s="157" t="s">
        <v>262</v>
      </c>
      <c r="GZ99" s="157">
        <v>73</v>
      </c>
      <c r="HA99" s="157">
        <v>5</v>
      </c>
      <c r="HB99" s="157">
        <v>0</v>
      </c>
      <c r="HC99" s="157">
        <v>68</v>
      </c>
      <c r="HD99" s="158">
        <v>7.0000000000000007E-2</v>
      </c>
    </row>
    <row r="100" spans="10:212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60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61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3"/>
        <v>-2.0000000000000018E-2</v>
      </c>
      <c r="GP100" s="2" t="s">
        <v>119</v>
      </c>
      <c r="GQ100" s="157" t="s">
        <v>263</v>
      </c>
      <c r="GR100" s="157">
        <v>51</v>
      </c>
      <c r="GS100" s="157">
        <v>31</v>
      </c>
      <c r="GT100" s="157">
        <v>8</v>
      </c>
      <c r="GU100" s="157">
        <v>12</v>
      </c>
      <c r="GV100" s="158">
        <f t="shared" si="64"/>
        <v>0.60784313725490191</v>
      </c>
      <c r="GW100" s="158">
        <f t="shared" si="65"/>
        <v>-2.2156862745098094E-2</v>
      </c>
      <c r="GY100" s="157" t="s">
        <v>263</v>
      </c>
      <c r="GZ100" s="157">
        <v>51</v>
      </c>
      <c r="HA100" s="157">
        <v>33</v>
      </c>
      <c r="HB100" s="157">
        <v>8</v>
      </c>
      <c r="HC100" s="157">
        <v>10</v>
      </c>
      <c r="HD100" s="158">
        <v>0.65</v>
      </c>
    </row>
    <row r="101" spans="10:212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61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3"/>
        <v>0</v>
      </c>
      <c r="GQ101" s="157" t="s">
        <v>232</v>
      </c>
      <c r="GR101" s="157">
        <v>138</v>
      </c>
      <c r="GS101" s="157">
        <v>50</v>
      </c>
      <c r="GT101" s="157">
        <v>88</v>
      </c>
      <c r="GU101" s="157">
        <v>0</v>
      </c>
      <c r="GV101" s="158">
        <f t="shared" si="64"/>
        <v>0.36231884057971014</v>
      </c>
      <c r="GW101" s="158">
        <f t="shared" si="65"/>
        <v>-0.15768115942028987</v>
      </c>
      <c r="GY101" s="157" t="s">
        <v>232</v>
      </c>
      <c r="GZ101" s="157">
        <v>138</v>
      </c>
      <c r="HA101" s="157">
        <v>123</v>
      </c>
      <c r="HB101" s="157">
        <v>15</v>
      </c>
      <c r="HC101" s="157">
        <v>0</v>
      </c>
      <c r="HD101" s="158">
        <v>0.89</v>
      </c>
    </row>
    <row r="102" spans="10:212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60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61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3"/>
        <v>1.9999999999999907E-2</v>
      </c>
      <c r="GQ102" s="157" t="s">
        <v>114</v>
      </c>
      <c r="GR102" s="157">
        <v>47</v>
      </c>
      <c r="GS102" s="157">
        <v>33</v>
      </c>
      <c r="GT102" s="157">
        <v>1</v>
      </c>
      <c r="GU102" s="157">
        <v>13</v>
      </c>
      <c r="GV102" s="158">
        <f t="shared" si="64"/>
        <v>0.7021276595744681</v>
      </c>
      <c r="GW102" s="158">
        <f t="shared" si="65"/>
        <v>2.1276595744681437E-3</v>
      </c>
      <c r="GY102" s="157" t="s">
        <v>114</v>
      </c>
      <c r="GZ102" s="157">
        <v>47</v>
      </c>
      <c r="HA102" s="157">
        <v>33</v>
      </c>
      <c r="HB102" s="157">
        <v>0</v>
      </c>
      <c r="HC102" s="157">
        <v>14</v>
      </c>
      <c r="HD102" s="158">
        <v>0.7</v>
      </c>
    </row>
    <row r="103" spans="10:212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  <c r="GW103" s="158"/>
    </row>
    <row r="104" spans="10:212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  <c r="GW104" s="158"/>
    </row>
    <row r="105" spans="10:212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  <c r="GW105" s="158"/>
    </row>
    <row r="106" spans="10:212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  <c r="GW106" s="158"/>
    </row>
    <row r="107" spans="10:212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  <c r="GW107" s="158"/>
    </row>
    <row r="108" spans="10:212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  <c r="GW108" s="158"/>
    </row>
    <row r="109" spans="10:212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  <c r="GW109" s="158"/>
    </row>
    <row r="110" spans="10:212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  <c r="GW110" s="158"/>
    </row>
    <row r="111" spans="10:212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  <c r="GW111" s="158"/>
    </row>
    <row r="112" spans="10:212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  <c r="GW112" s="158"/>
    </row>
    <row r="113" spans="26:212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  <c r="GW113" s="158"/>
    </row>
    <row r="114" spans="26:212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  <c r="GW114" s="158"/>
    </row>
    <row r="115" spans="26:212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70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71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61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3"/>
        <v>0</v>
      </c>
      <c r="GQ115" s="157" t="s">
        <v>90</v>
      </c>
      <c r="GR115" s="157">
        <v>1</v>
      </c>
      <c r="GS115" s="157">
        <v>1</v>
      </c>
      <c r="GT115" s="157">
        <v>0</v>
      </c>
      <c r="GU115" s="157">
        <v>0</v>
      </c>
      <c r="GV115" s="158">
        <f t="shared" si="64"/>
        <v>1</v>
      </c>
      <c r="GW115" s="158">
        <f t="shared" si="65"/>
        <v>0</v>
      </c>
      <c r="GY115" s="157" t="s">
        <v>90</v>
      </c>
      <c r="GZ115" s="157">
        <v>1</v>
      </c>
      <c r="HA115" s="157">
        <v>1</v>
      </c>
      <c r="HB115" s="157">
        <v>0</v>
      </c>
      <c r="HC115" s="157">
        <v>0</v>
      </c>
      <c r="HD115" s="158">
        <v>1</v>
      </c>
    </row>
    <row r="116" spans="26:212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70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71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61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3"/>
        <v>0</v>
      </c>
      <c r="GQ116" s="157" t="s">
        <v>91</v>
      </c>
      <c r="GR116" s="157">
        <v>7</v>
      </c>
      <c r="GS116" s="157">
        <v>7</v>
      </c>
      <c r="GT116" s="157">
        <v>0</v>
      </c>
      <c r="GU116" s="157">
        <v>0</v>
      </c>
      <c r="GV116" s="158">
        <f t="shared" si="64"/>
        <v>1</v>
      </c>
      <c r="GW116" s="158">
        <f t="shared" si="65"/>
        <v>0</v>
      </c>
      <c r="GY116" s="157" t="s">
        <v>92</v>
      </c>
      <c r="GZ116" s="157">
        <v>19</v>
      </c>
      <c r="HA116" s="157">
        <v>19</v>
      </c>
      <c r="HB116" s="157">
        <v>0</v>
      </c>
      <c r="HC116" s="157">
        <v>0</v>
      </c>
      <c r="HD116" s="158">
        <v>1</v>
      </c>
    </row>
    <row r="117" spans="26:212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70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71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61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3"/>
        <v>5.0000000000000044E-2</v>
      </c>
      <c r="GQ117" s="157" t="s">
        <v>92</v>
      </c>
      <c r="GR117" s="157">
        <v>19</v>
      </c>
      <c r="GS117" s="157">
        <v>19</v>
      </c>
      <c r="GT117" s="157">
        <v>0</v>
      </c>
      <c r="GU117" s="157">
        <v>0</v>
      </c>
      <c r="GV117" s="158">
        <f t="shared" si="64"/>
        <v>1</v>
      </c>
      <c r="GW117" s="158">
        <f t="shared" si="65"/>
        <v>0.10999999999999999</v>
      </c>
      <c r="GY117" s="157" t="s">
        <v>93</v>
      </c>
      <c r="GZ117" s="157">
        <v>11</v>
      </c>
      <c r="HA117" s="157">
        <v>11</v>
      </c>
      <c r="HB117" s="157">
        <v>0</v>
      </c>
      <c r="HC117" s="157">
        <v>0</v>
      </c>
      <c r="HD117" s="158">
        <v>1</v>
      </c>
    </row>
    <row r="118" spans="26:212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70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71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61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3"/>
        <v>0</v>
      </c>
      <c r="GQ118" s="157" t="s">
        <v>93</v>
      </c>
      <c r="GR118" s="157">
        <v>11</v>
      </c>
      <c r="GS118" s="157">
        <v>11</v>
      </c>
      <c r="GT118" s="157">
        <v>0</v>
      </c>
      <c r="GU118" s="157">
        <v>0</v>
      </c>
      <c r="GV118" s="158">
        <f t="shared" si="64"/>
        <v>1</v>
      </c>
      <c r="GW118" s="158">
        <f t="shared" si="65"/>
        <v>0</v>
      </c>
      <c r="GY118" s="157" t="s">
        <v>94</v>
      </c>
      <c r="GZ118" s="157">
        <v>1</v>
      </c>
      <c r="HA118" s="157">
        <v>1</v>
      </c>
      <c r="HB118" s="157">
        <v>0</v>
      </c>
      <c r="HC118" s="157">
        <v>0</v>
      </c>
      <c r="HD118" s="158">
        <v>1</v>
      </c>
    </row>
    <row r="119" spans="26:212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70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71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61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3"/>
        <v>0</v>
      </c>
      <c r="GQ119" s="157" t="s">
        <v>94</v>
      </c>
      <c r="GR119" s="157">
        <v>1</v>
      </c>
      <c r="GS119" s="157">
        <v>1</v>
      </c>
      <c r="GT119" s="157">
        <v>0</v>
      </c>
      <c r="GU119" s="157">
        <v>0</v>
      </c>
      <c r="GV119" s="158">
        <f t="shared" si="64"/>
        <v>1</v>
      </c>
      <c r="GW119" s="158">
        <f t="shared" si="65"/>
        <v>0</v>
      </c>
      <c r="GY119" s="157" t="s">
        <v>95</v>
      </c>
      <c r="GZ119" s="157">
        <v>1</v>
      </c>
      <c r="HA119" s="157">
        <v>1</v>
      </c>
      <c r="HB119" s="157">
        <v>0</v>
      </c>
      <c r="HC119" s="157">
        <v>0</v>
      </c>
      <c r="HD119" s="158">
        <v>1</v>
      </c>
    </row>
    <row r="120" spans="26:212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70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71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61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3"/>
        <v>0</v>
      </c>
      <c r="GQ120" s="157" t="s">
        <v>95</v>
      </c>
      <c r="GR120" s="157">
        <v>1</v>
      </c>
      <c r="GS120" s="157">
        <v>1</v>
      </c>
      <c r="GT120" s="157">
        <v>0</v>
      </c>
      <c r="GU120" s="157">
        <v>0</v>
      </c>
      <c r="GV120" s="158">
        <f t="shared" si="64"/>
        <v>1</v>
      </c>
      <c r="GW120" s="158">
        <f t="shared" si="65"/>
        <v>0</v>
      </c>
      <c r="GY120" s="157" t="s">
        <v>96</v>
      </c>
      <c r="GZ120" s="157">
        <v>10</v>
      </c>
      <c r="HA120" s="157">
        <v>9</v>
      </c>
      <c r="HB120" s="157">
        <v>0</v>
      </c>
      <c r="HC120" s="157">
        <v>1</v>
      </c>
      <c r="HD120" s="158">
        <v>0.9</v>
      </c>
    </row>
    <row r="121" spans="26:212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70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71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61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3"/>
        <v>0</v>
      </c>
      <c r="GQ121" s="157" t="s">
        <v>96</v>
      </c>
      <c r="GR121" s="157">
        <v>10</v>
      </c>
      <c r="GS121" s="157">
        <v>9</v>
      </c>
      <c r="GT121" s="157">
        <v>0</v>
      </c>
      <c r="GU121" s="157">
        <v>1</v>
      </c>
      <c r="GV121" s="158">
        <f t="shared" si="64"/>
        <v>0.9</v>
      </c>
      <c r="GW121" s="158">
        <f t="shared" si="65"/>
        <v>-9.9999999999999978E-2</v>
      </c>
    </row>
    <row r="122" spans="26:212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70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71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61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3"/>
        <v>0</v>
      </c>
      <c r="GQ122" s="157" t="s">
        <v>129</v>
      </c>
      <c r="GR122" s="157">
        <v>2</v>
      </c>
      <c r="GS122" s="157">
        <v>0</v>
      </c>
      <c r="GT122" s="157">
        <v>2</v>
      </c>
      <c r="GU122" s="157">
        <v>0</v>
      </c>
      <c r="GV122" s="158">
        <f t="shared" si="64"/>
        <v>0</v>
      </c>
      <c r="GW122" s="158">
        <f t="shared" si="65"/>
        <v>-0.5</v>
      </c>
      <c r="GY122" s="157" t="s">
        <v>129</v>
      </c>
      <c r="GZ122" s="157">
        <v>2</v>
      </c>
      <c r="HA122" s="157">
        <v>0</v>
      </c>
      <c r="HB122" s="157">
        <v>2</v>
      </c>
      <c r="HC122" s="157">
        <v>0</v>
      </c>
      <c r="HD122" s="158">
        <v>0</v>
      </c>
    </row>
    <row r="123" spans="26:212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70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71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61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3"/>
        <v>0</v>
      </c>
      <c r="GQ123" s="157" t="s">
        <v>130</v>
      </c>
      <c r="GR123" s="157">
        <v>20</v>
      </c>
      <c r="GS123" s="157">
        <v>5</v>
      </c>
      <c r="GT123" s="157">
        <v>15</v>
      </c>
      <c r="GU123" s="157">
        <v>0</v>
      </c>
      <c r="GV123" s="158">
        <f t="shared" si="64"/>
        <v>0.25</v>
      </c>
      <c r="GW123" s="158">
        <f t="shared" si="65"/>
        <v>-0.15000000000000002</v>
      </c>
      <c r="GY123" s="157" t="s">
        <v>130</v>
      </c>
      <c r="GZ123" s="157">
        <v>20</v>
      </c>
      <c r="HA123" s="157">
        <v>5</v>
      </c>
      <c r="HB123" s="157">
        <v>15</v>
      </c>
      <c r="HC123" s="157">
        <v>0</v>
      </c>
      <c r="HD123" s="158">
        <v>0.25</v>
      </c>
    </row>
    <row r="124" spans="26:212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70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71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61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3"/>
        <v>0</v>
      </c>
      <c r="GQ124" s="157" t="s">
        <v>139</v>
      </c>
      <c r="GR124" s="157">
        <v>3</v>
      </c>
      <c r="GS124" s="157">
        <v>1</v>
      </c>
      <c r="GT124" s="157">
        <v>2</v>
      </c>
      <c r="GU124" s="157">
        <v>0</v>
      </c>
      <c r="GV124" s="158">
        <f t="shared" si="64"/>
        <v>0.33333333333333331</v>
      </c>
      <c r="GW124" s="158">
        <f t="shared" si="65"/>
        <v>3.3333333333332993E-3</v>
      </c>
      <c r="GY124" s="157" t="s">
        <v>139</v>
      </c>
      <c r="GZ124" s="157">
        <v>3</v>
      </c>
      <c r="HA124" s="157">
        <v>1</v>
      </c>
      <c r="HB124" s="157">
        <v>2</v>
      </c>
      <c r="HC124" s="157">
        <v>0</v>
      </c>
      <c r="HD124" s="158">
        <v>0.33</v>
      </c>
    </row>
    <row r="125" spans="26:212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70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71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61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3"/>
        <v>0</v>
      </c>
      <c r="GQ125" s="157" t="s">
        <v>89</v>
      </c>
      <c r="GR125" s="157">
        <v>4</v>
      </c>
      <c r="GS125" s="157">
        <v>0</v>
      </c>
      <c r="GT125" s="157">
        <v>4</v>
      </c>
      <c r="GU125" s="157">
        <v>0</v>
      </c>
      <c r="GV125" s="158">
        <f t="shared" si="64"/>
        <v>0</v>
      </c>
      <c r="GW125" s="158">
        <f t="shared" si="65"/>
        <v>-1</v>
      </c>
      <c r="GY125" s="157" t="s">
        <v>89</v>
      </c>
      <c r="GZ125" s="157">
        <v>4</v>
      </c>
      <c r="HA125" s="157">
        <v>0</v>
      </c>
      <c r="HB125" s="157">
        <v>4</v>
      </c>
      <c r="HC125" s="157">
        <v>0</v>
      </c>
      <c r="HD125" s="158">
        <v>0</v>
      </c>
    </row>
    <row r="126" spans="26:212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  <c r="GW126" s="158"/>
    </row>
    <row r="127" spans="26:212">
      <c r="GF127" s="4"/>
      <c r="GO127" s="4"/>
      <c r="GW127" s="158"/>
    </row>
    <row r="128" spans="26:212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61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3"/>
        <v>0</v>
      </c>
      <c r="GQ128" s="157" t="s">
        <v>113</v>
      </c>
      <c r="GR128" s="157">
        <v>290</v>
      </c>
      <c r="GS128" s="157">
        <v>242</v>
      </c>
      <c r="GT128" s="157">
        <v>31</v>
      </c>
      <c r="GU128" s="157">
        <v>17</v>
      </c>
      <c r="GV128" s="158">
        <f t="shared" si="64"/>
        <v>0.83448275862068966</v>
      </c>
      <c r="GW128" s="158">
        <f t="shared" si="65"/>
        <v>0.83448275862068966</v>
      </c>
      <c r="GY128" s="157" t="s">
        <v>113</v>
      </c>
      <c r="GZ128" s="157">
        <v>290</v>
      </c>
      <c r="HA128" s="157">
        <v>244</v>
      </c>
      <c r="HB128" s="157">
        <v>31</v>
      </c>
      <c r="HC128" s="157">
        <v>15</v>
      </c>
      <c r="HD128" s="158">
        <v>0.84</v>
      </c>
    </row>
    <row r="129" spans="182:212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61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3"/>
        <v>0</v>
      </c>
      <c r="GQ129" s="157" t="s">
        <v>233</v>
      </c>
      <c r="GR129" s="157">
        <v>8</v>
      </c>
      <c r="GS129" s="157">
        <v>6</v>
      </c>
      <c r="GT129" s="157">
        <v>2</v>
      </c>
      <c r="GU129" s="157">
        <v>0</v>
      </c>
      <c r="GV129" s="158">
        <f t="shared" si="64"/>
        <v>0.75</v>
      </c>
      <c r="GW129" s="158">
        <f t="shared" si="65"/>
        <v>-0.25</v>
      </c>
      <c r="GY129" s="157" t="s">
        <v>233</v>
      </c>
      <c r="GZ129" s="157">
        <v>8</v>
      </c>
      <c r="HA129" s="157">
        <v>6</v>
      </c>
      <c r="HB129" s="157">
        <v>2</v>
      </c>
      <c r="HC129" s="157">
        <v>0</v>
      </c>
      <c r="HD129" s="158">
        <v>0.75</v>
      </c>
    </row>
    <row r="130" spans="182:212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  <c r="GZ130" s="2">
        <f>SUM(GZ3:GZ129)</f>
        <v>13178</v>
      </c>
      <c r="HB130" s="2">
        <f>SUM(HB3:HB129)</f>
        <v>1404</v>
      </c>
      <c r="HC130" s="2">
        <f>SUM(HC3:HC129)</f>
        <v>560</v>
      </c>
    </row>
    <row r="134" spans="182:212">
      <c r="HC134" s="2">
        <f>HB130+HC130</f>
        <v>1964</v>
      </c>
    </row>
    <row r="140" spans="182:212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212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212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64" priority="13"/>
  </conditionalFormatting>
  <conditionalFormatting sqref="FZ15">
    <cfRule type="duplicateValues" dxfId="363" priority="12"/>
  </conditionalFormatting>
  <conditionalFormatting sqref="FZ19">
    <cfRule type="duplicateValues" dxfId="362" priority="11"/>
  </conditionalFormatting>
  <conditionalFormatting sqref="FZ40">
    <cfRule type="duplicateValues" dxfId="361" priority="10"/>
  </conditionalFormatting>
  <conditionalFormatting sqref="FZ51">
    <cfRule type="duplicateValues" dxfId="360" priority="9"/>
  </conditionalFormatting>
  <conditionalFormatting sqref="GI15">
    <cfRule type="duplicateValues" dxfId="359" priority="8"/>
  </conditionalFormatting>
  <conditionalFormatting sqref="GI19">
    <cfRule type="duplicateValues" dxfId="358" priority="7"/>
  </conditionalFormatting>
  <conditionalFormatting sqref="GI40">
    <cfRule type="duplicateValues" dxfId="357" priority="6"/>
  </conditionalFormatting>
  <conditionalFormatting sqref="GI51">
    <cfRule type="duplicateValues" dxfId="356" priority="5"/>
  </conditionalFormatting>
  <conditionalFormatting sqref="GQ15">
    <cfRule type="duplicateValues" dxfId="355" priority="4"/>
  </conditionalFormatting>
  <conditionalFormatting sqref="GQ19">
    <cfRule type="duplicateValues" dxfId="354" priority="3"/>
  </conditionalFormatting>
  <conditionalFormatting sqref="GY15">
    <cfRule type="duplicateValues" dxfId="353" priority="2"/>
  </conditionalFormatting>
  <conditionalFormatting sqref="GY19">
    <cfRule type="duplicateValues" dxfId="352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51" priority="3"/>
  </conditionalFormatting>
  <conditionalFormatting sqref="DT71">
    <cfRule type="duplicateValues" dxfId="350" priority="2"/>
  </conditionalFormatting>
  <conditionalFormatting sqref="DT60">
    <cfRule type="duplicateValues" dxfId="349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N134"/>
  <sheetViews>
    <sheetView topLeftCell="VX1" zoomScaleNormal="100" workbookViewId="0">
      <pane ySplit="2" topLeftCell="A72" activePane="bottomLeft" state="frozen"/>
      <selection pane="bottomLeft" activeCell="WJ91" sqref="WJ91"/>
    </sheetView>
  </sheetViews>
  <sheetFormatPr defaultColWidth="9.140625" defaultRowHeight="12.75"/>
  <cols>
    <col min="1" max="12" width="9.140625" style="2" hidden="1" customWidth="1"/>
    <col min="13" max="13" width="9.140625" style="4" hidden="1" customWidth="1"/>
    <col min="14" max="20" width="9.140625" style="2" hidden="1" customWidth="1"/>
    <col min="21" max="21" width="9.140625" style="4" hidden="1" customWidth="1"/>
    <col min="22" max="28" width="9.140625" style="2" hidden="1" customWidth="1"/>
    <col min="29" max="29" width="9.140625" style="4" hidden="1" customWidth="1"/>
    <col min="30" max="36" width="9.140625" style="2" hidden="1" customWidth="1"/>
    <col min="37" max="37" width="9.140625" style="4" hidden="1" customWidth="1"/>
    <col min="38" max="44" width="9.140625" style="2" hidden="1" customWidth="1"/>
    <col min="45" max="45" width="9.140625" style="4" hidden="1" customWidth="1"/>
    <col min="46" max="52" width="9.140625" style="2" hidden="1" customWidth="1"/>
    <col min="53" max="53" width="9.140625" style="4" hidden="1" customWidth="1"/>
    <col min="54" max="60" width="9.140625" style="2" hidden="1" customWidth="1"/>
    <col min="61" max="61" width="9.140625" style="4" hidden="1" customWidth="1"/>
    <col min="62" max="68" width="9.140625" style="2" hidden="1" customWidth="1"/>
    <col min="69" max="69" width="9.140625" style="4" hidden="1" customWidth="1"/>
    <col min="70" max="76" width="9.140625" style="2" hidden="1" customWidth="1"/>
    <col min="77" max="77" width="9.140625" style="4" hidden="1" customWidth="1"/>
    <col min="78" max="84" width="9.140625" style="2" hidden="1" customWidth="1"/>
    <col min="85" max="85" width="9.140625" style="4" hidden="1" customWidth="1"/>
    <col min="86" max="92" width="9.140625" style="2" hidden="1" customWidth="1"/>
    <col min="93" max="93" width="9.140625" style="4" hidden="1" customWidth="1"/>
    <col min="94" max="100" width="9.140625" style="2" hidden="1" customWidth="1"/>
    <col min="101" max="101" width="9.140625" style="4" hidden="1" customWidth="1"/>
    <col min="102" max="103" width="9.140625" style="2" hidden="1" customWidth="1"/>
    <col min="104" max="104" width="30.7109375" style="2" hidden="1" customWidth="1"/>
    <col min="105" max="108" width="9.140625" style="2" hidden="1" customWidth="1"/>
    <col min="109" max="109" width="9.140625" style="4" hidden="1" customWidth="1"/>
    <col min="110" max="111" width="9.140625" style="2" hidden="1" customWidth="1"/>
    <col min="112" max="112" width="30.7109375" style="2" hidden="1" customWidth="1"/>
    <col min="113" max="116" width="9.140625" style="2" hidden="1" customWidth="1"/>
    <col min="117" max="117" width="9.140625" style="4" hidden="1" customWidth="1"/>
    <col min="118" max="119" width="9.140625" style="2" hidden="1" customWidth="1"/>
    <col min="120" max="120" width="30.7109375" style="2" hidden="1" customWidth="1"/>
    <col min="121" max="124" width="9.140625" style="2" hidden="1" customWidth="1"/>
    <col min="125" max="125" width="9.140625" style="4" hidden="1" customWidth="1"/>
    <col min="126" max="132" width="9.140625" style="2" hidden="1" customWidth="1"/>
    <col min="133" max="133" width="9.140625" style="4" hidden="1" customWidth="1"/>
    <col min="134" max="135" width="9.140625" style="2" hidden="1" customWidth="1"/>
    <col min="13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4" width="9.140625" style="2"/>
    <col min="445" max="445" width="9.140625" style="157"/>
    <col min="446" max="450" width="9.140625" style="2"/>
    <col min="451" max="451" width="9.140625" style="158"/>
    <col min="452" max="453" width="9.140625" style="2"/>
    <col min="454" max="454" width="21.42578125" style="2" customWidth="1"/>
    <col min="455" max="458" width="9.140625" style="2"/>
    <col min="459" max="459" width="9.140625" style="158"/>
    <col min="460" max="461" width="9.140625" style="2"/>
    <col min="462" max="462" width="9.140625" style="157"/>
    <col min="463" max="467" width="9.140625" style="2"/>
    <col min="468" max="468" width="9.140625" style="158"/>
    <col min="469" max="475" width="9.140625" style="2"/>
    <col min="476" max="476" width="9.140625" style="158"/>
    <col min="477" max="478" width="9.140625" style="2"/>
    <col min="479" max="479" width="21.85546875" style="2" hidden="1" customWidth="1"/>
    <col min="480" max="483" width="0" style="2" hidden="1" customWidth="1"/>
    <col min="484" max="484" width="0" style="158" hidden="1" customWidth="1"/>
    <col min="485" max="485" width="0" style="2" hidden="1" customWidth="1"/>
    <col min="486" max="486" width="11.28515625" style="157" customWidth="1"/>
    <col min="487" max="490" width="9.140625" style="157"/>
    <col min="491" max="491" width="8.7109375" style="158" customWidth="1"/>
    <col min="492" max="493" width="9.140625" style="157"/>
    <col min="494" max="494" width="11.28515625" style="157" customWidth="1"/>
    <col min="495" max="498" width="9.140625" style="157"/>
    <col min="499" max="499" width="8.7109375" style="158" customWidth="1"/>
    <col min="500" max="501" width="9.140625" style="157"/>
    <col min="502" max="502" width="11.28515625" style="157" customWidth="1"/>
    <col min="503" max="506" width="9.140625" style="157"/>
    <col min="507" max="507" width="8.7109375" style="158" customWidth="1"/>
    <col min="508" max="509" width="9.140625" style="157"/>
    <col min="510" max="510" width="11.28515625" style="157" customWidth="1"/>
    <col min="511" max="514" width="9.140625" style="157"/>
    <col min="515" max="515" width="8.7109375" style="158" customWidth="1"/>
    <col min="516" max="517" width="9.140625" style="157"/>
    <col min="518" max="518" width="11.28515625" style="157" customWidth="1"/>
    <col min="519" max="522" width="9.140625" style="157"/>
    <col min="523" max="523" width="9.42578125" style="158" customWidth="1"/>
    <col min="524" max="525" width="9.140625" style="157"/>
    <col min="526" max="526" width="11.28515625" style="157" customWidth="1"/>
    <col min="527" max="530" width="9.140625" style="157"/>
    <col min="531" max="531" width="8.7109375" style="158" customWidth="1"/>
    <col min="532" max="533" width="9.140625" style="157"/>
    <col min="534" max="534" width="11.28515625" style="157" customWidth="1"/>
    <col min="535" max="538" width="9.140625" style="157"/>
    <col min="539" max="539" width="8.7109375" style="158" customWidth="1"/>
    <col min="540" max="541" width="9.140625" style="157"/>
    <col min="542" max="542" width="11.28515625" style="157" customWidth="1"/>
    <col min="543" max="546" width="9.140625" style="157"/>
    <col min="547" max="547" width="8.7109375" style="158" customWidth="1"/>
    <col min="548" max="549" width="9.140625" style="157"/>
    <col min="550" max="550" width="14" style="157" customWidth="1"/>
    <col min="551" max="554" width="9.140625" style="157"/>
    <col min="555" max="555" width="8.7109375" style="158" customWidth="1"/>
    <col min="556" max="557" width="9.140625" style="157"/>
    <col min="558" max="558" width="14" style="157" customWidth="1"/>
    <col min="559" max="562" width="9.140625" style="157" customWidth="1"/>
    <col min="563" max="563" width="8.7109375" style="158" customWidth="1"/>
    <col min="564" max="565" width="9.140625" style="157" customWidth="1"/>
    <col min="566" max="566" width="14" style="157" customWidth="1"/>
    <col min="567" max="570" width="9.140625" style="157" customWidth="1"/>
    <col min="571" max="571" width="8.7109375" style="158" customWidth="1"/>
    <col min="572" max="572" width="9.140625" style="157"/>
    <col min="573" max="573" width="14" style="157" customWidth="1"/>
    <col min="574" max="577" width="9.140625" style="157"/>
    <col min="578" max="578" width="8.7109375" style="158" customWidth="1"/>
    <col min="579" max="579" width="9.140625" style="157"/>
    <col min="580" max="580" width="32.42578125" style="157" bestFit="1" customWidth="1"/>
    <col min="581" max="584" width="9.140625" style="157"/>
    <col min="585" max="587" width="9.140625" style="158"/>
    <col min="588" max="588" width="9.140625" style="2"/>
    <col min="589" max="589" width="32.42578125" style="2" bestFit="1" customWidth="1"/>
    <col min="590" max="593" width="9.140625" style="2"/>
    <col min="594" max="594" width="9.140625" style="158"/>
    <col min="595" max="611" width="9.140625" style="2"/>
    <col min="612" max="612" width="9.140625" style="158"/>
    <col min="613" max="16384" width="9.140625" style="2"/>
  </cols>
  <sheetData>
    <row r="1" spans="1:595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9" t="s">
        <v>215</v>
      </c>
      <c r="IO1" s="199"/>
      <c r="IV1" s="198" t="s">
        <v>220</v>
      </c>
      <c r="IW1" s="198"/>
      <c r="JD1" s="198" t="s">
        <v>230</v>
      </c>
      <c r="JE1" s="198"/>
      <c r="JL1" s="198" t="s">
        <v>238</v>
      </c>
      <c r="JM1" s="198"/>
      <c r="JQ1" s="4"/>
      <c r="JT1" s="198" t="s">
        <v>258</v>
      </c>
      <c r="JU1" s="198"/>
      <c r="JY1" s="4"/>
      <c r="KB1" s="198" t="s">
        <v>255</v>
      </c>
      <c r="KC1" s="198"/>
      <c r="KJ1" s="2" t="s">
        <v>259</v>
      </c>
      <c r="KR1" s="198" t="s">
        <v>272</v>
      </c>
      <c r="KS1" s="198"/>
      <c r="KT1" s="116"/>
      <c r="KU1" s="116"/>
      <c r="KV1" s="116"/>
      <c r="KW1" s="116"/>
      <c r="KX1" s="116"/>
      <c r="KY1" s="116"/>
      <c r="KZ1" s="198" t="s">
        <v>273</v>
      </c>
      <c r="LA1" s="198"/>
      <c r="LB1" s="116"/>
      <c r="LC1" s="116"/>
      <c r="LD1" s="116"/>
      <c r="LE1" s="116"/>
      <c r="LF1" s="116"/>
      <c r="LG1" s="156"/>
      <c r="LH1" s="198" t="s">
        <v>278</v>
      </c>
      <c r="LI1" s="198"/>
      <c r="LM1" s="158"/>
      <c r="LO1" s="157"/>
      <c r="LP1" s="2" t="s">
        <v>271</v>
      </c>
      <c r="LX1" s="2" t="s">
        <v>282</v>
      </c>
      <c r="MF1" s="198" t="s">
        <v>286</v>
      </c>
      <c r="MG1" s="198"/>
      <c r="MH1" s="157"/>
      <c r="MI1" s="157"/>
      <c r="MJ1" s="157"/>
      <c r="ML1" s="157"/>
      <c r="MM1" s="157"/>
      <c r="MN1" s="198" t="s">
        <v>287</v>
      </c>
      <c r="MO1" s="198"/>
      <c r="MP1" s="157"/>
      <c r="MQ1" s="157"/>
      <c r="MR1" s="157"/>
      <c r="MS1" s="158"/>
      <c r="MT1" s="157"/>
      <c r="MU1" s="157"/>
      <c r="MV1" s="198" t="s">
        <v>288</v>
      </c>
      <c r="MW1" s="198"/>
      <c r="MX1" s="157"/>
      <c r="MY1" s="157"/>
      <c r="MZ1" s="157"/>
      <c r="NB1" s="157"/>
      <c r="NC1" s="157"/>
      <c r="ND1" s="157"/>
      <c r="NE1" s="198" t="s">
        <v>313</v>
      </c>
      <c r="NF1" s="198"/>
      <c r="NG1" s="157"/>
      <c r="NH1" s="157"/>
      <c r="NJ1" s="157"/>
      <c r="NK1" s="157"/>
      <c r="NL1" s="198" t="s">
        <v>315</v>
      </c>
      <c r="NM1" s="198"/>
      <c r="NN1" s="157"/>
      <c r="NO1" s="157"/>
      <c r="NP1" s="157"/>
      <c r="NR1" s="157"/>
      <c r="NS1" s="157"/>
      <c r="NT1" s="2" t="s">
        <v>316</v>
      </c>
      <c r="OA1" s="2" t="s">
        <v>307</v>
      </c>
      <c r="OH1" s="2" t="s">
        <v>312</v>
      </c>
      <c r="OO1" s="158" t="s">
        <v>317</v>
      </c>
      <c r="OW1" s="2" t="s">
        <v>330</v>
      </c>
      <c r="PE1" s="2" t="s">
        <v>331</v>
      </c>
      <c r="PM1" s="2" t="s">
        <v>353</v>
      </c>
      <c r="PU1" s="2" t="s">
        <v>353</v>
      </c>
      <c r="QD1" s="2" t="s">
        <v>365</v>
      </c>
      <c r="QL1" s="2" t="s">
        <v>369</v>
      </c>
      <c r="QU1" s="2" t="s">
        <v>371</v>
      </c>
      <c r="RC1" s="2" t="s">
        <v>386</v>
      </c>
      <c r="RK1" s="2" t="s">
        <v>398</v>
      </c>
      <c r="RR1" s="157" t="s">
        <v>408</v>
      </c>
      <c r="RZ1" s="157" t="s">
        <v>409</v>
      </c>
      <c r="SH1" s="157" t="s">
        <v>410</v>
      </c>
      <c r="SP1" s="157" t="s">
        <v>411</v>
      </c>
      <c r="SX1" s="157" t="s">
        <v>412</v>
      </c>
      <c r="TF1" s="157" t="s">
        <v>413</v>
      </c>
      <c r="TN1" s="157" t="s">
        <v>414</v>
      </c>
      <c r="TV1" s="157" t="s">
        <v>415</v>
      </c>
      <c r="UD1" s="157" t="s">
        <v>416</v>
      </c>
      <c r="UL1" s="157" t="s">
        <v>417</v>
      </c>
      <c r="UT1" s="157" t="s">
        <v>418</v>
      </c>
      <c r="VA1" s="157" t="s">
        <v>451</v>
      </c>
      <c r="VH1" s="157" t="s">
        <v>407</v>
      </c>
      <c r="VQ1" s="2" t="s">
        <v>406</v>
      </c>
    </row>
    <row r="2" spans="1:595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D2" s="157" t="s">
        <v>0</v>
      </c>
      <c r="QE2" s="157" t="s">
        <v>1</v>
      </c>
      <c r="QF2" s="157" t="s">
        <v>2</v>
      </c>
      <c r="QG2" s="157" t="s">
        <v>3</v>
      </c>
      <c r="QH2" s="157" t="s">
        <v>4</v>
      </c>
      <c r="QI2" s="158" t="s">
        <v>5</v>
      </c>
      <c r="QL2" s="157" t="s">
        <v>0</v>
      </c>
      <c r="QM2" s="157" t="s">
        <v>1</v>
      </c>
      <c r="QN2" s="157" t="s">
        <v>2</v>
      </c>
      <c r="QO2" s="157" t="s">
        <v>3</v>
      </c>
      <c r="QP2" s="157" t="s">
        <v>4</v>
      </c>
      <c r="QQ2" s="158" t="s">
        <v>5</v>
      </c>
      <c r="QU2" s="157" t="s">
        <v>0</v>
      </c>
      <c r="QV2" s="157" t="s">
        <v>1</v>
      </c>
      <c r="QW2" s="157" t="s">
        <v>2</v>
      </c>
      <c r="QX2" s="157" t="s">
        <v>3</v>
      </c>
      <c r="QY2" s="157" t="s">
        <v>4</v>
      </c>
      <c r="QZ2" s="158" t="s">
        <v>5</v>
      </c>
      <c r="RC2" s="157" t="s">
        <v>0</v>
      </c>
      <c r="RD2" s="157" t="s">
        <v>1</v>
      </c>
      <c r="RE2" s="157" t="s">
        <v>2</v>
      </c>
      <c r="RF2" s="157" t="s">
        <v>3</v>
      </c>
      <c r="RG2" s="157" t="s">
        <v>4</v>
      </c>
      <c r="RH2" s="158" t="s">
        <v>5</v>
      </c>
      <c r="RK2" s="157" t="s">
        <v>0</v>
      </c>
      <c r="RL2" s="157" t="s">
        <v>1</v>
      </c>
      <c r="RM2" s="157" t="s">
        <v>2</v>
      </c>
      <c r="RN2" s="157" t="s">
        <v>3</v>
      </c>
      <c r="RO2" s="157" t="s">
        <v>4</v>
      </c>
      <c r="RP2" s="158" t="s">
        <v>5</v>
      </c>
      <c r="RR2" s="157" t="s">
        <v>0</v>
      </c>
      <c r="RS2" s="157" t="s">
        <v>1</v>
      </c>
      <c r="RT2" s="157" t="s">
        <v>2</v>
      </c>
      <c r="RU2" s="157" t="s">
        <v>3</v>
      </c>
      <c r="RV2" s="157" t="s">
        <v>4</v>
      </c>
      <c r="RW2" s="158" t="s">
        <v>5</v>
      </c>
      <c r="RZ2" s="157" t="s">
        <v>0</v>
      </c>
      <c r="SA2" s="157" t="s">
        <v>1</v>
      </c>
      <c r="SB2" s="157" t="s">
        <v>2</v>
      </c>
      <c r="SC2" s="157" t="s">
        <v>3</v>
      </c>
      <c r="SD2" s="157" t="s">
        <v>4</v>
      </c>
      <c r="SE2" s="158" t="s">
        <v>5</v>
      </c>
      <c r="SH2" s="157" t="s">
        <v>0</v>
      </c>
      <c r="SI2" s="157" t="s">
        <v>1</v>
      </c>
      <c r="SJ2" s="157" t="s">
        <v>2</v>
      </c>
      <c r="SK2" s="157" t="s">
        <v>3</v>
      </c>
      <c r="SL2" s="157" t="s">
        <v>4</v>
      </c>
      <c r="SM2" s="158" t="s">
        <v>5</v>
      </c>
      <c r="SP2" s="157" t="s">
        <v>0</v>
      </c>
      <c r="SQ2" s="157" t="s">
        <v>1</v>
      </c>
      <c r="SR2" s="157" t="s">
        <v>2</v>
      </c>
      <c r="SS2" s="157" t="s">
        <v>3</v>
      </c>
      <c r="ST2" s="157" t="s">
        <v>4</v>
      </c>
      <c r="SU2" s="158" t="s">
        <v>5</v>
      </c>
      <c r="SX2" s="157" t="s">
        <v>0</v>
      </c>
      <c r="SY2" s="157" t="s">
        <v>1</v>
      </c>
      <c r="SZ2" s="157" t="s">
        <v>2</v>
      </c>
      <c r="TA2" s="157" t="s">
        <v>3</v>
      </c>
      <c r="TB2" s="157" t="s">
        <v>4</v>
      </c>
      <c r="TC2" s="158" t="s">
        <v>5</v>
      </c>
      <c r="TF2" s="157" t="s">
        <v>0</v>
      </c>
      <c r="TG2" s="157" t="s">
        <v>1</v>
      </c>
      <c r="TH2" s="157" t="s">
        <v>2</v>
      </c>
      <c r="TI2" s="157" t="s">
        <v>3</v>
      </c>
      <c r="TJ2" s="157" t="s">
        <v>4</v>
      </c>
      <c r="TK2" s="158" t="s">
        <v>5</v>
      </c>
      <c r="TN2" s="157" t="s">
        <v>0</v>
      </c>
      <c r="TO2" s="157" t="s">
        <v>1</v>
      </c>
      <c r="TP2" s="157" t="s">
        <v>2</v>
      </c>
      <c r="TQ2" s="157" t="s">
        <v>3</v>
      </c>
      <c r="TR2" s="157" t="s">
        <v>4</v>
      </c>
      <c r="TS2" s="158" t="s">
        <v>5</v>
      </c>
      <c r="TV2" s="157" t="s">
        <v>0</v>
      </c>
      <c r="TW2" s="157" t="s">
        <v>1</v>
      </c>
      <c r="TX2" s="157" t="s">
        <v>2</v>
      </c>
      <c r="TY2" s="157" t="s">
        <v>3</v>
      </c>
      <c r="TZ2" s="157" t="s">
        <v>4</v>
      </c>
      <c r="UA2" s="158" t="s">
        <v>5</v>
      </c>
      <c r="UD2" s="157" t="s">
        <v>0</v>
      </c>
      <c r="UE2" s="157" t="s">
        <v>1</v>
      </c>
      <c r="UF2" s="157" t="s">
        <v>2</v>
      </c>
      <c r="UG2" s="157" t="s">
        <v>3</v>
      </c>
      <c r="UH2" s="157" t="s">
        <v>4</v>
      </c>
      <c r="UI2" s="158" t="s">
        <v>5</v>
      </c>
      <c r="UL2" s="157" t="s">
        <v>0</v>
      </c>
      <c r="UM2" s="157" t="s">
        <v>1</v>
      </c>
      <c r="UN2" s="157" t="s">
        <v>2</v>
      </c>
      <c r="UO2" s="157" t="s">
        <v>3</v>
      </c>
      <c r="UP2" s="157" t="s">
        <v>4</v>
      </c>
      <c r="UQ2" s="158" t="s">
        <v>5</v>
      </c>
      <c r="UT2" s="157" t="s">
        <v>0</v>
      </c>
      <c r="UU2" s="157" t="s">
        <v>1</v>
      </c>
      <c r="UV2" s="157" t="s">
        <v>2</v>
      </c>
      <c r="UW2" s="157" t="s">
        <v>3</v>
      </c>
      <c r="UX2" s="157" t="s">
        <v>4</v>
      </c>
      <c r="UY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H2" s="157" t="s">
        <v>0</v>
      </c>
      <c r="VI2" s="157" t="s">
        <v>1</v>
      </c>
      <c r="VJ2" s="157" t="s">
        <v>2</v>
      </c>
      <c r="VK2" s="157" t="s">
        <v>3</v>
      </c>
      <c r="VL2" s="157" t="s">
        <v>4</v>
      </c>
      <c r="VM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</row>
    <row r="3" spans="1:595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>
        <f>PV3-PF3</f>
        <v>0</v>
      </c>
      <c r="QD3" s="157" t="s">
        <v>17</v>
      </c>
      <c r="QE3" s="157">
        <v>34</v>
      </c>
      <c r="QF3" s="157">
        <v>34</v>
      </c>
      <c r="QG3" s="157">
        <v>0</v>
      </c>
      <c r="QH3" s="157">
        <v>0</v>
      </c>
      <c r="QI3" s="158">
        <f>QF3/QE3</f>
        <v>1</v>
      </c>
      <c r="QJ3" s="158">
        <f>QI3-PZ3</f>
        <v>0</v>
      </c>
      <c r="QL3" s="157" t="s">
        <v>17</v>
      </c>
      <c r="QM3" s="157">
        <v>34</v>
      </c>
      <c r="QN3" s="157">
        <v>34</v>
      </c>
      <c r="QO3" s="157">
        <v>0</v>
      </c>
      <c r="QP3" s="157">
        <v>0</v>
      </c>
      <c r="QQ3" s="158">
        <f>QN3/QM3</f>
        <v>1</v>
      </c>
      <c r="QR3" s="158">
        <f>QQ3-QI3</f>
        <v>0</v>
      </c>
      <c r="QT3" s="157">
        <f>QP3-QH3</f>
        <v>0</v>
      </c>
      <c r="QU3" s="157" t="s">
        <v>17</v>
      </c>
      <c r="QV3" s="157">
        <v>34</v>
      </c>
      <c r="QW3" s="157">
        <v>34</v>
      </c>
      <c r="QX3" s="157">
        <v>0</v>
      </c>
      <c r="QY3" s="157">
        <v>0</v>
      </c>
      <c r="QZ3" s="158">
        <f>QW3/QV3</f>
        <v>1</v>
      </c>
      <c r="RA3" s="158">
        <f>QZ3-QQ3</f>
        <v>0</v>
      </c>
      <c r="RC3" s="157" t="s">
        <v>17</v>
      </c>
      <c r="RD3" s="157">
        <v>34</v>
      </c>
      <c r="RE3" s="157">
        <v>34</v>
      </c>
      <c r="RF3" s="157">
        <v>0</v>
      </c>
      <c r="RG3" s="157">
        <v>0</v>
      </c>
      <c r="RH3" s="158">
        <f>RE3/RD3</f>
        <v>1</v>
      </c>
      <c r="RI3" s="158">
        <f>RH3-QZ3</f>
        <v>0</v>
      </c>
      <c r="RK3" s="157" t="s">
        <v>17</v>
      </c>
      <c r="RL3" s="157">
        <v>34</v>
      </c>
      <c r="RM3" s="157">
        <v>34</v>
      </c>
      <c r="RN3" s="157">
        <v>0</v>
      </c>
      <c r="RO3" s="157">
        <v>0</v>
      </c>
      <c r="RP3" s="158">
        <v>1</v>
      </c>
      <c r="RR3" s="157" t="s">
        <v>17</v>
      </c>
      <c r="RS3" s="157">
        <v>34</v>
      </c>
      <c r="RT3" s="157">
        <v>34</v>
      </c>
      <c r="RU3" s="157">
        <v>0</v>
      </c>
      <c r="RV3" s="157">
        <v>0</v>
      </c>
      <c r="RW3" s="158">
        <f>RT3/RS3</f>
        <v>1</v>
      </c>
      <c r="RX3" s="158">
        <f>RW3-RO3</f>
        <v>1</v>
      </c>
      <c r="RZ3" s="157" t="s">
        <v>17</v>
      </c>
      <c r="SA3" s="157">
        <v>34</v>
      </c>
      <c r="SB3" s="157">
        <v>34</v>
      </c>
      <c r="SC3" s="157">
        <v>0</v>
      </c>
      <c r="SD3" s="157">
        <v>0</v>
      </c>
      <c r="SE3" s="158">
        <f>SB3/SA3</f>
        <v>1</v>
      </c>
      <c r="SF3" s="158">
        <f>SE3-RW3</f>
        <v>0</v>
      </c>
      <c r="SH3" s="157" t="s">
        <v>17</v>
      </c>
      <c r="SI3" s="157">
        <v>34</v>
      </c>
      <c r="SJ3" s="157">
        <v>34</v>
      </c>
      <c r="SK3" s="157">
        <v>0</v>
      </c>
      <c r="SL3" s="157">
        <v>0</v>
      </c>
      <c r="SM3" s="158">
        <f>SJ3/SI3</f>
        <v>1</v>
      </c>
      <c r="SN3" s="158">
        <f>SM3-SE3</f>
        <v>0</v>
      </c>
      <c r="SP3" s="157" t="s">
        <v>17</v>
      </c>
      <c r="SQ3" s="157">
        <v>34</v>
      </c>
      <c r="SR3" s="157">
        <v>34</v>
      </c>
      <c r="SS3" s="157">
        <v>0</v>
      </c>
      <c r="ST3" s="157">
        <v>0</v>
      </c>
      <c r="SU3" s="158">
        <f>SR3/SQ3</f>
        <v>1</v>
      </c>
      <c r="SV3" s="158">
        <f>SU3-SM3</f>
        <v>0</v>
      </c>
      <c r="SX3" s="157" t="s">
        <v>17</v>
      </c>
      <c r="SY3" s="157">
        <v>34</v>
      </c>
      <c r="SZ3" s="157">
        <v>34</v>
      </c>
      <c r="TA3" s="157">
        <v>0</v>
      </c>
      <c r="TB3" s="157">
        <v>0</v>
      </c>
      <c r="TC3" s="158">
        <f>SZ3/SY3</f>
        <v>1</v>
      </c>
      <c r="TD3" s="158">
        <f>TC3-SU3</f>
        <v>0</v>
      </c>
      <c r="TF3" s="157" t="s">
        <v>17</v>
      </c>
      <c r="TG3" s="157">
        <v>34</v>
      </c>
      <c r="TH3" s="157">
        <v>34</v>
      </c>
      <c r="TI3" s="157">
        <v>0</v>
      </c>
      <c r="TJ3" s="157">
        <v>0</v>
      </c>
      <c r="TK3" s="158">
        <f>TH3/TG3</f>
        <v>1</v>
      </c>
      <c r="TL3" s="158">
        <f>TK3-TC3</f>
        <v>0</v>
      </c>
      <c r="TN3" s="157" t="s">
        <v>17</v>
      </c>
      <c r="TO3" s="157">
        <v>34</v>
      </c>
      <c r="TP3" s="157">
        <v>34</v>
      </c>
      <c r="TQ3" s="157">
        <v>0</v>
      </c>
      <c r="TR3" s="157">
        <v>0</v>
      </c>
      <c r="TS3" s="158">
        <f>TP3/TO3</f>
        <v>1</v>
      </c>
      <c r="TT3" s="158">
        <f>TS3-TK3</f>
        <v>0</v>
      </c>
      <c r="TV3" s="157" t="s">
        <v>17</v>
      </c>
      <c r="TW3" s="157">
        <v>34</v>
      </c>
      <c r="TX3" s="157">
        <v>34</v>
      </c>
      <c r="TY3" s="157">
        <v>0</v>
      </c>
      <c r="TZ3" s="157">
        <v>0</v>
      </c>
      <c r="UA3" s="158">
        <f>TX3/TW3</f>
        <v>1</v>
      </c>
      <c r="UB3" s="158">
        <f>UA3-TS3</f>
        <v>0</v>
      </c>
      <c r="UD3" s="157" t="s">
        <v>17</v>
      </c>
      <c r="UE3" s="157">
        <v>34</v>
      </c>
      <c r="UF3" s="157">
        <v>34</v>
      </c>
      <c r="UG3" s="157">
        <v>0</v>
      </c>
      <c r="UH3" s="157">
        <v>0</v>
      </c>
      <c r="UI3" s="158">
        <f>UF3/UE3</f>
        <v>1</v>
      </c>
      <c r="UJ3" s="158">
        <f>UI3-UA3</f>
        <v>0</v>
      </c>
      <c r="UL3" s="157" t="s">
        <v>17</v>
      </c>
      <c r="UM3" s="157">
        <v>34</v>
      </c>
      <c r="UN3" s="157">
        <v>34</v>
      </c>
      <c r="UO3" s="157">
        <v>0</v>
      </c>
      <c r="UP3" s="157">
        <v>0</v>
      </c>
      <c r="UQ3" s="158">
        <f>UN3/UM3</f>
        <v>1</v>
      </c>
      <c r="UR3" s="158">
        <f>UQ3-UI3</f>
        <v>0</v>
      </c>
      <c r="UT3" s="157" t="s">
        <v>17</v>
      </c>
      <c r="UU3" s="157">
        <v>34</v>
      </c>
      <c r="UV3" s="157">
        <v>34</v>
      </c>
      <c r="UW3" s="157">
        <v>0</v>
      </c>
      <c r="UX3" s="157">
        <v>0</v>
      </c>
      <c r="UY3" s="158">
        <f>UV3/UU3</f>
        <v>1</v>
      </c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H3" s="157" t="s">
        <v>17</v>
      </c>
      <c r="VI3" s="157">
        <v>34</v>
      </c>
      <c r="VJ3" s="157">
        <v>34</v>
      </c>
      <c r="VK3" s="157">
        <v>0</v>
      </c>
      <c r="VL3" s="157">
        <v>0</v>
      </c>
      <c r="VM3" s="158">
        <f>VJ3/VI3</f>
        <v>1</v>
      </c>
      <c r="VN3" s="158">
        <f>VM3-VF3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v>1</v>
      </c>
      <c r="VW3" s="158">
        <f>VV3-VM3</f>
        <v>0</v>
      </c>
    </row>
    <row r="4" spans="1:595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6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2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3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4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5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6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7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18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19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0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4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5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6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7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28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29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0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1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2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3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4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5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6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7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38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39">MH4/MG4</f>
        <v>1</v>
      </c>
      <c r="ML4" s="158">
        <f t="shared" ref="ML4:ML67" si="40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1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2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3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4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5">OQ4/OP4</f>
        <v>1</v>
      </c>
      <c r="OU4" s="158">
        <f t="shared" ref="OU4:OU67" si="46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>OY4/OX4</f>
        <v>1</v>
      </c>
      <c r="PC4" s="158">
        <f t="shared" ref="PC4:PC67" si="47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48">PG4/PF4</f>
        <v>1</v>
      </c>
      <c r="PK4" s="158">
        <f t="shared" ref="PK4:PK67" si="49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0">PO4/PN4</f>
        <v>1</v>
      </c>
      <c r="PS4" s="158">
        <f t="shared" ref="PS4:PS67" si="51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2">PW4/PV4</f>
        <v>1</v>
      </c>
      <c r="QA4" s="158">
        <f t="shared" ref="QA4:QA67" si="53">PZ4-PR4</f>
        <v>0</v>
      </c>
      <c r="QC4" s="157">
        <f t="shared" ref="QC4:QC67" si="54">PV4-PF4</f>
        <v>0</v>
      </c>
      <c r="QD4" s="163" t="s">
        <v>18</v>
      </c>
      <c r="QE4" s="157">
        <v>32</v>
      </c>
      <c r="QF4" s="157">
        <v>32</v>
      </c>
      <c r="QG4" s="157">
        <v>0</v>
      </c>
      <c r="QH4" s="157">
        <v>0</v>
      </c>
      <c r="QI4" s="158">
        <f t="shared" ref="QI4:QI67" si="55">QF4/QE4</f>
        <v>1</v>
      </c>
      <c r="QJ4" s="158">
        <f t="shared" ref="QJ4:QJ67" si="56">QI4-PZ4</f>
        <v>0</v>
      </c>
      <c r="QL4" s="163" t="s">
        <v>18</v>
      </c>
      <c r="QM4" s="157">
        <v>32</v>
      </c>
      <c r="QN4" s="157">
        <v>32</v>
      </c>
      <c r="QO4" s="157">
        <v>0</v>
      </c>
      <c r="QP4" s="157">
        <v>0</v>
      </c>
      <c r="QQ4" s="158">
        <f t="shared" ref="QQ4:QQ67" si="57">QN4/QM4</f>
        <v>1</v>
      </c>
      <c r="QR4" s="158">
        <f t="shared" ref="QR4:QR67" si="58">QQ4-QI4</f>
        <v>0</v>
      </c>
      <c r="QT4" s="157">
        <f t="shared" ref="QT4:QT67" si="59">QP4-QH4</f>
        <v>0</v>
      </c>
      <c r="QU4" s="161" t="s">
        <v>18</v>
      </c>
      <c r="QV4" s="157">
        <v>32</v>
      </c>
      <c r="QW4" s="157">
        <v>32</v>
      </c>
      <c r="QX4" s="157">
        <v>0</v>
      </c>
      <c r="QY4" s="157">
        <v>0</v>
      </c>
      <c r="QZ4" s="158">
        <f t="shared" ref="QZ4:QZ67" si="60">QW4/QV4</f>
        <v>1</v>
      </c>
      <c r="RA4" s="158">
        <f t="shared" ref="RA4:RA67" si="61">QZ4-QQ4</f>
        <v>0</v>
      </c>
      <c r="RC4" s="161" t="s">
        <v>18</v>
      </c>
      <c r="RD4" s="157">
        <v>32</v>
      </c>
      <c r="RE4" s="157">
        <v>32</v>
      </c>
      <c r="RF4" s="157">
        <v>0</v>
      </c>
      <c r="RG4" s="157">
        <v>0</v>
      </c>
      <c r="RH4" s="158">
        <f t="shared" ref="RH4:RH67" si="62">RE4/RD4</f>
        <v>1</v>
      </c>
      <c r="RI4" s="158">
        <f t="shared" ref="RI4:RI67" si="63">RH4-QZ4</f>
        <v>0</v>
      </c>
      <c r="RK4" s="157" t="s">
        <v>18</v>
      </c>
      <c r="RL4" s="157">
        <v>44</v>
      </c>
      <c r="RM4" s="157">
        <v>32</v>
      </c>
      <c r="RN4" s="157">
        <v>0</v>
      </c>
      <c r="RO4" s="157">
        <v>12</v>
      </c>
      <c r="RP4" s="158">
        <v>0.73</v>
      </c>
      <c r="RR4" s="163" t="s">
        <v>18</v>
      </c>
      <c r="RS4" s="157">
        <v>32</v>
      </c>
      <c r="RT4" s="157">
        <v>32</v>
      </c>
      <c r="RU4" s="157">
        <v>0</v>
      </c>
      <c r="RV4" s="157">
        <v>0</v>
      </c>
      <c r="RW4" s="158">
        <f t="shared" ref="RW4:RW67" si="64">RT4/RS4</f>
        <v>1</v>
      </c>
      <c r="RX4" s="158">
        <f t="shared" ref="RX4:RX67" si="65">RW4-RO4</f>
        <v>-11</v>
      </c>
      <c r="RZ4" s="163" t="s">
        <v>18</v>
      </c>
      <c r="SA4" s="157">
        <v>32</v>
      </c>
      <c r="SB4" s="157">
        <v>32</v>
      </c>
      <c r="SC4" s="157">
        <v>0</v>
      </c>
      <c r="SD4" s="157">
        <v>0</v>
      </c>
      <c r="SE4" s="158">
        <f t="shared" ref="SE4:SE67" si="66">SB4/SA4</f>
        <v>1</v>
      </c>
      <c r="SF4" s="158">
        <f t="shared" ref="SF4:SF67" si="67">SE4-RW4</f>
        <v>0</v>
      </c>
      <c r="SH4" s="163" t="s">
        <v>18</v>
      </c>
      <c r="SI4" s="157">
        <v>32</v>
      </c>
      <c r="SJ4" s="157">
        <v>32</v>
      </c>
      <c r="SK4" s="157">
        <v>0</v>
      </c>
      <c r="SL4" s="157">
        <v>0</v>
      </c>
      <c r="SM4" s="158">
        <f t="shared" ref="SM4:SM67" si="68">SJ4/SI4</f>
        <v>1</v>
      </c>
      <c r="SN4" s="158">
        <f t="shared" ref="SN4:SN67" si="69">SM4-SE4</f>
        <v>0</v>
      </c>
      <c r="SP4" s="163" t="s">
        <v>18</v>
      </c>
      <c r="SQ4" s="157">
        <v>32</v>
      </c>
      <c r="SR4" s="157">
        <v>32</v>
      </c>
      <c r="SS4" s="157">
        <v>0</v>
      </c>
      <c r="ST4" s="157">
        <v>0</v>
      </c>
      <c r="SU4" s="158">
        <f t="shared" ref="SU4:SU67" si="70">SR4/SQ4</f>
        <v>1</v>
      </c>
      <c r="SV4" s="158">
        <f t="shared" ref="SV4:SV67" si="71">SU4-SM4</f>
        <v>0</v>
      </c>
      <c r="SX4" s="163" t="s">
        <v>18</v>
      </c>
      <c r="SY4" s="157">
        <v>32</v>
      </c>
      <c r="SZ4" s="157">
        <v>32</v>
      </c>
      <c r="TA4" s="157">
        <v>0</v>
      </c>
      <c r="TB4" s="157">
        <v>0</v>
      </c>
      <c r="TC4" s="158">
        <f t="shared" ref="TC4:TC67" si="72">SZ4/SY4</f>
        <v>1</v>
      </c>
      <c r="TD4" s="158">
        <f t="shared" ref="TD4:TD67" si="73">TC4-SU4</f>
        <v>0</v>
      </c>
      <c r="TF4" s="163" t="s">
        <v>18</v>
      </c>
      <c r="TG4" s="157">
        <v>32</v>
      </c>
      <c r="TH4" s="157">
        <v>32</v>
      </c>
      <c r="TI4" s="157">
        <v>0</v>
      </c>
      <c r="TJ4" s="157">
        <v>0</v>
      </c>
      <c r="TK4" s="158">
        <f t="shared" ref="TK4:TK67" si="74">TH4/TG4</f>
        <v>1</v>
      </c>
      <c r="TL4" s="158">
        <f t="shared" ref="TL4:TL67" si="75">TK4-TC4</f>
        <v>0</v>
      </c>
      <c r="TN4" s="163" t="s">
        <v>18</v>
      </c>
      <c r="TO4" s="157">
        <v>32</v>
      </c>
      <c r="TP4" s="157">
        <v>32</v>
      </c>
      <c r="TQ4" s="157">
        <v>0</v>
      </c>
      <c r="TR4" s="157">
        <v>0</v>
      </c>
      <c r="TS4" s="158">
        <f t="shared" ref="TS4:TS67" si="76">TP4/TO4</f>
        <v>1</v>
      </c>
      <c r="TT4" s="158">
        <f t="shared" ref="TT4:TT67" si="77">TS4-TK4</f>
        <v>0</v>
      </c>
      <c r="TV4" s="163" t="s">
        <v>18</v>
      </c>
      <c r="TW4" s="157">
        <v>32</v>
      </c>
      <c r="TX4" s="157">
        <v>32</v>
      </c>
      <c r="TY4" s="157">
        <v>0</v>
      </c>
      <c r="TZ4" s="157">
        <v>0</v>
      </c>
      <c r="UA4" s="158">
        <f t="shared" ref="UA4:UA67" si="78">TX4/TW4</f>
        <v>1</v>
      </c>
      <c r="UB4" s="158">
        <f t="shared" ref="UB4:UB67" si="79">UA4-TS4</f>
        <v>0</v>
      </c>
      <c r="UD4" s="163" t="s">
        <v>18</v>
      </c>
      <c r="UE4" s="157">
        <v>32</v>
      </c>
      <c r="UF4" s="157">
        <v>32</v>
      </c>
      <c r="UG4" s="157">
        <v>0</v>
      </c>
      <c r="UH4" s="157">
        <v>0</v>
      </c>
      <c r="UI4" s="158">
        <f t="shared" ref="UI4:UI67" si="80">UF4/UE4</f>
        <v>1</v>
      </c>
      <c r="UJ4" s="158">
        <f t="shared" ref="UJ4:UJ67" si="81">UI4-UA4</f>
        <v>0</v>
      </c>
      <c r="UL4" s="163" t="s">
        <v>18</v>
      </c>
      <c r="UM4" s="157">
        <v>32</v>
      </c>
      <c r="UN4" s="157">
        <v>32</v>
      </c>
      <c r="UO4" s="157">
        <v>0</v>
      </c>
      <c r="UP4" s="157">
        <v>0</v>
      </c>
      <c r="UQ4" s="158">
        <f t="shared" ref="UQ4:UQ67" si="82">UN4/UM4</f>
        <v>1</v>
      </c>
      <c r="UR4" s="158">
        <f t="shared" ref="UR4:UR67" si="83">UQ4-UI4</f>
        <v>0</v>
      </c>
      <c r="UT4" s="163" t="s">
        <v>18</v>
      </c>
      <c r="UU4" s="157">
        <v>32</v>
      </c>
      <c r="UV4" s="157">
        <v>32</v>
      </c>
      <c r="UW4" s="157">
        <v>0</v>
      </c>
      <c r="UX4" s="157">
        <v>0</v>
      </c>
      <c r="UY4" s="158">
        <f t="shared" ref="UY4:UY67" si="84">UV4/UU4</f>
        <v>1</v>
      </c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5">VC4/VB4</f>
        <v>1</v>
      </c>
      <c r="VH4" s="163" t="s">
        <v>18</v>
      </c>
      <c r="VI4" s="157">
        <v>32</v>
      </c>
      <c r="VJ4" s="157">
        <v>32</v>
      </c>
      <c r="VK4" s="157">
        <v>0</v>
      </c>
      <c r="VL4" s="157">
        <v>0</v>
      </c>
      <c r="VM4" s="158">
        <f t="shared" ref="VM4:VM67" si="86">VJ4/VI4</f>
        <v>1</v>
      </c>
      <c r="VN4" s="158">
        <f t="shared" ref="VN4:VN67" si="87">VM4-VF4</f>
        <v>0</v>
      </c>
      <c r="VQ4" s="161" t="s">
        <v>18</v>
      </c>
      <c r="VR4" s="157">
        <v>44</v>
      </c>
      <c r="VS4" s="157">
        <v>32</v>
      </c>
      <c r="VT4" s="157">
        <v>12</v>
      </c>
      <c r="VU4" s="157">
        <v>0</v>
      </c>
      <c r="VV4" s="158">
        <v>0.73</v>
      </c>
      <c r="VW4" s="158">
        <f t="shared" ref="VW4:VW67" si="88">VV4-VM4</f>
        <v>-0.27</v>
      </c>
    </row>
    <row r="5" spans="1:595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2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5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0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1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2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4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5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89">HZ5/HY5</f>
        <v>1</v>
      </c>
      <c r="ID5" s="4">
        <f t="shared" si="26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90">IH5/IG5</f>
        <v>1</v>
      </c>
      <c r="IL5" s="4">
        <f t="shared" si="27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28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29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0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1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2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3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91">KL5/KK5</f>
        <v>1</v>
      </c>
      <c r="KP5" s="4">
        <f t="shared" si="34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5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6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92">LR5/LQ5</f>
        <v>1</v>
      </c>
      <c r="LV5" s="4">
        <f t="shared" si="37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93">LZ5/LY5</f>
        <v>1</v>
      </c>
      <c r="MD5" s="158">
        <f t="shared" si="38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39"/>
        <v>1</v>
      </c>
      <c r="ML5" s="158">
        <f t="shared" si="40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1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2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3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4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5"/>
        <v>1</v>
      </c>
      <c r="OU5" s="158">
        <f t="shared" si="46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94">OY5/OX5</f>
        <v>1</v>
      </c>
      <c r="PC5" s="158">
        <f t="shared" si="47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48"/>
        <v>1</v>
      </c>
      <c r="PK5" s="158">
        <f t="shared" si="49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0"/>
        <v>1</v>
      </c>
      <c r="PS5" s="158">
        <f t="shared" si="51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2"/>
        <v>1</v>
      </c>
      <c r="QA5" s="158">
        <f t="shared" si="53"/>
        <v>0</v>
      </c>
      <c r="QC5" s="157">
        <f t="shared" si="54"/>
        <v>0</v>
      </c>
      <c r="QD5" s="157" t="s">
        <v>19</v>
      </c>
      <c r="QE5" s="157">
        <v>26</v>
      </c>
      <c r="QF5" s="157">
        <v>26</v>
      </c>
      <c r="QG5" s="157">
        <v>0</v>
      </c>
      <c r="QH5" s="157">
        <v>0</v>
      </c>
      <c r="QI5" s="158">
        <f t="shared" si="55"/>
        <v>1</v>
      </c>
      <c r="QJ5" s="158">
        <f t="shared" si="56"/>
        <v>0</v>
      </c>
      <c r="QL5" s="157" t="s">
        <v>19</v>
      </c>
      <c r="QM5" s="157">
        <v>26</v>
      </c>
      <c r="QN5" s="157">
        <v>26</v>
      </c>
      <c r="QO5" s="157">
        <v>0</v>
      </c>
      <c r="QP5" s="157">
        <v>0</v>
      </c>
      <c r="QQ5" s="158">
        <f t="shared" si="57"/>
        <v>1</v>
      </c>
      <c r="QR5" s="158">
        <f t="shared" si="58"/>
        <v>0</v>
      </c>
      <c r="QT5" s="157">
        <f t="shared" si="59"/>
        <v>0</v>
      </c>
      <c r="QU5" s="157" t="s">
        <v>19</v>
      </c>
      <c r="QV5" s="157">
        <v>26</v>
      </c>
      <c r="QW5" s="157">
        <v>26</v>
      </c>
      <c r="QX5" s="157">
        <v>0</v>
      </c>
      <c r="QY5" s="157">
        <v>0</v>
      </c>
      <c r="QZ5" s="158">
        <f t="shared" si="60"/>
        <v>1</v>
      </c>
      <c r="RA5" s="158">
        <f t="shared" si="61"/>
        <v>0</v>
      </c>
      <c r="RC5" s="157" t="s">
        <v>19</v>
      </c>
      <c r="RD5" s="157">
        <v>26</v>
      </c>
      <c r="RE5" s="157">
        <v>26</v>
      </c>
      <c r="RF5" s="157">
        <v>0</v>
      </c>
      <c r="RG5" s="157">
        <v>0</v>
      </c>
      <c r="RH5" s="158">
        <f t="shared" si="62"/>
        <v>1</v>
      </c>
      <c r="RI5" s="158">
        <f t="shared" si="63"/>
        <v>0</v>
      </c>
      <c r="RK5" s="157" t="s">
        <v>19</v>
      </c>
      <c r="RL5" s="157">
        <v>26</v>
      </c>
      <c r="RM5" s="157">
        <v>26</v>
      </c>
      <c r="RN5" s="157">
        <v>0</v>
      </c>
      <c r="RO5" s="157">
        <v>0</v>
      </c>
      <c r="RP5" s="158">
        <v>1</v>
      </c>
      <c r="RR5" s="157" t="s">
        <v>19</v>
      </c>
      <c r="RS5" s="157">
        <v>26</v>
      </c>
      <c r="RT5" s="157">
        <v>26</v>
      </c>
      <c r="RU5" s="157">
        <v>0</v>
      </c>
      <c r="RV5" s="157">
        <v>0</v>
      </c>
      <c r="RW5" s="158">
        <f t="shared" si="64"/>
        <v>1</v>
      </c>
      <c r="RX5" s="158">
        <f t="shared" si="65"/>
        <v>1</v>
      </c>
      <c r="RZ5" s="157" t="s">
        <v>19</v>
      </c>
      <c r="SA5" s="157">
        <v>26</v>
      </c>
      <c r="SB5" s="157">
        <v>26</v>
      </c>
      <c r="SC5" s="157">
        <v>0</v>
      </c>
      <c r="SD5" s="157">
        <v>0</v>
      </c>
      <c r="SE5" s="158">
        <f t="shared" si="66"/>
        <v>1</v>
      </c>
      <c r="SF5" s="158">
        <f t="shared" si="67"/>
        <v>0</v>
      </c>
      <c r="SH5" s="157" t="s">
        <v>19</v>
      </c>
      <c r="SI5" s="157">
        <v>26</v>
      </c>
      <c r="SJ5" s="157">
        <v>26</v>
      </c>
      <c r="SK5" s="157">
        <v>0</v>
      </c>
      <c r="SL5" s="157">
        <v>0</v>
      </c>
      <c r="SM5" s="158">
        <f t="shared" si="68"/>
        <v>1</v>
      </c>
      <c r="SN5" s="158">
        <f t="shared" si="69"/>
        <v>0</v>
      </c>
      <c r="SP5" s="157" t="s">
        <v>19</v>
      </c>
      <c r="SQ5" s="157">
        <v>26</v>
      </c>
      <c r="SR5" s="157">
        <v>26</v>
      </c>
      <c r="SS5" s="157">
        <v>0</v>
      </c>
      <c r="ST5" s="157">
        <v>0</v>
      </c>
      <c r="SU5" s="158">
        <f t="shared" si="70"/>
        <v>1</v>
      </c>
      <c r="SV5" s="158">
        <f t="shared" si="71"/>
        <v>0</v>
      </c>
      <c r="SX5" s="157" t="s">
        <v>19</v>
      </c>
      <c r="SY5" s="157">
        <v>26</v>
      </c>
      <c r="SZ5" s="157">
        <v>26</v>
      </c>
      <c r="TA5" s="157">
        <v>0</v>
      </c>
      <c r="TB5" s="157">
        <v>0</v>
      </c>
      <c r="TC5" s="158">
        <f t="shared" si="72"/>
        <v>1</v>
      </c>
      <c r="TD5" s="158">
        <f t="shared" si="73"/>
        <v>0</v>
      </c>
      <c r="TF5" s="157" t="s">
        <v>19</v>
      </c>
      <c r="TG5" s="157">
        <v>26</v>
      </c>
      <c r="TH5" s="157">
        <v>26</v>
      </c>
      <c r="TI5" s="157">
        <v>0</v>
      </c>
      <c r="TJ5" s="157">
        <v>0</v>
      </c>
      <c r="TK5" s="158">
        <f t="shared" si="74"/>
        <v>1</v>
      </c>
      <c r="TL5" s="158">
        <f t="shared" si="75"/>
        <v>0</v>
      </c>
      <c r="TN5" s="157" t="s">
        <v>19</v>
      </c>
      <c r="TO5" s="157">
        <v>26</v>
      </c>
      <c r="TP5" s="157">
        <v>26</v>
      </c>
      <c r="TQ5" s="157">
        <v>0</v>
      </c>
      <c r="TR5" s="157">
        <v>0</v>
      </c>
      <c r="TS5" s="158">
        <f t="shared" si="76"/>
        <v>1</v>
      </c>
      <c r="TT5" s="158">
        <f t="shared" si="77"/>
        <v>0</v>
      </c>
      <c r="TV5" s="157" t="s">
        <v>19</v>
      </c>
      <c r="TW5" s="157">
        <v>26</v>
      </c>
      <c r="TX5" s="157">
        <v>26</v>
      </c>
      <c r="TY5" s="157">
        <v>0</v>
      </c>
      <c r="TZ5" s="157">
        <v>0</v>
      </c>
      <c r="UA5" s="158">
        <f t="shared" si="78"/>
        <v>1</v>
      </c>
      <c r="UB5" s="158">
        <f t="shared" si="79"/>
        <v>0</v>
      </c>
      <c r="UD5" s="157" t="s">
        <v>19</v>
      </c>
      <c r="UE5" s="157">
        <v>26</v>
      </c>
      <c r="UF5" s="157">
        <v>26</v>
      </c>
      <c r="UG5" s="157">
        <v>0</v>
      </c>
      <c r="UH5" s="157">
        <v>0</v>
      </c>
      <c r="UI5" s="158">
        <f t="shared" si="80"/>
        <v>1</v>
      </c>
      <c r="UJ5" s="158">
        <f t="shared" si="81"/>
        <v>0</v>
      </c>
      <c r="UL5" s="157" t="s">
        <v>19</v>
      </c>
      <c r="UM5" s="157">
        <v>26</v>
      </c>
      <c r="UN5" s="157">
        <v>26</v>
      </c>
      <c r="UO5" s="157">
        <v>0</v>
      </c>
      <c r="UP5" s="157">
        <v>0</v>
      </c>
      <c r="UQ5" s="158">
        <f t="shared" si="82"/>
        <v>1</v>
      </c>
      <c r="UR5" s="158">
        <f t="shared" si="83"/>
        <v>0</v>
      </c>
      <c r="UT5" s="157" t="s">
        <v>19</v>
      </c>
      <c r="UU5" s="157">
        <v>26</v>
      </c>
      <c r="UV5" s="157">
        <v>26</v>
      </c>
      <c r="UW5" s="157">
        <v>0</v>
      </c>
      <c r="UX5" s="157">
        <v>0</v>
      </c>
      <c r="UY5" s="158">
        <f t="shared" si="84"/>
        <v>1</v>
      </c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5"/>
        <v>1</v>
      </c>
      <c r="VH5" s="157" t="s">
        <v>19</v>
      </c>
      <c r="VI5" s="157">
        <v>26</v>
      </c>
      <c r="VJ5" s="157">
        <v>26</v>
      </c>
      <c r="VK5" s="157">
        <v>0</v>
      </c>
      <c r="VL5" s="157">
        <v>0</v>
      </c>
      <c r="VM5" s="158">
        <f t="shared" si="86"/>
        <v>1</v>
      </c>
      <c r="VN5" s="158">
        <f t="shared" si="87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v>1</v>
      </c>
      <c r="VW5" s="158">
        <f t="shared" si="88"/>
        <v>0</v>
      </c>
    </row>
    <row r="6" spans="1:595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2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5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0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1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2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4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5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89"/>
        <v>1</v>
      </c>
      <c r="ID6" s="4">
        <f t="shared" si="26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90"/>
        <v>1</v>
      </c>
      <c r="IL6" s="4">
        <f t="shared" si="27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28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29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0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1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2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3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91"/>
        <v>1</v>
      </c>
      <c r="KP6" s="4">
        <f t="shared" si="34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5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6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92"/>
        <v>1</v>
      </c>
      <c r="LV6" s="4">
        <f t="shared" si="37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93"/>
        <v>1</v>
      </c>
      <c r="MD6" s="158">
        <f t="shared" si="38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39"/>
        <v>1</v>
      </c>
      <c r="ML6" s="158">
        <f t="shared" si="40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1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2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3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4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5"/>
        <v>1</v>
      </c>
      <c r="OU6" s="158">
        <f t="shared" si="46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94"/>
        <v>1</v>
      </c>
      <c r="PC6" s="158">
        <f t="shared" si="47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48"/>
        <v>1</v>
      </c>
      <c r="PK6" s="158">
        <f t="shared" si="49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0"/>
        <v>1</v>
      </c>
      <c r="PS6" s="158">
        <f t="shared" si="51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2"/>
        <v>1</v>
      </c>
      <c r="QA6" s="158">
        <f t="shared" si="53"/>
        <v>0</v>
      </c>
      <c r="QC6" s="157">
        <f t="shared" si="54"/>
        <v>0</v>
      </c>
      <c r="QD6" s="157" t="s">
        <v>20</v>
      </c>
      <c r="QE6" s="157">
        <v>11</v>
      </c>
      <c r="QF6" s="157">
        <v>11</v>
      </c>
      <c r="QG6" s="157">
        <v>0</v>
      </c>
      <c r="QH6" s="157">
        <v>0</v>
      </c>
      <c r="QI6" s="158">
        <f t="shared" si="55"/>
        <v>1</v>
      </c>
      <c r="QJ6" s="158">
        <f t="shared" si="56"/>
        <v>0</v>
      </c>
      <c r="QL6" s="157" t="s">
        <v>20</v>
      </c>
      <c r="QM6" s="157">
        <v>11</v>
      </c>
      <c r="QN6" s="157">
        <v>11</v>
      </c>
      <c r="QO6" s="157">
        <v>0</v>
      </c>
      <c r="QP6" s="157">
        <v>0</v>
      </c>
      <c r="QQ6" s="158">
        <f t="shared" si="57"/>
        <v>1</v>
      </c>
      <c r="QR6" s="158">
        <f t="shared" si="58"/>
        <v>0</v>
      </c>
      <c r="QT6" s="157">
        <f t="shared" si="59"/>
        <v>0</v>
      </c>
      <c r="QU6" s="157" t="s">
        <v>20</v>
      </c>
      <c r="QV6" s="157">
        <v>11</v>
      </c>
      <c r="QW6" s="157">
        <v>11</v>
      </c>
      <c r="QX6" s="157">
        <v>0</v>
      </c>
      <c r="QY6" s="157">
        <v>0</v>
      </c>
      <c r="QZ6" s="158">
        <f t="shared" si="60"/>
        <v>1</v>
      </c>
      <c r="RA6" s="158">
        <f t="shared" si="61"/>
        <v>0</v>
      </c>
      <c r="RC6" s="157" t="s">
        <v>20</v>
      </c>
      <c r="RD6" s="157">
        <v>11</v>
      </c>
      <c r="RE6" s="157">
        <v>11</v>
      </c>
      <c r="RF6" s="157">
        <v>0</v>
      </c>
      <c r="RG6" s="157">
        <v>0</v>
      </c>
      <c r="RH6" s="158">
        <f t="shared" si="62"/>
        <v>1</v>
      </c>
      <c r="RI6" s="158">
        <f t="shared" si="63"/>
        <v>0</v>
      </c>
      <c r="RK6" s="157" t="s">
        <v>20</v>
      </c>
      <c r="RL6" s="157">
        <v>11</v>
      </c>
      <c r="RM6" s="157">
        <v>11</v>
      </c>
      <c r="RN6" s="157">
        <v>0</v>
      </c>
      <c r="RO6" s="157">
        <v>0</v>
      </c>
      <c r="RP6" s="158">
        <v>1</v>
      </c>
      <c r="RR6" s="157" t="s">
        <v>20</v>
      </c>
      <c r="RS6" s="157">
        <v>11</v>
      </c>
      <c r="RT6" s="157">
        <v>11</v>
      </c>
      <c r="RU6" s="157">
        <v>0</v>
      </c>
      <c r="RV6" s="157">
        <v>0</v>
      </c>
      <c r="RW6" s="158">
        <f t="shared" si="64"/>
        <v>1</v>
      </c>
      <c r="RX6" s="158">
        <f t="shared" si="65"/>
        <v>1</v>
      </c>
      <c r="RZ6" s="157" t="s">
        <v>20</v>
      </c>
      <c r="SA6" s="157">
        <v>11</v>
      </c>
      <c r="SB6" s="157">
        <v>11</v>
      </c>
      <c r="SC6" s="157">
        <v>0</v>
      </c>
      <c r="SD6" s="157">
        <v>0</v>
      </c>
      <c r="SE6" s="158">
        <f t="shared" si="66"/>
        <v>1</v>
      </c>
      <c r="SF6" s="158">
        <f t="shared" si="67"/>
        <v>0</v>
      </c>
      <c r="SH6" s="157" t="s">
        <v>20</v>
      </c>
      <c r="SI6" s="157">
        <v>11</v>
      </c>
      <c r="SJ6" s="157">
        <v>11</v>
      </c>
      <c r="SK6" s="157">
        <v>0</v>
      </c>
      <c r="SL6" s="157">
        <v>0</v>
      </c>
      <c r="SM6" s="158">
        <f t="shared" si="68"/>
        <v>1</v>
      </c>
      <c r="SN6" s="158">
        <f t="shared" si="69"/>
        <v>0</v>
      </c>
      <c r="SP6" s="157" t="s">
        <v>20</v>
      </c>
      <c r="SQ6" s="157">
        <v>11</v>
      </c>
      <c r="SR6" s="157">
        <v>11</v>
      </c>
      <c r="SS6" s="157">
        <v>0</v>
      </c>
      <c r="ST6" s="157">
        <v>0</v>
      </c>
      <c r="SU6" s="158">
        <f t="shared" si="70"/>
        <v>1</v>
      </c>
      <c r="SV6" s="158">
        <f t="shared" si="71"/>
        <v>0</v>
      </c>
      <c r="SX6" s="157" t="s">
        <v>20</v>
      </c>
      <c r="SY6" s="157">
        <v>11</v>
      </c>
      <c r="SZ6" s="157">
        <v>11</v>
      </c>
      <c r="TA6" s="157">
        <v>0</v>
      </c>
      <c r="TB6" s="157">
        <v>0</v>
      </c>
      <c r="TC6" s="158">
        <f t="shared" si="72"/>
        <v>1</v>
      </c>
      <c r="TD6" s="158">
        <f t="shared" si="73"/>
        <v>0</v>
      </c>
      <c r="TF6" s="157" t="s">
        <v>20</v>
      </c>
      <c r="TG6" s="157">
        <v>11</v>
      </c>
      <c r="TH6" s="157">
        <v>11</v>
      </c>
      <c r="TI6" s="157">
        <v>0</v>
      </c>
      <c r="TJ6" s="157">
        <v>0</v>
      </c>
      <c r="TK6" s="158">
        <f t="shared" si="74"/>
        <v>1</v>
      </c>
      <c r="TL6" s="158">
        <f t="shared" si="75"/>
        <v>0</v>
      </c>
      <c r="TN6" s="157" t="s">
        <v>20</v>
      </c>
      <c r="TO6" s="157">
        <v>11</v>
      </c>
      <c r="TP6" s="157">
        <v>11</v>
      </c>
      <c r="TQ6" s="157">
        <v>0</v>
      </c>
      <c r="TR6" s="157">
        <v>0</v>
      </c>
      <c r="TS6" s="158">
        <f t="shared" si="76"/>
        <v>1</v>
      </c>
      <c r="TT6" s="158">
        <f t="shared" si="77"/>
        <v>0</v>
      </c>
      <c r="TV6" s="157" t="s">
        <v>20</v>
      </c>
      <c r="TW6" s="157">
        <v>11</v>
      </c>
      <c r="TX6" s="157">
        <v>11</v>
      </c>
      <c r="TY6" s="157">
        <v>0</v>
      </c>
      <c r="TZ6" s="157">
        <v>0</v>
      </c>
      <c r="UA6" s="158">
        <f t="shared" si="78"/>
        <v>1</v>
      </c>
      <c r="UB6" s="158">
        <f t="shared" si="79"/>
        <v>0</v>
      </c>
      <c r="UD6" s="157" t="s">
        <v>20</v>
      </c>
      <c r="UE6" s="157">
        <v>11</v>
      </c>
      <c r="UF6" s="157">
        <v>11</v>
      </c>
      <c r="UG6" s="157">
        <v>0</v>
      </c>
      <c r="UH6" s="157">
        <v>0</v>
      </c>
      <c r="UI6" s="158">
        <f t="shared" si="80"/>
        <v>1</v>
      </c>
      <c r="UJ6" s="158">
        <f t="shared" si="81"/>
        <v>0</v>
      </c>
      <c r="UL6" s="157" t="s">
        <v>20</v>
      </c>
      <c r="UM6" s="157">
        <v>11</v>
      </c>
      <c r="UN6" s="157">
        <v>11</v>
      </c>
      <c r="UO6" s="157">
        <v>0</v>
      </c>
      <c r="UP6" s="157">
        <v>0</v>
      </c>
      <c r="UQ6" s="158">
        <f t="shared" si="82"/>
        <v>1</v>
      </c>
      <c r="UR6" s="158">
        <f t="shared" si="83"/>
        <v>0</v>
      </c>
      <c r="UT6" s="157" t="s">
        <v>20</v>
      </c>
      <c r="UU6" s="157">
        <v>11</v>
      </c>
      <c r="UV6" s="157">
        <v>11</v>
      </c>
      <c r="UW6" s="157">
        <v>0</v>
      </c>
      <c r="UX6" s="157">
        <v>0</v>
      </c>
      <c r="UY6" s="158">
        <f t="shared" si="84"/>
        <v>1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5"/>
        <v>1</v>
      </c>
      <c r="VH6" s="157" t="s">
        <v>20</v>
      </c>
      <c r="VI6" s="157">
        <v>11</v>
      </c>
      <c r="VJ6" s="157">
        <v>11</v>
      </c>
      <c r="VK6" s="157">
        <v>0</v>
      </c>
      <c r="VL6" s="157">
        <v>0</v>
      </c>
      <c r="VM6" s="158">
        <f t="shared" si="86"/>
        <v>1</v>
      </c>
      <c r="VN6" s="158">
        <f t="shared" si="87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v>1</v>
      </c>
      <c r="VW6" s="158">
        <f t="shared" si="88"/>
        <v>0</v>
      </c>
    </row>
    <row r="7" spans="1:595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2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5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0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1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2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95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4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5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89"/>
        <v>1</v>
      </c>
      <c r="ID7" s="4">
        <f t="shared" si="26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90"/>
        <v>1</v>
      </c>
      <c r="IL7" s="4">
        <f t="shared" si="27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28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29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0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1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2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3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91"/>
        <v>1</v>
      </c>
      <c r="KP7" s="4">
        <f t="shared" si="34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5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6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92"/>
        <v>1</v>
      </c>
      <c r="LV7" s="4">
        <f t="shared" si="37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93"/>
        <v>1</v>
      </c>
      <c r="MD7" s="158">
        <f t="shared" si="38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39"/>
        <v>1</v>
      </c>
      <c r="ML7" s="158">
        <f t="shared" si="40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1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2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3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4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5"/>
        <v>1</v>
      </c>
      <c r="OU7" s="158">
        <f t="shared" si="46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94"/>
        <v>1</v>
      </c>
      <c r="PC7" s="158">
        <f t="shared" si="47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48"/>
        <v>1</v>
      </c>
      <c r="PK7" s="158">
        <f t="shared" si="49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0"/>
        <v>1</v>
      </c>
      <c r="PS7" s="158">
        <f t="shared" si="51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2"/>
        <v>1</v>
      </c>
      <c r="QA7" s="158">
        <f t="shared" si="53"/>
        <v>0</v>
      </c>
      <c r="QC7" s="157">
        <f t="shared" si="54"/>
        <v>0</v>
      </c>
      <c r="QD7" s="157" t="s">
        <v>21</v>
      </c>
      <c r="QE7" s="157">
        <v>36</v>
      </c>
      <c r="QF7" s="157">
        <v>36</v>
      </c>
      <c r="QG7" s="157">
        <v>0</v>
      </c>
      <c r="QH7" s="157">
        <v>0</v>
      </c>
      <c r="QI7" s="158">
        <f t="shared" si="55"/>
        <v>1</v>
      </c>
      <c r="QJ7" s="158">
        <f t="shared" si="56"/>
        <v>0</v>
      </c>
      <c r="QL7" s="157" t="s">
        <v>21</v>
      </c>
      <c r="QM7" s="157">
        <v>36</v>
      </c>
      <c r="QN7" s="157">
        <v>36</v>
      </c>
      <c r="QO7" s="157">
        <v>0</v>
      </c>
      <c r="QP7" s="157">
        <v>0</v>
      </c>
      <c r="QQ7" s="158">
        <f t="shared" si="57"/>
        <v>1</v>
      </c>
      <c r="QR7" s="158">
        <f t="shared" si="58"/>
        <v>0</v>
      </c>
      <c r="QT7" s="157">
        <f t="shared" si="59"/>
        <v>0</v>
      </c>
      <c r="QU7" s="157" t="s">
        <v>21</v>
      </c>
      <c r="QV7" s="157">
        <v>36</v>
      </c>
      <c r="QW7" s="157">
        <v>36</v>
      </c>
      <c r="QX7" s="157">
        <v>0</v>
      </c>
      <c r="QY7" s="157">
        <v>0</v>
      </c>
      <c r="QZ7" s="158">
        <f t="shared" si="60"/>
        <v>1</v>
      </c>
      <c r="RA7" s="158">
        <f t="shared" si="61"/>
        <v>0</v>
      </c>
      <c r="RC7" s="157" t="s">
        <v>21</v>
      </c>
      <c r="RD7" s="157">
        <v>36</v>
      </c>
      <c r="RE7" s="157">
        <v>36</v>
      </c>
      <c r="RF7" s="157">
        <v>0</v>
      </c>
      <c r="RG7" s="157">
        <v>0</v>
      </c>
      <c r="RH7" s="158">
        <f t="shared" si="62"/>
        <v>1</v>
      </c>
      <c r="RI7" s="158">
        <f t="shared" si="63"/>
        <v>0</v>
      </c>
      <c r="RK7" s="157" t="s">
        <v>21</v>
      </c>
      <c r="RL7" s="157">
        <v>36</v>
      </c>
      <c r="RM7" s="157">
        <v>36</v>
      </c>
      <c r="RN7" s="157">
        <v>0</v>
      </c>
      <c r="RO7" s="157">
        <v>0</v>
      </c>
      <c r="RP7" s="158">
        <v>1</v>
      </c>
      <c r="RR7" s="157" t="s">
        <v>21</v>
      </c>
      <c r="RS7" s="157">
        <v>36</v>
      </c>
      <c r="RT7" s="157">
        <v>36</v>
      </c>
      <c r="RU7" s="157">
        <v>0</v>
      </c>
      <c r="RV7" s="157">
        <v>0</v>
      </c>
      <c r="RW7" s="158">
        <f t="shared" si="64"/>
        <v>1</v>
      </c>
      <c r="RX7" s="158">
        <f t="shared" si="65"/>
        <v>1</v>
      </c>
      <c r="RZ7" s="157" t="s">
        <v>21</v>
      </c>
      <c r="SA7" s="157">
        <v>36</v>
      </c>
      <c r="SB7" s="157">
        <v>36</v>
      </c>
      <c r="SC7" s="157">
        <v>0</v>
      </c>
      <c r="SD7" s="157">
        <v>0</v>
      </c>
      <c r="SE7" s="158">
        <f t="shared" si="66"/>
        <v>1</v>
      </c>
      <c r="SF7" s="158">
        <f t="shared" si="67"/>
        <v>0</v>
      </c>
      <c r="SH7" s="157" t="s">
        <v>21</v>
      </c>
      <c r="SI7" s="157">
        <v>36</v>
      </c>
      <c r="SJ7" s="157">
        <v>36</v>
      </c>
      <c r="SK7" s="157">
        <v>0</v>
      </c>
      <c r="SL7" s="157">
        <v>0</v>
      </c>
      <c r="SM7" s="158">
        <f t="shared" si="68"/>
        <v>1</v>
      </c>
      <c r="SN7" s="158">
        <f t="shared" si="69"/>
        <v>0</v>
      </c>
      <c r="SP7" s="157" t="s">
        <v>21</v>
      </c>
      <c r="SQ7" s="157">
        <v>36</v>
      </c>
      <c r="SR7" s="157">
        <v>36</v>
      </c>
      <c r="SS7" s="157">
        <v>0</v>
      </c>
      <c r="ST7" s="157">
        <v>0</v>
      </c>
      <c r="SU7" s="158">
        <f t="shared" si="70"/>
        <v>1</v>
      </c>
      <c r="SV7" s="158">
        <f t="shared" si="71"/>
        <v>0</v>
      </c>
      <c r="SX7" s="157" t="s">
        <v>21</v>
      </c>
      <c r="SY7" s="157">
        <v>36</v>
      </c>
      <c r="SZ7" s="157">
        <v>36</v>
      </c>
      <c r="TA7" s="157">
        <v>0</v>
      </c>
      <c r="TB7" s="157">
        <v>0</v>
      </c>
      <c r="TC7" s="158">
        <f t="shared" si="72"/>
        <v>1</v>
      </c>
      <c r="TD7" s="158">
        <f t="shared" si="73"/>
        <v>0</v>
      </c>
      <c r="TF7" s="157" t="s">
        <v>21</v>
      </c>
      <c r="TG7" s="157">
        <v>36</v>
      </c>
      <c r="TH7" s="157">
        <v>36</v>
      </c>
      <c r="TI7" s="157">
        <v>0</v>
      </c>
      <c r="TJ7" s="157">
        <v>0</v>
      </c>
      <c r="TK7" s="158">
        <f t="shared" si="74"/>
        <v>1</v>
      </c>
      <c r="TL7" s="158">
        <f t="shared" si="75"/>
        <v>0</v>
      </c>
      <c r="TN7" s="157" t="s">
        <v>21</v>
      </c>
      <c r="TO7" s="157">
        <v>36</v>
      </c>
      <c r="TP7" s="157">
        <v>36</v>
      </c>
      <c r="TQ7" s="157">
        <v>0</v>
      </c>
      <c r="TR7" s="157">
        <v>0</v>
      </c>
      <c r="TS7" s="158">
        <f t="shared" si="76"/>
        <v>1</v>
      </c>
      <c r="TT7" s="158">
        <f t="shared" si="77"/>
        <v>0</v>
      </c>
      <c r="TV7" s="157" t="s">
        <v>21</v>
      </c>
      <c r="TW7" s="157">
        <v>36</v>
      </c>
      <c r="TX7" s="157">
        <v>36</v>
      </c>
      <c r="TY7" s="157">
        <v>0</v>
      </c>
      <c r="TZ7" s="157">
        <v>0</v>
      </c>
      <c r="UA7" s="158">
        <f t="shared" si="78"/>
        <v>1</v>
      </c>
      <c r="UB7" s="158">
        <f t="shared" si="79"/>
        <v>0</v>
      </c>
      <c r="UD7" s="157" t="s">
        <v>21</v>
      </c>
      <c r="UE7" s="157">
        <v>36</v>
      </c>
      <c r="UF7" s="157">
        <v>36</v>
      </c>
      <c r="UG7" s="157">
        <v>0</v>
      </c>
      <c r="UH7" s="157">
        <v>0</v>
      </c>
      <c r="UI7" s="158">
        <f t="shared" si="80"/>
        <v>1</v>
      </c>
      <c r="UJ7" s="158">
        <f t="shared" si="81"/>
        <v>0</v>
      </c>
      <c r="UL7" s="157" t="s">
        <v>21</v>
      </c>
      <c r="UM7" s="157">
        <v>36</v>
      </c>
      <c r="UN7" s="157">
        <v>36</v>
      </c>
      <c r="UO7" s="157">
        <v>0</v>
      </c>
      <c r="UP7" s="157">
        <v>0</v>
      </c>
      <c r="UQ7" s="158">
        <f t="shared" si="82"/>
        <v>1</v>
      </c>
      <c r="UR7" s="158">
        <f t="shared" si="83"/>
        <v>0</v>
      </c>
      <c r="UT7" s="157" t="s">
        <v>21</v>
      </c>
      <c r="UU7" s="157">
        <v>36</v>
      </c>
      <c r="UV7" s="157">
        <v>36</v>
      </c>
      <c r="UW7" s="157">
        <v>0</v>
      </c>
      <c r="UX7" s="157">
        <v>0</v>
      </c>
      <c r="UY7" s="158">
        <f t="shared" si="84"/>
        <v>1</v>
      </c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5"/>
        <v>1</v>
      </c>
      <c r="VH7" s="157" t="s">
        <v>21</v>
      </c>
      <c r="VI7" s="157">
        <v>36</v>
      </c>
      <c r="VJ7" s="157">
        <v>36</v>
      </c>
      <c r="VK7" s="157">
        <v>0</v>
      </c>
      <c r="VL7" s="157">
        <v>0</v>
      </c>
      <c r="VM7" s="158">
        <f t="shared" si="86"/>
        <v>1</v>
      </c>
      <c r="VN7" s="158">
        <f t="shared" si="87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v>1</v>
      </c>
      <c r="VW7" s="158">
        <f t="shared" si="88"/>
        <v>0</v>
      </c>
    </row>
    <row r="8" spans="1:595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1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2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3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4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5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6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7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18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19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0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1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2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3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95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4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5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89"/>
        <v>0.8655172413793103</v>
      </c>
      <c r="ID8" s="4">
        <f t="shared" si="26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90"/>
        <v>0.8655172413793103</v>
      </c>
      <c r="IL8" s="4">
        <f t="shared" si="27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28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29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0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1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2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3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91"/>
        <v>0.8655172413793103</v>
      </c>
      <c r="KP8" s="4">
        <f t="shared" si="34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5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6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92"/>
        <v>0.74712643678160917</v>
      </c>
      <c r="LV8" s="4">
        <f t="shared" si="37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93"/>
        <v>0.74712643678160917</v>
      </c>
      <c r="MD8" s="158">
        <f t="shared" si="38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39"/>
        <v>0.74712643678160917</v>
      </c>
      <c r="ML8" s="158">
        <f t="shared" si="40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1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2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3"/>
        <v>0</v>
      </c>
      <c r="NK8" s="157" t="s">
        <v>314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4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5"/>
        <v>0.7385057471264368</v>
      </c>
      <c r="OU8" s="158">
        <f t="shared" si="46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94"/>
        <v>0.7385057471264368</v>
      </c>
      <c r="PC8" s="158">
        <f t="shared" si="47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48"/>
        <v>0.7385057471264368</v>
      </c>
      <c r="PK8" s="158">
        <f t="shared" si="49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0"/>
        <v>0.7385057471264368</v>
      </c>
      <c r="PS8" s="158">
        <f t="shared" si="51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2"/>
        <v>0.74855491329479773</v>
      </c>
      <c r="QA8" s="158">
        <f t="shared" si="53"/>
        <v>1.0049166168360935E-2</v>
      </c>
      <c r="QC8" s="157">
        <f t="shared" si="54"/>
        <v>-2</v>
      </c>
      <c r="QD8" s="109" t="s">
        <v>22</v>
      </c>
      <c r="QE8" s="157">
        <v>346</v>
      </c>
      <c r="QF8" s="157">
        <v>259</v>
      </c>
      <c r="QG8" s="157">
        <v>56</v>
      </c>
      <c r="QH8" s="157">
        <v>31</v>
      </c>
      <c r="QI8" s="158">
        <f t="shared" si="55"/>
        <v>0.74855491329479773</v>
      </c>
      <c r="QJ8" s="158">
        <f t="shared" si="56"/>
        <v>0</v>
      </c>
      <c r="QL8" s="161" t="s">
        <v>22</v>
      </c>
      <c r="QM8" s="157">
        <v>346</v>
      </c>
      <c r="QN8" s="157">
        <v>259</v>
      </c>
      <c r="QO8" s="157">
        <v>56</v>
      </c>
      <c r="QP8" s="157">
        <v>31</v>
      </c>
      <c r="QQ8" s="158">
        <f t="shared" si="57"/>
        <v>0.74855491329479773</v>
      </c>
      <c r="QR8" s="158">
        <f t="shared" si="58"/>
        <v>0</v>
      </c>
      <c r="QT8" s="157">
        <f t="shared" si="59"/>
        <v>0</v>
      </c>
      <c r="QU8" s="161" t="s">
        <v>22</v>
      </c>
      <c r="QV8" s="157">
        <v>346</v>
      </c>
      <c r="QW8" s="157">
        <v>259</v>
      </c>
      <c r="QX8" s="157">
        <v>56</v>
      </c>
      <c r="QY8" s="157">
        <v>31</v>
      </c>
      <c r="QZ8" s="158">
        <f t="shared" si="60"/>
        <v>0.74855491329479773</v>
      </c>
      <c r="RA8" s="158">
        <f t="shared" si="61"/>
        <v>0</v>
      </c>
      <c r="RC8" s="161" t="s">
        <v>22</v>
      </c>
      <c r="RD8" s="157">
        <v>346</v>
      </c>
      <c r="RE8" s="157">
        <v>259</v>
      </c>
      <c r="RF8" s="157">
        <v>56</v>
      </c>
      <c r="RG8" s="157">
        <v>31</v>
      </c>
      <c r="RH8" s="158">
        <f t="shared" si="62"/>
        <v>0.74855491329479773</v>
      </c>
      <c r="RI8" s="158">
        <f t="shared" si="63"/>
        <v>0</v>
      </c>
      <c r="RK8" s="157" t="s">
        <v>22</v>
      </c>
      <c r="RL8" s="157">
        <v>348</v>
      </c>
      <c r="RM8" s="157">
        <v>259</v>
      </c>
      <c r="RN8" s="157">
        <v>56</v>
      </c>
      <c r="RO8" s="157">
        <v>33</v>
      </c>
      <c r="RP8" s="158">
        <v>0.74</v>
      </c>
      <c r="RR8" s="161" t="s">
        <v>22</v>
      </c>
      <c r="RS8" s="157">
        <v>346</v>
      </c>
      <c r="RT8" s="157">
        <v>259</v>
      </c>
      <c r="RU8" s="157">
        <v>56</v>
      </c>
      <c r="RV8" s="157">
        <v>31</v>
      </c>
      <c r="RW8" s="158">
        <f t="shared" si="64"/>
        <v>0.74855491329479773</v>
      </c>
      <c r="RX8" s="158">
        <f t="shared" si="65"/>
        <v>-32.251445086705203</v>
      </c>
      <c r="RZ8" s="161" t="s">
        <v>22</v>
      </c>
      <c r="SA8" s="157">
        <v>346</v>
      </c>
      <c r="SB8" s="157">
        <v>259</v>
      </c>
      <c r="SC8" s="157">
        <v>56</v>
      </c>
      <c r="SD8" s="157">
        <v>31</v>
      </c>
      <c r="SE8" s="158">
        <f t="shared" si="66"/>
        <v>0.74855491329479773</v>
      </c>
      <c r="SF8" s="158">
        <f t="shared" si="67"/>
        <v>0</v>
      </c>
      <c r="SH8" s="161" t="s">
        <v>22</v>
      </c>
      <c r="SI8" s="157">
        <v>346</v>
      </c>
      <c r="SJ8" s="157">
        <v>259</v>
      </c>
      <c r="SK8" s="157">
        <v>56</v>
      </c>
      <c r="SL8" s="157">
        <v>31</v>
      </c>
      <c r="SM8" s="158">
        <f t="shared" si="68"/>
        <v>0.74855491329479773</v>
      </c>
      <c r="SN8" s="158">
        <f t="shared" si="69"/>
        <v>0</v>
      </c>
      <c r="SP8" s="161" t="s">
        <v>22</v>
      </c>
      <c r="SQ8" s="157">
        <v>346</v>
      </c>
      <c r="SR8" s="157">
        <v>259</v>
      </c>
      <c r="SS8" s="157">
        <v>56</v>
      </c>
      <c r="ST8" s="157">
        <v>31</v>
      </c>
      <c r="SU8" s="158">
        <f t="shared" si="70"/>
        <v>0.74855491329479773</v>
      </c>
      <c r="SV8" s="158">
        <f t="shared" si="71"/>
        <v>0</v>
      </c>
      <c r="SX8" s="161" t="s">
        <v>22</v>
      </c>
      <c r="SY8" s="157">
        <v>346</v>
      </c>
      <c r="SZ8" s="157">
        <v>259</v>
      </c>
      <c r="TA8" s="157">
        <v>56</v>
      </c>
      <c r="TB8" s="157">
        <v>31</v>
      </c>
      <c r="TC8" s="158">
        <f t="shared" si="72"/>
        <v>0.74855491329479773</v>
      </c>
      <c r="TD8" s="158">
        <f t="shared" si="73"/>
        <v>0</v>
      </c>
      <c r="TF8" s="161" t="s">
        <v>22</v>
      </c>
      <c r="TG8" s="157">
        <v>346</v>
      </c>
      <c r="TH8" s="157">
        <v>259</v>
      </c>
      <c r="TI8" s="157">
        <v>56</v>
      </c>
      <c r="TJ8" s="157">
        <v>31</v>
      </c>
      <c r="TK8" s="158">
        <f t="shared" si="74"/>
        <v>0.74855491329479773</v>
      </c>
      <c r="TL8" s="158">
        <f t="shared" si="75"/>
        <v>0</v>
      </c>
      <c r="TN8" s="161" t="s">
        <v>22</v>
      </c>
      <c r="TO8" s="157">
        <v>346</v>
      </c>
      <c r="TP8" s="157">
        <v>259</v>
      </c>
      <c r="TQ8" s="157">
        <v>56</v>
      </c>
      <c r="TR8" s="157">
        <v>31</v>
      </c>
      <c r="TS8" s="158">
        <f t="shared" si="76"/>
        <v>0.74855491329479773</v>
      </c>
      <c r="TT8" s="158">
        <f t="shared" si="77"/>
        <v>0</v>
      </c>
      <c r="TV8" s="161" t="s">
        <v>22</v>
      </c>
      <c r="TW8" s="157">
        <v>346</v>
      </c>
      <c r="TX8" s="157">
        <v>259</v>
      </c>
      <c r="TY8" s="157">
        <v>56</v>
      </c>
      <c r="TZ8" s="157">
        <v>31</v>
      </c>
      <c r="UA8" s="158">
        <f t="shared" si="78"/>
        <v>0.74855491329479773</v>
      </c>
      <c r="UB8" s="158">
        <f t="shared" si="79"/>
        <v>0</v>
      </c>
      <c r="UD8" s="161" t="s">
        <v>22</v>
      </c>
      <c r="UE8" s="159">
        <v>346</v>
      </c>
      <c r="UF8" s="159">
        <v>260</v>
      </c>
      <c r="UG8" s="159">
        <v>56</v>
      </c>
      <c r="UH8" s="159">
        <v>30</v>
      </c>
      <c r="UI8" s="158">
        <f t="shared" si="80"/>
        <v>0.75144508670520227</v>
      </c>
      <c r="UJ8" s="158">
        <f t="shared" si="81"/>
        <v>2.8901734104045396E-3</v>
      </c>
      <c r="UL8" s="161" t="s">
        <v>22</v>
      </c>
      <c r="UM8" s="159">
        <v>346</v>
      </c>
      <c r="UN8" s="159">
        <v>260</v>
      </c>
      <c r="UO8" s="159">
        <v>56</v>
      </c>
      <c r="UP8" s="159">
        <v>30</v>
      </c>
      <c r="UQ8" s="158">
        <f t="shared" si="82"/>
        <v>0.75144508670520227</v>
      </c>
      <c r="UR8" s="158">
        <f t="shared" si="83"/>
        <v>0</v>
      </c>
      <c r="UT8" s="161" t="s">
        <v>22</v>
      </c>
      <c r="UU8" s="159">
        <v>346</v>
      </c>
      <c r="UV8" s="159">
        <v>260</v>
      </c>
      <c r="UW8" s="159">
        <v>56</v>
      </c>
      <c r="UX8" s="159">
        <v>30</v>
      </c>
      <c r="UY8" s="158">
        <f t="shared" si="84"/>
        <v>0.75144508670520227</v>
      </c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5"/>
        <v>0.75144508670520227</v>
      </c>
      <c r="VH8" s="161" t="s">
        <v>22</v>
      </c>
      <c r="VI8" s="159">
        <v>346</v>
      </c>
      <c r="VJ8" s="159">
        <v>260</v>
      </c>
      <c r="VK8" s="159">
        <v>56</v>
      </c>
      <c r="VL8" s="159">
        <v>30</v>
      </c>
      <c r="VM8" s="158">
        <f t="shared" si="86"/>
        <v>0.75144508670520227</v>
      </c>
      <c r="VN8" s="158">
        <f t="shared" si="87"/>
        <v>0</v>
      </c>
      <c r="VQ8" s="161" t="s">
        <v>22</v>
      </c>
      <c r="VR8" s="157">
        <v>348</v>
      </c>
      <c r="VS8" s="157">
        <v>262</v>
      </c>
      <c r="VT8" s="157">
        <v>56</v>
      </c>
      <c r="VU8" s="157">
        <v>30</v>
      </c>
      <c r="VV8" s="158">
        <v>0.75</v>
      </c>
      <c r="VW8" s="158">
        <f t="shared" si="88"/>
        <v>-1.4450867052022698E-3</v>
      </c>
    </row>
    <row r="9" spans="1:595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1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2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3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4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5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6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2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3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4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5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6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7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18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19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0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95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4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5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6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7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28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29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0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1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2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3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4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5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6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7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38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39"/>
        <v>1</v>
      </c>
      <c r="ML9" s="158">
        <f t="shared" si="40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1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2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3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4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5"/>
        <v>1</v>
      </c>
      <c r="OU9" s="158">
        <f t="shared" si="46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94"/>
        <v>1</v>
      </c>
      <c r="PC9" s="158">
        <f t="shared" si="47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48"/>
        <v>1</v>
      </c>
      <c r="PK9" s="158">
        <f t="shared" si="49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0"/>
        <v>1</v>
      </c>
      <c r="PS9" s="158">
        <f t="shared" si="51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2"/>
        <v>1</v>
      </c>
      <c r="QA9" s="158">
        <f t="shared" si="53"/>
        <v>0</v>
      </c>
      <c r="QC9" s="157">
        <f t="shared" si="54"/>
        <v>0</v>
      </c>
      <c r="QD9" s="163" t="s">
        <v>23</v>
      </c>
      <c r="QE9" s="157">
        <v>538</v>
      </c>
      <c r="QF9" s="157">
        <v>538</v>
      </c>
      <c r="QG9" s="157">
        <v>0</v>
      </c>
      <c r="QH9" s="157">
        <v>0</v>
      </c>
      <c r="QI9" s="158">
        <f t="shared" si="55"/>
        <v>1</v>
      </c>
      <c r="QJ9" s="158">
        <f t="shared" si="56"/>
        <v>0</v>
      </c>
      <c r="QL9" s="163" t="s">
        <v>23</v>
      </c>
      <c r="QM9" s="157">
        <v>538</v>
      </c>
      <c r="QN9" s="157">
        <v>538</v>
      </c>
      <c r="QO9" s="157">
        <v>0</v>
      </c>
      <c r="QP9" s="157">
        <v>0</v>
      </c>
      <c r="QQ9" s="158">
        <f t="shared" si="57"/>
        <v>1</v>
      </c>
      <c r="QR9" s="158">
        <f t="shared" si="58"/>
        <v>0</v>
      </c>
      <c r="QT9" s="157">
        <f t="shared" si="59"/>
        <v>0</v>
      </c>
      <c r="QU9" s="161" t="s">
        <v>23</v>
      </c>
      <c r="QV9" s="157">
        <v>538</v>
      </c>
      <c r="QW9" s="157">
        <v>538</v>
      </c>
      <c r="QX9" s="157">
        <v>0</v>
      </c>
      <c r="QY9" s="157">
        <v>0</v>
      </c>
      <c r="QZ9" s="158">
        <f t="shared" si="60"/>
        <v>1</v>
      </c>
      <c r="RA9" s="158">
        <f t="shared" si="61"/>
        <v>0</v>
      </c>
      <c r="RC9" s="161" t="s">
        <v>23</v>
      </c>
      <c r="RD9" s="157">
        <v>538</v>
      </c>
      <c r="RE9" s="157">
        <v>538</v>
      </c>
      <c r="RF9" s="157">
        <v>0</v>
      </c>
      <c r="RG9" s="157">
        <v>0</v>
      </c>
      <c r="RH9" s="158">
        <f t="shared" si="62"/>
        <v>1</v>
      </c>
      <c r="RI9" s="158">
        <f t="shared" si="63"/>
        <v>0</v>
      </c>
      <c r="RK9" s="157" t="s">
        <v>23</v>
      </c>
      <c r="RL9" s="157">
        <v>594</v>
      </c>
      <c r="RM9" s="157">
        <v>538</v>
      </c>
      <c r="RN9" s="157">
        <v>0</v>
      </c>
      <c r="RO9" s="157">
        <v>56</v>
      </c>
      <c r="RP9" s="158">
        <v>0.91</v>
      </c>
      <c r="RR9" s="163" t="s">
        <v>23</v>
      </c>
      <c r="RS9" s="157">
        <v>538</v>
      </c>
      <c r="RT9" s="157">
        <v>538</v>
      </c>
      <c r="RU9" s="157">
        <v>0</v>
      </c>
      <c r="RV9" s="157">
        <v>0</v>
      </c>
      <c r="RW9" s="158">
        <f t="shared" si="64"/>
        <v>1</v>
      </c>
      <c r="RX9" s="158">
        <f t="shared" si="65"/>
        <v>-55</v>
      </c>
      <c r="RZ9" s="163" t="s">
        <v>23</v>
      </c>
      <c r="SA9" s="157">
        <v>538</v>
      </c>
      <c r="SB9" s="157">
        <v>538</v>
      </c>
      <c r="SC9" s="157">
        <v>0</v>
      </c>
      <c r="SD9" s="157">
        <v>0</v>
      </c>
      <c r="SE9" s="158">
        <f t="shared" si="66"/>
        <v>1</v>
      </c>
      <c r="SF9" s="158">
        <f t="shared" si="67"/>
        <v>0</v>
      </c>
      <c r="SH9" s="163" t="s">
        <v>23</v>
      </c>
      <c r="SI9" s="157">
        <v>538</v>
      </c>
      <c r="SJ9" s="157">
        <v>538</v>
      </c>
      <c r="SK9" s="157">
        <v>0</v>
      </c>
      <c r="SL9" s="157">
        <v>0</v>
      </c>
      <c r="SM9" s="158">
        <f t="shared" si="68"/>
        <v>1</v>
      </c>
      <c r="SN9" s="158">
        <f t="shared" si="69"/>
        <v>0</v>
      </c>
      <c r="SP9" s="163" t="s">
        <v>23</v>
      </c>
      <c r="SQ9" s="157">
        <v>538</v>
      </c>
      <c r="SR9" s="157">
        <v>538</v>
      </c>
      <c r="SS9" s="157">
        <v>0</v>
      </c>
      <c r="ST9" s="157">
        <v>0</v>
      </c>
      <c r="SU9" s="158">
        <f t="shared" si="70"/>
        <v>1</v>
      </c>
      <c r="SV9" s="158">
        <f t="shared" si="71"/>
        <v>0</v>
      </c>
      <c r="SX9" s="163" t="s">
        <v>23</v>
      </c>
      <c r="SY9" s="157">
        <v>538</v>
      </c>
      <c r="SZ9" s="157">
        <v>538</v>
      </c>
      <c r="TA9" s="157">
        <v>0</v>
      </c>
      <c r="TB9" s="157">
        <v>0</v>
      </c>
      <c r="TC9" s="158">
        <f t="shared" si="72"/>
        <v>1</v>
      </c>
      <c r="TD9" s="158">
        <f t="shared" si="73"/>
        <v>0</v>
      </c>
      <c r="TF9" s="163" t="s">
        <v>23</v>
      </c>
      <c r="TG9" s="157">
        <v>538</v>
      </c>
      <c r="TH9" s="157">
        <v>538</v>
      </c>
      <c r="TI9" s="157">
        <v>0</v>
      </c>
      <c r="TJ9" s="157">
        <v>0</v>
      </c>
      <c r="TK9" s="158">
        <f t="shared" si="74"/>
        <v>1</v>
      </c>
      <c r="TL9" s="158">
        <f t="shared" si="75"/>
        <v>0</v>
      </c>
      <c r="TN9" s="163" t="s">
        <v>23</v>
      </c>
      <c r="TO9" s="157">
        <v>538</v>
      </c>
      <c r="TP9" s="157">
        <v>538</v>
      </c>
      <c r="TQ9" s="157">
        <v>0</v>
      </c>
      <c r="TR9" s="157">
        <v>0</v>
      </c>
      <c r="TS9" s="158">
        <f t="shared" si="76"/>
        <v>1</v>
      </c>
      <c r="TT9" s="158">
        <f t="shared" si="77"/>
        <v>0</v>
      </c>
      <c r="TV9" s="163" t="s">
        <v>23</v>
      </c>
      <c r="TW9" s="157">
        <v>538</v>
      </c>
      <c r="TX9" s="157">
        <v>538</v>
      </c>
      <c r="TY9" s="157">
        <v>0</v>
      </c>
      <c r="TZ9" s="157">
        <v>0</v>
      </c>
      <c r="UA9" s="158">
        <f t="shared" si="78"/>
        <v>1</v>
      </c>
      <c r="UB9" s="158">
        <f t="shared" si="79"/>
        <v>0</v>
      </c>
      <c r="UD9" s="163" t="s">
        <v>23</v>
      </c>
      <c r="UE9" s="157">
        <v>538</v>
      </c>
      <c r="UF9" s="157">
        <v>538</v>
      </c>
      <c r="UG9" s="157">
        <v>0</v>
      </c>
      <c r="UH9" s="157">
        <v>0</v>
      </c>
      <c r="UI9" s="158">
        <f t="shared" si="80"/>
        <v>1</v>
      </c>
      <c r="UJ9" s="158">
        <f t="shared" si="81"/>
        <v>0</v>
      </c>
      <c r="UL9" s="163" t="s">
        <v>23</v>
      </c>
      <c r="UM9" s="157">
        <v>538</v>
      </c>
      <c r="UN9" s="157">
        <v>538</v>
      </c>
      <c r="UO9" s="157">
        <v>0</v>
      </c>
      <c r="UP9" s="157">
        <v>0</v>
      </c>
      <c r="UQ9" s="158">
        <f t="shared" si="82"/>
        <v>1</v>
      </c>
      <c r="UR9" s="158">
        <f t="shared" si="83"/>
        <v>0</v>
      </c>
      <c r="UT9" s="163" t="s">
        <v>23</v>
      </c>
      <c r="UU9" s="157">
        <v>538</v>
      </c>
      <c r="UV9" s="157">
        <v>538</v>
      </c>
      <c r="UW9" s="157">
        <v>0</v>
      </c>
      <c r="UX9" s="157">
        <v>0</v>
      </c>
      <c r="UY9" s="158">
        <f t="shared" si="84"/>
        <v>1</v>
      </c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5"/>
        <v>1</v>
      </c>
      <c r="VH9" s="163" t="s">
        <v>23</v>
      </c>
      <c r="VI9" s="157">
        <v>538</v>
      </c>
      <c r="VJ9" s="157">
        <v>538</v>
      </c>
      <c r="VK9" s="157">
        <v>0</v>
      </c>
      <c r="VL9" s="157">
        <v>0</v>
      </c>
      <c r="VM9" s="158">
        <f t="shared" si="86"/>
        <v>1</v>
      </c>
      <c r="VN9" s="158">
        <f t="shared" si="87"/>
        <v>0</v>
      </c>
      <c r="VQ9" s="161" t="s">
        <v>23</v>
      </c>
      <c r="VR9" s="157">
        <v>594</v>
      </c>
      <c r="VS9" s="157">
        <v>555</v>
      </c>
      <c r="VT9" s="157">
        <v>39</v>
      </c>
      <c r="VU9" s="157">
        <v>0</v>
      </c>
      <c r="VV9" s="158">
        <v>0.93</v>
      </c>
      <c r="VW9" s="158">
        <f t="shared" si="88"/>
        <v>-6.9999999999999951E-2</v>
      </c>
    </row>
    <row r="10" spans="1:595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2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5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0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1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2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95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4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5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89"/>
        <v>1</v>
      </c>
      <c r="ID10" s="4">
        <f t="shared" si="26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90"/>
        <v>1</v>
      </c>
      <c r="IL10" s="4">
        <f t="shared" si="27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28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29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0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1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2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3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91"/>
        <v>1</v>
      </c>
      <c r="KP10" s="4">
        <f t="shared" si="34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5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6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92"/>
        <v>1</v>
      </c>
      <c r="LV10" s="4">
        <f t="shared" si="37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93"/>
        <v>1</v>
      </c>
      <c r="MD10" s="158">
        <f t="shared" si="38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39"/>
        <v>1</v>
      </c>
      <c r="ML10" s="158">
        <f t="shared" si="40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1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2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3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4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5"/>
        <v>1</v>
      </c>
      <c r="OU10" s="158">
        <f t="shared" si="46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94"/>
        <v>1</v>
      </c>
      <c r="PC10" s="158">
        <f t="shared" si="47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48"/>
        <v>1</v>
      </c>
      <c r="PK10" s="158">
        <f t="shared" si="49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0"/>
        <v>1</v>
      </c>
      <c r="PS10" s="158">
        <f t="shared" si="51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2"/>
        <v>1</v>
      </c>
      <c r="QA10" s="158">
        <f t="shared" si="53"/>
        <v>0</v>
      </c>
      <c r="QC10" s="157">
        <f t="shared" si="54"/>
        <v>0</v>
      </c>
      <c r="QD10" s="157" t="s">
        <v>24</v>
      </c>
      <c r="QE10" s="157">
        <v>3</v>
      </c>
      <c r="QF10" s="157">
        <v>3</v>
      </c>
      <c r="QG10" s="157">
        <v>0</v>
      </c>
      <c r="QH10" s="157">
        <v>0</v>
      </c>
      <c r="QI10" s="158">
        <f t="shared" si="55"/>
        <v>1</v>
      </c>
      <c r="QJ10" s="158">
        <f t="shared" si="56"/>
        <v>0</v>
      </c>
      <c r="QL10" s="157" t="s">
        <v>24</v>
      </c>
      <c r="QM10" s="157">
        <v>3</v>
      </c>
      <c r="QN10" s="157">
        <v>3</v>
      </c>
      <c r="QO10" s="157">
        <v>0</v>
      </c>
      <c r="QP10" s="157">
        <v>0</v>
      </c>
      <c r="QQ10" s="158">
        <f t="shared" si="57"/>
        <v>1</v>
      </c>
      <c r="QR10" s="158">
        <f t="shared" si="58"/>
        <v>0</v>
      </c>
      <c r="QT10" s="157">
        <f t="shared" si="59"/>
        <v>0</v>
      </c>
      <c r="QU10" s="157" t="s">
        <v>24</v>
      </c>
      <c r="QV10" s="157">
        <v>3</v>
      </c>
      <c r="QW10" s="157">
        <v>3</v>
      </c>
      <c r="QX10" s="157">
        <v>0</v>
      </c>
      <c r="QY10" s="157">
        <v>0</v>
      </c>
      <c r="QZ10" s="158">
        <f t="shared" si="60"/>
        <v>1</v>
      </c>
      <c r="RA10" s="158">
        <f t="shared" si="61"/>
        <v>0</v>
      </c>
      <c r="RC10" s="157" t="s">
        <v>24</v>
      </c>
      <c r="RD10" s="157">
        <v>3</v>
      </c>
      <c r="RE10" s="157">
        <v>3</v>
      </c>
      <c r="RF10" s="157">
        <v>0</v>
      </c>
      <c r="RG10" s="157">
        <v>0</v>
      </c>
      <c r="RH10" s="158">
        <f t="shared" si="62"/>
        <v>1</v>
      </c>
      <c r="RI10" s="158">
        <f t="shared" si="63"/>
        <v>0</v>
      </c>
      <c r="RK10" s="157" t="s">
        <v>24</v>
      </c>
      <c r="RL10" s="157">
        <v>3</v>
      </c>
      <c r="RM10" s="157">
        <v>3</v>
      </c>
      <c r="RN10" s="157">
        <v>0</v>
      </c>
      <c r="RO10" s="157">
        <v>0</v>
      </c>
      <c r="RP10" s="158">
        <v>1</v>
      </c>
      <c r="RR10" s="157" t="s">
        <v>24</v>
      </c>
      <c r="RS10" s="157">
        <v>3</v>
      </c>
      <c r="RT10" s="157">
        <v>3</v>
      </c>
      <c r="RU10" s="157">
        <v>0</v>
      </c>
      <c r="RV10" s="157">
        <v>0</v>
      </c>
      <c r="RW10" s="158">
        <f t="shared" si="64"/>
        <v>1</v>
      </c>
      <c r="RX10" s="158">
        <f t="shared" si="65"/>
        <v>1</v>
      </c>
      <c r="RZ10" s="157" t="s">
        <v>24</v>
      </c>
      <c r="SA10" s="157">
        <v>3</v>
      </c>
      <c r="SB10" s="157">
        <v>3</v>
      </c>
      <c r="SC10" s="157">
        <v>0</v>
      </c>
      <c r="SD10" s="157">
        <v>0</v>
      </c>
      <c r="SE10" s="158">
        <f t="shared" si="66"/>
        <v>1</v>
      </c>
      <c r="SF10" s="158">
        <f t="shared" si="67"/>
        <v>0</v>
      </c>
      <c r="SH10" s="157" t="s">
        <v>24</v>
      </c>
      <c r="SI10" s="157">
        <v>3</v>
      </c>
      <c r="SJ10" s="157">
        <v>3</v>
      </c>
      <c r="SK10" s="157">
        <v>0</v>
      </c>
      <c r="SL10" s="157">
        <v>0</v>
      </c>
      <c r="SM10" s="158">
        <f t="shared" si="68"/>
        <v>1</v>
      </c>
      <c r="SN10" s="158">
        <f t="shared" si="69"/>
        <v>0</v>
      </c>
      <c r="SP10" s="157" t="s">
        <v>24</v>
      </c>
      <c r="SQ10" s="157">
        <v>3</v>
      </c>
      <c r="SR10" s="157">
        <v>3</v>
      </c>
      <c r="SS10" s="157">
        <v>0</v>
      </c>
      <c r="ST10" s="157">
        <v>0</v>
      </c>
      <c r="SU10" s="158">
        <f t="shared" si="70"/>
        <v>1</v>
      </c>
      <c r="SV10" s="158">
        <f t="shared" si="71"/>
        <v>0</v>
      </c>
      <c r="SX10" s="157" t="s">
        <v>24</v>
      </c>
      <c r="SY10" s="157">
        <v>3</v>
      </c>
      <c r="SZ10" s="157">
        <v>3</v>
      </c>
      <c r="TA10" s="157">
        <v>0</v>
      </c>
      <c r="TB10" s="157">
        <v>0</v>
      </c>
      <c r="TC10" s="158">
        <f t="shared" si="72"/>
        <v>1</v>
      </c>
      <c r="TD10" s="158">
        <f t="shared" si="73"/>
        <v>0</v>
      </c>
      <c r="TF10" s="157" t="s">
        <v>24</v>
      </c>
      <c r="TG10" s="157">
        <v>3</v>
      </c>
      <c r="TH10" s="157">
        <v>3</v>
      </c>
      <c r="TI10" s="157">
        <v>0</v>
      </c>
      <c r="TJ10" s="157">
        <v>0</v>
      </c>
      <c r="TK10" s="158">
        <f t="shared" si="74"/>
        <v>1</v>
      </c>
      <c r="TL10" s="158">
        <f t="shared" si="75"/>
        <v>0</v>
      </c>
      <c r="TN10" s="157" t="s">
        <v>24</v>
      </c>
      <c r="TO10" s="157">
        <v>3</v>
      </c>
      <c r="TP10" s="157">
        <v>3</v>
      </c>
      <c r="TQ10" s="157">
        <v>0</v>
      </c>
      <c r="TR10" s="157">
        <v>0</v>
      </c>
      <c r="TS10" s="158">
        <f t="shared" si="76"/>
        <v>1</v>
      </c>
      <c r="TT10" s="158">
        <f t="shared" si="77"/>
        <v>0</v>
      </c>
      <c r="TV10" s="157" t="s">
        <v>24</v>
      </c>
      <c r="TW10" s="157">
        <v>3</v>
      </c>
      <c r="TX10" s="157">
        <v>3</v>
      </c>
      <c r="TY10" s="157">
        <v>0</v>
      </c>
      <c r="TZ10" s="157">
        <v>0</v>
      </c>
      <c r="UA10" s="158">
        <f t="shared" si="78"/>
        <v>1</v>
      </c>
      <c r="UB10" s="158">
        <f t="shared" si="79"/>
        <v>0</v>
      </c>
      <c r="UD10" s="157" t="s">
        <v>24</v>
      </c>
      <c r="UE10" s="157">
        <v>3</v>
      </c>
      <c r="UF10" s="157">
        <v>3</v>
      </c>
      <c r="UG10" s="157">
        <v>0</v>
      </c>
      <c r="UH10" s="157">
        <v>0</v>
      </c>
      <c r="UI10" s="158">
        <f t="shared" si="80"/>
        <v>1</v>
      </c>
      <c r="UJ10" s="158">
        <f t="shared" si="81"/>
        <v>0</v>
      </c>
      <c r="UL10" s="157" t="s">
        <v>24</v>
      </c>
      <c r="UM10" s="157">
        <v>3</v>
      </c>
      <c r="UN10" s="157">
        <v>3</v>
      </c>
      <c r="UO10" s="157">
        <v>0</v>
      </c>
      <c r="UP10" s="157">
        <v>0</v>
      </c>
      <c r="UQ10" s="158">
        <f t="shared" si="82"/>
        <v>1</v>
      </c>
      <c r="UR10" s="158">
        <f t="shared" si="83"/>
        <v>0</v>
      </c>
      <c r="UT10" s="157" t="s">
        <v>24</v>
      </c>
      <c r="UU10" s="157">
        <v>3</v>
      </c>
      <c r="UV10" s="157">
        <v>3</v>
      </c>
      <c r="UW10" s="157">
        <v>0</v>
      </c>
      <c r="UX10" s="157">
        <v>0</v>
      </c>
      <c r="UY10" s="158">
        <f t="shared" si="84"/>
        <v>1</v>
      </c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5"/>
        <v>1</v>
      </c>
      <c r="VH10" s="157" t="s">
        <v>24</v>
      </c>
      <c r="VI10" s="157">
        <v>3</v>
      </c>
      <c r="VJ10" s="157">
        <v>3</v>
      </c>
      <c r="VK10" s="157">
        <v>0</v>
      </c>
      <c r="VL10" s="157">
        <v>0</v>
      </c>
      <c r="VM10" s="158">
        <f t="shared" si="86"/>
        <v>1</v>
      </c>
      <c r="VN10" s="158">
        <f t="shared" si="87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v>1</v>
      </c>
      <c r="VW10" s="158">
        <f t="shared" si="88"/>
        <v>0</v>
      </c>
    </row>
    <row r="11" spans="1:595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2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3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4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5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6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7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18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19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0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1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2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5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89"/>
        <v>0.98701298701298701</v>
      </c>
      <c r="ID11" s="4">
        <f t="shared" si="26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90"/>
        <v>0.98701298701298701</v>
      </c>
      <c r="IL11" s="4">
        <f t="shared" si="27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28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29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0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1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2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3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91"/>
        <v>0.98701298701298701</v>
      </c>
      <c r="KP11" s="4">
        <f t="shared" si="34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5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6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7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38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39"/>
        <v>0.9881936245572609</v>
      </c>
      <c r="ML11" s="158">
        <f t="shared" si="40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1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2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3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4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5"/>
        <v>0.98701298701298701</v>
      </c>
      <c r="OU11" s="158">
        <f t="shared" si="46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94"/>
        <v>0.98701298701298701</v>
      </c>
      <c r="PC11" s="158">
        <f t="shared" si="47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48"/>
        <v>0.98701298701298701</v>
      </c>
      <c r="PK11" s="158">
        <f t="shared" si="49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0"/>
        <v>0.98701298701298701</v>
      </c>
      <c r="PS11" s="158">
        <f t="shared" si="51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2"/>
        <v>0.98701298701298701</v>
      </c>
      <c r="QA11" s="158">
        <f t="shared" si="53"/>
        <v>0</v>
      </c>
      <c r="QC11" s="157">
        <f t="shared" si="54"/>
        <v>0</v>
      </c>
      <c r="QD11" s="173" t="s">
        <v>25</v>
      </c>
      <c r="QE11" s="159">
        <v>847</v>
      </c>
      <c r="QF11" s="159">
        <v>836</v>
      </c>
      <c r="QG11" s="159">
        <v>11</v>
      </c>
      <c r="QH11" s="157">
        <v>0</v>
      </c>
      <c r="QI11" s="158">
        <f t="shared" si="55"/>
        <v>0.98701298701298701</v>
      </c>
      <c r="QJ11" s="158">
        <f t="shared" si="56"/>
        <v>0</v>
      </c>
      <c r="QL11" s="173" t="s">
        <v>25</v>
      </c>
      <c r="QM11" s="159">
        <v>847</v>
      </c>
      <c r="QN11" s="159">
        <v>836</v>
      </c>
      <c r="QO11" s="159">
        <v>11</v>
      </c>
      <c r="QP11" s="157">
        <v>0</v>
      </c>
      <c r="QQ11" s="158">
        <f t="shared" si="57"/>
        <v>0.98701298701298701</v>
      </c>
      <c r="QR11" s="158">
        <f t="shared" si="58"/>
        <v>0</v>
      </c>
      <c r="QT11" s="157">
        <f t="shared" si="59"/>
        <v>0</v>
      </c>
      <c r="QU11" s="173" t="s">
        <v>25</v>
      </c>
      <c r="QV11" s="159">
        <v>847</v>
      </c>
      <c r="QW11" s="159">
        <v>836</v>
      </c>
      <c r="QX11" s="159">
        <v>11</v>
      </c>
      <c r="QY11" s="157">
        <v>0</v>
      </c>
      <c r="QZ11" s="158">
        <f t="shared" si="60"/>
        <v>0.98701298701298701</v>
      </c>
      <c r="RA11" s="158">
        <f t="shared" si="61"/>
        <v>0</v>
      </c>
      <c r="RC11" s="173" t="s">
        <v>25</v>
      </c>
      <c r="RD11" s="159">
        <v>847</v>
      </c>
      <c r="RE11" s="159">
        <v>836</v>
      </c>
      <c r="RF11" s="159">
        <v>11</v>
      </c>
      <c r="RG11" s="157">
        <v>0</v>
      </c>
      <c r="RH11" s="158">
        <f t="shared" si="62"/>
        <v>0.98701298701298701</v>
      </c>
      <c r="RI11" s="158">
        <f t="shared" si="63"/>
        <v>0</v>
      </c>
      <c r="RK11" s="157" t="s">
        <v>25</v>
      </c>
      <c r="RL11" s="157">
        <v>863</v>
      </c>
      <c r="RM11" s="157">
        <v>836</v>
      </c>
      <c r="RN11" s="157">
        <v>11</v>
      </c>
      <c r="RO11" s="157">
        <v>16</v>
      </c>
      <c r="RP11" s="158">
        <v>0.97</v>
      </c>
      <c r="RR11" s="173" t="s">
        <v>25</v>
      </c>
      <c r="RS11" s="157">
        <v>847</v>
      </c>
      <c r="RT11" s="157">
        <v>836</v>
      </c>
      <c r="RU11" s="157">
        <v>11</v>
      </c>
      <c r="RV11" s="157">
        <v>0</v>
      </c>
      <c r="RW11" s="158">
        <f t="shared" si="64"/>
        <v>0.98701298701298701</v>
      </c>
      <c r="RX11" s="158">
        <f t="shared" si="65"/>
        <v>-15.012987012987013</v>
      </c>
      <c r="RZ11" s="173" t="s">
        <v>25</v>
      </c>
      <c r="SA11" s="157">
        <v>847</v>
      </c>
      <c r="SB11" s="157">
        <v>836</v>
      </c>
      <c r="SC11" s="157">
        <v>11</v>
      </c>
      <c r="SD11" s="157">
        <v>0</v>
      </c>
      <c r="SE11" s="158">
        <f t="shared" si="66"/>
        <v>0.98701298701298701</v>
      </c>
      <c r="SF11" s="158">
        <f t="shared" si="67"/>
        <v>0</v>
      </c>
      <c r="SH11" s="173" t="s">
        <v>25</v>
      </c>
      <c r="SI11" s="157">
        <v>847</v>
      </c>
      <c r="SJ11" s="157">
        <v>836</v>
      </c>
      <c r="SK11" s="157">
        <v>11</v>
      </c>
      <c r="SL11" s="157">
        <v>0</v>
      </c>
      <c r="SM11" s="158">
        <f t="shared" si="68"/>
        <v>0.98701298701298701</v>
      </c>
      <c r="SN11" s="158">
        <f t="shared" si="69"/>
        <v>0</v>
      </c>
      <c r="SP11" s="173" t="s">
        <v>25</v>
      </c>
      <c r="SQ11" s="157">
        <v>847</v>
      </c>
      <c r="SR11" s="157">
        <v>836</v>
      </c>
      <c r="SS11" s="157">
        <v>11</v>
      </c>
      <c r="ST11" s="157">
        <v>0</v>
      </c>
      <c r="SU11" s="158">
        <f t="shared" si="70"/>
        <v>0.98701298701298701</v>
      </c>
      <c r="SV11" s="158">
        <f t="shared" si="71"/>
        <v>0</v>
      </c>
      <c r="SX11" s="173" t="s">
        <v>25</v>
      </c>
      <c r="SY11" s="157">
        <v>857</v>
      </c>
      <c r="SZ11" s="157">
        <v>846</v>
      </c>
      <c r="TA11" s="157">
        <v>11</v>
      </c>
      <c r="TB11" s="157">
        <v>0</v>
      </c>
      <c r="TC11" s="158">
        <f t="shared" si="72"/>
        <v>0.98716452742123684</v>
      </c>
      <c r="TD11" s="158">
        <f t="shared" si="73"/>
        <v>1.515404082498284E-4</v>
      </c>
      <c r="TF11" s="173" t="s">
        <v>25</v>
      </c>
      <c r="TG11" s="157">
        <v>857</v>
      </c>
      <c r="TH11" s="157">
        <v>846</v>
      </c>
      <c r="TI11" s="157">
        <v>11</v>
      </c>
      <c r="TJ11" s="157">
        <v>0</v>
      </c>
      <c r="TK11" s="158">
        <f t="shared" si="74"/>
        <v>0.98716452742123684</v>
      </c>
      <c r="TL11" s="158">
        <f t="shared" si="75"/>
        <v>0</v>
      </c>
      <c r="TN11" s="173" t="s">
        <v>25</v>
      </c>
      <c r="TO11" s="157">
        <v>857</v>
      </c>
      <c r="TP11" s="157">
        <v>846</v>
      </c>
      <c r="TQ11" s="157">
        <v>11</v>
      </c>
      <c r="TR11" s="157">
        <v>0</v>
      </c>
      <c r="TS11" s="158">
        <f t="shared" si="76"/>
        <v>0.98716452742123684</v>
      </c>
      <c r="TT11" s="158">
        <f t="shared" si="77"/>
        <v>0</v>
      </c>
      <c r="TV11" s="173" t="s">
        <v>25</v>
      </c>
      <c r="TW11" s="157">
        <v>857</v>
      </c>
      <c r="TX11" s="157">
        <v>846</v>
      </c>
      <c r="TY11" s="157">
        <v>11</v>
      </c>
      <c r="TZ11" s="157">
        <v>0</v>
      </c>
      <c r="UA11" s="158">
        <f t="shared" si="78"/>
        <v>0.98716452742123684</v>
      </c>
      <c r="UB11" s="158">
        <f t="shared" si="79"/>
        <v>0</v>
      </c>
      <c r="UD11" s="173" t="s">
        <v>25</v>
      </c>
      <c r="UE11" s="159">
        <v>857</v>
      </c>
      <c r="UF11" s="159">
        <v>846</v>
      </c>
      <c r="UG11" s="159">
        <v>11</v>
      </c>
      <c r="UH11" s="159">
        <v>0</v>
      </c>
      <c r="UI11" s="158">
        <f t="shared" si="80"/>
        <v>0.98716452742123684</v>
      </c>
      <c r="UJ11" s="158">
        <f t="shared" si="81"/>
        <v>0</v>
      </c>
      <c r="UK11" s="110" t="s">
        <v>119</v>
      </c>
      <c r="UL11" s="173" t="s">
        <v>25</v>
      </c>
      <c r="UM11" s="159">
        <v>857</v>
      </c>
      <c r="UN11" s="159">
        <v>846</v>
      </c>
      <c r="UO11" s="159">
        <v>11</v>
      </c>
      <c r="UP11" s="159">
        <v>0</v>
      </c>
      <c r="UQ11" s="158">
        <f t="shared" si="82"/>
        <v>0.98716452742123684</v>
      </c>
      <c r="UR11" s="158">
        <f t="shared" si="83"/>
        <v>0</v>
      </c>
      <c r="US11" s="110" t="s">
        <v>119</v>
      </c>
      <c r="UT11" s="173" t="s">
        <v>25</v>
      </c>
      <c r="UU11" s="159">
        <v>857</v>
      </c>
      <c r="UV11" s="159">
        <v>846</v>
      </c>
      <c r="UW11" s="159">
        <v>11</v>
      </c>
      <c r="UX11" s="159">
        <v>0</v>
      </c>
      <c r="UY11" s="158">
        <f t="shared" si="84"/>
        <v>0.98716452742123684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5"/>
        <v>0.98716452742123684</v>
      </c>
      <c r="VG11" s="110" t="s">
        <v>119</v>
      </c>
      <c r="VH11" s="161" t="s">
        <v>25</v>
      </c>
      <c r="VI11" s="157">
        <v>857</v>
      </c>
      <c r="VJ11" s="157">
        <v>757</v>
      </c>
      <c r="VK11" s="157">
        <v>98</v>
      </c>
      <c r="VL11" s="159">
        <v>2</v>
      </c>
      <c r="VM11" s="158">
        <f t="shared" si="86"/>
        <v>0.88331388564760793</v>
      </c>
      <c r="VN11" s="158">
        <f t="shared" si="87"/>
        <v>-0.1038506417736289</v>
      </c>
      <c r="VO11" s="158" t="s">
        <v>119</v>
      </c>
      <c r="VQ11" s="161" t="s">
        <v>25</v>
      </c>
      <c r="VR11" s="157">
        <v>863</v>
      </c>
      <c r="VS11" s="157">
        <v>757</v>
      </c>
      <c r="VT11" s="157">
        <v>104</v>
      </c>
      <c r="VU11" s="157">
        <v>2</v>
      </c>
      <c r="VV11" s="158">
        <v>0.88</v>
      </c>
      <c r="VW11" s="158">
        <f t="shared" si="88"/>
        <v>-3.3138856476079281E-3</v>
      </c>
    </row>
    <row r="12" spans="1:595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2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3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4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5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6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7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18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19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0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1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2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5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89"/>
        <v>1</v>
      </c>
      <c r="ID12" s="4">
        <f t="shared" si="26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90"/>
        <v>1</v>
      </c>
      <c r="IL12" s="4">
        <f t="shared" si="27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28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29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0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1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2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3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91"/>
        <v>1</v>
      </c>
      <c r="KP12" s="4">
        <f t="shared" si="34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5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6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7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38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39"/>
        <v>1</v>
      </c>
      <c r="ML12" s="158">
        <f t="shared" si="40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1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2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3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4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5"/>
        <v>1</v>
      </c>
      <c r="OU12" s="158">
        <f t="shared" si="46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94"/>
        <v>1</v>
      </c>
      <c r="PC12" s="158">
        <f t="shared" si="47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48"/>
        <v>1</v>
      </c>
      <c r="PK12" s="158">
        <f t="shared" si="49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0"/>
        <v>1</v>
      </c>
      <c r="PS12" s="158">
        <f t="shared" si="51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2"/>
        <v>1</v>
      </c>
      <c r="QA12" s="158">
        <f t="shared" si="53"/>
        <v>0</v>
      </c>
      <c r="QC12" s="157">
        <f t="shared" si="54"/>
        <v>0</v>
      </c>
      <c r="QD12" s="163" t="s">
        <v>27</v>
      </c>
      <c r="QE12" s="157">
        <v>46</v>
      </c>
      <c r="QF12" s="157">
        <v>46</v>
      </c>
      <c r="QG12" s="157">
        <v>0</v>
      </c>
      <c r="QH12" s="157">
        <v>0</v>
      </c>
      <c r="QI12" s="158">
        <f t="shared" si="55"/>
        <v>1</v>
      </c>
      <c r="QJ12" s="158">
        <f t="shared" si="56"/>
        <v>0</v>
      </c>
      <c r="QL12" s="163" t="s">
        <v>27</v>
      </c>
      <c r="QM12" s="157">
        <v>46</v>
      </c>
      <c r="QN12" s="157">
        <v>46</v>
      </c>
      <c r="QO12" s="157">
        <v>0</v>
      </c>
      <c r="QP12" s="157">
        <v>0</v>
      </c>
      <c r="QQ12" s="158">
        <f t="shared" si="57"/>
        <v>1</v>
      </c>
      <c r="QR12" s="158">
        <f t="shared" si="58"/>
        <v>0</v>
      </c>
      <c r="QT12" s="157">
        <f t="shared" si="59"/>
        <v>0</v>
      </c>
      <c r="QU12" s="163" t="s">
        <v>27</v>
      </c>
      <c r="QV12" s="157">
        <v>46</v>
      </c>
      <c r="QW12" s="157">
        <v>46</v>
      </c>
      <c r="QX12" s="157">
        <v>0</v>
      </c>
      <c r="QY12" s="157">
        <v>0</v>
      </c>
      <c r="QZ12" s="158">
        <f t="shared" si="60"/>
        <v>1</v>
      </c>
      <c r="RA12" s="158">
        <f t="shared" si="61"/>
        <v>0</v>
      </c>
      <c r="RC12" s="163" t="s">
        <v>27</v>
      </c>
      <c r="RD12" s="157">
        <v>46</v>
      </c>
      <c r="RE12" s="157">
        <v>46</v>
      </c>
      <c r="RF12" s="157">
        <v>0</v>
      </c>
      <c r="RG12" s="157">
        <v>0</v>
      </c>
      <c r="RH12" s="158">
        <f t="shared" si="62"/>
        <v>1</v>
      </c>
      <c r="RI12" s="158">
        <f t="shared" si="63"/>
        <v>0</v>
      </c>
      <c r="RK12" s="157" t="s">
        <v>27</v>
      </c>
      <c r="RL12" s="157">
        <v>61</v>
      </c>
      <c r="RM12" s="157">
        <v>46</v>
      </c>
      <c r="RN12" s="157">
        <v>0</v>
      </c>
      <c r="RO12" s="157">
        <v>15</v>
      </c>
      <c r="RP12" s="158">
        <v>0.75</v>
      </c>
      <c r="RR12" s="163" t="s">
        <v>27</v>
      </c>
      <c r="RS12" s="157">
        <v>46</v>
      </c>
      <c r="RT12" s="157">
        <v>46</v>
      </c>
      <c r="RU12" s="157">
        <v>0</v>
      </c>
      <c r="RV12" s="157">
        <v>0</v>
      </c>
      <c r="RW12" s="158">
        <f t="shared" si="64"/>
        <v>1</v>
      </c>
      <c r="RX12" s="158">
        <f t="shared" si="65"/>
        <v>-14</v>
      </c>
      <c r="RZ12" s="163" t="s">
        <v>27</v>
      </c>
      <c r="SA12" s="157">
        <v>46</v>
      </c>
      <c r="SB12" s="157">
        <v>46</v>
      </c>
      <c r="SC12" s="157">
        <v>0</v>
      </c>
      <c r="SD12" s="157">
        <v>0</v>
      </c>
      <c r="SE12" s="158">
        <f t="shared" si="66"/>
        <v>1</v>
      </c>
      <c r="SF12" s="158">
        <f t="shared" si="67"/>
        <v>0</v>
      </c>
      <c r="SH12" s="163" t="s">
        <v>27</v>
      </c>
      <c r="SI12" s="157">
        <v>46</v>
      </c>
      <c r="SJ12" s="157">
        <v>46</v>
      </c>
      <c r="SK12" s="157">
        <v>0</v>
      </c>
      <c r="SL12" s="157">
        <v>0</v>
      </c>
      <c r="SM12" s="158">
        <f t="shared" si="68"/>
        <v>1</v>
      </c>
      <c r="SN12" s="158">
        <f t="shared" si="69"/>
        <v>0</v>
      </c>
      <c r="SP12" s="163" t="s">
        <v>27</v>
      </c>
      <c r="SQ12" s="157">
        <v>46</v>
      </c>
      <c r="SR12" s="157">
        <v>46</v>
      </c>
      <c r="SS12" s="157">
        <v>0</v>
      </c>
      <c r="ST12" s="157">
        <v>0</v>
      </c>
      <c r="SU12" s="158">
        <f t="shared" si="70"/>
        <v>1</v>
      </c>
      <c r="SV12" s="158">
        <f t="shared" si="71"/>
        <v>0</v>
      </c>
      <c r="SX12" s="163" t="s">
        <v>27</v>
      </c>
      <c r="SY12" s="157">
        <v>46</v>
      </c>
      <c r="SZ12" s="157">
        <v>46</v>
      </c>
      <c r="TA12" s="157">
        <v>0</v>
      </c>
      <c r="TB12" s="157">
        <v>0</v>
      </c>
      <c r="TC12" s="158">
        <f t="shared" si="72"/>
        <v>1</v>
      </c>
      <c r="TD12" s="158">
        <f t="shared" si="73"/>
        <v>0</v>
      </c>
      <c r="TF12" s="163" t="s">
        <v>27</v>
      </c>
      <c r="TG12" s="157">
        <v>46</v>
      </c>
      <c r="TH12" s="157">
        <v>46</v>
      </c>
      <c r="TI12" s="157">
        <v>0</v>
      </c>
      <c r="TJ12" s="157">
        <v>0</v>
      </c>
      <c r="TK12" s="158">
        <f t="shared" si="74"/>
        <v>1</v>
      </c>
      <c r="TL12" s="158">
        <f t="shared" si="75"/>
        <v>0</v>
      </c>
      <c r="TN12" s="163" t="s">
        <v>27</v>
      </c>
      <c r="TO12" s="157">
        <v>46</v>
      </c>
      <c r="TP12" s="157">
        <v>46</v>
      </c>
      <c r="TQ12" s="157">
        <v>0</v>
      </c>
      <c r="TR12" s="157">
        <v>0</v>
      </c>
      <c r="TS12" s="158">
        <f t="shared" si="76"/>
        <v>1</v>
      </c>
      <c r="TT12" s="158">
        <f t="shared" si="77"/>
        <v>0</v>
      </c>
      <c r="TV12" s="163" t="s">
        <v>27</v>
      </c>
      <c r="TW12" s="157">
        <v>46</v>
      </c>
      <c r="TX12" s="157">
        <v>46</v>
      </c>
      <c r="TY12" s="157">
        <v>0</v>
      </c>
      <c r="TZ12" s="157">
        <v>0</v>
      </c>
      <c r="UA12" s="158">
        <f t="shared" si="78"/>
        <v>1</v>
      </c>
      <c r="UB12" s="158">
        <f t="shared" si="79"/>
        <v>0</v>
      </c>
      <c r="UD12" s="163" t="s">
        <v>27</v>
      </c>
      <c r="UE12" s="157">
        <v>46</v>
      </c>
      <c r="UF12" s="157">
        <v>46</v>
      </c>
      <c r="UG12" s="157">
        <v>0</v>
      </c>
      <c r="UH12" s="157">
        <v>0</v>
      </c>
      <c r="UI12" s="158">
        <f t="shared" si="80"/>
        <v>1</v>
      </c>
      <c r="UJ12" s="158">
        <f t="shared" si="81"/>
        <v>0</v>
      </c>
      <c r="UL12" s="163" t="s">
        <v>27</v>
      </c>
      <c r="UM12" s="157">
        <v>46</v>
      </c>
      <c r="UN12" s="157">
        <v>46</v>
      </c>
      <c r="UO12" s="157">
        <v>0</v>
      </c>
      <c r="UP12" s="157">
        <v>0</v>
      </c>
      <c r="UQ12" s="158">
        <f t="shared" si="82"/>
        <v>1</v>
      </c>
      <c r="UR12" s="158">
        <f t="shared" si="83"/>
        <v>0</v>
      </c>
      <c r="UT12" s="163" t="s">
        <v>27</v>
      </c>
      <c r="UU12" s="157">
        <v>46</v>
      </c>
      <c r="UV12" s="157">
        <v>46</v>
      </c>
      <c r="UW12" s="157">
        <v>0</v>
      </c>
      <c r="UX12" s="157">
        <v>0</v>
      </c>
      <c r="UY12" s="158">
        <f t="shared" si="84"/>
        <v>1</v>
      </c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5"/>
        <v>1</v>
      </c>
      <c r="VH12" s="163" t="s">
        <v>27</v>
      </c>
      <c r="VI12" s="157">
        <v>46</v>
      </c>
      <c r="VJ12" s="157">
        <v>46</v>
      </c>
      <c r="VK12" s="157">
        <v>0</v>
      </c>
      <c r="VL12" s="157">
        <v>0</v>
      </c>
      <c r="VM12" s="158">
        <f t="shared" si="86"/>
        <v>1</v>
      </c>
      <c r="VN12" s="158">
        <f t="shared" si="87"/>
        <v>0</v>
      </c>
      <c r="VQ12" s="161" t="s">
        <v>27</v>
      </c>
      <c r="VR12" s="157">
        <v>61</v>
      </c>
      <c r="VS12" s="157">
        <v>57</v>
      </c>
      <c r="VT12" s="157">
        <v>4</v>
      </c>
      <c r="VU12" s="157">
        <v>0</v>
      </c>
      <c r="VV12" s="158">
        <v>0.93</v>
      </c>
      <c r="VW12" s="158">
        <f t="shared" si="88"/>
        <v>-6.9999999999999951E-2</v>
      </c>
    </row>
    <row r="13" spans="1:595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2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5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0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1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2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95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4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5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89"/>
        <v>1</v>
      </c>
      <c r="ID13" s="4">
        <f t="shared" si="26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90"/>
        <v>1</v>
      </c>
      <c r="IL13" s="4">
        <f t="shared" si="27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28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29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0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1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2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3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91"/>
        <v>1</v>
      </c>
      <c r="KP13" s="4">
        <f t="shared" si="34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5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6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92"/>
        <v>1</v>
      </c>
      <c r="LV13" s="4">
        <f t="shared" si="37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93"/>
        <v>1</v>
      </c>
      <c r="MD13" s="158">
        <f t="shared" si="38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39"/>
        <v>1</v>
      </c>
      <c r="ML13" s="158">
        <f t="shared" si="40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1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2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3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4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5"/>
        <v>1</v>
      </c>
      <c r="OU13" s="158">
        <f t="shared" si="46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94"/>
        <v>1</v>
      </c>
      <c r="PC13" s="158">
        <f t="shared" si="47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48"/>
        <v>1</v>
      </c>
      <c r="PK13" s="158">
        <f t="shared" si="49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0"/>
        <v>1</v>
      </c>
      <c r="PS13" s="158">
        <f t="shared" si="51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2"/>
        <v>1</v>
      </c>
      <c r="QA13" s="158">
        <f t="shared" si="53"/>
        <v>0</v>
      </c>
      <c r="QC13" s="157">
        <f t="shared" si="54"/>
        <v>0</v>
      </c>
      <c r="QD13" s="157" t="s">
        <v>28</v>
      </c>
      <c r="QE13" s="157">
        <v>10</v>
      </c>
      <c r="QF13" s="157">
        <v>10</v>
      </c>
      <c r="QG13" s="157">
        <v>0</v>
      </c>
      <c r="QH13" s="157">
        <v>0</v>
      </c>
      <c r="QI13" s="158">
        <f t="shared" si="55"/>
        <v>1</v>
      </c>
      <c r="QJ13" s="158">
        <f t="shared" si="56"/>
        <v>0</v>
      </c>
      <c r="QL13" s="157" t="s">
        <v>28</v>
      </c>
      <c r="QM13" s="157">
        <v>10</v>
      </c>
      <c r="QN13" s="157">
        <v>10</v>
      </c>
      <c r="QO13" s="157">
        <v>0</v>
      </c>
      <c r="QP13" s="157">
        <v>0</v>
      </c>
      <c r="QQ13" s="158">
        <f t="shared" si="57"/>
        <v>1</v>
      </c>
      <c r="QR13" s="158">
        <f t="shared" si="58"/>
        <v>0</v>
      </c>
      <c r="QT13" s="157">
        <f t="shared" si="59"/>
        <v>0</v>
      </c>
      <c r="QU13" s="157" t="s">
        <v>28</v>
      </c>
      <c r="QV13" s="157">
        <v>10</v>
      </c>
      <c r="QW13" s="157">
        <v>10</v>
      </c>
      <c r="QX13" s="157">
        <v>0</v>
      </c>
      <c r="QY13" s="157">
        <v>0</v>
      </c>
      <c r="QZ13" s="158">
        <f t="shared" si="60"/>
        <v>1</v>
      </c>
      <c r="RA13" s="158">
        <f t="shared" si="61"/>
        <v>0</v>
      </c>
      <c r="RC13" s="157" t="s">
        <v>28</v>
      </c>
      <c r="RD13" s="157">
        <v>10</v>
      </c>
      <c r="RE13" s="157">
        <v>10</v>
      </c>
      <c r="RF13" s="157">
        <v>0</v>
      </c>
      <c r="RG13" s="157">
        <v>0</v>
      </c>
      <c r="RH13" s="158">
        <f t="shared" si="62"/>
        <v>1</v>
      </c>
      <c r="RI13" s="158">
        <f t="shared" si="63"/>
        <v>0</v>
      </c>
      <c r="RK13" s="157" t="s">
        <v>28</v>
      </c>
      <c r="RL13" s="157">
        <v>10</v>
      </c>
      <c r="RM13" s="157">
        <v>10</v>
      </c>
      <c r="RN13" s="157">
        <v>0</v>
      </c>
      <c r="RO13" s="157">
        <v>0</v>
      </c>
      <c r="RP13" s="158">
        <v>1</v>
      </c>
      <c r="RR13" s="157" t="s">
        <v>28</v>
      </c>
      <c r="RS13" s="157">
        <v>10</v>
      </c>
      <c r="RT13" s="157">
        <v>10</v>
      </c>
      <c r="RU13" s="157">
        <v>0</v>
      </c>
      <c r="RV13" s="157">
        <v>0</v>
      </c>
      <c r="RW13" s="158">
        <f t="shared" si="64"/>
        <v>1</v>
      </c>
      <c r="RX13" s="158">
        <f t="shared" si="65"/>
        <v>1</v>
      </c>
      <c r="RZ13" s="157" t="s">
        <v>28</v>
      </c>
      <c r="SA13" s="157">
        <v>10</v>
      </c>
      <c r="SB13" s="157">
        <v>10</v>
      </c>
      <c r="SC13" s="157">
        <v>0</v>
      </c>
      <c r="SD13" s="157">
        <v>0</v>
      </c>
      <c r="SE13" s="158">
        <f t="shared" si="66"/>
        <v>1</v>
      </c>
      <c r="SF13" s="158">
        <f t="shared" si="67"/>
        <v>0</v>
      </c>
      <c r="SH13" s="157" t="s">
        <v>28</v>
      </c>
      <c r="SI13" s="157">
        <v>10</v>
      </c>
      <c r="SJ13" s="157">
        <v>10</v>
      </c>
      <c r="SK13" s="157">
        <v>0</v>
      </c>
      <c r="SL13" s="157">
        <v>0</v>
      </c>
      <c r="SM13" s="158">
        <f t="shared" si="68"/>
        <v>1</v>
      </c>
      <c r="SN13" s="158">
        <f t="shared" si="69"/>
        <v>0</v>
      </c>
      <c r="SP13" s="157" t="s">
        <v>28</v>
      </c>
      <c r="SQ13" s="157">
        <v>10</v>
      </c>
      <c r="SR13" s="157">
        <v>10</v>
      </c>
      <c r="SS13" s="157">
        <v>0</v>
      </c>
      <c r="ST13" s="157">
        <v>0</v>
      </c>
      <c r="SU13" s="158">
        <f t="shared" si="70"/>
        <v>1</v>
      </c>
      <c r="SV13" s="158">
        <f t="shared" si="71"/>
        <v>0</v>
      </c>
      <c r="SX13" s="157" t="s">
        <v>28</v>
      </c>
      <c r="SY13" s="157">
        <v>10</v>
      </c>
      <c r="SZ13" s="157">
        <v>10</v>
      </c>
      <c r="TA13" s="157">
        <v>0</v>
      </c>
      <c r="TB13" s="157">
        <v>0</v>
      </c>
      <c r="TC13" s="158">
        <f t="shared" si="72"/>
        <v>1</v>
      </c>
      <c r="TD13" s="158">
        <f t="shared" si="73"/>
        <v>0</v>
      </c>
      <c r="TF13" s="157" t="s">
        <v>28</v>
      </c>
      <c r="TG13" s="157">
        <v>10</v>
      </c>
      <c r="TH13" s="157">
        <v>10</v>
      </c>
      <c r="TI13" s="157">
        <v>0</v>
      </c>
      <c r="TJ13" s="157">
        <v>0</v>
      </c>
      <c r="TK13" s="158">
        <f t="shared" si="74"/>
        <v>1</v>
      </c>
      <c r="TL13" s="158">
        <f t="shared" si="75"/>
        <v>0</v>
      </c>
      <c r="TN13" s="157" t="s">
        <v>28</v>
      </c>
      <c r="TO13" s="157">
        <v>10</v>
      </c>
      <c r="TP13" s="157">
        <v>10</v>
      </c>
      <c r="TQ13" s="157">
        <v>0</v>
      </c>
      <c r="TR13" s="157">
        <v>0</v>
      </c>
      <c r="TS13" s="158">
        <f t="shared" si="76"/>
        <v>1</v>
      </c>
      <c r="TT13" s="158">
        <f t="shared" si="77"/>
        <v>0</v>
      </c>
      <c r="TV13" s="157" t="s">
        <v>28</v>
      </c>
      <c r="TW13" s="157">
        <v>10</v>
      </c>
      <c r="TX13" s="157">
        <v>10</v>
      </c>
      <c r="TY13" s="157">
        <v>0</v>
      </c>
      <c r="TZ13" s="157">
        <v>0</v>
      </c>
      <c r="UA13" s="158">
        <f t="shared" si="78"/>
        <v>1</v>
      </c>
      <c r="UB13" s="158">
        <f t="shared" si="79"/>
        <v>0</v>
      </c>
      <c r="UD13" s="157" t="s">
        <v>28</v>
      </c>
      <c r="UE13" s="157">
        <v>10</v>
      </c>
      <c r="UF13" s="157">
        <v>10</v>
      </c>
      <c r="UG13" s="157">
        <v>0</v>
      </c>
      <c r="UH13" s="157">
        <v>0</v>
      </c>
      <c r="UI13" s="158">
        <f t="shared" si="80"/>
        <v>1</v>
      </c>
      <c r="UJ13" s="158">
        <f t="shared" si="81"/>
        <v>0</v>
      </c>
      <c r="UL13" s="157" t="s">
        <v>28</v>
      </c>
      <c r="UM13" s="157">
        <v>10</v>
      </c>
      <c r="UN13" s="157">
        <v>10</v>
      </c>
      <c r="UO13" s="157">
        <v>0</v>
      </c>
      <c r="UP13" s="157">
        <v>0</v>
      </c>
      <c r="UQ13" s="158">
        <f t="shared" si="82"/>
        <v>1</v>
      </c>
      <c r="UR13" s="158">
        <f t="shared" si="83"/>
        <v>0</v>
      </c>
      <c r="UT13" s="157" t="s">
        <v>28</v>
      </c>
      <c r="UU13" s="157">
        <v>10</v>
      </c>
      <c r="UV13" s="157">
        <v>10</v>
      </c>
      <c r="UW13" s="157">
        <v>0</v>
      </c>
      <c r="UX13" s="157">
        <v>0</v>
      </c>
      <c r="UY13" s="158">
        <f t="shared" si="84"/>
        <v>1</v>
      </c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5"/>
        <v>1</v>
      </c>
      <c r="VH13" s="157" t="s">
        <v>28</v>
      </c>
      <c r="VI13" s="157">
        <v>10</v>
      </c>
      <c r="VJ13" s="157">
        <v>10</v>
      </c>
      <c r="VK13" s="157">
        <v>0</v>
      </c>
      <c r="VL13" s="157">
        <v>0</v>
      </c>
      <c r="VM13" s="158">
        <f t="shared" si="86"/>
        <v>1</v>
      </c>
      <c r="VN13" s="158">
        <f t="shared" si="87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v>1</v>
      </c>
      <c r="VW13" s="158">
        <f t="shared" si="88"/>
        <v>0</v>
      </c>
    </row>
    <row r="14" spans="1:595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2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3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4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5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6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2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5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19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0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1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2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3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95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4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5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6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7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28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29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0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1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2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3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4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5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6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7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38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39"/>
        <v>1</v>
      </c>
      <c r="ML14" s="158">
        <f t="shared" si="40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1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2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3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4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5"/>
        <v>1</v>
      </c>
      <c r="OU14" s="158">
        <f t="shared" si="46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94"/>
        <v>1</v>
      </c>
      <c r="PC14" s="158">
        <f t="shared" si="47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48"/>
        <v>1</v>
      </c>
      <c r="PK14" s="158">
        <f t="shared" si="49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0"/>
        <v>1</v>
      </c>
      <c r="PS14" s="158">
        <f t="shared" si="51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2"/>
        <v>1</v>
      </c>
      <c r="QA14" s="158">
        <f t="shared" si="53"/>
        <v>0</v>
      </c>
      <c r="QC14" s="157">
        <f t="shared" si="54"/>
        <v>0</v>
      </c>
      <c r="QD14" s="161" t="s">
        <v>29</v>
      </c>
      <c r="QE14" s="157">
        <v>163</v>
      </c>
      <c r="QF14" s="157">
        <v>163</v>
      </c>
      <c r="QG14" s="157">
        <v>0</v>
      </c>
      <c r="QH14" s="11">
        <v>0</v>
      </c>
      <c r="QI14" s="158">
        <f t="shared" si="55"/>
        <v>1</v>
      </c>
      <c r="QJ14" s="158">
        <f t="shared" si="56"/>
        <v>0</v>
      </c>
      <c r="QL14" s="161" t="s">
        <v>29</v>
      </c>
      <c r="QM14" s="157">
        <v>163</v>
      </c>
      <c r="QN14" s="157">
        <v>163</v>
      </c>
      <c r="QO14" s="157">
        <v>0</v>
      </c>
      <c r="QP14" s="11">
        <v>0</v>
      </c>
      <c r="QQ14" s="158">
        <f t="shared" si="57"/>
        <v>1</v>
      </c>
      <c r="QR14" s="158">
        <f t="shared" si="58"/>
        <v>0</v>
      </c>
      <c r="QT14" s="157">
        <f t="shared" si="59"/>
        <v>0</v>
      </c>
      <c r="QU14" s="161" t="s">
        <v>29</v>
      </c>
      <c r="QV14" s="157">
        <v>163</v>
      </c>
      <c r="QW14" s="157">
        <v>163</v>
      </c>
      <c r="QX14" s="157">
        <v>0</v>
      </c>
      <c r="QY14" s="11">
        <v>0</v>
      </c>
      <c r="QZ14" s="158">
        <f t="shared" si="60"/>
        <v>1</v>
      </c>
      <c r="RA14" s="158">
        <f t="shared" si="61"/>
        <v>0</v>
      </c>
      <c r="RC14" s="161" t="s">
        <v>29</v>
      </c>
      <c r="RD14" s="157">
        <v>163</v>
      </c>
      <c r="RE14" s="157">
        <v>163</v>
      </c>
      <c r="RF14" s="157">
        <v>0</v>
      </c>
      <c r="RG14" s="11">
        <v>0</v>
      </c>
      <c r="RH14" s="158">
        <f t="shared" si="62"/>
        <v>1</v>
      </c>
      <c r="RI14" s="158">
        <f t="shared" si="63"/>
        <v>0</v>
      </c>
      <c r="RK14" s="157" t="s">
        <v>29</v>
      </c>
      <c r="RL14" s="157">
        <v>267</v>
      </c>
      <c r="RM14" s="157">
        <v>163</v>
      </c>
      <c r="RN14" s="157">
        <v>0</v>
      </c>
      <c r="RO14" s="157">
        <v>104</v>
      </c>
      <c r="RP14" s="158">
        <v>0.61</v>
      </c>
      <c r="RR14" s="161" t="s">
        <v>29</v>
      </c>
      <c r="RS14" s="157">
        <v>163</v>
      </c>
      <c r="RT14" s="157">
        <v>163</v>
      </c>
      <c r="RU14" s="157">
        <v>0</v>
      </c>
      <c r="RV14" s="157">
        <v>0</v>
      </c>
      <c r="RW14" s="158">
        <f t="shared" si="64"/>
        <v>1</v>
      </c>
      <c r="RX14" s="158">
        <f t="shared" si="65"/>
        <v>-103</v>
      </c>
      <c r="RZ14" s="161" t="s">
        <v>29</v>
      </c>
      <c r="SA14" s="157">
        <v>163</v>
      </c>
      <c r="SB14" s="157">
        <v>163</v>
      </c>
      <c r="SC14" s="157">
        <v>0</v>
      </c>
      <c r="SD14" s="157">
        <v>0</v>
      </c>
      <c r="SE14" s="158">
        <f t="shared" si="66"/>
        <v>1</v>
      </c>
      <c r="SF14" s="158">
        <f t="shared" si="67"/>
        <v>0</v>
      </c>
      <c r="SH14" s="161" t="s">
        <v>29</v>
      </c>
      <c r="SI14" s="157">
        <v>163</v>
      </c>
      <c r="SJ14" s="157">
        <v>163</v>
      </c>
      <c r="SK14" s="157">
        <v>0</v>
      </c>
      <c r="SL14" s="157">
        <v>0</v>
      </c>
      <c r="SM14" s="158">
        <f t="shared" si="68"/>
        <v>1</v>
      </c>
      <c r="SN14" s="158">
        <f t="shared" si="69"/>
        <v>0</v>
      </c>
      <c r="SP14" s="161" t="s">
        <v>29</v>
      </c>
      <c r="SQ14" s="157">
        <v>163</v>
      </c>
      <c r="SR14" s="157">
        <v>163</v>
      </c>
      <c r="SS14" s="157">
        <v>0</v>
      </c>
      <c r="ST14" s="157">
        <v>0</v>
      </c>
      <c r="SU14" s="158">
        <f t="shared" si="70"/>
        <v>1</v>
      </c>
      <c r="SV14" s="158">
        <f t="shared" si="71"/>
        <v>0</v>
      </c>
      <c r="SX14" s="161" t="s">
        <v>29</v>
      </c>
      <c r="SY14" s="157">
        <v>163</v>
      </c>
      <c r="SZ14" s="157">
        <v>163</v>
      </c>
      <c r="TA14" s="157">
        <v>0</v>
      </c>
      <c r="TB14" s="157">
        <v>0</v>
      </c>
      <c r="TC14" s="158">
        <f t="shared" si="72"/>
        <v>1</v>
      </c>
      <c r="TD14" s="158">
        <f t="shared" si="73"/>
        <v>0</v>
      </c>
      <c r="TF14" s="161" t="s">
        <v>29</v>
      </c>
      <c r="TG14" s="157">
        <v>163</v>
      </c>
      <c r="TH14" s="157">
        <v>163</v>
      </c>
      <c r="TI14" s="157">
        <v>0</v>
      </c>
      <c r="TJ14" s="157">
        <v>0</v>
      </c>
      <c r="TK14" s="158">
        <f t="shared" si="74"/>
        <v>1</v>
      </c>
      <c r="TL14" s="158">
        <f t="shared" si="75"/>
        <v>0</v>
      </c>
      <c r="TN14" s="161" t="s">
        <v>29</v>
      </c>
      <c r="TO14" s="157">
        <v>163</v>
      </c>
      <c r="TP14" s="157">
        <v>163</v>
      </c>
      <c r="TQ14" s="157">
        <v>0</v>
      </c>
      <c r="TR14" s="157">
        <v>0</v>
      </c>
      <c r="TS14" s="158">
        <f t="shared" si="76"/>
        <v>1</v>
      </c>
      <c r="TT14" s="158">
        <f t="shared" si="77"/>
        <v>0</v>
      </c>
      <c r="TV14" s="161" t="s">
        <v>29</v>
      </c>
      <c r="TW14" s="157">
        <v>163</v>
      </c>
      <c r="TX14" s="157">
        <v>163</v>
      </c>
      <c r="TY14" s="157">
        <v>0</v>
      </c>
      <c r="TZ14" s="157">
        <v>0</v>
      </c>
      <c r="UA14" s="158">
        <f t="shared" si="78"/>
        <v>1</v>
      </c>
      <c r="UB14" s="158">
        <f t="shared" si="79"/>
        <v>0</v>
      </c>
      <c r="UD14" s="161" t="s">
        <v>29</v>
      </c>
      <c r="UE14" s="157">
        <v>163</v>
      </c>
      <c r="UF14" s="157">
        <v>163</v>
      </c>
      <c r="UG14" s="157">
        <v>0</v>
      </c>
      <c r="UH14" s="157">
        <v>0</v>
      </c>
      <c r="UI14" s="158">
        <f t="shared" si="80"/>
        <v>1</v>
      </c>
      <c r="UJ14" s="158">
        <f t="shared" si="81"/>
        <v>0</v>
      </c>
      <c r="UL14" s="161" t="s">
        <v>29</v>
      </c>
      <c r="UM14" s="157">
        <v>163</v>
      </c>
      <c r="UN14" s="157">
        <v>163</v>
      </c>
      <c r="UO14" s="157">
        <v>0</v>
      </c>
      <c r="UP14" s="157">
        <v>0</v>
      </c>
      <c r="UQ14" s="158">
        <f t="shared" si="82"/>
        <v>1</v>
      </c>
      <c r="UR14" s="158">
        <f t="shared" si="83"/>
        <v>0</v>
      </c>
      <c r="UT14" s="161" t="s">
        <v>29</v>
      </c>
      <c r="UU14" s="157">
        <v>163</v>
      </c>
      <c r="UV14" s="157">
        <v>163</v>
      </c>
      <c r="UW14" s="157">
        <v>0</v>
      </c>
      <c r="UX14" s="157">
        <v>0</v>
      </c>
      <c r="UY14" s="158">
        <f t="shared" si="84"/>
        <v>1</v>
      </c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5"/>
        <v>1</v>
      </c>
      <c r="VH14" s="161" t="s">
        <v>29</v>
      </c>
      <c r="VI14" s="157">
        <v>163</v>
      </c>
      <c r="VJ14" s="157">
        <v>163</v>
      </c>
      <c r="VK14" s="157">
        <v>0</v>
      </c>
      <c r="VL14" s="157">
        <v>0</v>
      </c>
      <c r="VM14" s="158">
        <f t="shared" si="86"/>
        <v>1</v>
      </c>
      <c r="VN14" s="158">
        <f t="shared" si="87"/>
        <v>0</v>
      </c>
      <c r="VQ14" s="157" t="s">
        <v>29</v>
      </c>
      <c r="VR14" s="157">
        <v>267</v>
      </c>
      <c r="VS14" s="157">
        <v>233</v>
      </c>
      <c r="VT14" s="157">
        <v>34</v>
      </c>
      <c r="VU14" s="157">
        <v>0</v>
      </c>
      <c r="VV14" s="158">
        <v>0.87</v>
      </c>
      <c r="VW14" s="158">
        <f t="shared" si="88"/>
        <v>-0.13</v>
      </c>
    </row>
    <row r="15" spans="1:595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2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5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6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7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18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19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0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1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2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3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95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4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5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89"/>
        <v>0.83333333333333337</v>
      </c>
      <c r="ID15" s="4">
        <f t="shared" si="26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90"/>
        <v>0.83333333333333337</v>
      </c>
      <c r="IL15" s="4">
        <f t="shared" si="27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28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29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0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1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2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3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91"/>
        <v>0.83333333333333337</v>
      </c>
      <c r="KP15" s="4">
        <f t="shared" si="34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5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6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92"/>
        <v>0.83333333333333337</v>
      </c>
      <c r="LV15" s="4">
        <f t="shared" si="37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93"/>
        <v>0.83333333333333337</v>
      </c>
      <c r="MD15" s="158">
        <f t="shared" si="38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39"/>
        <v>0.83333333333333337</v>
      </c>
      <c r="ML15" s="158">
        <f t="shared" si="40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1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2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3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4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5"/>
        <v>0.83333333333333337</v>
      </c>
      <c r="OU15" s="158">
        <f t="shared" si="46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94"/>
        <v>0.83333333333333337</v>
      </c>
      <c r="PC15" s="158">
        <f t="shared" si="47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48"/>
        <v>0.83333333333333337</v>
      </c>
      <c r="PK15" s="158">
        <f t="shared" si="49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0"/>
        <v>0.83333333333333337</v>
      </c>
      <c r="PS15" s="158">
        <f t="shared" si="51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2"/>
        <v>0.83333333333333337</v>
      </c>
      <c r="QA15" s="158">
        <f t="shared" si="53"/>
        <v>0</v>
      </c>
      <c r="QC15" s="157">
        <f t="shared" si="54"/>
        <v>0</v>
      </c>
      <c r="QD15" s="157" t="s">
        <v>30</v>
      </c>
      <c r="QE15" s="157">
        <v>36</v>
      </c>
      <c r="QF15" s="157">
        <v>30</v>
      </c>
      <c r="QG15" s="157">
        <v>6</v>
      </c>
      <c r="QH15" s="157">
        <v>0</v>
      </c>
      <c r="QI15" s="158">
        <f t="shared" si="55"/>
        <v>0.83333333333333337</v>
      </c>
      <c r="QJ15" s="158">
        <f t="shared" si="56"/>
        <v>0</v>
      </c>
      <c r="QL15" s="157" t="s">
        <v>30</v>
      </c>
      <c r="QM15" s="157">
        <v>36</v>
      </c>
      <c r="QN15" s="157">
        <v>30</v>
      </c>
      <c r="QO15" s="157">
        <v>6</v>
      </c>
      <c r="QP15" s="157">
        <v>0</v>
      </c>
      <c r="QQ15" s="158">
        <f t="shared" si="57"/>
        <v>0.83333333333333337</v>
      </c>
      <c r="QR15" s="158">
        <f t="shared" si="58"/>
        <v>0</v>
      </c>
      <c r="QT15" s="157">
        <f t="shared" si="59"/>
        <v>0</v>
      </c>
      <c r="QU15" s="157" t="s">
        <v>30</v>
      </c>
      <c r="QV15" s="157">
        <v>36</v>
      </c>
      <c r="QW15" s="157">
        <v>30</v>
      </c>
      <c r="QX15" s="157">
        <v>6</v>
      </c>
      <c r="QY15" s="157">
        <v>0</v>
      </c>
      <c r="QZ15" s="158">
        <f t="shared" si="60"/>
        <v>0.83333333333333337</v>
      </c>
      <c r="RA15" s="158">
        <f t="shared" si="61"/>
        <v>0</v>
      </c>
      <c r="RC15" s="157" t="s">
        <v>30</v>
      </c>
      <c r="RD15" s="157">
        <v>36</v>
      </c>
      <c r="RE15" s="157">
        <v>30</v>
      </c>
      <c r="RF15" s="157">
        <v>6</v>
      </c>
      <c r="RG15" s="157">
        <v>0</v>
      </c>
      <c r="RH15" s="158">
        <f t="shared" si="62"/>
        <v>0.83333333333333337</v>
      </c>
      <c r="RI15" s="158">
        <f t="shared" si="63"/>
        <v>0</v>
      </c>
      <c r="RK15" s="157" t="s">
        <v>30</v>
      </c>
      <c r="RL15" s="157">
        <v>36</v>
      </c>
      <c r="RM15" s="157">
        <v>30</v>
      </c>
      <c r="RN15" s="157">
        <v>6</v>
      </c>
      <c r="RO15" s="157">
        <v>0</v>
      </c>
      <c r="RP15" s="158">
        <v>0.83</v>
      </c>
      <c r="RR15" s="157" t="s">
        <v>30</v>
      </c>
      <c r="RS15" s="157">
        <v>36</v>
      </c>
      <c r="RT15" s="157">
        <v>30</v>
      </c>
      <c r="RU15" s="157">
        <v>6</v>
      </c>
      <c r="RV15" s="157">
        <v>0</v>
      </c>
      <c r="RW15" s="158">
        <f t="shared" si="64"/>
        <v>0.83333333333333337</v>
      </c>
      <c r="RX15" s="158">
        <f t="shared" si="65"/>
        <v>0.83333333333333337</v>
      </c>
      <c r="RZ15" s="157" t="s">
        <v>30</v>
      </c>
      <c r="SA15" s="157">
        <v>36</v>
      </c>
      <c r="SB15" s="157">
        <v>30</v>
      </c>
      <c r="SC15" s="157">
        <v>6</v>
      </c>
      <c r="SD15" s="157">
        <v>0</v>
      </c>
      <c r="SE15" s="158">
        <f t="shared" si="66"/>
        <v>0.83333333333333337</v>
      </c>
      <c r="SF15" s="158">
        <f t="shared" si="67"/>
        <v>0</v>
      </c>
      <c r="SH15" s="157" t="s">
        <v>30</v>
      </c>
      <c r="SI15" s="157">
        <v>36</v>
      </c>
      <c r="SJ15" s="157">
        <v>30</v>
      </c>
      <c r="SK15" s="157">
        <v>6</v>
      </c>
      <c r="SL15" s="157">
        <v>0</v>
      </c>
      <c r="SM15" s="158">
        <f t="shared" si="68"/>
        <v>0.83333333333333337</v>
      </c>
      <c r="SN15" s="158">
        <f t="shared" si="69"/>
        <v>0</v>
      </c>
      <c r="SP15" s="157" t="s">
        <v>30</v>
      </c>
      <c r="SQ15" s="157">
        <v>36</v>
      </c>
      <c r="SR15" s="157">
        <v>30</v>
      </c>
      <c r="SS15" s="157">
        <v>6</v>
      </c>
      <c r="ST15" s="157">
        <v>0</v>
      </c>
      <c r="SU15" s="158">
        <f t="shared" si="70"/>
        <v>0.83333333333333337</v>
      </c>
      <c r="SV15" s="158">
        <f t="shared" si="71"/>
        <v>0</v>
      </c>
      <c r="SX15" s="157" t="s">
        <v>30</v>
      </c>
      <c r="SY15" s="157">
        <v>36</v>
      </c>
      <c r="SZ15" s="157">
        <v>30</v>
      </c>
      <c r="TA15" s="157">
        <v>6</v>
      </c>
      <c r="TB15" s="157">
        <v>0</v>
      </c>
      <c r="TC15" s="158">
        <f t="shared" si="72"/>
        <v>0.83333333333333337</v>
      </c>
      <c r="TD15" s="158">
        <f t="shared" si="73"/>
        <v>0</v>
      </c>
      <c r="TF15" s="157" t="s">
        <v>30</v>
      </c>
      <c r="TG15" s="157">
        <v>36</v>
      </c>
      <c r="TH15" s="157">
        <v>30</v>
      </c>
      <c r="TI15" s="157">
        <v>6</v>
      </c>
      <c r="TJ15" s="157">
        <v>0</v>
      </c>
      <c r="TK15" s="158">
        <f t="shared" si="74"/>
        <v>0.83333333333333337</v>
      </c>
      <c r="TL15" s="158">
        <f t="shared" si="75"/>
        <v>0</v>
      </c>
      <c r="TN15" s="157" t="s">
        <v>30</v>
      </c>
      <c r="TO15" s="157">
        <v>36</v>
      </c>
      <c r="TP15" s="157">
        <v>30</v>
      </c>
      <c r="TQ15" s="157">
        <v>6</v>
      </c>
      <c r="TR15" s="157">
        <v>0</v>
      </c>
      <c r="TS15" s="158">
        <f t="shared" si="76"/>
        <v>0.83333333333333337</v>
      </c>
      <c r="TT15" s="158">
        <f t="shared" si="77"/>
        <v>0</v>
      </c>
      <c r="TV15" s="157" t="s">
        <v>30</v>
      </c>
      <c r="TW15" s="157">
        <v>36</v>
      </c>
      <c r="TX15" s="157">
        <v>30</v>
      </c>
      <c r="TY15" s="157">
        <v>6</v>
      </c>
      <c r="TZ15" s="157">
        <v>0</v>
      </c>
      <c r="UA15" s="158">
        <f t="shared" si="78"/>
        <v>0.83333333333333337</v>
      </c>
      <c r="UB15" s="158">
        <f t="shared" si="79"/>
        <v>0</v>
      </c>
      <c r="UD15" s="157" t="s">
        <v>30</v>
      </c>
      <c r="UE15" s="157">
        <v>36</v>
      </c>
      <c r="UF15" s="157">
        <v>30</v>
      </c>
      <c r="UG15" s="157">
        <v>6</v>
      </c>
      <c r="UH15" s="157">
        <v>0</v>
      </c>
      <c r="UI15" s="158">
        <f t="shared" si="80"/>
        <v>0.83333333333333337</v>
      </c>
      <c r="UJ15" s="158">
        <f t="shared" si="81"/>
        <v>0</v>
      </c>
      <c r="UL15" s="157" t="s">
        <v>30</v>
      </c>
      <c r="UM15" s="157">
        <v>36</v>
      </c>
      <c r="UN15" s="157">
        <v>30</v>
      </c>
      <c r="UO15" s="157">
        <v>6</v>
      </c>
      <c r="UP15" s="157">
        <v>0</v>
      </c>
      <c r="UQ15" s="158">
        <f t="shared" si="82"/>
        <v>0.83333333333333337</v>
      </c>
      <c r="UR15" s="158">
        <f t="shared" si="83"/>
        <v>0</v>
      </c>
      <c r="UT15" s="157" t="s">
        <v>30</v>
      </c>
      <c r="UU15" s="157">
        <v>36</v>
      </c>
      <c r="UV15" s="157">
        <v>30</v>
      </c>
      <c r="UW15" s="157">
        <v>6</v>
      </c>
      <c r="UX15" s="157">
        <v>0</v>
      </c>
      <c r="UY15" s="158">
        <f t="shared" si="84"/>
        <v>0.83333333333333337</v>
      </c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5"/>
        <v>0.83333333333333337</v>
      </c>
      <c r="VH15" s="157" t="s">
        <v>30</v>
      </c>
      <c r="VI15" s="157">
        <v>36</v>
      </c>
      <c r="VJ15" s="157">
        <v>30</v>
      </c>
      <c r="VK15" s="157">
        <v>6</v>
      </c>
      <c r="VL15" s="157">
        <v>0</v>
      </c>
      <c r="VM15" s="158">
        <f t="shared" si="86"/>
        <v>0.83333333333333337</v>
      </c>
      <c r="VN15" s="158">
        <f t="shared" si="87"/>
        <v>0</v>
      </c>
      <c r="VQ15" s="109" t="s">
        <v>30</v>
      </c>
      <c r="VR15" s="159">
        <v>36</v>
      </c>
      <c r="VS15" s="159">
        <v>24</v>
      </c>
      <c r="VT15" s="159">
        <v>4</v>
      </c>
      <c r="VU15" s="159">
        <v>8</v>
      </c>
      <c r="VV15" s="28">
        <v>0.67</v>
      </c>
      <c r="VW15" s="158">
        <f t="shared" si="88"/>
        <v>-0.16333333333333333</v>
      </c>
    </row>
    <row r="16" spans="1:595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2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5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0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1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2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95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4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5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89"/>
        <v>1</v>
      </c>
      <c r="ID16" s="4">
        <f t="shared" si="26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90"/>
        <v>1</v>
      </c>
      <c r="IL16" s="4">
        <f t="shared" si="27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28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29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0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1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2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3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91"/>
        <v>1</v>
      </c>
      <c r="KP16" s="4">
        <f t="shared" si="34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5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6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92"/>
        <v>1</v>
      </c>
      <c r="LV16" s="4">
        <f t="shared" si="37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93"/>
        <v>1</v>
      </c>
      <c r="MD16" s="158">
        <f t="shared" si="38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39"/>
        <v>1</v>
      </c>
      <c r="ML16" s="158">
        <f t="shared" si="40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1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2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3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4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5"/>
        <v>1</v>
      </c>
      <c r="OU16" s="158">
        <f t="shared" si="46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94"/>
        <v>1</v>
      </c>
      <c r="PC16" s="158">
        <f t="shared" si="47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48"/>
        <v>1</v>
      </c>
      <c r="PK16" s="158">
        <f t="shared" si="49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0"/>
        <v>1</v>
      </c>
      <c r="PS16" s="158">
        <f t="shared" si="51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2"/>
        <v>1</v>
      </c>
      <c r="QA16" s="158">
        <f t="shared" si="53"/>
        <v>0</v>
      </c>
      <c r="QC16" s="157">
        <f t="shared" si="54"/>
        <v>0</v>
      </c>
      <c r="QD16" s="157" t="s">
        <v>31</v>
      </c>
      <c r="QE16" s="157">
        <v>6</v>
      </c>
      <c r="QF16" s="157">
        <v>6</v>
      </c>
      <c r="QG16" s="157">
        <v>0</v>
      </c>
      <c r="QH16" s="157">
        <v>0</v>
      </c>
      <c r="QI16" s="158">
        <f t="shared" si="55"/>
        <v>1</v>
      </c>
      <c r="QJ16" s="158">
        <f t="shared" si="56"/>
        <v>0</v>
      </c>
      <c r="QL16" s="157" t="s">
        <v>31</v>
      </c>
      <c r="QM16" s="157">
        <v>6</v>
      </c>
      <c r="QN16" s="157">
        <v>6</v>
      </c>
      <c r="QO16" s="157">
        <v>0</v>
      </c>
      <c r="QP16" s="157">
        <v>0</v>
      </c>
      <c r="QQ16" s="158">
        <f t="shared" si="57"/>
        <v>1</v>
      </c>
      <c r="QR16" s="158">
        <f t="shared" si="58"/>
        <v>0</v>
      </c>
      <c r="QT16" s="157">
        <f t="shared" si="59"/>
        <v>0</v>
      </c>
      <c r="QU16" s="157" t="s">
        <v>31</v>
      </c>
      <c r="QV16" s="157">
        <v>6</v>
      </c>
      <c r="QW16" s="157">
        <v>6</v>
      </c>
      <c r="QX16" s="157">
        <v>0</v>
      </c>
      <c r="QY16" s="157">
        <v>0</v>
      </c>
      <c r="QZ16" s="158">
        <f t="shared" si="60"/>
        <v>1</v>
      </c>
      <c r="RA16" s="158">
        <f t="shared" si="61"/>
        <v>0</v>
      </c>
      <c r="RC16" s="157" t="s">
        <v>31</v>
      </c>
      <c r="RD16" s="157">
        <v>6</v>
      </c>
      <c r="RE16" s="157">
        <v>6</v>
      </c>
      <c r="RF16" s="157">
        <v>0</v>
      </c>
      <c r="RG16" s="157">
        <v>0</v>
      </c>
      <c r="RH16" s="158">
        <f t="shared" si="62"/>
        <v>1</v>
      </c>
      <c r="RI16" s="158">
        <f t="shared" si="63"/>
        <v>0</v>
      </c>
      <c r="RK16" s="157" t="s">
        <v>31</v>
      </c>
      <c r="RL16" s="157">
        <v>6</v>
      </c>
      <c r="RM16" s="157">
        <v>6</v>
      </c>
      <c r="RN16" s="157">
        <v>0</v>
      </c>
      <c r="RO16" s="157">
        <v>0</v>
      </c>
      <c r="RP16" s="158">
        <v>1</v>
      </c>
      <c r="RR16" s="157" t="s">
        <v>31</v>
      </c>
      <c r="RS16" s="157">
        <v>6</v>
      </c>
      <c r="RT16" s="157">
        <v>6</v>
      </c>
      <c r="RU16" s="157">
        <v>0</v>
      </c>
      <c r="RV16" s="157">
        <v>0</v>
      </c>
      <c r="RW16" s="158">
        <f t="shared" si="64"/>
        <v>1</v>
      </c>
      <c r="RX16" s="158">
        <f t="shared" si="65"/>
        <v>1</v>
      </c>
      <c r="RZ16" s="157" t="s">
        <v>31</v>
      </c>
      <c r="SA16" s="157">
        <v>6</v>
      </c>
      <c r="SB16" s="157">
        <v>6</v>
      </c>
      <c r="SC16" s="157">
        <v>0</v>
      </c>
      <c r="SD16" s="157">
        <v>0</v>
      </c>
      <c r="SE16" s="158">
        <f t="shared" si="66"/>
        <v>1</v>
      </c>
      <c r="SF16" s="158">
        <f t="shared" si="67"/>
        <v>0</v>
      </c>
      <c r="SH16" s="157" t="s">
        <v>31</v>
      </c>
      <c r="SI16" s="157">
        <v>6</v>
      </c>
      <c r="SJ16" s="157">
        <v>6</v>
      </c>
      <c r="SK16" s="157">
        <v>0</v>
      </c>
      <c r="SL16" s="157">
        <v>0</v>
      </c>
      <c r="SM16" s="158">
        <f t="shared" si="68"/>
        <v>1</v>
      </c>
      <c r="SN16" s="158">
        <f t="shared" si="69"/>
        <v>0</v>
      </c>
      <c r="SP16" s="157" t="s">
        <v>31</v>
      </c>
      <c r="SQ16" s="157">
        <v>6</v>
      </c>
      <c r="SR16" s="157">
        <v>6</v>
      </c>
      <c r="SS16" s="157">
        <v>0</v>
      </c>
      <c r="ST16" s="157">
        <v>0</v>
      </c>
      <c r="SU16" s="158">
        <f t="shared" si="70"/>
        <v>1</v>
      </c>
      <c r="SV16" s="158">
        <f t="shared" si="71"/>
        <v>0</v>
      </c>
      <c r="SX16" s="157" t="s">
        <v>31</v>
      </c>
      <c r="SY16" s="157">
        <v>6</v>
      </c>
      <c r="SZ16" s="157">
        <v>6</v>
      </c>
      <c r="TA16" s="157">
        <v>0</v>
      </c>
      <c r="TB16" s="157">
        <v>0</v>
      </c>
      <c r="TC16" s="158">
        <f t="shared" si="72"/>
        <v>1</v>
      </c>
      <c r="TD16" s="158">
        <f t="shared" si="73"/>
        <v>0</v>
      </c>
      <c r="TF16" s="157" t="s">
        <v>31</v>
      </c>
      <c r="TG16" s="157">
        <v>6</v>
      </c>
      <c r="TH16" s="157">
        <v>6</v>
      </c>
      <c r="TI16" s="157">
        <v>0</v>
      </c>
      <c r="TJ16" s="157">
        <v>0</v>
      </c>
      <c r="TK16" s="158">
        <f t="shared" si="74"/>
        <v>1</v>
      </c>
      <c r="TL16" s="158">
        <f t="shared" si="75"/>
        <v>0</v>
      </c>
      <c r="TN16" s="157" t="s">
        <v>31</v>
      </c>
      <c r="TO16" s="157">
        <v>6</v>
      </c>
      <c r="TP16" s="157">
        <v>6</v>
      </c>
      <c r="TQ16" s="157">
        <v>0</v>
      </c>
      <c r="TR16" s="157">
        <v>0</v>
      </c>
      <c r="TS16" s="158">
        <f t="shared" si="76"/>
        <v>1</v>
      </c>
      <c r="TT16" s="158">
        <f t="shared" si="77"/>
        <v>0</v>
      </c>
      <c r="TV16" s="157" t="s">
        <v>31</v>
      </c>
      <c r="TW16" s="157">
        <v>6</v>
      </c>
      <c r="TX16" s="157">
        <v>6</v>
      </c>
      <c r="TY16" s="157">
        <v>0</v>
      </c>
      <c r="TZ16" s="157">
        <v>0</v>
      </c>
      <c r="UA16" s="158">
        <f t="shared" si="78"/>
        <v>1</v>
      </c>
      <c r="UB16" s="158">
        <f t="shared" si="79"/>
        <v>0</v>
      </c>
      <c r="UD16" s="157" t="s">
        <v>31</v>
      </c>
      <c r="UE16" s="157">
        <v>6</v>
      </c>
      <c r="UF16" s="157">
        <v>6</v>
      </c>
      <c r="UG16" s="157">
        <v>0</v>
      </c>
      <c r="UH16" s="157">
        <v>0</v>
      </c>
      <c r="UI16" s="158">
        <f t="shared" si="80"/>
        <v>1</v>
      </c>
      <c r="UJ16" s="158">
        <f t="shared" si="81"/>
        <v>0</v>
      </c>
      <c r="UL16" s="157" t="s">
        <v>31</v>
      </c>
      <c r="UM16" s="157">
        <v>6</v>
      </c>
      <c r="UN16" s="157">
        <v>6</v>
      </c>
      <c r="UO16" s="157">
        <v>0</v>
      </c>
      <c r="UP16" s="157">
        <v>0</v>
      </c>
      <c r="UQ16" s="158">
        <f t="shared" si="82"/>
        <v>1</v>
      </c>
      <c r="UR16" s="158">
        <f t="shared" si="83"/>
        <v>0</v>
      </c>
      <c r="UT16" s="157" t="s">
        <v>31</v>
      </c>
      <c r="UU16" s="157">
        <v>6</v>
      </c>
      <c r="UV16" s="157">
        <v>6</v>
      </c>
      <c r="UW16" s="157">
        <v>0</v>
      </c>
      <c r="UX16" s="157">
        <v>0</v>
      </c>
      <c r="UY16" s="158">
        <f t="shared" si="84"/>
        <v>1</v>
      </c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5"/>
        <v>1</v>
      </c>
      <c r="VH16" s="157" t="s">
        <v>31</v>
      </c>
      <c r="VI16" s="157">
        <v>6</v>
      </c>
      <c r="VJ16" s="157">
        <v>6</v>
      </c>
      <c r="VK16" s="157">
        <v>0</v>
      </c>
      <c r="VL16" s="157">
        <v>0</v>
      </c>
      <c r="VM16" s="158">
        <f t="shared" si="86"/>
        <v>1</v>
      </c>
      <c r="VN16" s="158">
        <f t="shared" si="87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v>1</v>
      </c>
      <c r="VW16" s="158">
        <f t="shared" si="88"/>
        <v>0</v>
      </c>
    </row>
    <row r="17" spans="1:595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2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5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0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95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5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6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7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28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29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0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1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2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3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4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5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6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7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93"/>
        <v>0.98407643312101911</v>
      </c>
      <c r="MD17" s="158">
        <f t="shared" si="38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39"/>
        <v>0.98566878980891715</v>
      </c>
      <c r="ML17" s="158">
        <f t="shared" si="40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1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2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3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4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5"/>
        <v>0.98407643312101911</v>
      </c>
      <c r="OU17" s="158">
        <f t="shared" si="46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94"/>
        <v>0.98407643312101911</v>
      </c>
      <c r="PC17" s="158">
        <f t="shared" si="47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48"/>
        <v>0.98407643312101911</v>
      </c>
      <c r="PK17" s="158">
        <f t="shared" si="49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0"/>
        <v>0.98407643312101911</v>
      </c>
      <c r="PS17" s="158">
        <f t="shared" si="51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2"/>
        <v>0.98407643312101911</v>
      </c>
      <c r="QA17" s="158">
        <f t="shared" si="53"/>
        <v>0</v>
      </c>
      <c r="QC17" s="157">
        <f t="shared" si="54"/>
        <v>0</v>
      </c>
      <c r="QD17" s="173" t="s">
        <v>32</v>
      </c>
      <c r="QE17" s="159">
        <v>628</v>
      </c>
      <c r="QF17" s="159">
        <v>618</v>
      </c>
      <c r="QG17" s="159">
        <v>10</v>
      </c>
      <c r="QH17" s="157">
        <v>0</v>
      </c>
      <c r="QI17" s="158">
        <f t="shared" si="55"/>
        <v>0.98407643312101911</v>
      </c>
      <c r="QJ17" s="158">
        <f t="shared" si="56"/>
        <v>0</v>
      </c>
      <c r="QL17" s="173" t="s">
        <v>32</v>
      </c>
      <c r="QM17" s="159">
        <v>628</v>
      </c>
      <c r="QN17" s="159">
        <v>618</v>
      </c>
      <c r="QO17" s="159">
        <v>10</v>
      </c>
      <c r="QP17" s="157">
        <v>0</v>
      </c>
      <c r="QQ17" s="158">
        <f t="shared" si="57"/>
        <v>0.98407643312101911</v>
      </c>
      <c r="QR17" s="158">
        <f t="shared" si="58"/>
        <v>0</v>
      </c>
      <c r="QT17" s="157">
        <f t="shared" si="59"/>
        <v>0</v>
      </c>
      <c r="QU17" s="173" t="s">
        <v>32</v>
      </c>
      <c r="QV17" s="159">
        <v>628</v>
      </c>
      <c r="QW17" s="159">
        <v>618</v>
      </c>
      <c r="QX17" s="159">
        <v>10</v>
      </c>
      <c r="QY17" s="157">
        <v>0</v>
      </c>
      <c r="QZ17" s="158">
        <f t="shared" si="60"/>
        <v>0.98407643312101911</v>
      </c>
      <c r="RA17" s="158">
        <f t="shared" si="61"/>
        <v>0</v>
      </c>
      <c r="RC17" s="173" t="s">
        <v>32</v>
      </c>
      <c r="RD17" s="159">
        <v>628</v>
      </c>
      <c r="RE17" s="159">
        <v>618</v>
      </c>
      <c r="RF17" s="159">
        <v>10</v>
      </c>
      <c r="RG17" s="157">
        <v>0</v>
      </c>
      <c r="RH17" s="158">
        <f t="shared" si="62"/>
        <v>0.98407643312101911</v>
      </c>
      <c r="RI17" s="158">
        <f t="shared" si="63"/>
        <v>0</v>
      </c>
      <c r="RK17" s="157" t="s">
        <v>32</v>
      </c>
      <c r="RL17" s="157">
        <v>636</v>
      </c>
      <c r="RM17" s="157">
        <v>618</v>
      </c>
      <c r="RN17" s="157">
        <v>10</v>
      </c>
      <c r="RO17" s="157">
        <v>8</v>
      </c>
      <c r="RP17" s="158">
        <v>0.97</v>
      </c>
      <c r="RR17" s="173" t="s">
        <v>32</v>
      </c>
      <c r="RS17" s="157">
        <v>628</v>
      </c>
      <c r="RT17" s="157">
        <v>618</v>
      </c>
      <c r="RU17" s="157">
        <v>10</v>
      </c>
      <c r="RV17" s="157">
        <v>0</v>
      </c>
      <c r="RW17" s="158">
        <f t="shared" si="64"/>
        <v>0.98407643312101911</v>
      </c>
      <c r="RX17" s="158">
        <f t="shared" si="65"/>
        <v>-7.015923566878981</v>
      </c>
      <c r="RZ17" s="173" t="s">
        <v>32</v>
      </c>
      <c r="SA17" s="157">
        <v>628</v>
      </c>
      <c r="SB17" s="157">
        <v>618</v>
      </c>
      <c r="SC17" s="157">
        <v>10</v>
      </c>
      <c r="SD17" s="157">
        <v>0</v>
      </c>
      <c r="SE17" s="158">
        <f t="shared" si="66"/>
        <v>0.98407643312101911</v>
      </c>
      <c r="SF17" s="158">
        <f t="shared" si="67"/>
        <v>0</v>
      </c>
      <c r="SH17" s="173" t="s">
        <v>32</v>
      </c>
      <c r="SI17" s="157">
        <v>628</v>
      </c>
      <c r="SJ17" s="157">
        <v>618</v>
      </c>
      <c r="SK17" s="157">
        <v>10</v>
      </c>
      <c r="SL17" s="157">
        <v>0</v>
      </c>
      <c r="SM17" s="158">
        <f t="shared" si="68"/>
        <v>0.98407643312101911</v>
      </c>
      <c r="SN17" s="158">
        <f t="shared" si="69"/>
        <v>0</v>
      </c>
      <c r="SP17" s="173" t="s">
        <v>32</v>
      </c>
      <c r="SQ17" s="157">
        <v>628</v>
      </c>
      <c r="SR17" s="157">
        <v>618</v>
      </c>
      <c r="SS17" s="157">
        <v>10</v>
      </c>
      <c r="ST17" s="157">
        <v>0</v>
      </c>
      <c r="SU17" s="158">
        <f t="shared" si="70"/>
        <v>0.98407643312101911</v>
      </c>
      <c r="SV17" s="158">
        <f t="shared" si="71"/>
        <v>0</v>
      </c>
      <c r="SX17" s="173" t="s">
        <v>32</v>
      </c>
      <c r="SY17" s="157">
        <v>628</v>
      </c>
      <c r="SZ17" s="157">
        <v>618</v>
      </c>
      <c r="TA17" s="157">
        <v>10</v>
      </c>
      <c r="TB17" s="157">
        <v>0</v>
      </c>
      <c r="TC17" s="158">
        <f t="shared" si="72"/>
        <v>0.98407643312101911</v>
      </c>
      <c r="TD17" s="158">
        <f t="shared" si="73"/>
        <v>0</v>
      </c>
      <c r="TF17" s="173" t="s">
        <v>32</v>
      </c>
      <c r="TG17" s="157">
        <v>628</v>
      </c>
      <c r="TH17" s="157">
        <v>618</v>
      </c>
      <c r="TI17" s="157">
        <v>10</v>
      </c>
      <c r="TJ17" s="157">
        <v>0</v>
      </c>
      <c r="TK17" s="158">
        <f t="shared" si="74"/>
        <v>0.98407643312101911</v>
      </c>
      <c r="TL17" s="158">
        <f t="shared" si="75"/>
        <v>0</v>
      </c>
      <c r="TN17" s="173" t="s">
        <v>32</v>
      </c>
      <c r="TO17" s="157">
        <v>628</v>
      </c>
      <c r="TP17" s="157">
        <v>618</v>
      </c>
      <c r="TQ17" s="157">
        <v>10</v>
      </c>
      <c r="TR17" s="157">
        <v>0</v>
      </c>
      <c r="TS17" s="158">
        <f t="shared" si="76"/>
        <v>0.98407643312101911</v>
      </c>
      <c r="TT17" s="158">
        <f t="shared" si="77"/>
        <v>0</v>
      </c>
      <c r="TV17" s="173" t="s">
        <v>32</v>
      </c>
      <c r="TW17" s="157">
        <v>628</v>
      </c>
      <c r="TX17" s="157">
        <v>618</v>
      </c>
      <c r="TY17" s="157">
        <v>10</v>
      </c>
      <c r="TZ17" s="157">
        <v>0</v>
      </c>
      <c r="UA17" s="158">
        <f t="shared" si="78"/>
        <v>0.98407643312101911</v>
      </c>
      <c r="UB17" s="158">
        <f t="shared" si="79"/>
        <v>0</v>
      </c>
      <c r="UD17" s="173" t="s">
        <v>32</v>
      </c>
      <c r="UE17" s="157">
        <v>628</v>
      </c>
      <c r="UF17" s="157">
        <v>618</v>
      </c>
      <c r="UG17" s="157">
        <v>10</v>
      </c>
      <c r="UH17" s="157">
        <v>0</v>
      </c>
      <c r="UI17" s="158">
        <f t="shared" si="80"/>
        <v>0.98407643312101911</v>
      </c>
      <c r="UJ17" s="158">
        <f t="shared" si="81"/>
        <v>0</v>
      </c>
      <c r="UL17" s="173" t="s">
        <v>32</v>
      </c>
      <c r="UM17" s="157">
        <v>628</v>
      </c>
      <c r="UN17" s="157">
        <v>618</v>
      </c>
      <c r="UO17" s="157">
        <v>10</v>
      </c>
      <c r="UP17" s="157">
        <v>0</v>
      </c>
      <c r="UQ17" s="158">
        <f t="shared" si="82"/>
        <v>0.98407643312101911</v>
      </c>
      <c r="UR17" s="158">
        <f t="shared" si="83"/>
        <v>0</v>
      </c>
      <c r="UT17" s="173" t="s">
        <v>32</v>
      </c>
      <c r="UU17" s="157">
        <v>628</v>
      </c>
      <c r="UV17" s="157">
        <v>618</v>
      </c>
      <c r="UW17" s="157">
        <v>10</v>
      </c>
      <c r="UX17" s="157">
        <v>0</v>
      </c>
      <c r="UY17" s="158">
        <f t="shared" si="84"/>
        <v>0.98407643312101911</v>
      </c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5"/>
        <v>0.98407643312101911</v>
      </c>
      <c r="VH17" s="173" t="s">
        <v>32</v>
      </c>
      <c r="VI17" s="157">
        <v>628</v>
      </c>
      <c r="VJ17" s="157">
        <v>618</v>
      </c>
      <c r="VK17" s="157">
        <v>10</v>
      </c>
      <c r="VL17" s="157">
        <v>0</v>
      </c>
      <c r="VM17" s="158">
        <f t="shared" si="86"/>
        <v>0.98407643312101911</v>
      </c>
      <c r="VN17" s="158">
        <f t="shared" si="87"/>
        <v>0</v>
      </c>
      <c r="VQ17" s="157" t="s">
        <v>32</v>
      </c>
      <c r="VR17" s="157">
        <v>636</v>
      </c>
      <c r="VS17" s="157">
        <v>625</v>
      </c>
      <c r="VT17" s="157">
        <v>11</v>
      </c>
      <c r="VU17" s="157">
        <v>0</v>
      </c>
      <c r="VV17" s="158">
        <v>0.98</v>
      </c>
      <c r="VW17" s="158">
        <f t="shared" si="88"/>
        <v>-4.0764331210191296E-3</v>
      </c>
    </row>
    <row r="18" spans="1:595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2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5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0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1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2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95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4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5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89"/>
        <v>1</v>
      </c>
      <c r="ID18" s="4">
        <f t="shared" si="26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90"/>
        <v>1</v>
      </c>
      <c r="IL18" s="4">
        <f t="shared" si="27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28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29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0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1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2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3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91"/>
        <v>1</v>
      </c>
      <c r="KP18" s="4">
        <f t="shared" si="34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5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6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92"/>
        <v>1</v>
      </c>
      <c r="LV18" s="4">
        <f t="shared" si="37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93"/>
        <v>1</v>
      </c>
      <c r="MD18" s="158">
        <f t="shared" si="38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39"/>
        <v>1</v>
      </c>
      <c r="ML18" s="158">
        <f t="shared" si="40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1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2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3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4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5"/>
        <v>1</v>
      </c>
      <c r="OU18" s="158">
        <f t="shared" si="46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94"/>
        <v>1</v>
      </c>
      <c r="PC18" s="158">
        <f t="shared" si="47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48"/>
        <v>1</v>
      </c>
      <c r="PK18" s="158">
        <f t="shared" si="49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0"/>
        <v>1</v>
      </c>
      <c r="PS18" s="158">
        <f t="shared" si="51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2"/>
        <v>1</v>
      </c>
      <c r="QA18" s="158">
        <f t="shared" si="53"/>
        <v>0</v>
      </c>
      <c r="QC18" s="157">
        <f t="shared" si="54"/>
        <v>0</v>
      </c>
      <c r="QD18" s="157" t="s">
        <v>33</v>
      </c>
      <c r="QE18" s="157">
        <v>109</v>
      </c>
      <c r="QF18" s="157">
        <v>109</v>
      </c>
      <c r="QG18" s="157">
        <v>0</v>
      </c>
      <c r="QH18" s="157">
        <v>0</v>
      </c>
      <c r="QI18" s="158">
        <f t="shared" si="55"/>
        <v>1</v>
      </c>
      <c r="QJ18" s="158">
        <f t="shared" si="56"/>
        <v>0</v>
      </c>
      <c r="QL18" s="157" t="s">
        <v>33</v>
      </c>
      <c r="QM18" s="157">
        <v>109</v>
      </c>
      <c r="QN18" s="157">
        <v>109</v>
      </c>
      <c r="QO18" s="157">
        <v>0</v>
      </c>
      <c r="QP18" s="157">
        <v>0</v>
      </c>
      <c r="QQ18" s="158">
        <f t="shared" si="57"/>
        <v>1</v>
      </c>
      <c r="QR18" s="158">
        <f t="shared" si="58"/>
        <v>0</v>
      </c>
      <c r="QT18" s="157">
        <f t="shared" si="59"/>
        <v>0</v>
      </c>
      <c r="QU18" s="157" t="s">
        <v>33</v>
      </c>
      <c r="QV18" s="157">
        <v>109</v>
      </c>
      <c r="QW18" s="157">
        <v>109</v>
      </c>
      <c r="QX18" s="157">
        <v>0</v>
      </c>
      <c r="QY18" s="157">
        <v>0</v>
      </c>
      <c r="QZ18" s="158">
        <f t="shared" si="60"/>
        <v>1</v>
      </c>
      <c r="RA18" s="158">
        <f t="shared" si="61"/>
        <v>0</v>
      </c>
      <c r="RC18" s="157" t="s">
        <v>33</v>
      </c>
      <c r="RD18" s="157">
        <v>109</v>
      </c>
      <c r="RE18" s="157">
        <v>109</v>
      </c>
      <c r="RF18" s="157">
        <v>0</v>
      </c>
      <c r="RG18" s="157">
        <v>0</v>
      </c>
      <c r="RH18" s="158">
        <f t="shared" si="62"/>
        <v>1</v>
      </c>
      <c r="RI18" s="158">
        <f t="shared" si="63"/>
        <v>0</v>
      </c>
      <c r="RK18" s="157" t="s">
        <v>33</v>
      </c>
      <c r="RL18" s="157">
        <v>109</v>
      </c>
      <c r="RM18" s="157">
        <v>109</v>
      </c>
      <c r="RN18" s="157">
        <v>0</v>
      </c>
      <c r="RO18" s="157">
        <v>0</v>
      </c>
      <c r="RP18" s="158">
        <v>1</v>
      </c>
      <c r="RR18" s="157" t="s">
        <v>33</v>
      </c>
      <c r="RS18" s="157">
        <v>109</v>
      </c>
      <c r="RT18" s="157">
        <v>109</v>
      </c>
      <c r="RU18" s="157">
        <v>0</v>
      </c>
      <c r="RV18" s="157">
        <v>0</v>
      </c>
      <c r="RW18" s="158">
        <f t="shared" si="64"/>
        <v>1</v>
      </c>
      <c r="RX18" s="158">
        <f t="shared" si="65"/>
        <v>1</v>
      </c>
      <c r="RZ18" s="157" t="s">
        <v>33</v>
      </c>
      <c r="SA18" s="157">
        <v>109</v>
      </c>
      <c r="SB18" s="157">
        <v>109</v>
      </c>
      <c r="SC18" s="157">
        <v>0</v>
      </c>
      <c r="SD18" s="157">
        <v>0</v>
      </c>
      <c r="SE18" s="158">
        <f t="shared" si="66"/>
        <v>1</v>
      </c>
      <c r="SF18" s="158">
        <f t="shared" si="67"/>
        <v>0</v>
      </c>
      <c r="SH18" s="157" t="s">
        <v>33</v>
      </c>
      <c r="SI18" s="157">
        <v>109</v>
      </c>
      <c r="SJ18" s="157">
        <v>109</v>
      </c>
      <c r="SK18" s="157">
        <v>0</v>
      </c>
      <c r="SL18" s="157">
        <v>0</v>
      </c>
      <c r="SM18" s="158">
        <f t="shared" si="68"/>
        <v>1</v>
      </c>
      <c r="SN18" s="158">
        <f t="shared" si="69"/>
        <v>0</v>
      </c>
      <c r="SP18" s="157" t="s">
        <v>33</v>
      </c>
      <c r="SQ18" s="157">
        <v>109</v>
      </c>
      <c r="SR18" s="157">
        <v>109</v>
      </c>
      <c r="SS18" s="157">
        <v>0</v>
      </c>
      <c r="ST18" s="157">
        <v>0</v>
      </c>
      <c r="SU18" s="158">
        <f t="shared" si="70"/>
        <v>1</v>
      </c>
      <c r="SV18" s="158">
        <f t="shared" si="71"/>
        <v>0</v>
      </c>
      <c r="SX18" s="157" t="s">
        <v>33</v>
      </c>
      <c r="SY18" s="157">
        <v>109</v>
      </c>
      <c r="SZ18" s="157">
        <v>109</v>
      </c>
      <c r="TA18" s="157">
        <v>0</v>
      </c>
      <c r="TB18" s="157">
        <v>0</v>
      </c>
      <c r="TC18" s="158">
        <f t="shared" si="72"/>
        <v>1</v>
      </c>
      <c r="TD18" s="158">
        <f t="shared" si="73"/>
        <v>0</v>
      </c>
      <c r="TF18" s="157" t="s">
        <v>33</v>
      </c>
      <c r="TG18" s="157">
        <v>109</v>
      </c>
      <c r="TH18" s="157">
        <v>109</v>
      </c>
      <c r="TI18" s="157">
        <v>0</v>
      </c>
      <c r="TJ18" s="157">
        <v>0</v>
      </c>
      <c r="TK18" s="158">
        <f t="shared" si="74"/>
        <v>1</v>
      </c>
      <c r="TL18" s="158">
        <f t="shared" si="75"/>
        <v>0</v>
      </c>
      <c r="TN18" s="157" t="s">
        <v>33</v>
      </c>
      <c r="TO18" s="157">
        <v>109</v>
      </c>
      <c r="TP18" s="157">
        <v>109</v>
      </c>
      <c r="TQ18" s="157">
        <v>0</v>
      </c>
      <c r="TR18" s="157">
        <v>0</v>
      </c>
      <c r="TS18" s="158">
        <f t="shared" si="76"/>
        <v>1</v>
      </c>
      <c r="TT18" s="158">
        <f t="shared" si="77"/>
        <v>0</v>
      </c>
      <c r="TV18" s="157" t="s">
        <v>33</v>
      </c>
      <c r="TW18" s="157">
        <v>109</v>
      </c>
      <c r="TX18" s="157">
        <v>109</v>
      </c>
      <c r="TY18" s="157">
        <v>0</v>
      </c>
      <c r="TZ18" s="157">
        <v>0</v>
      </c>
      <c r="UA18" s="158">
        <f t="shared" si="78"/>
        <v>1</v>
      </c>
      <c r="UB18" s="158">
        <f t="shared" si="79"/>
        <v>0</v>
      </c>
      <c r="UD18" s="157" t="s">
        <v>33</v>
      </c>
      <c r="UE18" s="157">
        <v>109</v>
      </c>
      <c r="UF18" s="157">
        <v>109</v>
      </c>
      <c r="UG18" s="157">
        <v>0</v>
      </c>
      <c r="UH18" s="157">
        <v>0</v>
      </c>
      <c r="UI18" s="158">
        <f t="shared" si="80"/>
        <v>1</v>
      </c>
      <c r="UJ18" s="158">
        <f t="shared" si="81"/>
        <v>0</v>
      </c>
      <c r="UL18" s="157" t="s">
        <v>33</v>
      </c>
      <c r="UM18" s="157">
        <v>109</v>
      </c>
      <c r="UN18" s="157">
        <v>109</v>
      </c>
      <c r="UO18" s="157">
        <v>0</v>
      </c>
      <c r="UP18" s="157">
        <v>0</v>
      </c>
      <c r="UQ18" s="158">
        <f t="shared" si="82"/>
        <v>1</v>
      </c>
      <c r="UR18" s="158">
        <f t="shared" si="83"/>
        <v>0</v>
      </c>
      <c r="UT18" s="157" t="s">
        <v>33</v>
      </c>
      <c r="UU18" s="157">
        <v>109</v>
      </c>
      <c r="UV18" s="157">
        <v>109</v>
      </c>
      <c r="UW18" s="157">
        <v>0</v>
      </c>
      <c r="UX18" s="157">
        <v>0</v>
      </c>
      <c r="UY18" s="158">
        <f t="shared" si="84"/>
        <v>1</v>
      </c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5"/>
        <v>1</v>
      </c>
      <c r="VH18" s="157" t="s">
        <v>33</v>
      </c>
      <c r="VI18" s="157">
        <v>109</v>
      </c>
      <c r="VJ18" s="157">
        <v>109</v>
      </c>
      <c r="VK18" s="157">
        <v>0</v>
      </c>
      <c r="VL18" s="157">
        <v>0</v>
      </c>
      <c r="VM18" s="158">
        <f t="shared" si="86"/>
        <v>1</v>
      </c>
      <c r="VN18" s="158">
        <f t="shared" si="87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v>1</v>
      </c>
      <c r="VW18" s="158">
        <f t="shared" si="88"/>
        <v>0</v>
      </c>
    </row>
    <row r="19" spans="1:595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1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7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8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9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0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1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2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3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4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5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6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7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18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19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0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1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2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3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95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4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5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89"/>
        <v>1.8518518518518517E-2</v>
      </c>
      <c r="ID19" s="4">
        <f t="shared" si="26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90"/>
        <v>1.8518518518518517E-2</v>
      </c>
      <c r="IL19" s="4">
        <f t="shared" si="27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28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29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0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1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2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3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91"/>
        <v>1.8518518518518517E-2</v>
      </c>
      <c r="KP19" s="4">
        <f t="shared" si="34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5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6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92"/>
        <v>3.9408866995073892E-2</v>
      </c>
      <c r="LV19" s="4">
        <f t="shared" si="37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93"/>
        <v>3.9408866995073892E-2</v>
      </c>
      <c r="MD19" s="158">
        <f t="shared" si="38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39"/>
        <v>3.9408866995073892E-2</v>
      </c>
      <c r="ML19" s="158">
        <f t="shared" si="40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1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2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3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4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5"/>
        <v>3.9408866995073892E-2</v>
      </c>
      <c r="OU19" s="158">
        <f t="shared" si="46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94"/>
        <v>3.9408866995073892E-2</v>
      </c>
      <c r="PC19" s="158">
        <f t="shared" si="47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48"/>
        <v>3.9408866995073892E-2</v>
      </c>
      <c r="PK19" s="158">
        <f t="shared" si="49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0"/>
        <v>3.9408866995073892E-2</v>
      </c>
      <c r="PS19" s="158">
        <f t="shared" si="51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2"/>
        <v>3.9408866995073892E-2</v>
      </c>
      <c r="QA19" s="158">
        <f t="shared" si="53"/>
        <v>0</v>
      </c>
      <c r="QC19" s="157">
        <f t="shared" si="54"/>
        <v>0</v>
      </c>
      <c r="QD19" s="157" t="s">
        <v>34</v>
      </c>
      <c r="QE19" s="157">
        <v>203</v>
      </c>
      <c r="QF19" s="157">
        <v>8</v>
      </c>
      <c r="QG19" s="157">
        <v>191</v>
      </c>
      <c r="QH19" s="157">
        <v>4</v>
      </c>
      <c r="QI19" s="158">
        <f t="shared" si="55"/>
        <v>3.9408866995073892E-2</v>
      </c>
      <c r="QJ19" s="158">
        <f t="shared" si="56"/>
        <v>0</v>
      </c>
      <c r="QL19" s="157" t="s">
        <v>34</v>
      </c>
      <c r="QM19" s="157">
        <v>203</v>
      </c>
      <c r="QN19" s="157">
        <v>8</v>
      </c>
      <c r="QO19" s="157">
        <v>191</v>
      </c>
      <c r="QP19" s="157">
        <v>4</v>
      </c>
      <c r="QQ19" s="158">
        <f t="shared" si="57"/>
        <v>3.9408866995073892E-2</v>
      </c>
      <c r="QR19" s="158">
        <f t="shared" si="58"/>
        <v>0</v>
      </c>
      <c r="QT19" s="157">
        <f t="shared" si="59"/>
        <v>0</v>
      </c>
      <c r="QU19" s="157" t="s">
        <v>34</v>
      </c>
      <c r="QV19" s="157">
        <v>203</v>
      </c>
      <c r="QW19" s="157">
        <v>8</v>
      </c>
      <c r="QX19" s="157">
        <v>191</v>
      </c>
      <c r="QY19" s="157">
        <v>4</v>
      </c>
      <c r="QZ19" s="158">
        <f t="shared" si="60"/>
        <v>3.9408866995073892E-2</v>
      </c>
      <c r="RA19" s="158">
        <f t="shared" si="61"/>
        <v>0</v>
      </c>
      <c r="RB19" s="2" t="s">
        <v>119</v>
      </c>
      <c r="RC19" s="157" t="s">
        <v>34</v>
      </c>
      <c r="RD19" s="157">
        <v>203</v>
      </c>
      <c r="RE19" s="157">
        <v>8</v>
      </c>
      <c r="RF19" s="157">
        <v>191</v>
      </c>
      <c r="RG19" s="157">
        <v>4</v>
      </c>
      <c r="RH19" s="158">
        <f t="shared" si="62"/>
        <v>3.9408866995073892E-2</v>
      </c>
      <c r="RI19" s="158">
        <f t="shared" si="63"/>
        <v>0</v>
      </c>
      <c r="RK19" s="157" t="s">
        <v>34</v>
      </c>
      <c r="RL19" s="157">
        <v>203</v>
      </c>
      <c r="RM19" s="157">
        <v>8</v>
      </c>
      <c r="RN19" s="157">
        <v>191</v>
      </c>
      <c r="RO19" s="157">
        <v>4</v>
      </c>
      <c r="RP19" s="158">
        <v>0.04</v>
      </c>
      <c r="RR19" s="157" t="s">
        <v>34</v>
      </c>
      <c r="RS19" s="157">
        <v>203</v>
      </c>
      <c r="RT19" s="157">
        <v>8</v>
      </c>
      <c r="RU19" s="157">
        <v>191</v>
      </c>
      <c r="RV19" s="157">
        <v>4</v>
      </c>
      <c r="RW19" s="158">
        <f t="shared" si="64"/>
        <v>3.9408866995073892E-2</v>
      </c>
      <c r="RX19" s="158">
        <f t="shared" si="65"/>
        <v>-3.9605911330049262</v>
      </c>
      <c r="RZ19" s="157" t="s">
        <v>34</v>
      </c>
      <c r="SA19" s="157">
        <v>203</v>
      </c>
      <c r="SB19" s="157">
        <v>8</v>
      </c>
      <c r="SC19" s="157">
        <v>191</v>
      </c>
      <c r="SD19" s="157">
        <v>4</v>
      </c>
      <c r="SE19" s="158">
        <f t="shared" si="66"/>
        <v>3.9408866995073892E-2</v>
      </c>
      <c r="SF19" s="158">
        <f t="shared" si="67"/>
        <v>0</v>
      </c>
      <c r="SH19" s="157" t="s">
        <v>34</v>
      </c>
      <c r="SI19" s="157">
        <v>203</v>
      </c>
      <c r="SJ19" s="157">
        <v>8</v>
      </c>
      <c r="SK19" s="157">
        <v>191</v>
      </c>
      <c r="SL19" s="157">
        <v>4</v>
      </c>
      <c r="SM19" s="158">
        <f t="shared" si="68"/>
        <v>3.9408866995073892E-2</v>
      </c>
      <c r="SN19" s="158">
        <f t="shared" si="69"/>
        <v>0</v>
      </c>
      <c r="SP19" s="157" t="s">
        <v>34</v>
      </c>
      <c r="SQ19" s="157">
        <v>203</v>
      </c>
      <c r="SR19" s="157">
        <v>8</v>
      </c>
      <c r="SS19" s="157">
        <v>191</v>
      </c>
      <c r="ST19" s="157">
        <v>4</v>
      </c>
      <c r="SU19" s="158">
        <f t="shared" si="70"/>
        <v>3.9408866995073892E-2</v>
      </c>
      <c r="SV19" s="158">
        <f t="shared" si="71"/>
        <v>0</v>
      </c>
      <c r="SX19" s="157" t="s">
        <v>34</v>
      </c>
      <c r="SY19" s="157">
        <v>203</v>
      </c>
      <c r="SZ19" s="157">
        <v>8</v>
      </c>
      <c r="TA19" s="157">
        <v>191</v>
      </c>
      <c r="TB19" s="157">
        <v>4</v>
      </c>
      <c r="TC19" s="158">
        <f t="shared" si="72"/>
        <v>3.9408866995073892E-2</v>
      </c>
      <c r="TD19" s="158">
        <f t="shared" si="73"/>
        <v>0</v>
      </c>
      <c r="TF19" s="157" t="s">
        <v>34</v>
      </c>
      <c r="TG19" s="157">
        <v>203</v>
      </c>
      <c r="TH19" s="157">
        <v>8</v>
      </c>
      <c r="TI19" s="157">
        <v>191</v>
      </c>
      <c r="TJ19" s="157">
        <v>4</v>
      </c>
      <c r="TK19" s="158">
        <f t="shared" si="74"/>
        <v>3.9408866995073892E-2</v>
      </c>
      <c r="TL19" s="158">
        <f t="shared" si="75"/>
        <v>0</v>
      </c>
      <c r="TN19" s="157" t="s">
        <v>34</v>
      </c>
      <c r="TO19" s="157">
        <v>203</v>
      </c>
      <c r="TP19" s="157">
        <v>8</v>
      </c>
      <c r="TQ19" s="157">
        <v>191</v>
      </c>
      <c r="TR19" s="157">
        <v>4</v>
      </c>
      <c r="TS19" s="158">
        <f t="shared" si="76"/>
        <v>3.9408866995073892E-2</v>
      </c>
      <c r="TT19" s="158">
        <f t="shared" si="77"/>
        <v>0</v>
      </c>
      <c r="TV19" s="157" t="s">
        <v>34</v>
      </c>
      <c r="TW19" s="157">
        <v>203</v>
      </c>
      <c r="TX19" s="157">
        <v>8</v>
      </c>
      <c r="TY19" s="157">
        <v>191</v>
      </c>
      <c r="TZ19" s="157">
        <v>4</v>
      </c>
      <c r="UA19" s="158">
        <f t="shared" si="78"/>
        <v>3.9408866995073892E-2</v>
      </c>
      <c r="UB19" s="158">
        <f t="shared" si="79"/>
        <v>0</v>
      </c>
      <c r="UD19" s="157" t="s">
        <v>34</v>
      </c>
      <c r="UE19" s="157">
        <v>203</v>
      </c>
      <c r="UF19" s="157">
        <v>8</v>
      </c>
      <c r="UG19" s="157">
        <v>191</v>
      </c>
      <c r="UH19" s="157">
        <v>4</v>
      </c>
      <c r="UI19" s="158">
        <f t="shared" si="80"/>
        <v>3.9408866995073892E-2</v>
      </c>
      <c r="UJ19" s="158">
        <f t="shared" si="81"/>
        <v>0</v>
      </c>
      <c r="UL19" s="157" t="s">
        <v>34</v>
      </c>
      <c r="UM19" s="157">
        <v>203</v>
      </c>
      <c r="UN19" s="157">
        <v>8</v>
      </c>
      <c r="UO19" s="157">
        <v>191</v>
      </c>
      <c r="UP19" s="157">
        <v>4</v>
      </c>
      <c r="UQ19" s="158">
        <f t="shared" si="82"/>
        <v>3.9408866995073892E-2</v>
      </c>
      <c r="UR19" s="158">
        <f t="shared" si="83"/>
        <v>0</v>
      </c>
      <c r="UT19" s="157" t="s">
        <v>34</v>
      </c>
      <c r="UU19" s="157">
        <v>203</v>
      </c>
      <c r="UV19" s="157">
        <v>8</v>
      </c>
      <c r="UW19" s="157">
        <v>191</v>
      </c>
      <c r="UX19" s="157">
        <v>4</v>
      </c>
      <c r="UY19" s="158">
        <f t="shared" si="84"/>
        <v>3.9408866995073892E-2</v>
      </c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5"/>
        <v>3.9408866995073892E-2</v>
      </c>
      <c r="VH19" s="157" t="s">
        <v>34</v>
      </c>
      <c r="VI19" s="157">
        <v>203</v>
      </c>
      <c r="VJ19" s="157">
        <v>8</v>
      </c>
      <c r="VK19" s="157">
        <v>191</v>
      </c>
      <c r="VL19" s="157">
        <v>4</v>
      </c>
      <c r="VM19" s="158">
        <f t="shared" si="86"/>
        <v>3.9408866995073892E-2</v>
      </c>
      <c r="VN19" s="158">
        <f t="shared" si="87"/>
        <v>0</v>
      </c>
      <c r="VQ19" s="157" t="s">
        <v>34</v>
      </c>
      <c r="VR19" s="157">
        <v>203</v>
      </c>
      <c r="VS19" s="157">
        <v>201</v>
      </c>
      <c r="VT19" s="157">
        <v>2</v>
      </c>
      <c r="VU19" s="157">
        <v>0</v>
      </c>
      <c r="VV19" s="158">
        <v>0.99</v>
      </c>
      <c r="VW19" s="158">
        <f t="shared" si="88"/>
        <v>0.95059113300492615</v>
      </c>
    </row>
    <row r="20" spans="1:595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1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2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3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4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5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6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7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8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9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0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1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2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3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4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5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6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7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18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19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0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1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2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3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95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4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5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89"/>
        <v>0.4375</v>
      </c>
      <c r="ID20" s="4">
        <f t="shared" si="26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7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28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29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0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1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2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3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91"/>
        <v>0.4375</v>
      </c>
      <c r="KP20" s="4">
        <f t="shared" si="34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5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6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92"/>
        <v>0.4375</v>
      </c>
      <c r="LV20" s="4">
        <f t="shared" si="37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93"/>
        <v>0.4375</v>
      </c>
      <c r="MD20" s="158">
        <f t="shared" si="38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39"/>
        <v>0.4375</v>
      </c>
      <c r="ML20" s="158">
        <f t="shared" si="40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1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2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3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4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5"/>
        <v>0.4375</v>
      </c>
      <c r="OU20" s="158">
        <f t="shared" si="46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94"/>
        <v>0.4375</v>
      </c>
      <c r="PC20" s="158">
        <f t="shared" si="47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48"/>
        <v>0.4375</v>
      </c>
      <c r="PK20" s="158">
        <f t="shared" si="49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0"/>
        <v>0.4375</v>
      </c>
      <c r="PS20" s="158">
        <f t="shared" si="51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2"/>
        <v>0.4375</v>
      </c>
      <c r="QA20" s="158">
        <f t="shared" si="53"/>
        <v>0</v>
      </c>
      <c r="QB20" s="2" t="s">
        <v>119</v>
      </c>
      <c r="QC20" s="157">
        <f t="shared" si="54"/>
        <v>0</v>
      </c>
      <c r="QD20" s="157" t="s">
        <v>35</v>
      </c>
      <c r="QE20" s="157">
        <v>48</v>
      </c>
      <c r="QF20" s="157">
        <v>21</v>
      </c>
      <c r="QG20" s="157">
        <v>22</v>
      </c>
      <c r="QH20" s="159">
        <v>5</v>
      </c>
      <c r="QI20" s="158">
        <f t="shared" si="55"/>
        <v>0.4375</v>
      </c>
      <c r="QJ20" s="158">
        <f t="shared" si="56"/>
        <v>0</v>
      </c>
      <c r="QK20" s="2" t="s">
        <v>119</v>
      </c>
      <c r="QL20" s="157" t="s">
        <v>35</v>
      </c>
      <c r="QM20" s="157">
        <v>48</v>
      </c>
      <c r="QN20" s="157">
        <v>21</v>
      </c>
      <c r="QO20" s="157">
        <v>22</v>
      </c>
      <c r="QP20" s="157">
        <v>5</v>
      </c>
      <c r="QQ20" s="158">
        <f t="shared" si="57"/>
        <v>0.4375</v>
      </c>
      <c r="QR20" s="158">
        <f t="shared" si="58"/>
        <v>0</v>
      </c>
      <c r="QT20" s="157">
        <f t="shared" si="59"/>
        <v>0</v>
      </c>
      <c r="QU20" s="157" t="s">
        <v>35</v>
      </c>
      <c r="QV20" s="157">
        <v>48</v>
      </c>
      <c r="QW20" s="157">
        <v>21</v>
      </c>
      <c r="QX20" s="157">
        <v>22</v>
      </c>
      <c r="QY20" s="157">
        <v>5</v>
      </c>
      <c r="QZ20" s="158">
        <f t="shared" si="60"/>
        <v>0.4375</v>
      </c>
      <c r="RA20" s="158">
        <f t="shared" si="61"/>
        <v>0</v>
      </c>
      <c r="RB20" s="2" t="s">
        <v>119</v>
      </c>
      <c r="RC20" s="157" t="s">
        <v>35</v>
      </c>
      <c r="RD20" s="157">
        <v>48</v>
      </c>
      <c r="RE20" s="157">
        <v>21</v>
      </c>
      <c r="RF20" s="157">
        <v>22</v>
      </c>
      <c r="RG20" s="157">
        <v>5</v>
      </c>
      <c r="RH20" s="158">
        <f t="shared" si="62"/>
        <v>0.4375</v>
      </c>
      <c r="RI20" s="158">
        <f t="shared" si="63"/>
        <v>0</v>
      </c>
      <c r="RJ20" s="2" t="s">
        <v>119</v>
      </c>
      <c r="RK20" s="157" t="s">
        <v>35</v>
      </c>
      <c r="RL20" s="157">
        <v>48</v>
      </c>
      <c r="RM20" s="157">
        <v>21</v>
      </c>
      <c r="RN20" s="157">
        <v>21</v>
      </c>
      <c r="RO20" s="157">
        <v>6</v>
      </c>
      <c r="RP20" s="158">
        <v>0.44</v>
      </c>
      <c r="RR20" s="157" t="s">
        <v>35</v>
      </c>
      <c r="RS20" s="157">
        <v>48</v>
      </c>
      <c r="RT20" s="157">
        <v>21</v>
      </c>
      <c r="RU20" s="159">
        <v>22</v>
      </c>
      <c r="RV20" s="159">
        <v>5</v>
      </c>
      <c r="RW20" s="158">
        <f t="shared" si="64"/>
        <v>0.4375</v>
      </c>
      <c r="RX20" s="158">
        <f t="shared" si="65"/>
        <v>-5.5625</v>
      </c>
      <c r="RY20" s="17" t="s">
        <v>119</v>
      </c>
      <c r="RZ20" s="157" t="s">
        <v>35</v>
      </c>
      <c r="SA20" s="157">
        <v>48</v>
      </c>
      <c r="SB20" s="157">
        <v>21</v>
      </c>
      <c r="SC20" s="159">
        <v>22</v>
      </c>
      <c r="SD20" s="159">
        <v>5</v>
      </c>
      <c r="SE20" s="158">
        <f t="shared" si="66"/>
        <v>0.4375</v>
      </c>
      <c r="SF20" s="158">
        <f t="shared" si="67"/>
        <v>0</v>
      </c>
      <c r="SG20" s="17" t="s">
        <v>119</v>
      </c>
      <c r="SH20" s="157" t="s">
        <v>35</v>
      </c>
      <c r="SI20" s="157">
        <v>48</v>
      </c>
      <c r="SJ20" s="157">
        <v>21</v>
      </c>
      <c r="SK20" s="159">
        <v>22</v>
      </c>
      <c r="SL20" s="159">
        <v>5</v>
      </c>
      <c r="SM20" s="158">
        <f t="shared" si="68"/>
        <v>0.4375</v>
      </c>
      <c r="SN20" s="158">
        <f t="shared" si="69"/>
        <v>0</v>
      </c>
      <c r="SO20" s="17" t="s">
        <v>119</v>
      </c>
      <c r="SP20" s="157" t="s">
        <v>35</v>
      </c>
      <c r="SQ20" s="157">
        <v>48</v>
      </c>
      <c r="SR20" s="157">
        <v>21</v>
      </c>
      <c r="SS20" s="159">
        <v>22</v>
      </c>
      <c r="ST20" s="159">
        <v>5</v>
      </c>
      <c r="SU20" s="158">
        <f t="shared" si="70"/>
        <v>0.4375</v>
      </c>
      <c r="SV20" s="158">
        <f t="shared" si="71"/>
        <v>0</v>
      </c>
      <c r="SW20" s="17" t="s">
        <v>119</v>
      </c>
      <c r="SX20" s="157" t="s">
        <v>35</v>
      </c>
      <c r="SY20" s="157">
        <v>48</v>
      </c>
      <c r="SZ20" s="157">
        <v>21</v>
      </c>
      <c r="TA20" s="159">
        <v>22</v>
      </c>
      <c r="TB20" s="159">
        <v>5</v>
      </c>
      <c r="TC20" s="158">
        <f t="shared" si="72"/>
        <v>0.4375</v>
      </c>
      <c r="TD20" s="158">
        <f t="shared" si="73"/>
        <v>0</v>
      </c>
      <c r="TE20" s="17" t="s">
        <v>119</v>
      </c>
      <c r="TF20" s="157" t="s">
        <v>35</v>
      </c>
      <c r="TG20" s="157">
        <v>48</v>
      </c>
      <c r="TH20" s="157">
        <v>21</v>
      </c>
      <c r="TI20" s="159">
        <v>21</v>
      </c>
      <c r="TJ20" s="159">
        <v>6</v>
      </c>
      <c r="TK20" s="158">
        <f t="shared" si="74"/>
        <v>0.4375</v>
      </c>
      <c r="TL20" s="158">
        <f t="shared" si="75"/>
        <v>0</v>
      </c>
      <c r="TN20" s="157" t="s">
        <v>35</v>
      </c>
      <c r="TO20" s="157">
        <v>48</v>
      </c>
      <c r="TP20" s="157">
        <v>21</v>
      </c>
      <c r="TQ20" s="159">
        <v>21</v>
      </c>
      <c r="TR20" s="159">
        <v>6</v>
      </c>
      <c r="TS20" s="158">
        <f t="shared" si="76"/>
        <v>0.4375</v>
      </c>
      <c r="TT20" s="158">
        <f t="shared" si="77"/>
        <v>0</v>
      </c>
      <c r="TV20" s="157" t="s">
        <v>35</v>
      </c>
      <c r="TW20" s="157">
        <v>48</v>
      </c>
      <c r="TX20" s="157">
        <v>21</v>
      </c>
      <c r="TY20" s="159">
        <v>22</v>
      </c>
      <c r="TZ20" s="159">
        <v>5</v>
      </c>
      <c r="UA20" s="158">
        <f t="shared" si="78"/>
        <v>0.4375</v>
      </c>
      <c r="UB20" s="158">
        <f t="shared" si="79"/>
        <v>0</v>
      </c>
      <c r="UC20" s="17" t="s">
        <v>119</v>
      </c>
      <c r="UD20" s="157" t="s">
        <v>35</v>
      </c>
      <c r="UE20" s="157">
        <v>48</v>
      </c>
      <c r="UF20" s="157">
        <v>21</v>
      </c>
      <c r="UG20" s="159">
        <v>22</v>
      </c>
      <c r="UH20" s="159">
        <v>5</v>
      </c>
      <c r="UI20" s="158">
        <f t="shared" si="80"/>
        <v>0.4375</v>
      </c>
      <c r="UJ20" s="158">
        <f t="shared" si="81"/>
        <v>0</v>
      </c>
      <c r="UK20" s="110" t="s">
        <v>119</v>
      </c>
      <c r="UL20" s="157" t="s">
        <v>35</v>
      </c>
      <c r="UM20" s="157">
        <v>48</v>
      </c>
      <c r="UN20" s="157">
        <v>21</v>
      </c>
      <c r="UO20" s="159">
        <v>22</v>
      </c>
      <c r="UP20" s="159">
        <v>5</v>
      </c>
      <c r="UQ20" s="158">
        <f t="shared" si="82"/>
        <v>0.4375</v>
      </c>
      <c r="UR20" s="158">
        <f t="shared" si="83"/>
        <v>0</v>
      </c>
      <c r="US20" s="17" t="s">
        <v>119</v>
      </c>
      <c r="UT20" s="157" t="s">
        <v>35</v>
      </c>
      <c r="UU20" s="157">
        <v>48</v>
      </c>
      <c r="UV20" s="157">
        <v>21</v>
      </c>
      <c r="UW20" s="159">
        <v>22</v>
      </c>
      <c r="UX20" s="159">
        <v>5</v>
      </c>
      <c r="UY20" s="158">
        <f t="shared" si="84"/>
        <v>0.4375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5"/>
        <v>0.4375</v>
      </c>
      <c r="VG20" s="17" t="s">
        <v>119</v>
      </c>
      <c r="VH20" s="157" t="s">
        <v>35</v>
      </c>
      <c r="VI20" s="157">
        <v>48</v>
      </c>
      <c r="VJ20" s="157">
        <v>21</v>
      </c>
      <c r="VK20" s="157">
        <v>21</v>
      </c>
      <c r="VL20" s="157">
        <v>6</v>
      </c>
      <c r="VM20" s="158">
        <f t="shared" si="86"/>
        <v>0.4375</v>
      </c>
      <c r="VN20" s="158">
        <f t="shared" si="87"/>
        <v>0</v>
      </c>
      <c r="VQ20" s="157" t="s">
        <v>35</v>
      </c>
      <c r="VR20" s="157">
        <v>48</v>
      </c>
      <c r="VS20" s="157">
        <v>47</v>
      </c>
      <c r="VT20" s="157">
        <v>1</v>
      </c>
      <c r="VU20" s="157">
        <v>0</v>
      </c>
      <c r="VV20" s="158">
        <v>0.98</v>
      </c>
      <c r="VW20" s="158">
        <f t="shared" si="88"/>
        <v>0.54249999999999998</v>
      </c>
    </row>
    <row r="21" spans="1:595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2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3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4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5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6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7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18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19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0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1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2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3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95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4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5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89"/>
        <v>1</v>
      </c>
      <c r="ID21" s="4">
        <f t="shared" si="26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90"/>
        <v>1</v>
      </c>
      <c r="IL21" s="4">
        <f t="shared" si="27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28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29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0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1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2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3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4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5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6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92"/>
        <v>0.92</v>
      </c>
      <c r="LV21" s="4">
        <f t="shared" si="37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93"/>
        <v>0.92</v>
      </c>
      <c r="MD21" s="158">
        <f t="shared" si="38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39"/>
        <v>0.92</v>
      </c>
      <c r="ML21" s="158">
        <f t="shared" si="40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1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2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3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4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5"/>
        <v>0.88</v>
      </c>
      <c r="OU21" s="158">
        <f t="shared" si="46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94"/>
        <v>0.88</v>
      </c>
      <c r="PC21" s="158">
        <f t="shared" si="47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48"/>
        <v>0.88</v>
      </c>
      <c r="PK21" s="158">
        <f t="shared" si="49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0"/>
        <v>0.88</v>
      </c>
      <c r="PS21" s="158">
        <f t="shared" si="51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2"/>
        <v>0.88</v>
      </c>
      <c r="QA21" s="158">
        <f t="shared" si="53"/>
        <v>0</v>
      </c>
      <c r="QC21" s="157">
        <f t="shared" si="54"/>
        <v>0</v>
      </c>
      <c r="QD21" s="173" t="s">
        <v>36</v>
      </c>
      <c r="QE21" s="159">
        <v>25</v>
      </c>
      <c r="QF21" s="159">
        <v>22</v>
      </c>
      <c r="QG21" s="159">
        <v>3</v>
      </c>
      <c r="QH21" s="159">
        <v>0</v>
      </c>
      <c r="QI21" s="158">
        <f t="shared" si="55"/>
        <v>0.88</v>
      </c>
      <c r="QJ21" s="158">
        <f t="shared" si="56"/>
        <v>0</v>
      </c>
      <c r="QL21" s="161" t="s">
        <v>36</v>
      </c>
      <c r="QM21" s="157">
        <v>25</v>
      </c>
      <c r="QN21" s="157">
        <v>22</v>
      </c>
      <c r="QO21" s="159">
        <v>3</v>
      </c>
      <c r="QP21" s="157">
        <v>0</v>
      </c>
      <c r="QQ21" s="158">
        <f t="shared" si="57"/>
        <v>0.88</v>
      </c>
      <c r="QR21" s="158">
        <f t="shared" si="58"/>
        <v>0</v>
      </c>
      <c r="QT21" s="157">
        <f t="shared" si="59"/>
        <v>0</v>
      </c>
      <c r="QU21" s="161" t="s">
        <v>36</v>
      </c>
      <c r="QV21" s="157">
        <v>25</v>
      </c>
      <c r="QW21" s="157">
        <v>22</v>
      </c>
      <c r="QX21" s="159">
        <v>3</v>
      </c>
      <c r="QY21" s="157">
        <v>0</v>
      </c>
      <c r="QZ21" s="158">
        <f t="shared" si="60"/>
        <v>0.88</v>
      </c>
      <c r="RA21" s="158">
        <f t="shared" si="61"/>
        <v>0</v>
      </c>
      <c r="RC21" s="161" t="s">
        <v>36</v>
      </c>
      <c r="RD21" s="157">
        <v>25</v>
      </c>
      <c r="RE21" s="157">
        <v>22</v>
      </c>
      <c r="RF21" s="159">
        <v>3</v>
      </c>
      <c r="RG21" s="157">
        <v>0</v>
      </c>
      <c r="RH21" s="158">
        <f t="shared" si="62"/>
        <v>0.88</v>
      </c>
      <c r="RI21" s="158">
        <f t="shared" si="63"/>
        <v>0</v>
      </c>
      <c r="RK21" s="157" t="s">
        <v>36</v>
      </c>
      <c r="RL21" s="157">
        <v>65</v>
      </c>
      <c r="RM21" s="157">
        <v>22</v>
      </c>
      <c r="RN21" s="157">
        <v>3</v>
      </c>
      <c r="RO21" s="157">
        <v>40</v>
      </c>
      <c r="RP21" s="158">
        <v>0.34</v>
      </c>
      <c r="RR21" s="161" t="s">
        <v>36</v>
      </c>
      <c r="RS21" s="157">
        <v>25</v>
      </c>
      <c r="RT21" s="157">
        <v>22</v>
      </c>
      <c r="RU21" s="157">
        <v>3</v>
      </c>
      <c r="RV21" s="157">
        <v>0</v>
      </c>
      <c r="RW21" s="158">
        <f t="shared" si="64"/>
        <v>0.88</v>
      </c>
      <c r="RX21" s="158">
        <f t="shared" si="65"/>
        <v>-39.119999999999997</v>
      </c>
      <c r="RZ21" s="161" t="s">
        <v>36</v>
      </c>
      <c r="SA21" s="157">
        <v>25</v>
      </c>
      <c r="SB21" s="157">
        <v>22</v>
      </c>
      <c r="SC21" s="157">
        <v>3</v>
      </c>
      <c r="SD21" s="157">
        <v>0</v>
      </c>
      <c r="SE21" s="158">
        <f t="shared" si="66"/>
        <v>0.88</v>
      </c>
      <c r="SF21" s="158">
        <f t="shared" si="67"/>
        <v>0</v>
      </c>
      <c r="SH21" s="161" t="s">
        <v>36</v>
      </c>
      <c r="SI21" s="157">
        <v>25</v>
      </c>
      <c r="SJ21" s="157">
        <v>22</v>
      </c>
      <c r="SK21" s="157">
        <v>3</v>
      </c>
      <c r="SL21" s="157">
        <v>0</v>
      </c>
      <c r="SM21" s="158">
        <f t="shared" si="68"/>
        <v>0.88</v>
      </c>
      <c r="SN21" s="158">
        <f t="shared" si="69"/>
        <v>0</v>
      </c>
      <c r="SP21" s="161" t="s">
        <v>36</v>
      </c>
      <c r="SQ21" s="157">
        <v>25</v>
      </c>
      <c r="SR21" s="157">
        <v>22</v>
      </c>
      <c r="SS21" s="157">
        <v>3</v>
      </c>
      <c r="ST21" s="157">
        <v>0</v>
      </c>
      <c r="SU21" s="158">
        <f t="shared" si="70"/>
        <v>0.88</v>
      </c>
      <c r="SV21" s="158">
        <f t="shared" si="71"/>
        <v>0</v>
      </c>
      <c r="SX21" s="161" t="s">
        <v>36</v>
      </c>
      <c r="SY21" s="157">
        <v>25</v>
      </c>
      <c r="SZ21" s="157">
        <v>22</v>
      </c>
      <c r="TA21" s="157">
        <v>3</v>
      </c>
      <c r="TB21" s="157">
        <v>0</v>
      </c>
      <c r="TC21" s="158">
        <f t="shared" si="72"/>
        <v>0.88</v>
      </c>
      <c r="TD21" s="158">
        <f t="shared" si="73"/>
        <v>0</v>
      </c>
      <c r="TF21" s="161" t="s">
        <v>36</v>
      </c>
      <c r="TG21" s="157">
        <v>25</v>
      </c>
      <c r="TH21" s="157">
        <v>22</v>
      </c>
      <c r="TI21" s="157">
        <v>3</v>
      </c>
      <c r="TJ21" s="157">
        <v>0</v>
      </c>
      <c r="TK21" s="158">
        <f t="shared" si="74"/>
        <v>0.88</v>
      </c>
      <c r="TL21" s="158">
        <f t="shared" si="75"/>
        <v>0</v>
      </c>
      <c r="TN21" s="161" t="s">
        <v>36</v>
      </c>
      <c r="TO21" s="157">
        <v>25</v>
      </c>
      <c r="TP21" s="157">
        <v>22</v>
      </c>
      <c r="TQ21" s="157">
        <v>3</v>
      </c>
      <c r="TR21" s="157">
        <v>0</v>
      </c>
      <c r="TS21" s="158">
        <f t="shared" si="76"/>
        <v>0.88</v>
      </c>
      <c r="TT21" s="158">
        <f t="shared" si="77"/>
        <v>0</v>
      </c>
      <c r="TV21" s="161" t="s">
        <v>36</v>
      </c>
      <c r="TW21" s="157">
        <v>25</v>
      </c>
      <c r="TX21" s="157">
        <v>22</v>
      </c>
      <c r="TY21" s="157">
        <v>3</v>
      </c>
      <c r="TZ21" s="157">
        <v>0</v>
      </c>
      <c r="UA21" s="158">
        <f t="shared" si="78"/>
        <v>0.88</v>
      </c>
      <c r="UB21" s="158">
        <f t="shared" si="79"/>
        <v>0</v>
      </c>
      <c r="UD21" s="161" t="s">
        <v>36</v>
      </c>
      <c r="UE21" s="157">
        <v>25</v>
      </c>
      <c r="UF21" s="157">
        <v>22</v>
      </c>
      <c r="UG21" s="157">
        <v>3</v>
      </c>
      <c r="UH21" s="157">
        <v>0</v>
      </c>
      <c r="UI21" s="158">
        <f t="shared" si="80"/>
        <v>0.88</v>
      </c>
      <c r="UJ21" s="158">
        <f t="shared" si="81"/>
        <v>0</v>
      </c>
      <c r="UL21" s="161" t="s">
        <v>36</v>
      </c>
      <c r="UM21" s="157">
        <v>25</v>
      </c>
      <c r="UN21" s="157">
        <v>22</v>
      </c>
      <c r="UO21" s="157">
        <v>3</v>
      </c>
      <c r="UP21" s="157">
        <v>0</v>
      </c>
      <c r="UQ21" s="158">
        <f t="shared" si="82"/>
        <v>0.88</v>
      </c>
      <c r="UR21" s="158">
        <f t="shared" si="83"/>
        <v>0</v>
      </c>
      <c r="UT21" s="161" t="s">
        <v>36</v>
      </c>
      <c r="UU21" s="157">
        <v>25</v>
      </c>
      <c r="UV21" s="157">
        <v>22</v>
      </c>
      <c r="UW21" s="157">
        <v>3</v>
      </c>
      <c r="UX21" s="157">
        <v>0</v>
      </c>
      <c r="UY21" s="158">
        <f t="shared" si="84"/>
        <v>0.88</v>
      </c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5"/>
        <v>0.88</v>
      </c>
      <c r="VH21" s="161" t="s">
        <v>36</v>
      </c>
      <c r="VI21" s="157">
        <v>25</v>
      </c>
      <c r="VJ21" s="157">
        <v>22</v>
      </c>
      <c r="VK21" s="157">
        <v>3</v>
      </c>
      <c r="VL21" s="157">
        <v>0</v>
      </c>
      <c r="VM21" s="158">
        <f t="shared" si="86"/>
        <v>0.88</v>
      </c>
      <c r="VN21" s="158">
        <f t="shared" si="87"/>
        <v>0</v>
      </c>
      <c r="VQ21" s="161" t="s">
        <v>36</v>
      </c>
      <c r="VR21" s="157">
        <v>65</v>
      </c>
      <c r="VS21" s="157">
        <v>28</v>
      </c>
      <c r="VT21" s="157">
        <v>37</v>
      </c>
      <c r="VU21" s="157">
        <v>0</v>
      </c>
      <c r="VV21" s="158">
        <v>0.43</v>
      </c>
      <c r="VW21" s="158">
        <f t="shared" si="88"/>
        <v>-0.45</v>
      </c>
    </row>
    <row r="22" spans="1:595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2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3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4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5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6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7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18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19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0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1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2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3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95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4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5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89"/>
        <v>1</v>
      </c>
      <c r="ID22" s="4">
        <f t="shared" si="26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90"/>
        <v>1</v>
      </c>
      <c r="IL22" s="4">
        <f t="shared" si="27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28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29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0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1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2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3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4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5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6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7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93"/>
        <v>1</v>
      </c>
      <c r="MD22" s="158">
        <f t="shared" si="38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39"/>
        <v>1</v>
      </c>
      <c r="ML22" s="158">
        <f t="shared" si="40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1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2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3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4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5"/>
        <v>1</v>
      </c>
      <c r="OU22" s="158">
        <f t="shared" si="46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94"/>
        <v>1</v>
      </c>
      <c r="PC22" s="158">
        <f t="shared" si="47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48"/>
        <v>1</v>
      </c>
      <c r="PK22" s="158">
        <f t="shared" si="49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0"/>
        <v>1</v>
      </c>
      <c r="PS22" s="158">
        <f t="shared" si="51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2"/>
        <v>1</v>
      </c>
      <c r="QA22" s="158">
        <f t="shared" si="53"/>
        <v>0</v>
      </c>
      <c r="QC22" s="157">
        <f t="shared" si="54"/>
        <v>0</v>
      </c>
      <c r="QD22" s="163" t="s">
        <v>37</v>
      </c>
      <c r="QE22" s="156">
        <v>11</v>
      </c>
      <c r="QF22" s="156">
        <v>11</v>
      </c>
      <c r="QG22" s="156">
        <v>0</v>
      </c>
      <c r="QH22" s="156">
        <v>0</v>
      </c>
      <c r="QI22" s="158">
        <f t="shared" si="55"/>
        <v>1</v>
      </c>
      <c r="QJ22" s="158">
        <f t="shared" si="56"/>
        <v>0</v>
      </c>
      <c r="QL22" s="163" t="s">
        <v>37</v>
      </c>
      <c r="QM22" s="156">
        <v>11</v>
      </c>
      <c r="QN22" s="156">
        <v>11</v>
      </c>
      <c r="QO22" s="156">
        <v>0</v>
      </c>
      <c r="QP22" s="156">
        <v>0</v>
      </c>
      <c r="QQ22" s="158">
        <f t="shared" si="57"/>
        <v>1</v>
      </c>
      <c r="QR22" s="158">
        <f t="shared" si="58"/>
        <v>0</v>
      </c>
      <c r="QT22" s="157">
        <f t="shared" si="59"/>
        <v>0</v>
      </c>
      <c r="QU22" s="163" t="s">
        <v>37</v>
      </c>
      <c r="QV22" s="156">
        <v>11</v>
      </c>
      <c r="QW22" s="156">
        <v>11</v>
      </c>
      <c r="QX22" s="156">
        <v>0</v>
      </c>
      <c r="QY22" s="156">
        <v>0</v>
      </c>
      <c r="QZ22" s="158">
        <f t="shared" si="60"/>
        <v>1</v>
      </c>
      <c r="RA22" s="158">
        <f t="shared" si="61"/>
        <v>0</v>
      </c>
      <c r="RC22" s="163" t="s">
        <v>37</v>
      </c>
      <c r="RD22" s="156">
        <v>11</v>
      </c>
      <c r="RE22" s="156">
        <v>11</v>
      </c>
      <c r="RF22" s="156">
        <v>0</v>
      </c>
      <c r="RG22" s="156">
        <v>0</v>
      </c>
      <c r="RH22" s="158">
        <f t="shared" si="62"/>
        <v>1</v>
      </c>
      <c r="RI22" s="158">
        <f t="shared" si="63"/>
        <v>0</v>
      </c>
      <c r="RK22" s="157" t="s">
        <v>37</v>
      </c>
      <c r="RL22" s="157">
        <v>81</v>
      </c>
      <c r="RM22" s="157">
        <v>11</v>
      </c>
      <c r="RN22" s="157">
        <v>0</v>
      </c>
      <c r="RO22" s="157">
        <v>70</v>
      </c>
      <c r="RP22" s="158">
        <v>0.14000000000000001</v>
      </c>
      <c r="RR22" s="163" t="s">
        <v>37</v>
      </c>
      <c r="RS22" s="156">
        <v>11</v>
      </c>
      <c r="RT22" s="156">
        <v>11</v>
      </c>
      <c r="RU22" s="157">
        <v>0</v>
      </c>
      <c r="RV22" s="157">
        <v>0</v>
      </c>
      <c r="RW22" s="158">
        <f t="shared" si="64"/>
        <v>1</v>
      </c>
      <c r="RX22" s="158">
        <f t="shared" si="65"/>
        <v>-69</v>
      </c>
      <c r="RZ22" s="163" t="s">
        <v>37</v>
      </c>
      <c r="SA22" s="156">
        <v>11</v>
      </c>
      <c r="SB22" s="156">
        <v>11</v>
      </c>
      <c r="SC22" s="157">
        <v>0</v>
      </c>
      <c r="SD22" s="157">
        <v>0</v>
      </c>
      <c r="SE22" s="158">
        <f t="shared" si="66"/>
        <v>1</v>
      </c>
      <c r="SF22" s="158">
        <f t="shared" si="67"/>
        <v>0</v>
      </c>
      <c r="SH22" s="163" t="s">
        <v>37</v>
      </c>
      <c r="SI22" s="157">
        <v>11</v>
      </c>
      <c r="SJ22" s="157">
        <v>11</v>
      </c>
      <c r="SK22" s="157">
        <v>0</v>
      </c>
      <c r="SL22" s="157">
        <v>0</v>
      </c>
      <c r="SM22" s="158">
        <f t="shared" si="68"/>
        <v>1</v>
      </c>
      <c r="SN22" s="158">
        <f t="shared" si="69"/>
        <v>0</v>
      </c>
      <c r="SP22" s="163" t="s">
        <v>37</v>
      </c>
      <c r="SQ22" s="157">
        <v>11</v>
      </c>
      <c r="SR22" s="157">
        <v>11</v>
      </c>
      <c r="SS22" s="157">
        <v>0</v>
      </c>
      <c r="ST22" s="157">
        <v>0</v>
      </c>
      <c r="SU22" s="158">
        <f t="shared" si="70"/>
        <v>1</v>
      </c>
      <c r="SV22" s="158">
        <f t="shared" si="71"/>
        <v>0</v>
      </c>
      <c r="SX22" s="163" t="s">
        <v>37</v>
      </c>
      <c r="SY22" s="157">
        <v>11</v>
      </c>
      <c r="SZ22" s="157">
        <v>11</v>
      </c>
      <c r="TA22" s="157">
        <v>0</v>
      </c>
      <c r="TB22" s="157">
        <v>0</v>
      </c>
      <c r="TC22" s="158">
        <f t="shared" si="72"/>
        <v>1</v>
      </c>
      <c r="TD22" s="158">
        <f t="shared" si="73"/>
        <v>0</v>
      </c>
      <c r="TF22" s="163" t="s">
        <v>37</v>
      </c>
      <c r="TG22" s="157">
        <v>11</v>
      </c>
      <c r="TH22" s="157">
        <v>11</v>
      </c>
      <c r="TI22" s="157">
        <v>0</v>
      </c>
      <c r="TJ22" s="157">
        <v>0</v>
      </c>
      <c r="TK22" s="158">
        <f t="shared" si="74"/>
        <v>1</v>
      </c>
      <c r="TL22" s="158">
        <f t="shared" si="75"/>
        <v>0</v>
      </c>
      <c r="TN22" s="163" t="s">
        <v>37</v>
      </c>
      <c r="TO22" s="157">
        <v>11</v>
      </c>
      <c r="TP22" s="157">
        <v>11</v>
      </c>
      <c r="TQ22" s="157">
        <v>0</v>
      </c>
      <c r="TR22" s="157">
        <v>0</v>
      </c>
      <c r="TS22" s="158">
        <f t="shared" si="76"/>
        <v>1</v>
      </c>
      <c r="TT22" s="158">
        <f t="shared" si="77"/>
        <v>0</v>
      </c>
      <c r="TV22" s="163" t="s">
        <v>37</v>
      </c>
      <c r="TW22" s="157">
        <v>11</v>
      </c>
      <c r="TX22" s="157">
        <v>11</v>
      </c>
      <c r="TY22" s="157">
        <v>0</v>
      </c>
      <c r="TZ22" s="157">
        <v>0</v>
      </c>
      <c r="UA22" s="158">
        <f t="shared" si="78"/>
        <v>1</v>
      </c>
      <c r="UB22" s="158">
        <f t="shared" si="79"/>
        <v>0</v>
      </c>
      <c r="UD22" s="163" t="s">
        <v>37</v>
      </c>
      <c r="UE22" s="157">
        <v>11</v>
      </c>
      <c r="UF22" s="157">
        <v>11</v>
      </c>
      <c r="UG22" s="157">
        <v>0</v>
      </c>
      <c r="UH22" s="157">
        <v>0</v>
      </c>
      <c r="UI22" s="158">
        <f t="shared" si="80"/>
        <v>1</v>
      </c>
      <c r="UJ22" s="158">
        <f t="shared" si="81"/>
        <v>0</v>
      </c>
      <c r="UL22" s="163" t="s">
        <v>37</v>
      </c>
      <c r="UM22" s="157">
        <v>11</v>
      </c>
      <c r="UN22" s="157">
        <v>11</v>
      </c>
      <c r="UO22" s="157">
        <v>0</v>
      </c>
      <c r="UP22" s="157">
        <v>0</v>
      </c>
      <c r="UQ22" s="158">
        <f t="shared" si="82"/>
        <v>1</v>
      </c>
      <c r="UR22" s="158">
        <f t="shared" si="83"/>
        <v>0</v>
      </c>
      <c r="UT22" s="163" t="s">
        <v>37</v>
      </c>
      <c r="UU22" s="157">
        <v>11</v>
      </c>
      <c r="UV22" s="157">
        <v>11</v>
      </c>
      <c r="UW22" s="157">
        <v>0</v>
      </c>
      <c r="UX22" s="157">
        <v>0</v>
      </c>
      <c r="UY22" s="158">
        <f t="shared" si="84"/>
        <v>1</v>
      </c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5"/>
        <v>1</v>
      </c>
      <c r="VH22" s="163" t="s">
        <v>37</v>
      </c>
      <c r="VI22" s="157">
        <v>11</v>
      </c>
      <c r="VJ22" s="157">
        <v>11</v>
      </c>
      <c r="VK22" s="157">
        <v>0</v>
      </c>
      <c r="VL22" s="157">
        <v>0</v>
      </c>
      <c r="VM22" s="158">
        <f t="shared" si="86"/>
        <v>1</v>
      </c>
      <c r="VN22" s="158">
        <f t="shared" si="87"/>
        <v>0</v>
      </c>
      <c r="VQ22" s="161" t="s">
        <v>37</v>
      </c>
      <c r="VR22" s="157">
        <v>81</v>
      </c>
      <c r="VS22" s="157">
        <v>70</v>
      </c>
      <c r="VT22" s="157">
        <v>11</v>
      </c>
      <c r="VU22" s="157">
        <v>0</v>
      </c>
      <c r="VV22" s="158">
        <v>0.86</v>
      </c>
      <c r="VW22" s="158">
        <f t="shared" si="88"/>
        <v>-0.14000000000000001</v>
      </c>
    </row>
    <row r="23" spans="1:595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2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5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6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7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18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19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0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1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2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95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4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5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89"/>
        <v>0.99319727891156462</v>
      </c>
      <c r="ID23" s="4">
        <f t="shared" si="26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90"/>
        <v>0.99319727891156462</v>
      </c>
      <c r="IL23" s="4">
        <f t="shared" si="27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28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29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0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1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2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3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91"/>
        <v>0.99319727891156462</v>
      </c>
      <c r="KP23" s="4">
        <f t="shared" si="34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5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6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92"/>
        <v>0.99319727891156462</v>
      </c>
      <c r="LV23" s="4">
        <f t="shared" si="37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93"/>
        <v>0.99319727891156462</v>
      </c>
      <c r="MD23" s="158">
        <f t="shared" si="38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39"/>
        <v>0.99319727891156462</v>
      </c>
      <c r="ML23" s="158">
        <f t="shared" si="40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1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2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3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4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5"/>
        <v>0.99319727891156462</v>
      </c>
      <c r="OU23" s="158">
        <f t="shared" si="46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94"/>
        <v>0.99319727891156462</v>
      </c>
      <c r="PC23" s="158">
        <f t="shared" si="47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48"/>
        <v>0.99319727891156462</v>
      </c>
      <c r="PK23" s="158">
        <f t="shared" si="49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0"/>
        <v>0.99319727891156462</v>
      </c>
      <c r="PS23" s="158">
        <f t="shared" si="51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2"/>
        <v>0.99319727891156462</v>
      </c>
      <c r="QA23" s="158">
        <f t="shared" si="53"/>
        <v>0</v>
      </c>
      <c r="QC23" s="157">
        <f t="shared" si="54"/>
        <v>0</v>
      </c>
      <c r="QD23" s="157" t="s">
        <v>38</v>
      </c>
      <c r="QE23" s="157">
        <v>147</v>
      </c>
      <c r="QF23" s="157">
        <v>146</v>
      </c>
      <c r="QG23" s="157">
        <v>1</v>
      </c>
      <c r="QH23" s="157">
        <v>0</v>
      </c>
      <c r="QI23" s="158">
        <f t="shared" si="55"/>
        <v>0.99319727891156462</v>
      </c>
      <c r="QJ23" s="158">
        <f t="shared" si="56"/>
        <v>0</v>
      </c>
      <c r="QL23" s="157" t="s">
        <v>38</v>
      </c>
      <c r="QM23" s="157">
        <v>147</v>
      </c>
      <c r="QN23" s="157">
        <v>146</v>
      </c>
      <c r="QO23" s="157">
        <v>1</v>
      </c>
      <c r="QP23" s="157">
        <v>0</v>
      </c>
      <c r="QQ23" s="158">
        <f t="shared" si="57"/>
        <v>0.99319727891156462</v>
      </c>
      <c r="QR23" s="158">
        <f t="shared" si="58"/>
        <v>0</v>
      </c>
      <c r="QT23" s="157">
        <f t="shared" si="59"/>
        <v>0</v>
      </c>
      <c r="QU23" s="157" t="s">
        <v>38</v>
      </c>
      <c r="QV23" s="157">
        <v>147</v>
      </c>
      <c r="QW23" s="157">
        <v>146</v>
      </c>
      <c r="QX23" s="157">
        <v>1</v>
      </c>
      <c r="QY23" s="157">
        <v>0</v>
      </c>
      <c r="QZ23" s="158">
        <f t="shared" si="60"/>
        <v>0.99319727891156462</v>
      </c>
      <c r="RA23" s="158">
        <f t="shared" si="61"/>
        <v>0</v>
      </c>
      <c r="RC23" s="157" t="s">
        <v>38</v>
      </c>
      <c r="RD23" s="157">
        <v>147</v>
      </c>
      <c r="RE23" s="157">
        <v>146</v>
      </c>
      <c r="RF23" s="157">
        <v>1</v>
      </c>
      <c r="RG23" s="157">
        <v>0</v>
      </c>
      <c r="RH23" s="158">
        <f t="shared" si="62"/>
        <v>0.99319727891156462</v>
      </c>
      <c r="RI23" s="158">
        <f t="shared" si="63"/>
        <v>0</v>
      </c>
      <c r="RK23" s="157" t="s">
        <v>38</v>
      </c>
      <c r="RL23" s="157">
        <v>147</v>
      </c>
      <c r="RM23" s="157">
        <v>146</v>
      </c>
      <c r="RN23" s="157">
        <v>1</v>
      </c>
      <c r="RO23" s="157">
        <v>0</v>
      </c>
      <c r="RP23" s="158">
        <v>0.99</v>
      </c>
      <c r="RR23" s="157" t="s">
        <v>38</v>
      </c>
      <c r="RS23" s="157">
        <v>147</v>
      </c>
      <c r="RT23" s="157">
        <v>146</v>
      </c>
      <c r="RU23" s="157">
        <v>1</v>
      </c>
      <c r="RV23" s="157">
        <v>0</v>
      </c>
      <c r="RW23" s="158">
        <f t="shared" si="64"/>
        <v>0.99319727891156462</v>
      </c>
      <c r="RX23" s="158">
        <f t="shared" si="65"/>
        <v>0.99319727891156462</v>
      </c>
      <c r="RZ23" s="157" t="s">
        <v>38</v>
      </c>
      <c r="SA23" s="157">
        <v>147</v>
      </c>
      <c r="SB23" s="157">
        <v>146</v>
      </c>
      <c r="SC23" s="157">
        <v>1</v>
      </c>
      <c r="SD23" s="157">
        <v>0</v>
      </c>
      <c r="SE23" s="158">
        <f t="shared" si="66"/>
        <v>0.99319727891156462</v>
      </c>
      <c r="SF23" s="158">
        <f t="shared" si="67"/>
        <v>0</v>
      </c>
      <c r="SH23" s="157" t="s">
        <v>38</v>
      </c>
      <c r="SI23" s="157">
        <v>147</v>
      </c>
      <c r="SJ23" s="157">
        <v>146</v>
      </c>
      <c r="SK23" s="157">
        <v>1</v>
      </c>
      <c r="SL23" s="157">
        <v>0</v>
      </c>
      <c r="SM23" s="158">
        <f t="shared" si="68"/>
        <v>0.99319727891156462</v>
      </c>
      <c r="SN23" s="158">
        <f t="shared" si="69"/>
        <v>0</v>
      </c>
      <c r="SP23" s="157" t="s">
        <v>38</v>
      </c>
      <c r="SQ23" s="157">
        <v>147</v>
      </c>
      <c r="SR23" s="157">
        <v>146</v>
      </c>
      <c r="SS23" s="157">
        <v>1</v>
      </c>
      <c r="ST23" s="157">
        <v>0</v>
      </c>
      <c r="SU23" s="158">
        <f t="shared" si="70"/>
        <v>0.99319727891156462</v>
      </c>
      <c r="SV23" s="158">
        <f t="shared" si="71"/>
        <v>0</v>
      </c>
      <c r="SX23" s="157" t="s">
        <v>38</v>
      </c>
      <c r="SY23" s="157">
        <v>147</v>
      </c>
      <c r="SZ23" s="157">
        <v>146</v>
      </c>
      <c r="TA23" s="157">
        <v>1</v>
      </c>
      <c r="TB23" s="157">
        <v>0</v>
      </c>
      <c r="TC23" s="158">
        <f t="shared" si="72"/>
        <v>0.99319727891156462</v>
      </c>
      <c r="TD23" s="158">
        <f t="shared" si="73"/>
        <v>0</v>
      </c>
      <c r="TF23" s="157" t="s">
        <v>38</v>
      </c>
      <c r="TG23" s="157">
        <v>147</v>
      </c>
      <c r="TH23" s="157">
        <v>146</v>
      </c>
      <c r="TI23" s="157">
        <v>1</v>
      </c>
      <c r="TJ23" s="157">
        <v>0</v>
      </c>
      <c r="TK23" s="158">
        <f t="shared" si="74"/>
        <v>0.99319727891156462</v>
      </c>
      <c r="TL23" s="158">
        <f t="shared" si="75"/>
        <v>0</v>
      </c>
      <c r="TN23" s="157" t="s">
        <v>38</v>
      </c>
      <c r="TO23" s="157">
        <v>147</v>
      </c>
      <c r="TP23" s="157">
        <v>146</v>
      </c>
      <c r="TQ23" s="157">
        <v>1</v>
      </c>
      <c r="TR23" s="157">
        <v>0</v>
      </c>
      <c r="TS23" s="158">
        <f t="shared" si="76"/>
        <v>0.99319727891156462</v>
      </c>
      <c r="TT23" s="158">
        <f t="shared" si="77"/>
        <v>0</v>
      </c>
      <c r="TV23" s="157" t="s">
        <v>38</v>
      </c>
      <c r="TW23" s="157">
        <v>147</v>
      </c>
      <c r="TX23" s="157">
        <v>146</v>
      </c>
      <c r="TY23" s="157">
        <v>1</v>
      </c>
      <c r="TZ23" s="157">
        <v>0</v>
      </c>
      <c r="UA23" s="158">
        <f t="shared" si="78"/>
        <v>0.99319727891156462</v>
      </c>
      <c r="UB23" s="158">
        <f t="shared" si="79"/>
        <v>0</v>
      </c>
      <c r="UD23" s="157" t="s">
        <v>38</v>
      </c>
      <c r="UE23" s="157">
        <v>147</v>
      </c>
      <c r="UF23" s="157">
        <v>146</v>
      </c>
      <c r="UG23" s="157">
        <v>1</v>
      </c>
      <c r="UH23" s="157">
        <v>0</v>
      </c>
      <c r="UI23" s="158">
        <f t="shared" si="80"/>
        <v>0.99319727891156462</v>
      </c>
      <c r="UJ23" s="158">
        <f t="shared" si="81"/>
        <v>0</v>
      </c>
      <c r="UL23" s="157" t="s">
        <v>38</v>
      </c>
      <c r="UM23" s="157">
        <v>147</v>
      </c>
      <c r="UN23" s="157">
        <v>146</v>
      </c>
      <c r="UO23" s="157">
        <v>1</v>
      </c>
      <c r="UP23" s="157">
        <v>0</v>
      </c>
      <c r="UQ23" s="158">
        <f t="shared" si="82"/>
        <v>0.99319727891156462</v>
      </c>
      <c r="UR23" s="158">
        <f t="shared" si="83"/>
        <v>0</v>
      </c>
      <c r="UT23" s="157" t="s">
        <v>38</v>
      </c>
      <c r="UU23" s="157">
        <v>147</v>
      </c>
      <c r="UV23" s="157">
        <v>146</v>
      </c>
      <c r="UW23" s="157">
        <v>1</v>
      </c>
      <c r="UX23" s="157">
        <v>0</v>
      </c>
      <c r="UY23" s="158">
        <f t="shared" si="84"/>
        <v>0.99319727891156462</v>
      </c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5"/>
        <v>0.99319727891156462</v>
      </c>
      <c r="VH23" s="157" t="s">
        <v>38</v>
      </c>
      <c r="VI23" s="157">
        <v>147</v>
      </c>
      <c r="VJ23" s="157">
        <v>146</v>
      </c>
      <c r="VK23" s="157">
        <v>1</v>
      </c>
      <c r="VL23" s="157">
        <v>0</v>
      </c>
      <c r="VM23" s="158">
        <f t="shared" si="86"/>
        <v>0.99319727891156462</v>
      </c>
      <c r="VN23" s="158">
        <f t="shared" si="87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v>0.99</v>
      </c>
      <c r="VW23" s="158">
        <f t="shared" si="88"/>
        <v>-3.1972789115646272E-3</v>
      </c>
    </row>
    <row r="24" spans="1:595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2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5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0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1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2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95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4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5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89"/>
        <v>1</v>
      </c>
      <c r="ID24" s="4">
        <f t="shared" si="26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90"/>
        <v>1</v>
      </c>
      <c r="IL24" s="4">
        <f t="shared" si="27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28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29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0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1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2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3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91"/>
        <v>1</v>
      </c>
      <c r="KP24" s="4">
        <f t="shared" si="34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5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6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92"/>
        <v>1</v>
      </c>
      <c r="LV24" s="4">
        <f t="shared" si="37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93"/>
        <v>1</v>
      </c>
      <c r="MD24" s="158">
        <f t="shared" si="38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39"/>
        <v>1</v>
      </c>
      <c r="ML24" s="158">
        <f t="shared" si="40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1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2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3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4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5"/>
        <v>1</v>
      </c>
      <c r="OU24" s="158">
        <f t="shared" si="46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94"/>
        <v>1</v>
      </c>
      <c r="PC24" s="158">
        <f t="shared" si="47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48"/>
        <v>1</v>
      </c>
      <c r="PK24" s="158">
        <f t="shared" si="49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0"/>
        <v>1</v>
      </c>
      <c r="PS24" s="158">
        <f t="shared" si="51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2"/>
        <v>1</v>
      </c>
      <c r="QA24" s="158">
        <f t="shared" si="53"/>
        <v>0</v>
      </c>
      <c r="QC24" s="157">
        <f t="shared" si="54"/>
        <v>0</v>
      </c>
      <c r="QD24" s="157" t="s">
        <v>39</v>
      </c>
      <c r="QE24" s="157">
        <v>12</v>
      </c>
      <c r="QF24" s="157">
        <v>12</v>
      </c>
      <c r="QG24" s="157">
        <v>0</v>
      </c>
      <c r="QH24" s="157">
        <v>0</v>
      </c>
      <c r="QI24" s="158">
        <f t="shared" si="55"/>
        <v>1</v>
      </c>
      <c r="QJ24" s="158">
        <f t="shared" si="56"/>
        <v>0</v>
      </c>
      <c r="QL24" s="157" t="s">
        <v>39</v>
      </c>
      <c r="QM24" s="157">
        <v>12</v>
      </c>
      <c r="QN24" s="157">
        <v>12</v>
      </c>
      <c r="QO24" s="157">
        <v>0</v>
      </c>
      <c r="QP24" s="157">
        <v>0</v>
      </c>
      <c r="QQ24" s="158">
        <f t="shared" si="57"/>
        <v>1</v>
      </c>
      <c r="QR24" s="158">
        <f t="shared" si="58"/>
        <v>0</v>
      </c>
      <c r="QT24" s="157">
        <f t="shared" si="59"/>
        <v>0</v>
      </c>
      <c r="QU24" s="157" t="s">
        <v>39</v>
      </c>
      <c r="QV24" s="157">
        <v>12</v>
      </c>
      <c r="QW24" s="157">
        <v>12</v>
      </c>
      <c r="QX24" s="157">
        <v>0</v>
      </c>
      <c r="QY24" s="157">
        <v>0</v>
      </c>
      <c r="QZ24" s="158">
        <f t="shared" si="60"/>
        <v>1</v>
      </c>
      <c r="RA24" s="158">
        <f t="shared" si="61"/>
        <v>0</v>
      </c>
      <c r="RC24" s="157" t="s">
        <v>39</v>
      </c>
      <c r="RD24" s="157">
        <v>12</v>
      </c>
      <c r="RE24" s="157">
        <v>12</v>
      </c>
      <c r="RF24" s="157">
        <v>0</v>
      </c>
      <c r="RG24" s="157">
        <v>0</v>
      </c>
      <c r="RH24" s="158">
        <f t="shared" si="62"/>
        <v>1</v>
      </c>
      <c r="RI24" s="158">
        <f t="shared" si="63"/>
        <v>0</v>
      </c>
      <c r="RK24" s="157" t="s">
        <v>39</v>
      </c>
      <c r="RL24" s="157">
        <v>12</v>
      </c>
      <c r="RM24" s="157">
        <v>12</v>
      </c>
      <c r="RN24" s="157">
        <v>0</v>
      </c>
      <c r="RO24" s="157">
        <v>0</v>
      </c>
      <c r="RP24" s="158">
        <v>1</v>
      </c>
      <c r="RR24" s="157" t="s">
        <v>39</v>
      </c>
      <c r="RS24" s="157">
        <v>12</v>
      </c>
      <c r="RT24" s="157">
        <v>12</v>
      </c>
      <c r="RU24" s="157">
        <v>0</v>
      </c>
      <c r="RV24" s="157">
        <v>0</v>
      </c>
      <c r="RW24" s="158">
        <f t="shared" si="64"/>
        <v>1</v>
      </c>
      <c r="RX24" s="158">
        <f t="shared" si="65"/>
        <v>1</v>
      </c>
      <c r="RZ24" s="157" t="s">
        <v>39</v>
      </c>
      <c r="SA24" s="157">
        <v>12</v>
      </c>
      <c r="SB24" s="157">
        <v>12</v>
      </c>
      <c r="SC24" s="157">
        <v>0</v>
      </c>
      <c r="SD24" s="157">
        <v>0</v>
      </c>
      <c r="SE24" s="158">
        <f t="shared" si="66"/>
        <v>1</v>
      </c>
      <c r="SF24" s="158">
        <f t="shared" si="67"/>
        <v>0</v>
      </c>
      <c r="SH24" s="157" t="s">
        <v>39</v>
      </c>
      <c r="SI24" s="157">
        <v>12</v>
      </c>
      <c r="SJ24" s="157">
        <v>12</v>
      </c>
      <c r="SK24" s="157">
        <v>0</v>
      </c>
      <c r="SL24" s="157">
        <v>0</v>
      </c>
      <c r="SM24" s="158">
        <f t="shared" si="68"/>
        <v>1</v>
      </c>
      <c r="SN24" s="158">
        <f t="shared" si="69"/>
        <v>0</v>
      </c>
      <c r="SP24" s="157" t="s">
        <v>39</v>
      </c>
      <c r="SQ24" s="157">
        <v>12</v>
      </c>
      <c r="SR24" s="157">
        <v>12</v>
      </c>
      <c r="SS24" s="157">
        <v>0</v>
      </c>
      <c r="ST24" s="157">
        <v>0</v>
      </c>
      <c r="SU24" s="158">
        <f t="shared" si="70"/>
        <v>1</v>
      </c>
      <c r="SV24" s="158">
        <f t="shared" si="71"/>
        <v>0</v>
      </c>
      <c r="SX24" s="157" t="s">
        <v>39</v>
      </c>
      <c r="SY24" s="157">
        <v>12</v>
      </c>
      <c r="SZ24" s="157">
        <v>12</v>
      </c>
      <c r="TA24" s="157">
        <v>0</v>
      </c>
      <c r="TB24" s="157">
        <v>0</v>
      </c>
      <c r="TC24" s="158">
        <f t="shared" si="72"/>
        <v>1</v>
      </c>
      <c r="TD24" s="158">
        <f t="shared" si="73"/>
        <v>0</v>
      </c>
      <c r="TF24" s="157" t="s">
        <v>39</v>
      </c>
      <c r="TG24" s="157">
        <v>12</v>
      </c>
      <c r="TH24" s="157">
        <v>12</v>
      </c>
      <c r="TI24" s="157">
        <v>0</v>
      </c>
      <c r="TJ24" s="157">
        <v>0</v>
      </c>
      <c r="TK24" s="158">
        <f t="shared" si="74"/>
        <v>1</v>
      </c>
      <c r="TL24" s="158">
        <f t="shared" si="75"/>
        <v>0</v>
      </c>
      <c r="TN24" s="157" t="s">
        <v>39</v>
      </c>
      <c r="TO24" s="157">
        <v>12</v>
      </c>
      <c r="TP24" s="157">
        <v>12</v>
      </c>
      <c r="TQ24" s="157">
        <v>0</v>
      </c>
      <c r="TR24" s="157">
        <v>0</v>
      </c>
      <c r="TS24" s="158">
        <f t="shared" si="76"/>
        <v>1</v>
      </c>
      <c r="TT24" s="158">
        <f t="shared" si="77"/>
        <v>0</v>
      </c>
      <c r="TV24" s="157" t="s">
        <v>39</v>
      </c>
      <c r="TW24" s="157">
        <v>12</v>
      </c>
      <c r="TX24" s="157">
        <v>12</v>
      </c>
      <c r="TY24" s="157">
        <v>0</v>
      </c>
      <c r="TZ24" s="157">
        <v>0</v>
      </c>
      <c r="UA24" s="158">
        <f t="shared" si="78"/>
        <v>1</v>
      </c>
      <c r="UB24" s="158">
        <f t="shared" si="79"/>
        <v>0</v>
      </c>
      <c r="UD24" s="157" t="s">
        <v>39</v>
      </c>
      <c r="UE24" s="157">
        <v>12</v>
      </c>
      <c r="UF24" s="157">
        <v>12</v>
      </c>
      <c r="UG24" s="157">
        <v>0</v>
      </c>
      <c r="UH24" s="157">
        <v>0</v>
      </c>
      <c r="UI24" s="158">
        <f t="shared" si="80"/>
        <v>1</v>
      </c>
      <c r="UJ24" s="158">
        <f t="shared" si="81"/>
        <v>0</v>
      </c>
      <c r="UL24" s="157" t="s">
        <v>39</v>
      </c>
      <c r="UM24" s="157">
        <v>12</v>
      </c>
      <c r="UN24" s="157">
        <v>12</v>
      </c>
      <c r="UO24" s="157">
        <v>0</v>
      </c>
      <c r="UP24" s="157">
        <v>0</v>
      </c>
      <c r="UQ24" s="158">
        <f t="shared" si="82"/>
        <v>1</v>
      </c>
      <c r="UR24" s="158">
        <f t="shared" si="83"/>
        <v>0</v>
      </c>
      <c r="UT24" s="157" t="s">
        <v>39</v>
      </c>
      <c r="UU24" s="157">
        <v>12</v>
      </c>
      <c r="UV24" s="157">
        <v>12</v>
      </c>
      <c r="UW24" s="157">
        <v>0</v>
      </c>
      <c r="UX24" s="157">
        <v>0</v>
      </c>
      <c r="UY24" s="158">
        <f t="shared" si="84"/>
        <v>1</v>
      </c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5"/>
        <v>1</v>
      </c>
      <c r="VH24" s="157" t="s">
        <v>39</v>
      </c>
      <c r="VI24" s="157">
        <v>12</v>
      </c>
      <c r="VJ24" s="157">
        <v>12</v>
      </c>
      <c r="VK24" s="157">
        <v>0</v>
      </c>
      <c r="VL24" s="157">
        <v>0</v>
      </c>
      <c r="VM24" s="158">
        <f t="shared" si="86"/>
        <v>1</v>
      </c>
      <c r="VN24" s="158">
        <f t="shared" si="87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v>1</v>
      </c>
      <c r="VW24" s="158">
        <f t="shared" si="88"/>
        <v>0</v>
      </c>
    </row>
    <row r="25" spans="1:595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1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2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3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4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5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6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7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8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1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2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5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0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1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2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95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4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5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89"/>
        <v>0.49289099526066349</v>
      </c>
      <c r="ID25" s="4">
        <f t="shared" si="26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90"/>
        <v>0.49289099526066349</v>
      </c>
      <c r="IL25" s="4">
        <f t="shared" si="27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28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29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0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1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2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3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91"/>
        <v>0.49289099526066349</v>
      </c>
      <c r="KP25" s="4">
        <f t="shared" si="34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5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6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92"/>
        <v>0.49289099526066349</v>
      </c>
      <c r="LV25" s="4">
        <f t="shared" si="37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93"/>
        <v>0.49289099526066349</v>
      </c>
      <c r="MD25" s="158">
        <f t="shared" si="38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39"/>
        <v>0.49289099526066349</v>
      </c>
      <c r="ML25" s="158">
        <f t="shared" si="40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1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2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3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4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5"/>
        <v>0.49289099526066349</v>
      </c>
      <c r="OU25" s="158">
        <f t="shared" si="46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94"/>
        <v>0.49289099526066349</v>
      </c>
      <c r="PC25" s="158">
        <f t="shared" si="47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48"/>
        <v>0.49289099526066349</v>
      </c>
      <c r="PK25" s="158">
        <f t="shared" si="49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0"/>
        <v>0.49289099526066349</v>
      </c>
      <c r="PS25" s="158">
        <f t="shared" si="51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2"/>
        <v>0.49289099526066349</v>
      </c>
      <c r="QA25" s="158">
        <f t="shared" si="53"/>
        <v>0</v>
      </c>
      <c r="QC25" s="157">
        <f t="shared" si="54"/>
        <v>0</v>
      </c>
      <c r="QD25" s="157" t="s">
        <v>40</v>
      </c>
      <c r="QE25" s="157">
        <v>211</v>
      </c>
      <c r="QF25" s="157">
        <v>104</v>
      </c>
      <c r="QG25" s="157">
        <v>0</v>
      </c>
      <c r="QH25" s="157">
        <v>107</v>
      </c>
      <c r="QI25" s="158">
        <f t="shared" si="55"/>
        <v>0.49289099526066349</v>
      </c>
      <c r="QJ25" s="158">
        <f t="shared" si="56"/>
        <v>0</v>
      </c>
      <c r="QL25" s="157" t="s">
        <v>40</v>
      </c>
      <c r="QM25" s="157">
        <v>211</v>
      </c>
      <c r="QN25" s="157">
        <v>104</v>
      </c>
      <c r="QO25" s="157">
        <v>0</v>
      </c>
      <c r="QP25" s="157">
        <v>107</v>
      </c>
      <c r="QQ25" s="158">
        <f t="shared" si="57"/>
        <v>0.49289099526066349</v>
      </c>
      <c r="QR25" s="158">
        <f t="shared" si="58"/>
        <v>0</v>
      </c>
      <c r="QT25" s="157">
        <f t="shared" si="59"/>
        <v>0</v>
      </c>
      <c r="QU25" s="157" t="s">
        <v>40</v>
      </c>
      <c r="QV25" s="157">
        <v>211</v>
      </c>
      <c r="QW25" s="157">
        <v>104</v>
      </c>
      <c r="QX25" s="157">
        <v>0</v>
      </c>
      <c r="QY25" s="157">
        <v>107</v>
      </c>
      <c r="QZ25" s="158">
        <f t="shared" si="60"/>
        <v>0.49289099526066349</v>
      </c>
      <c r="RA25" s="158">
        <f t="shared" si="61"/>
        <v>0</v>
      </c>
      <c r="RC25" s="157" t="s">
        <v>40</v>
      </c>
      <c r="RD25" s="157">
        <v>211</v>
      </c>
      <c r="RE25" s="157">
        <v>104</v>
      </c>
      <c r="RF25" s="157">
        <v>0</v>
      </c>
      <c r="RG25" s="157">
        <v>107</v>
      </c>
      <c r="RH25" s="158">
        <f t="shared" si="62"/>
        <v>0.49289099526066349</v>
      </c>
      <c r="RI25" s="158">
        <f t="shared" si="63"/>
        <v>0</v>
      </c>
      <c r="RK25" s="157" t="s">
        <v>40</v>
      </c>
      <c r="RL25" s="157">
        <v>211</v>
      </c>
      <c r="RM25" s="157">
        <v>104</v>
      </c>
      <c r="RN25" s="157">
        <v>0</v>
      </c>
      <c r="RO25" s="157">
        <v>107</v>
      </c>
      <c r="RP25" s="158">
        <v>0.49</v>
      </c>
      <c r="RR25" s="157" t="s">
        <v>40</v>
      </c>
      <c r="RS25" s="157">
        <v>211</v>
      </c>
      <c r="RT25" s="157">
        <v>104</v>
      </c>
      <c r="RU25" s="157">
        <v>0</v>
      </c>
      <c r="RV25" s="157">
        <v>107</v>
      </c>
      <c r="RW25" s="158">
        <f t="shared" si="64"/>
        <v>0.49289099526066349</v>
      </c>
      <c r="RX25" s="158">
        <f t="shared" si="65"/>
        <v>-106.50710900473933</v>
      </c>
      <c r="RZ25" s="157" t="s">
        <v>40</v>
      </c>
      <c r="SA25" s="157">
        <v>211</v>
      </c>
      <c r="SB25" s="157">
        <v>104</v>
      </c>
      <c r="SC25" s="157">
        <v>0</v>
      </c>
      <c r="SD25" s="157">
        <v>107</v>
      </c>
      <c r="SE25" s="158">
        <f t="shared" si="66"/>
        <v>0.49289099526066349</v>
      </c>
      <c r="SF25" s="158">
        <f t="shared" si="67"/>
        <v>0</v>
      </c>
      <c r="SH25" s="157" t="s">
        <v>40</v>
      </c>
      <c r="SI25" s="157">
        <v>211</v>
      </c>
      <c r="SJ25" s="157">
        <v>104</v>
      </c>
      <c r="SK25" s="157">
        <v>0</v>
      </c>
      <c r="SL25" s="157">
        <v>107</v>
      </c>
      <c r="SM25" s="158">
        <f t="shared" si="68"/>
        <v>0.49289099526066349</v>
      </c>
      <c r="SN25" s="158">
        <f t="shared" si="69"/>
        <v>0</v>
      </c>
      <c r="SP25" s="157" t="s">
        <v>40</v>
      </c>
      <c r="SQ25" s="157">
        <v>211</v>
      </c>
      <c r="SR25" s="157">
        <v>104</v>
      </c>
      <c r="SS25" s="157">
        <v>0</v>
      </c>
      <c r="ST25" s="157">
        <v>107</v>
      </c>
      <c r="SU25" s="158">
        <f t="shared" si="70"/>
        <v>0.49289099526066349</v>
      </c>
      <c r="SV25" s="158">
        <f t="shared" si="71"/>
        <v>0</v>
      </c>
      <c r="SX25" s="157" t="s">
        <v>40</v>
      </c>
      <c r="SY25" s="157">
        <v>211</v>
      </c>
      <c r="SZ25" s="157">
        <v>104</v>
      </c>
      <c r="TA25" s="157">
        <v>0</v>
      </c>
      <c r="TB25" s="157">
        <v>107</v>
      </c>
      <c r="TC25" s="158">
        <f t="shared" si="72"/>
        <v>0.49289099526066349</v>
      </c>
      <c r="TD25" s="158">
        <f t="shared" si="73"/>
        <v>0</v>
      </c>
      <c r="TF25" s="157" t="s">
        <v>40</v>
      </c>
      <c r="TG25" s="157">
        <v>211</v>
      </c>
      <c r="TH25" s="157">
        <v>104</v>
      </c>
      <c r="TI25" s="157">
        <v>0</v>
      </c>
      <c r="TJ25" s="157">
        <v>107</v>
      </c>
      <c r="TK25" s="158">
        <f t="shared" si="74"/>
        <v>0.49289099526066349</v>
      </c>
      <c r="TL25" s="158">
        <f t="shared" si="75"/>
        <v>0</v>
      </c>
      <c r="TN25" s="157" t="s">
        <v>40</v>
      </c>
      <c r="TO25" s="157">
        <v>211</v>
      </c>
      <c r="TP25" s="157">
        <v>104</v>
      </c>
      <c r="TQ25" s="157">
        <v>0</v>
      </c>
      <c r="TR25" s="157">
        <v>107</v>
      </c>
      <c r="TS25" s="158">
        <f t="shared" si="76"/>
        <v>0.49289099526066349</v>
      </c>
      <c r="TT25" s="158">
        <f t="shared" si="77"/>
        <v>0</v>
      </c>
      <c r="TV25" s="157" t="s">
        <v>40</v>
      </c>
      <c r="TW25" s="157">
        <v>211</v>
      </c>
      <c r="TX25" s="157">
        <v>104</v>
      </c>
      <c r="TY25" s="157">
        <v>0</v>
      </c>
      <c r="TZ25" s="157">
        <v>107</v>
      </c>
      <c r="UA25" s="158">
        <f t="shared" si="78"/>
        <v>0.49289099526066349</v>
      </c>
      <c r="UB25" s="158">
        <f t="shared" si="79"/>
        <v>0</v>
      </c>
      <c r="UD25" s="157" t="s">
        <v>40</v>
      </c>
      <c r="UE25" s="157">
        <v>211</v>
      </c>
      <c r="UF25" s="157">
        <v>104</v>
      </c>
      <c r="UG25" s="157">
        <v>0</v>
      </c>
      <c r="UH25" s="157">
        <v>107</v>
      </c>
      <c r="UI25" s="158">
        <f t="shared" si="80"/>
        <v>0.49289099526066349</v>
      </c>
      <c r="UJ25" s="158">
        <f t="shared" si="81"/>
        <v>0</v>
      </c>
      <c r="UL25" s="157" t="s">
        <v>40</v>
      </c>
      <c r="UM25" s="157">
        <v>211</v>
      </c>
      <c r="UN25" s="157">
        <v>104</v>
      </c>
      <c r="UO25" s="157">
        <v>0</v>
      </c>
      <c r="UP25" s="157">
        <v>107</v>
      </c>
      <c r="UQ25" s="158">
        <f t="shared" si="82"/>
        <v>0.49289099526066349</v>
      </c>
      <c r="UR25" s="158">
        <f t="shared" si="83"/>
        <v>0</v>
      </c>
      <c r="UT25" s="157" t="s">
        <v>40</v>
      </c>
      <c r="UU25" s="157">
        <v>211</v>
      </c>
      <c r="UV25" s="157">
        <v>104</v>
      </c>
      <c r="UW25" s="157">
        <v>0</v>
      </c>
      <c r="UX25" s="157">
        <v>107</v>
      </c>
      <c r="UY25" s="158">
        <f t="shared" si="84"/>
        <v>0.49289099526066349</v>
      </c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5"/>
        <v>0.49289099526066349</v>
      </c>
      <c r="VH25" s="157" t="s">
        <v>40</v>
      </c>
      <c r="VI25" s="157">
        <v>211</v>
      </c>
      <c r="VJ25" s="157">
        <v>104</v>
      </c>
      <c r="VK25" s="157">
        <v>0</v>
      </c>
      <c r="VL25" s="157">
        <v>107</v>
      </c>
      <c r="VM25" s="158">
        <f t="shared" si="86"/>
        <v>0.49289099526066349</v>
      </c>
      <c r="VN25" s="158">
        <f t="shared" si="87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v>0.49</v>
      </c>
      <c r="VW25" s="158">
        <f t="shared" si="88"/>
        <v>-2.8909952606634981E-3</v>
      </c>
    </row>
    <row r="26" spans="1:595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1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7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8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9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0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1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2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3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4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5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6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7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18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19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0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1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2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3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95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4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5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89"/>
        <v>0.66666666666666663</v>
      </c>
      <c r="ID26" s="4">
        <f t="shared" si="26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90"/>
        <v>0.66666666666666663</v>
      </c>
      <c r="IL26" s="4">
        <f t="shared" si="27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28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29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0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1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2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3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91"/>
        <v>0.66666666666666663</v>
      </c>
      <c r="KP26" s="4">
        <f t="shared" si="34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5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6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92"/>
        <v>0.66666666666666663</v>
      </c>
      <c r="LV26" s="4">
        <f t="shared" si="37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93"/>
        <v>0.66666666666666663</v>
      </c>
      <c r="MD26" s="158">
        <f t="shared" si="38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39"/>
        <v>0.66666666666666663</v>
      </c>
      <c r="ML26" s="158">
        <f t="shared" si="40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1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2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3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4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5"/>
        <v>0.66666666666666663</v>
      </c>
      <c r="OU26" s="158">
        <f t="shared" si="46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94"/>
        <v>0.66666666666666663</v>
      </c>
      <c r="PC26" s="158">
        <f t="shared" si="47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48"/>
        <v>0.66666666666666663</v>
      </c>
      <c r="PK26" s="158">
        <f t="shared" si="49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0"/>
        <v>0.66666666666666663</v>
      </c>
      <c r="PS26" s="158">
        <f t="shared" si="51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2"/>
        <v>0.5</v>
      </c>
      <c r="QA26" s="158">
        <f t="shared" si="53"/>
        <v>-0.16666666666666663</v>
      </c>
      <c r="QC26" s="157">
        <f t="shared" si="54"/>
        <v>0</v>
      </c>
      <c r="QD26" s="157" t="s">
        <v>41</v>
      </c>
      <c r="QE26" s="157">
        <v>12</v>
      </c>
      <c r="QF26" s="157">
        <v>6</v>
      </c>
      <c r="QG26" s="157">
        <v>6</v>
      </c>
      <c r="QH26" s="157">
        <v>0</v>
      </c>
      <c r="QI26" s="158">
        <f t="shared" si="55"/>
        <v>0.5</v>
      </c>
      <c r="QJ26" s="158">
        <f t="shared" si="56"/>
        <v>0</v>
      </c>
      <c r="QL26" s="157" t="s">
        <v>41</v>
      </c>
      <c r="QM26" s="157">
        <v>12</v>
      </c>
      <c r="QN26" s="157">
        <v>6</v>
      </c>
      <c r="QO26" s="157">
        <v>6</v>
      </c>
      <c r="QP26" s="157">
        <v>0</v>
      </c>
      <c r="QQ26" s="158">
        <f t="shared" si="57"/>
        <v>0.5</v>
      </c>
      <c r="QR26" s="158">
        <f t="shared" si="58"/>
        <v>0</v>
      </c>
      <c r="QT26" s="157">
        <f t="shared" si="59"/>
        <v>0</v>
      </c>
      <c r="QU26" s="157" t="s">
        <v>41</v>
      </c>
      <c r="QV26" s="157">
        <v>12</v>
      </c>
      <c r="QW26" s="157">
        <v>6</v>
      </c>
      <c r="QX26" s="157">
        <v>6</v>
      </c>
      <c r="QY26" s="157">
        <v>0</v>
      </c>
      <c r="QZ26" s="158">
        <f t="shared" si="60"/>
        <v>0.5</v>
      </c>
      <c r="RA26" s="158">
        <f t="shared" si="61"/>
        <v>0</v>
      </c>
      <c r="RC26" s="157" t="s">
        <v>41</v>
      </c>
      <c r="RD26" s="157">
        <v>12</v>
      </c>
      <c r="RE26" s="157">
        <v>9</v>
      </c>
      <c r="RF26" s="157">
        <v>3</v>
      </c>
      <c r="RG26" s="157">
        <v>0</v>
      </c>
      <c r="RH26" s="158">
        <f t="shared" si="62"/>
        <v>0.75</v>
      </c>
      <c r="RI26" s="158">
        <f t="shared" si="63"/>
        <v>0.25</v>
      </c>
      <c r="RK26" s="157" t="s">
        <v>41</v>
      </c>
      <c r="RL26" s="157">
        <v>12</v>
      </c>
      <c r="RM26" s="157">
        <v>9</v>
      </c>
      <c r="RN26" s="157">
        <v>3</v>
      </c>
      <c r="RO26" s="157">
        <v>0</v>
      </c>
      <c r="RP26" s="158">
        <v>0.75</v>
      </c>
      <c r="RR26" s="157" t="s">
        <v>41</v>
      </c>
      <c r="RS26" s="157">
        <v>12</v>
      </c>
      <c r="RT26" s="157">
        <v>9</v>
      </c>
      <c r="RU26" s="157">
        <v>3</v>
      </c>
      <c r="RV26" s="157">
        <v>0</v>
      </c>
      <c r="RW26" s="158">
        <f t="shared" si="64"/>
        <v>0.75</v>
      </c>
      <c r="RX26" s="158">
        <f t="shared" si="65"/>
        <v>0.75</v>
      </c>
      <c r="RZ26" s="157" t="s">
        <v>41</v>
      </c>
      <c r="SA26" s="157">
        <v>12</v>
      </c>
      <c r="SB26" s="157">
        <v>9</v>
      </c>
      <c r="SC26" s="157">
        <v>3</v>
      </c>
      <c r="SD26" s="157">
        <v>0</v>
      </c>
      <c r="SE26" s="158">
        <f t="shared" si="66"/>
        <v>0.75</v>
      </c>
      <c r="SF26" s="158">
        <f t="shared" si="67"/>
        <v>0</v>
      </c>
      <c r="SH26" s="157" t="s">
        <v>41</v>
      </c>
      <c r="SI26" s="157">
        <v>12</v>
      </c>
      <c r="SJ26" s="157">
        <v>9</v>
      </c>
      <c r="SK26" s="157">
        <v>3</v>
      </c>
      <c r="SL26" s="157">
        <v>0</v>
      </c>
      <c r="SM26" s="158">
        <f t="shared" si="68"/>
        <v>0.75</v>
      </c>
      <c r="SN26" s="158">
        <f t="shared" si="69"/>
        <v>0</v>
      </c>
      <c r="SP26" s="157" t="s">
        <v>41</v>
      </c>
      <c r="SQ26" s="157">
        <v>12</v>
      </c>
      <c r="SR26" s="157">
        <v>9</v>
      </c>
      <c r="SS26" s="157">
        <v>3</v>
      </c>
      <c r="ST26" s="157">
        <v>0</v>
      </c>
      <c r="SU26" s="158">
        <f t="shared" si="70"/>
        <v>0.75</v>
      </c>
      <c r="SV26" s="158">
        <f t="shared" si="71"/>
        <v>0</v>
      </c>
      <c r="SX26" s="157" t="s">
        <v>41</v>
      </c>
      <c r="SY26" s="157">
        <v>12</v>
      </c>
      <c r="SZ26" s="157">
        <v>9</v>
      </c>
      <c r="TA26" s="157">
        <v>3</v>
      </c>
      <c r="TB26" s="157">
        <v>0</v>
      </c>
      <c r="TC26" s="158">
        <f t="shared" si="72"/>
        <v>0.75</v>
      </c>
      <c r="TD26" s="158">
        <f t="shared" si="73"/>
        <v>0</v>
      </c>
      <c r="TF26" s="157" t="s">
        <v>41</v>
      </c>
      <c r="TG26" s="157">
        <v>12</v>
      </c>
      <c r="TH26" s="157">
        <v>9</v>
      </c>
      <c r="TI26" s="157">
        <v>3</v>
      </c>
      <c r="TJ26" s="157">
        <v>0</v>
      </c>
      <c r="TK26" s="158">
        <f t="shared" si="74"/>
        <v>0.75</v>
      </c>
      <c r="TL26" s="158">
        <f t="shared" si="75"/>
        <v>0</v>
      </c>
      <c r="TN26" s="157" t="s">
        <v>41</v>
      </c>
      <c r="TO26" s="157">
        <v>12</v>
      </c>
      <c r="TP26" s="157">
        <v>9</v>
      </c>
      <c r="TQ26" s="157">
        <v>3</v>
      </c>
      <c r="TR26" s="157">
        <v>0</v>
      </c>
      <c r="TS26" s="158">
        <f t="shared" si="76"/>
        <v>0.75</v>
      </c>
      <c r="TT26" s="158">
        <f t="shared" si="77"/>
        <v>0</v>
      </c>
      <c r="TV26" s="157" t="s">
        <v>41</v>
      </c>
      <c r="TW26" s="157">
        <v>12</v>
      </c>
      <c r="TX26" s="157">
        <v>9</v>
      </c>
      <c r="TY26" s="157">
        <v>3</v>
      </c>
      <c r="TZ26" s="157">
        <v>0</v>
      </c>
      <c r="UA26" s="158">
        <f t="shared" si="78"/>
        <v>0.75</v>
      </c>
      <c r="UB26" s="158">
        <f t="shared" si="79"/>
        <v>0</v>
      </c>
      <c r="UD26" s="157" t="s">
        <v>41</v>
      </c>
      <c r="UE26" s="157">
        <v>12</v>
      </c>
      <c r="UF26" s="157">
        <v>9</v>
      </c>
      <c r="UG26" s="157">
        <v>3</v>
      </c>
      <c r="UH26" s="157">
        <v>0</v>
      </c>
      <c r="UI26" s="158">
        <f t="shared" si="80"/>
        <v>0.75</v>
      </c>
      <c r="UJ26" s="158">
        <f t="shared" si="81"/>
        <v>0</v>
      </c>
      <c r="UL26" s="157" t="s">
        <v>41</v>
      </c>
      <c r="UM26" s="157">
        <v>12</v>
      </c>
      <c r="UN26" s="157">
        <v>9</v>
      </c>
      <c r="UO26" s="157">
        <v>3</v>
      </c>
      <c r="UP26" s="157">
        <v>0</v>
      </c>
      <c r="UQ26" s="158">
        <f t="shared" si="82"/>
        <v>0.75</v>
      </c>
      <c r="UR26" s="158">
        <f t="shared" si="83"/>
        <v>0</v>
      </c>
      <c r="UT26" s="157" t="s">
        <v>41</v>
      </c>
      <c r="UU26" s="157">
        <v>12</v>
      </c>
      <c r="UV26" s="157">
        <v>9</v>
      </c>
      <c r="UW26" s="157">
        <v>3</v>
      </c>
      <c r="UX26" s="157">
        <v>0</v>
      </c>
      <c r="UY26" s="158">
        <f t="shared" si="84"/>
        <v>0.75</v>
      </c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5"/>
        <v>0.75</v>
      </c>
      <c r="VH26" s="157" t="s">
        <v>41</v>
      </c>
      <c r="VI26" s="157">
        <v>12</v>
      </c>
      <c r="VJ26" s="157">
        <v>9</v>
      </c>
      <c r="VK26" s="157">
        <v>3</v>
      </c>
      <c r="VL26" s="157">
        <v>0</v>
      </c>
      <c r="VM26" s="158">
        <f t="shared" si="86"/>
        <v>0.75</v>
      </c>
      <c r="VN26" s="158">
        <f t="shared" si="87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v>0.75</v>
      </c>
      <c r="VW26" s="158">
        <f t="shared" si="88"/>
        <v>0</v>
      </c>
    </row>
    <row r="27" spans="1:595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2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5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0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1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2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95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4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5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89"/>
        <v>1</v>
      </c>
      <c r="ID27" s="4">
        <f t="shared" si="26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90"/>
        <v>1</v>
      </c>
      <c r="IL27" s="4">
        <f t="shared" si="27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28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29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0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1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2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3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91"/>
        <v>0.99744245524296671</v>
      </c>
      <c r="KP27" s="4">
        <f t="shared" si="34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5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6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92"/>
        <v>0.99744897959183676</v>
      </c>
      <c r="LV27" s="4">
        <f t="shared" si="37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93"/>
        <v>0.99744897959183676</v>
      </c>
      <c r="MD27" s="158">
        <f t="shared" si="38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39"/>
        <v>0.99744897959183676</v>
      </c>
      <c r="ML27" s="158">
        <f t="shared" si="40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1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2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3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4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5"/>
        <v>0.99744897959183676</v>
      </c>
      <c r="OU27" s="158">
        <f t="shared" si="46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94"/>
        <v>0.99744897959183676</v>
      </c>
      <c r="PC27" s="158">
        <f t="shared" si="47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48"/>
        <v>0.99744897959183676</v>
      </c>
      <c r="PK27" s="158">
        <f t="shared" si="49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0"/>
        <v>0.99744897959183676</v>
      </c>
      <c r="PS27" s="158">
        <f t="shared" si="51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2"/>
        <v>0.99744897959183676</v>
      </c>
      <c r="QA27" s="158">
        <f t="shared" si="53"/>
        <v>0</v>
      </c>
      <c r="QC27" s="157">
        <f t="shared" si="54"/>
        <v>0</v>
      </c>
      <c r="QD27" s="157" t="s">
        <v>42</v>
      </c>
      <c r="QE27" s="157">
        <v>392</v>
      </c>
      <c r="QF27" s="157">
        <v>391</v>
      </c>
      <c r="QG27" s="157">
        <v>1</v>
      </c>
      <c r="QH27" s="157">
        <v>0</v>
      </c>
      <c r="QI27" s="158">
        <f t="shared" si="55"/>
        <v>0.99744897959183676</v>
      </c>
      <c r="QJ27" s="158">
        <f t="shared" si="56"/>
        <v>0</v>
      </c>
      <c r="QL27" s="157" t="s">
        <v>42</v>
      </c>
      <c r="QM27" s="157">
        <v>392</v>
      </c>
      <c r="QN27" s="157">
        <v>391</v>
      </c>
      <c r="QO27" s="157">
        <v>1</v>
      </c>
      <c r="QP27" s="157">
        <v>0</v>
      </c>
      <c r="QQ27" s="158">
        <f t="shared" si="57"/>
        <v>0.99744897959183676</v>
      </c>
      <c r="QR27" s="158">
        <f t="shared" si="58"/>
        <v>0</v>
      </c>
      <c r="QT27" s="157">
        <f t="shared" si="59"/>
        <v>0</v>
      </c>
      <c r="QU27" s="157" t="s">
        <v>42</v>
      </c>
      <c r="QV27" s="157">
        <v>392</v>
      </c>
      <c r="QW27" s="157">
        <v>391</v>
      </c>
      <c r="QX27" s="157">
        <v>1</v>
      </c>
      <c r="QY27" s="157">
        <v>0</v>
      </c>
      <c r="QZ27" s="158">
        <f t="shared" si="60"/>
        <v>0.99744897959183676</v>
      </c>
      <c r="RA27" s="158">
        <f t="shared" si="61"/>
        <v>0</v>
      </c>
      <c r="RC27" s="157" t="s">
        <v>42</v>
      </c>
      <c r="RD27" s="157">
        <v>392</v>
      </c>
      <c r="RE27" s="157">
        <v>391</v>
      </c>
      <c r="RF27" s="157">
        <v>1</v>
      </c>
      <c r="RG27" s="157">
        <v>0</v>
      </c>
      <c r="RH27" s="158">
        <f t="shared" si="62"/>
        <v>0.99744897959183676</v>
      </c>
      <c r="RI27" s="158">
        <f t="shared" si="63"/>
        <v>0</v>
      </c>
      <c r="RK27" s="157" t="s">
        <v>42</v>
      </c>
      <c r="RL27" s="157">
        <v>392</v>
      </c>
      <c r="RM27" s="157">
        <v>391</v>
      </c>
      <c r="RN27" s="157">
        <v>1</v>
      </c>
      <c r="RO27" s="157">
        <v>0</v>
      </c>
      <c r="RP27" s="158">
        <v>1</v>
      </c>
      <c r="RR27" s="157" t="s">
        <v>42</v>
      </c>
      <c r="RS27" s="157">
        <v>392</v>
      </c>
      <c r="RT27" s="157">
        <v>391</v>
      </c>
      <c r="RU27" s="157">
        <v>1</v>
      </c>
      <c r="RV27" s="157">
        <v>0</v>
      </c>
      <c r="RW27" s="158">
        <f t="shared" si="64"/>
        <v>0.99744897959183676</v>
      </c>
      <c r="RX27" s="158">
        <f t="shared" si="65"/>
        <v>0.99744897959183676</v>
      </c>
      <c r="RZ27" s="157" t="s">
        <v>42</v>
      </c>
      <c r="SA27" s="157">
        <v>392</v>
      </c>
      <c r="SB27" s="157">
        <v>391</v>
      </c>
      <c r="SC27" s="157">
        <v>1</v>
      </c>
      <c r="SD27" s="157">
        <v>0</v>
      </c>
      <c r="SE27" s="158">
        <f t="shared" si="66"/>
        <v>0.99744897959183676</v>
      </c>
      <c r="SF27" s="158">
        <f t="shared" si="67"/>
        <v>0</v>
      </c>
      <c r="SH27" s="157" t="s">
        <v>42</v>
      </c>
      <c r="SI27" s="157">
        <v>392</v>
      </c>
      <c r="SJ27" s="157">
        <v>391</v>
      </c>
      <c r="SK27" s="157">
        <v>1</v>
      </c>
      <c r="SL27" s="157">
        <v>0</v>
      </c>
      <c r="SM27" s="158">
        <f t="shared" si="68"/>
        <v>0.99744897959183676</v>
      </c>
      <c r="SN27" s="158">
        <f t="shared" si="69"/>
        <v>0</v>
      </c>
      <c r="SP27" s="157" t="s">
        <v>42</v>
      </c>
      <c r="SQ27" s="157">
        <v>392</v>
      </c>
      <c r="SR27" s="157">
        <v>391</v>
      </c>
      <c r="SS27" s="157">
        <v>1</v>
      </c>
      <c r="ST27" s="157">
        <v>0</v>
      </c>
      <c r="SU27" s="158">
        <f t="shared" si="70"/>
        <v>0.99744897959183676</v>
      </c>
      <c r="SV27" s="158">
        <f t="shared" si="71"/>
        <v>0</v>
      </c>
      <c r="SX27" s="157" t="s">
        <v>42</v>
      </c>
      <c r="SY27" s="157">
        <v>392</v>
      </c>
      <c r="SZ27" s="157">
        <v>391</v>
      </c>
      <c r="TA27" s="157">
        <v>1</v>
      </c>
      <c r="TB27" s="157">
        <v>0</v>
      </c>
      <c r="TC27" s="158">
        <f t="shared" si="72"/>
        <v>0.99744897959183676</v>
      </c>
      <c r="TD27" s="158">
        <f t="shared" si="73"/>
        <v>0</v>
      </c>
      <c r="TF27" s="157" t="s">
        <v>42</v>
      </c>
      <c r="TG27" s="157">
        <v>392</v>
      </c>
      <c r="TH27" s="157">
        <v>391</v>
      </c>
      <c r="TI27" s="157">
        <v>1</v>
      </c>
      <c r="TJ27" s="157">
        <v>0</v>
      </c>
      <c r="TK27" s="158">
        <f t="shared" si="74"/>
        <v>0.99744897959183676</v>
      </c>
      <c r="TL27" s="158">
        <f t="shared" si="75"/>
        <v>0</v>
      </c>
      <c r="TN27" s="157" t="s">
        <v>42</v>
      </c>
      <c r="TO27" s="157">
        <v>392</v>
      </c>
      <c r="TP27" s="157">
        <v>391</v>
      </c>
      <c r="TQ27" s="157">
        <v>1</v>
      </c>
      <c r="TR27" s="157">
        <v>0</v>
      </c>
      <c r="TS27" s="158">
        <f t="shared" si="76"/>
        <v>0.99744897959183676</v>
      </c>
      <c r="TT27" s="158">
        <f t="shared" si="77"/>
        <v>0</v>
      </c>
      <c r="TV27" s="157" t="s">
        <v>42</v>
      </c>
      <c r="TW27" s="157">
        <v>392</v>
      </c>
      <c r="TX27" s="157">
        <v>391</v>
      </c>
      <c r="TY27" s="157">
        <v>1</v>
      </c>
      <c r="TZ27" s="157">
        <v>0</v>
      </c>
      <c r="UA27" s="158">
        <f t="shared" si="78"/>
        <v>0.99744897959183676</v>
      </c>
      <c r="UB27" s="158">
        <f t="shared" si="79"/>
        <v>0</v>
      </c>
      <c r="UD27" s="157" t="s">
        <v>42</v>
      </c>
      <c r="UE27" s="157">
        <v>392</v>
      </c>
      <c r="UF27" s="157">
        <v>391</v>
      </c>
      <c r="UG27" s="157">
        <v>1</v>
      </c>
      <c r="UH27" s="157">
        <v>0</v>
      </c>
      <c r="UI27" s="158">
        <f t="shared" si="80"/>
        <v>0.99744897959183676</v>
      </c>
      <c r="UJ27" s="158">
        <f t="shared" si="81"/>
        <v>0</v>
      </c>
      <c r="UL27" s="157" t="s">
        <v>42</v>
      </c>
      <c r="UM27" s="157">
        <v>392</v>
      </c>
      <c r="UN27" s="157">
        <v>391</v>
      </c>
      <c r="UO27" s="157">
        <v>1</v>
      </c>
      <c r="UP27" s="157">
        <v>0</v>
      </c>
      <c r="UQ27" s="158">
        <f t="shared" si="82"/>
        <v>0.99744897959183676</v>
      </c>
      <c r="UR27" s="158">
        <f t="shared" si="83"/>
        <v>0</v>
      </c>
      <c r="UT27" s="157" t="s">
        <v>42</v>
      </c>
      <c r="UU27" s="157">
        <v>392</v>
      </c>
      <c r="UV27" s="157">
        <v>391</v>
      </c>
      <c r="UW27" s="157">
        <v>1</v>
      </c>
      <c r="UX27" s="157">
        <v>0</v>
      </c>
      <c r="UY27" s="158">
        <f t="shared" si="84"/>
        <v>0.99744897959183676</v>
      </c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5"/>
        <v>0.99744897959183676</v>
      </c>
      <c r="VH27" s="157" t="s">
        <v>42</v>
      </c>
      <c r="VI27" s="157">
        <v>392</v>
      </c>
      <c r="VJ27" s="157">
        <v>391</v>
      </c>
      <c r="VK27" s="157">
        <v>1</v>
      </c>
      <c r="VL27" s="157">
        <v>0</v>
      </c>
      <c r="VM27" s="158">
        <f t="shared" si="86"/>
        <v>0.99744897959183676</v>
      </c>
      <c r="VN27" s="158">
        <f t="shared" si="87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v>1</v>
      </c>
      <c r="VW27" s="158">
        <f t="shared" si="88"/>
        <v>2.5510204081632404E-3</v>
      </c>
    </row>
    <row r="28" spans="1:595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2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5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0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1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2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95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4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5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89"/>
        <v>1</v>
      </c>
      <c r="ID28" s="4">
        <f t="shared" si="26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90"/>
        <v>1</v>
      </c>
      <c r="IL28" s="4">
        <f t="shared" si="27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28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29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0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1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2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3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91"/>
        <v>1</v>
      </c>
      <c r="KP28" s="4">
        <f t="shared" si="34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5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6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92"/>
        <v>1</v>
      </c>
      <c r="LV28" s="4">
        <f t="shared" si="37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93"/>
        <v>1</v>
      </c>
      <c r="MD28" s="158">
        <f t="shared" si="38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39"/>
        <v>1</v>
      </c>
      <c r="ML28" s="158">
        <f t="shared" si="40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1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2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3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4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5"/>
        <v>1</v>
      </c>
      <c r="OU28" s="158">
        <f t="shared" si="46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94"/>
        <v>1</v>
      </c>
      <c r="PC28" s="158">
        <f t="shared" si="47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48"/>
        <v>1</v>
      </c>
      <c r="PK28" s="158">
        <f t="shared" si="49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0"/>
        <v>1</v>
      </c>
      <c r="PS28" s="158">
        <f t="shared" si="51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2"/>
        <v>1</v>
      </c>
      <c r="QA28" s="158">
        <f t="shared" si="53"/>
        <v>0</v>
      </c>
      <c r="QC28" s="157">
        <f t="shared" si="54"/>
        <v>0</v>
      </c>
      <c r="QD28" s="157" t="s">
        <v>43</v>
      </c>
      <c r="QE28" s="157">
        <v>49</v>
      </c>
      <c r="QF28" s="157">
        <v>49</v>
      </c>
      <c r="QG28" s="157">
        <v>0</v>
      </c>
      <c r="QH28" s="157">
        <v>0</v>
      </c>
      <c r="QI28" s="158">
        <f t="shared" si="55"/>
        <v>1</v>
      </c>
      <c r="QJ28" s="158">
        <f t="shared" si="56"/>
        <v>0</v>
      </c>
      <c r="QL28" s="157" t="s">
        <v>43</v>
      </c>
      <c r="QM28" s="157">
        <v>49</v>
      </c>
      <c r="QN28" s="157">
        <v>49</v>
      </c>
      <c r="QO28" s="157">
        <v>0</v>
      </c>
      <c r="QP28" s="157">
        <v>0</v>
      </c>
      <c r="QQ28" s="158">
        <f t="shared" si="57"/>
        <v>1</v>
      </c>
      <c r="QR28" s="158">
        <f t="shared" si="58"/>
        <v>0</v>
      </c>
      <c r="QT28" s="157">
        <f t="shared" si="59"/>
        <v>0</v>
      </c>
      <c r="QU28" s="157" t="s">
        <v>43</v>
      </c>
      <c r="QV28" s="157">
        <v>49</v>
      </c>
      <c r="QW28" s="157">
        <v>49</v>
      </c>
      <c r="QX28" s="157">
        <v>0</v>
      </c>
      <c r="QY28" s="157">
        <v>0</v>
      </c>
      <c r="QZ28" s="158">
        <f t="shared" si="60"/>
        <v>1</v>
      </c>
      <c r="RA28" s="158">
        <f t="shared" si="61"/>
        <v>0</v>
      </c>
      <c r="RC28" s="157" t="s">
        <v>43</v>
      </c>
      <c r="RD28" s="157">
        <v>49</v>
      </c>
      <c r="RE28" s="157">
        <v>49</v>
      </c>
      <c r="RF28" s="157">
        <v>0</v>
      </c>
      <c r="RG28" s="157">
        <v>0</v>
      </c>
      <c r="RH28" s="158">
        <f t="shared" si="62"/>
        <v>1</v>
      </c>
      <c r="RI28" s="158">
        <f t="shared" si="63"/>
        <v>0</v>
      </c>
      <c r="RK28" s="157" t="s">
        <v>43</v>
      </c>
      <c r="RL28" s="157">
        <v>49</v>
      </c>
      <c r="RM28" s="157">
        <v>49</v>
      </c>
      <c r="RN28" s="157">
        <v>0</v>
      </c>
      <c r="RO28" s="157">
        <v>0</v>
      </c>
      <c r="RP28" s="158">
        <v>1</v>
      </c>
      <c r="RR28" s="157" t="s">
        <v>43</v>
      </c>
      <c r="RS28" s="157">
        <v>49</v>
      </c>
      <c r="RT28" s="157">
        <v>49</v>
      </c>
      <c r="RU28" s="157">
        <v>0</v>
      </c>
      <c r="RV28" s="157">
        <v>0</v>
      </c>
      <c r="RW28" s="158">
        <f t="shared" si="64"/>
        <v>1</v>
      </c>
      <c r="RX28" s="158">
        <f t="shared" si="65"/>
        <v>1</v>
      </c>
      <c r="RZ28" s="157" t="s">
        <v>43</v>
      </c>
      <c r="SA28" s="157">
        <v>49</v>
      </c>
      <c r="SB28" s="157">
        <v>49</v>
      </c>
      <c r="SC28" s="157">
        <v>0</v>
      </c>
      <c r="SD28" s="157">
        <v>0</v>
      </c>
      <c r="SE28" s="158">
        <f t="shared" si="66"/>
        <v>1</v>
      </c>
      <c r="SF28" s="158">
        <f t="shared" si="67"/>
        <v>0</v>
      </c>
      <c r="SH28" s="157" t="s">
        <v>43</v>
      </c>
      <c r="SI28" s="157">
        <v>49</v>
      </c>
      <c r="SJ28" s="157">
        <v>49</v>
      </c>
      <c r="SK28" s="157">
        <v>0</v>
      </c>
      <c r="SL28" s="157">
        <v>0</v>
      </c>
      <c r="SM28" s="158">
        <f t="shared" si="68"/>
        <v>1</v>
      </c>
      <c r="SN28" s="158">
        <f t="shared" si="69"/>
        <v>0</v>
      </c>
      <c r="SP28" s="157" t="s">
        <v>43</v>
      </c>
      <c r="SQ28" s="157">
        <v>49</v>
      </c>
      <c r="SR28" s="157">
        <v>49</v>
      </c>
      <c r="SS28" s="157">
        <v>0</v>
      </c>
      <c r="ST28" s="157">
        <v>0</v>
      </c>
      <c r="SU28" s="158">
        <f t="shared" si="70"/>
        <v>1</v>
      </c>
      <c r="SV28" s="158">
        <f t="shared" si="71"/>
        <v>0</v>
      </c>
      <c r="SX28" s="157" t="s">
        <v>43</v>
      </c>
      <c r="SY28" s="157">
        <v>49</v>
      </c>
      <c r="SZ28" s="157">
        <v>49</v>
      </c>
      <c r="TA28" s="157">
        <v>0</v>
      </c>
      <c r="TB28" s="157">
        <v>0</v>
      </c>
      <c r="TC28" s="158">
        <f t="shared" si="72"/>
        <v>1</v>
      </c>
      <c r="TD28" s="158">
        <f t="shared" si="73"/>
        <v>0</v>
      </c>
      <c r="TF28" s="157" t="s">
        <v>43</v>
      </c>
      <c r="TG28" s="157">
        <v>49</v>
      </c>
      <c r="TH28" s="157">
        <v>49</v>
      </c>
      <c r="TI28" s="157">
        <v>0</v>
      </c>
      <c r="TJ28" s="157">
        <v>0</v>
      </c>
      <c r="TK28" s="158">
        <f t="shared" si="74"/>
        <v>1</v>
      </c>
      <c r="TL28" s="158">
        <f t="shared" si="75"/>
        <v>0</v>
      </c>
      <c r="TN28" s="157" t="s">
        <v>43</v>
      </c>
      <c r="TO28" s="157">
        <v>49</v>
      </c>
      <c r="TP28" s="157">
        <v>49</v>
      </c>
      <c r="TQ28" s="157">
        <v>0</v>
      </c>
      <c r="TR28" s="157">
        <v>0</v>
      </c>
      <c r="TS28" s="158">
        <f t="shared" si="76"/>
        <v>1</v>
      </c>
      <c r="TT28" s="158">
        <f t="shared" si="77"/>
        <v>0</v>
      </c>
      <c r="TV28" s="157" t="s">
        <v>43</v>
      </c>
      <c r="TW28" s="157">
        <v>49</v>
      </c>
      <c r="TX28" s="157">
        <v>49</v>
      </c>
      <c r="TY28" s="157">
        <v>0</v>
      </c>
      <c r="TZ28" s="157">
        <v>0</v>
      </c>
      <c r="UA28" s="158">
        <f t="shared" si="78"/>
        <v>1</v>
      </c>
      <c r="UB28" s="158">
        <f t="shared" si="79"/>
        <v>0</v>
      </c>
      <c r="UD28" s="157" t="s">
        <v>43</v>
      </c>
      <c r="UE28" s="157">
        <v>49</v>
      </c>
      <c r="UF28" s="157">
        <v>49</v>
      </c>
      <c r="UG28" s="157">
        <v>0</v>
      </c>
      <c r="UH28" s="157">
        <v>0</v>
      </c>
      <c r="UI28" s="158">
        <f t="shared" si="80"/>
        <v>1</v>
      </c>
      <c r="UJ28" s="158">
        <f t="shared" si="81"/>
        <v>0</v>
      </c>
      <c r="UL28" s="157" t="s">
        <v>43</v>
      </c>
      <c r="UM28" s="157">
        <v>49</v>
      </c>
      <c r="UN28" s="157">
        <v>49</v>
      </c>
      <c r="UO28" s="157">
        <v>0</v>
      </c>
      <c r="UP28" s="157">
        <v>0</v>
      </c>
      <c r="UQ28" s="158">
        <f t="shared" si="82"/>
        <v>1</v>
      </c>
      <c r="UR28" s="158">
        <f t="shared" si="83"/>
        <v>0</v>
      </c>
      <c r="UT28" s="157" t="s">
        <v>43</v>
      </c>
      <c r="UU28" s="157">
        <v>49</v>
      </c>
      <c r="UV28" s="157">
        <v>49</v>
      </c>
      <c r="UW28" s="157">
        <v>0</v>
      </c>
      <c r="UX28" s="157">
        <v>0</v>
      </c>
      <c r="UY28" s="158">
        <f t="shared" si="84"/>
        <v>1</v>
      </c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5"/>
        <v>1</v>
      </c>
      <c r="VH28" s="157" t="s">
        <v>43</v>
      </c>
      <c r="VI28" s="157">
        <v>49</v>
      </c>
      <c r="VJ28" s="157">
        <v>49</v>
      </c>
      <c r="VK28" s="157">
        <v>0</v>
      </c>
      <c r="VL28" s="157">
        <v>0</v>
      </c>
      <c r="VM28" s="158">
        <f t="shared" si="86"/>
        <v>1</v>
      </c>
      <c r="VN28" s="158">
        <f t="shared" si="87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v>1</v>
      </c>
      <c r="VW28" s="158">
        <f t="shared" si="88"/>
        <v>0</v>
      </c>
    </row>
    <row r="29" spans="1:595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2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5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0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1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2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95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4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5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89"/>
        <v>1</v>
      </c>
      <c r="ID29" s="4">
        <f t="shared" si="26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90"/>
        <v>1</v>
      </c>
      <c r="IL29" s="4">
        <f t="shared" si="27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28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29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0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1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2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3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91"/>
        <v>1</v>
      </c>
      <c r="KP29" s="4">
        <f t="shared" si="34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5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6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92"/>
        <v>1</v>
      </c>
      <c r="LV29" s="4">
        <f t="shared" si="37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93"/>
        <v>1</v>
      </c>
      <c r="MD29" s="158">
        <f t="shared" si="38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39"/>
        <v>1</v>
      </c>
      <c r="ML29" s="158">
        <f t="shared" si="40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1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2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3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4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5"/>
        <v>1</v>
      </c>
      <c r="OU29" s="158">
        <f t="shared" si="46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94"/>
        <v>1</v>
      </c>
      <c r="PC29" s="158">
        <f t="shared" si="47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48"/>
        <v>1</v>
      </c>
      <c r="PK29" s="158">
        <f t="shared" si="49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0"/>
        <v>1</v>
      </c>
      <c r="PS29" s="158">
        <f t="shared" si="51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2"/>
        <v>1</v>
      </c>
      <c r="QA29" s="158">
        <f t="shared" si="53"/>
        <v>0</v>
      </c>
      <c r="QC29" s="157">
        <f t="shared" si="54"/>
        <v>0</v>
      </c>
      <c r="QD29" s="157" t="s">
        <v>44</v>
      </c>
      <c r="QE29" s="157">
        <v>4</v>
      </c>
      <c r="QF29" s="157">
        <v>4</v>
      </c>
      <c r="QG29" s="157">
        <v>0</v>
      </c>
      <c r="QH29" s="157">
        <v>0</v>
      </c>
      <c r="QI29" s="158">
        <f t="shared" si="55"/>
        <v>1</v>
      </c>
      <c r="QJ29" s="158">
        <f t="shared" si="56"/>
        <v>0</v>
      </c>
      <c r="QL29" s="157" t="s">
        <v>44</v>
      </c>
      <c r="QM29" s="157">
        <v>4</v>
      </c>
      <c r="QN29" s="157">
        <v>4</v>
      </c>
      <c r="QO29" s="157">
        <v>0</v>
      </c>
      <c r="QP29" s="157">
        <v>0</v>
      </c>
      <c r="QQ29" s="158">
        <f t="shared" si="57"/>
        <v>1</v>
      </c>
      <c r="QR29" s="158">
        <f t="shared" si="58"/>
        <v>0</v>
      </c>
      <c r="QT29" s="157">
        <f t="shared" si="59"/>
        <v>0</v>
      </c>
      <c r="QU29" s="157" t="s">
        <v>44</v>
      </c>
      <c r="QV29" s="157">
        <v>4</v>
      </c>
      <c r="QW29" s="157">
        <v>4</v>
      </c>
      <c r="QX29" s="157">
        <v>0</v>
      </c>
      <c r="QY29" s="157">
        <v>0</v>
      </c>
      <c r="QZ29" s="158">
        <f t="shared" si="60"/>
        <v>1</v>
      </c>
      <c r="RA29" s="158">
        <f t="shared" si="61"/>
        <v>0</v>
      </c>
      <c r="RC29" s="157" t="s">
        <v>44</v>
      </c>
      <c r="RD29" s="157">
        <v>4</v>
      </c>
      <c r="RE29" s="157">
        <v>4</v>
      </c>
      <c r="RF29" s="157">
        <v>0</v>
      </c>
      <c r="RG29" s="157">
        <v>0</v>
      </c>
      <c r="RH29" s="158">
        <f t="shared" si="62"/>
        <v>1</v>
      </c>
      <c r="RI29" s="158">
        <f t="shared" si="63"/>
        <v>0</v>
      </c>
      <c r="RK29" s="157" t="s">
        <v>44</v>
      </c>
      <c r="RL29" s="157">
        <v>4</v>
      </c>
      <c r="RM29" s="157">
        <v>4</v>
      </c>
      <c r="RN29" s="157">
        <v>0</v>
      </c>
      <c r="RO29" s="157">
        <v>0</v>
      </c>
      <c r="RP29" s="158">
        <v>1</v>
      </c>
      <c r="RR29" s="157" t="s">
        <v>44</v>
      </c>
      <c r="RS29" s="157">
        <v>4</v>
      </c>
      <c r="RT29" s="157">
        <v>4</v>
      </c>
      <c r="RU29" s="157">
        <v>0</v>
      </c>
      <c r="RV29" s="157">
        <v>0</v>
      </c>
      <c r="RW29" s="158">
        <f t="shared" si="64"/>
        <v>1</v>
      </c>
      <c r="RX29" s="158">
        <f t="shared" si="65"/>
        <v>1</v>
      </c>
      <c r="RZ29" s="157" t="s">
        <v>44</v>
      </c>
      <c r="SA29" s="157">
        <v>4</v>
      </c>
      <c r="SB29" s="157">
        <v>4</v>
      </c>
      <c r="SC29" s="157">
        <v>0</v>
      </c>
      <c r="SD29" s="157">
        <v>0</v>
      </c>
      <c r="SE29" s="158">
        <f t="shared" si="66"/>
        <v>1</v>
      </c>
      <c r="SF29" s="158">
        <f t="shared" si="67"/>
        <v>0</v>
      </c>
      <c r="SH29" s="157" t="s">
        <v>44</v>
      </c>
      <c r="SI29" s="157">
        <v>4</v>
      </c>
      <c r="SJ29" s="157">
        <v>4</v>
      </c>
      <c r="SK29" s="157">
        <v>0</v>
      </c>
      <c r="SL29" s="157">
        <v>0</v>
      </c>
      <c r="SM29" s="158">
        <f t="shared" si="68"/>
        <v>1</v>
      </c>
      <c r="SN29" s="158">
        <f t="shared" si="69"/>
        <v>0</v>
      </c>
      <c r="SP29" s="157" t="s">
        <v>44</v>
      </c>
      <c r="SQ29" s="157">
        <v>4</v>
      </c>
      <c r="SR29" s="157">
        <v>4</v>
      </c>
      <c r="SS29" s="157">
        <v>0</v>
      </c>
      <c r="ST29" s="157">
        <v>0</v>
      </c>
      <c r="SU29" s="158">
        <f t="shared" si="70"/>
        <v>1</v>
      </c>
      <c r="SV29" s="158">
        <f t="shared" si="71"/>
        <v>0</v>
      </c>
      <c r="SX29" s="157" t="s">
        <v>44</v>
      </c>
      <c r="SY29" s="157">
        <v>4</v>
      </c>
      <c r="SZ29" s="157">
        <v>4</v>
      </c>
      <c r="TA29" s="157">
        <v>0</v>
      </c>
      <c r="TB29" s="157">
        <v>0</v>
      </c>
      <c r="TC29" s="158">
        <f t="shared" si="72"/>
        <v>1</v>
      </c>
      <c r="TD29" s="158">
        <f t="shared" si="73"/>
        <v>0</v>
      </c>
      <c r="TF29" s="157" t="s">
        <v>44</v>
      </c>
      <c r="TG29" s="157">
        <v>4</v>
      </c>
      <c r="TH29" s="157">
        <v>4</v>
      </c>
      <c r="TI29" s="157">
        <v>0</v>
      </c>
      <c r="TJ29" s="157">
        <v>0</v>
      </c>
      <c r="TK29" s="158">
        <f t="shared" si="74"/>
        <v>1</v>
      </c>
      <c r="TL29" s="158">
        <f t="shared" si="75"/>
        <v>0</v>
      </c>
      <c r="TN29" s="157" t="s">
        <v>44</v>
      </c>
      <c r="TO29" s="157">
        <v>4</v>
      </c>
      <c r="TP29" s="157">
        <v>4</v>
      </c>
      <c r="TQ29" s="157">
        <v>0</v>
      </c>
      <c r="TR29" s="157">
        <v>0</v>
      </c>
      <c r="TS29" s="158">
        <f t="shared" si="76"/>
        <v>1</v>
      </c>
      <c r="TT29" s="158">
        <f t="shared" si="77"/>
        <v>0</v>
      </c>
      <c r="TV29" s="157" t="s">
        <v>44</v>
      </c>
      <c r="TW29" s="157">
        <v>4</v>
      </c>
      <c r="TX29" s="157">
        <v>4</v>
      </c>
      <c r="TY29" s="157">
        <v>0</v>
      </c>
      <c r="TZ29" s="157">
        <v>0</v>
      </c>
      <c r="UA29" s="158">
        <f t="shared" si="78"/>
        <v>1</v>
      </c>
      <c r="UB29" s="158">
        <f t="shared" si="79"/>
        <v>0</v>
      </c>
      <c r="UD29" s="157" t="s">
        <v>44</v>
      </c>
      <c r="UE29" s="157">
        <v>4</v>
      </c>
      <c r="UF29" s="157">
        <v>4</v>
      </c>
      <c r="UG29" s="157">
        <v>0</v>
      </c>
      <c r="UH29" s="157">
        <v>0</v>
      </c>
      <c r="UI29" s="158">
        <f t="shared" si="80"/>
        <v>1</v>
      </c>
      <c r="UJ29" s="158">
        <f t="shared" si="81"/>
        <v>0</v>
      </c>
      <c r="UL29" s="157" t="s">
        <v>44</v>
      </c>
      <c r="UM29" s="157">
        <v>4</v>
      </c>
      <c r="UN29" s="157">
        <v>4</v>
      </c>
      <c r="UO29" s="157">
        <v>0</v>
      </c>
      <c r="UP29" s="157">
        <v>0</v>
      </c>
      <c r="UQ29" s="158">
        <f t="shared" si="82"/>
        <v>1</v>
      </c>
      <c r="UR29" s="158">
        <f t="shared" si="83"/>
        <v>0</v>
      </c>
      <c r="UT29" s="157" t="s">
        <v>44</v>
      </c>
      <c r="UU29" s="157">
        <v>4</v>
      </c>
      <c r="UV29" s="157">
        <v>4</v>
      </c>
      <c r="UW29" s="157">
        <v>0</v>
      </c>
      <c r="UX29" s="157">
        <v>0</v>
      </c>
      <c r="UY29" s="158">
        <f t="shared" si="84"/>
        <v>1</v>
      </c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5"/>
        <v>1</v>
      </c>
      <c r="VH29" s="157" t="s">
        <v>44</v>
      </c>
      <c r="VI29" s="157">
        <v>4</v>
      </c>
      <c r="VJ29" s="157">
        <v>4</v>
      </c>
      <c r="VK29" s="157">
        <v>0</v>
      </c>
      <c r="VL29" s="157">
        <v>0</v>
      </c>
      <c r="VM29" s="158">
        <f t="shared" si="86"/>
        <v>1</v>
      </c>
      <c r="VN29" s="158">
        <f t="shared" si="87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v>1</v>
      </c>
      <c r="VW29" s="158">
        <f t="shared" si="88"/>
        <v>0</v>
      </c>
    </row>
    <row r="30" spans="1:595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2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5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0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1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2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95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4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5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89"/>
        <v>1</v>
      </c>
      <c r="ID30" s="4">
        <f t="shared" si="26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90"/>
        <v>1</v>
      </c>
      <c r="IL30" s="4">
        <f t="shared" si="27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28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29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0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1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2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3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91"/>
        <v>1</v>
      </c>
      <c r="KP30" s="4">
        <f t="shared" si="34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5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6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92"/>
        <v>1</v>
      </c>
      <c r="LV30" s="4">
        <f t="shared" si="37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93"/>
        <v>1</v>
      </c>
      <c r="MD30" s="158">
        <f t="shared" si="38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39"/>
        <v>1</v>
      </c>
      <c r="ML30" s="158">
        <f t="shared" si="40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1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2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3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4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5"/>
        <v>1</v>
      </c>
      <c r="OU30" s="158">
        <f t="shared" si="46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94"/>
        <v>1</v>
      </c>
      <c r="PC30" s="158">
        <f t="shared" si="47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48"/>
        <v>1</v>
      </c>
      <c r="PK30" s="158">
        <f t="shared" si="49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0"/>
        <v>1</v>
      </c>
      <c r="PS30" s="158">
        <f t="shared" si="51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2"/>
        <v>1</v>
      </c>
      <c r="QA30" s="158">
        <f t="shared" si="53"/>
        <v>0</v>
      </c>
      <c r="QC30" s="157">
        <f t="shared" si="54"/>
        <v>0</v>
      </c>
      <c r="QD30" s="157" t="s">
        <v>45</v>
      </c>
      <c r="QE30" s="157">
        <v>52</v>
      </c>
      <c r="QF30" s="157">
        <v>52</v>
      </c>
      <c r="QG30" s="157">
        <v>0</v>
      </c>
      <c r="QH30" s="157">
        <v>0</v>
      </c>
      <c r="QI30" s="158">
        <f t="shared" si="55"/>
        <v>1</v>
      </c>
      <c r="QJ30" s="158">
        <f t="shared" si="56"/>
        <v>0</v>
      </c>
      <c r="QL30" s="157" t="s">
        <v>45</v>
      </c>
      <c r="QM30" s="157">
        <v>52</v>
      </c>
      <c r="QN30" s="157">
        <v>52</v>
      </c>
      <c r="QO30" s="157">
        <v>0</v>
      </c>
      <c r="QP30" s="157">
        <v>0</v>
      </c>
      <c r="QQ30" s="158">
        <f t="shared" si="57"/>
        <v>1</v>
      </c>
      <c r="QR30" s="158">
        <f t="shared" si="58"/>
        <v>0</v>
      </c>
      <c r="QT30" s="157">
        <f t="shared" si="59"/>
        <v>0</v>
      </c>
      <c r="QU30" s="157" t="s">
        <v>45</v>
      </c>
      <c r="QV30" s="157">
        <v>52</v>
      </c>
      <c r="QW30" s="157">
        <v>52</v>
      </c>
      <c r="QX30" s="157">
        <v>0</v>
      </c>
      <c r="QY30" s="157">
        <v>0</v>
      </c>
      <c r="QZ30" s="158">
        <f t="shared" si="60"/>
        <v>1</v>
      </c>
      <c r="RA30" s="158">
        <f t="shared" si="61"/>
        <v>0</v>
      </c>
      <c r="RC30" s="157" t="s">
        <v>45</v>
      </c>
      <c r="RD30" s="157">
        <v>52</v>
      </c>
      <c r="RE30" s="157">
        <v>52</v>
      </c>
      <c r="RF30" s="157">
        <v>0</v>
      </c>
      <c r="RG30" s="157">
        <v>0</v>
      </c>
      <c r="RH30" s="158">
        <f t="shared" si="62"/>
        <v>1</v>
      </c>
      <c r="RI30" s="158">
        <f t="shared" si="63"/>
        <v>0</v>
      </c>
      <c r="RK30" s="157" t="s">
        <v>45</v>
      </c>
      <c r="RL30" s="157">
        <v>52</v>
      </c>
      <c r="RM30" s="157">
        <v>52</v>
      </c>
      <c r="RN30" s="157">
        <v>0</v>
      </c>
      <c r="RO30" s="157">
        <v>0</v>
      </c>
      <c r="RP30" s="158">
        <v>1</v>
      </c>
      <c r="RR30" s="157" t="s">
        <v>45</v>
      </c>
      <c r="RS30" s="157">
        <v>52</v>
      </c>
      <c r="RT30" s="157">
        <v>52</v>
      </c>
      <c r="RU30" s="157">
        <v>0</v>
      </c>
      <c r="RV30" s="157">
        <v>0</v>
      </c>
      <c r="RW30" s="158">
        <f t="shared" si="64"/>
        <v>1</v>
      </c>
      <c r="RX30" s="158">
        <f t="shared" si="65"/>
        <v>1</v>
      </c>
      <c r="RZ30" s="157" t="s">
        <v>45</v>
      </c>
      <c r="SA30" s="157">
        <v>52</v>
      </c>
      <c r="SB30" s="157">
        <v>52</v>
      </c>
      <c r="SC30" s="157">
        <v>0</v>
      </c>
      <c r="SD30" s="157">
        <v>0</v>
      </c>
      <c r="SE30" s="158">
        <f t="shared" si="66"/>
        <v>1</v>
      </c>
      <c r="SF30" s="158">
        <f t="shared" si="67"/>
        <v>0</v>
      </c>
      <c r="SH30" s="157" t="s">
        <v>45</v>
      </c>
      <c r="SI30" s="157">
        <v>52</v>
      </c>
      <c r="SJ30" s="157">
        <v>52</v>
      </c>
      <c r="SK30" s="157">
        <v>0</v>
      </c>
      <c r="SL30" s="157">
        <v>0</v>
      </c>
      <c r="SM30" s="158">
        <f t="shared" si="68"/>
        <v>1</v>
      </c>
      <c r="SN30" s="158">
        <f t="shared" si="69"/>
        <v>0</v>
      </c>
      <c r="SP30" s="157" t="s">
        <v>45</v>
      </c>
      <c r="SQ30" s="157">
        <v>52</v>
      </c>
      <c r="SR30" s="157">
        <v>52</v>
      </c>
      <c r="SS30" s="157">
        <v>0</v>
      </c>
      <c r="ST30" s="157">
        <v>0</v>
      </c>
      <c r="SU30" s="158">
        <f t="shared" si="70"/>
        <v>1</v>
      </c>
      <c r="SV30" s="158">
        <f t="shared" si="71"/>
        <v>0</v>
      </c>
      <c r="SX30" s="157" t="s">
        <v>45</v>
      </c>
      <c r="SY30" s="157">
        <v>52</v>
      </c>
      <c r="SZ30" s="157">
        <v>52</v>
      </c>
      <c r="TA30" s="157">
        <v>0</v>
      </c>
      <c r="TB30" s="157">
        <v>0</v>
      </c>
      <c r="TC30" s="158">
        <f t="shared" si="72"/>
        <v>1</v>
      </c>
      <c r="TD30" s="158">
        <f t="shared" si="73"/>
        <v>0</v>
      </c>
      <c r="TF30" s="157" t="s">
        <v>45</v>
      </c>
      <c r="TG30" s="157">
        <v>52</v>
      </c>
      <c r="TH30" s="157">
        <v>52</v>
      </c>
      <c r="TI30" s="157">
        <v>0</v>
      </c>
      <c r="TJ30" s="157">
        <v>0</v>
      </c>
      <c r="TK30" s="158">
        <f t="shared" si="74"/>
        <v>1</v>
      </c>
      <c r="TL30" s="158">
        <f t="shared" si="75"/>
        <v>0</v>
      </c>
      <c r="TN30" s="157" t="s">
        <v>45</v>
      </c>
      <c r="TO30" s="157">
        <v>52</v>
      </c>
      <c r="TP30" s="157">
        <v>52</v>
      </c>
      <c r="TQ30" s="157">
        <v>0</v>
      </c>
      <c r="TR30" s="157">
        <v>0</v>
      </c>
      <c r="TS30" s="158">
        <f t="shared" si="76"/>
        <v>1</v>
      </c>
      <c r="TT30" s="158">
        <f t="shared" si="77"/>
        <v>0</v>
      </c>
      <c r="TV30" s="157" t="s">
        <v>45</v>
      </c>
      <c r="TW30" s="157">
        <v>52</v>
      </c>
      <c r="TX30" s="157">
        <v>52</v>
      </c>
      <c r="TY30" s="157">
        <v>0</v>
      </c>
      <c r="TZ30" s="157">
        <v>0</v>
      </c>
      <c r="UA30" s="158">
        <f t="shared" si="78"/>
        <v>1</v>
      </c>
      <c r="UB30" s="158">
        <f t="shared" si="79"/>
        <v>0</v>
      </c>
      <c r="UD30" s="157" t="s">
        <v>45</v>
      </c>
      <c r="UE30" s="157">
        <v>52</v>
      </c>
      <c r="UF30" s="157">
        <v>52</v>
      </c>
      <c r="UG30" s="157">
        <v>0</v>
      </c>
      <c r="UH30" s="157">
        <v>0</v>
      </c>
      <c r="UI30" s="158">
        <f t="shared" si="80"/>
        <v>1</v>
      </c>
      <c r="UJ30" s="158">
        <f t="shared" si="81"/>
        <v>0</v>
      </c>
      <c r="UL30" s="157" t="s">
        <v>45</v>
      </c>
      <c r="UM30" s="157">
        <v>52</v>
      </c>
      <c r="UN30" s="157">
        <v>52</v>
      </c>
      <c r="UO30" s="157">
        <v>0</v>
      </c>
      <c r="UP30" s="157">
        <v>0</v>
      </c>
      <c r="UQ30" s="158">
        <f t="shared" si="82"/>
        <v>1</v>
      </c>
      <c r="UR30" s="158">
        <f t="shared" si="83"/>
        <v>0</v>
      </c>
      <c r="UT30" s="157" t="s">
        <v>45</v>
      </c>
      <c r="UU30" s="157">
        <v>52</v>
      </c>
      <c r="UV30" s="157">
        <v>52</v>
      </c>
      <c r="UW30" s="157">
        <v>0</v>
      </c>
      <c r="UX30" s="157">
        <v>0</v>
      </c>
      <c r="UY30" s="158">
        <f t="shared" si="84"/>
        <v>1</v>
      </c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5"/>
        <v>1</v>
      </c>
      <c r="VH30" s="157" t="s">
        <v>45</v>
      </c>
      <c r="VI30" s="157">
        <v>52</v>
      </c>
      <c r="VJ30" s="157">
        <v>52</v>
      </c>
      <c r="VK30" s="157">
        <v>0</v>
      </c>
      <c r="VL30" s="157">
        <v>0</v>
      </c>
      <c r="VM30" s="158">
        <f t="shared" si="86"/>
        <v>1</v>
      </c>
      <c r="VN30" s="158">
        <f t="shared" si="87"/>
        <v>0</v>
      </c>
      <c r="VQ30" s="109" t="s">
        <v>45</v>
      </c>
      <c r="VR30" s="159">
        <v>52</v>
      </c>
      <c r="VS30" s="159">
        <v>49</v>
      </c>
      <c r="VT30" s="159">
        <v>3</v>
      </c>
      <c r="VU30" s="157">
        <v>0</v>
      </c>
      <c r="VV30" s="158">
        <v>0.94</v>
      </c>
      <c r="VW30" s="158">
        <f t="shared" si="88"/>
        <v>-6.0000000000000053E-2</v>
      </c>
    </row>
    <row r="31" spans="1:595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2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5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0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3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95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4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5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6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7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28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29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0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1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2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3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4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5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6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7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93"/>
        <v>1</v>
      </c>
      <c r="MD31" s="158">
        <f t="shared" si="38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39"/>
        <v>1</v>
      </c>
      <c r="ML31" s="158">
        <f t="shared" si="40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1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2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3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4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6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7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48"/>
        <v>1</v>
      </c>
      <c r="PK31" s="158">
        <f t="shared" si="49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0"/>
        <v>1</v>
      </c>
      <c r="PS31" s="158">
        <f t="shared" si="51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2"/>
        <v>1</v>
      </c>
      <c r="QA31" s="158">
        <f t="shared" si="53"/>
        <v>0</v>
      </c>
      <c r="QC31" s="157">
        <f t="shared" si="54"/>
        <v>0</v>
      </c>
      <c r="QD31" s="163" t="s">
        <v>46</v>
      </c>
      <c r="QE31" s="156">
        <v>141</v>
      </c>
      <c r="QF31" s="156">
        <v>141</v>
      </c>
      <c r="QG31" s="156">
        <v>0</v>
      </c>
      <c r="QH31" s="156">
        <v>0</v>
      </c>
      <c r="QI31" s="158">
        <f t="shared" si="55"/>
        <v>1</v>
      </c>
      <c r="QJ31" s="158">
        <f t="shared" si="56"/>
        <v>0</v>
      </c>
      <c r="QL31" s="163" t="s">
        <v>46</v>
      </c>
      <c r="QM31" s="156">
        <v>141</v>
      </c>
      <c r="QN31" s="156">
        <v>141</v>
      </c>
      <c r="QO31" s="156">
        <v>0</v>
      </c>
      <c r="QP31" s="156">
        <v>0</v>
      </c>
      <c r="QQ31" s="158">
        <f t="shared" si="57"/>
        <v>1</v>
      </c>
      <c r="QR31" s="158">
        <f t="shared" si="58"/>
        <v>0</v>
      </c>
      <c r="QT31" s="157">
        <f t="shared" si="59"/>
        <v>0</v>
      </c>
      <c r="QU31" s="163" t="s">
        <v>46</v>
      </c>
      <c r="QV31" s="156">
        <v>141</v>
      </c>
      <c r="QW31" s="156">
        <v>141</v>
      </c>
      <c r="QX31" s="156">
        <v>0</v>
      </c>
      <c r="QY31" s="156">
        <v>0</v>
      </c>
      <c r="QZ31" s="158">
        <f t="shared" si="60"/>
        <v>1</v>
      </c>
      <c r="RA31" s="158">
        <f t="shared" si="61"/>
        <v>0</v>
      </c>
      <c r="RC31" s="163" t="s">
        <v>46</v>
      </c>
      <c r="RD31" s="156">
        <v>141</v>
      </c>
      <c r="RE31" s="156">
        <v>141</v>
      </c>
      <c r="RF31" s="156">
        <v>0</v>
      </c>
      <c r="RG31" s="156">
        <v>0</v>
      </c>
      <c r="RH31" s="158">
        <f t="shared" si="62"/>
        <v>1</v>
      </c>
      <c r="RI31" s="158">
        <f t="shared" si="63"/>
        <v>0</v>
      </c>
      <c r="RK31" s="157" t="s">
        <v>46</v>
      </c>
      <c r="RL31" s="157">
        <v>145</v>
      </c>
      <c r="RM31" s="157">
        <v>141</v>
      </c>
      <c r="RN31" s="157">
        <v>0</v>
      </c>
      <c r="RO31" s="157">
        <v>4</v>
      </c>
      <c r="RP31" s="158">
        <v>0.97</v>
      </c>
      <c r="RR31" s="163" t="s">
        <v>46</v>
      </c>
      <c r="RS31" s="156">
        <v>141</v>
      </c>
      <c r="RT31" s="156">
        <v>141</v>
      </c>
      <c r="RU31" s="157">
        <v>0</v>
      </c>
      <c r="RV31" s="157">
        <v>0</v>
      </c>
      <c r="RW31" s="158">
        <f t="shared" si="64"/>
        <v>1</v>
      </c>
      <c r="RX31" s="158">
        <f t="shared" si="65"/>
        <v>-3</v>
      </c>
      <c r="RZ31" s="163" t="s">
        <v>46</v>
      </c>
      <c r="SA31" s="156">
        <v>141</v>
      </c>
      <c r="SB31" s="156">
        <v>141</v>
      </c>
      <c r="SC31" s="157">
        <v>0</v>
      </c>
      <c r="SD31" s="157">
        <v>0</v>
      </c>
      <c r="SE31" s="158">
        <f t="shared" si="66"/>
        <v>1</v>
      </c>
      <c r="SF31" s="158">
        <f t="shared" si="67"/>
        <v>0</v>
      </c>
      <c r="SH31" s="163" t="s">
        <v>46</v>
      </c>
      <c r="SI31" s="157">
        <v>141</v>
      </c>
      <c r="SJ31" s="157">
        <v>141</v>
      </c>
      <c r="SK31" s="157">
        <v>0</v>
      </c>
      <c r="SL31" s="157">
        <v>0</v>
      </c>
      <c r="SM31" s="158">
        <f t="shared" si="68"/>
        <v>1</v>
      </c>
      <c r="SN31" s="158">
        <f t="shared" si="69"/>
        <v>0</v>
      </c>
      <c r="SP31" s="163" t="s">
        <v>46</v>
      </c>
      <c r="SQ31" s="157">
        <v>141</v>
      </c>
      <c r="SR31" s="157">
        <v>141</v>
      </c>
      <c r="SS31" s="157">
        <v>0</v>
      </c>
      <c r="ST31" s="157">
        <v>0</v>
      </c>
      <c r="SU31" s="158">
        <f t="shared" si="70"/>
        <v>1</v>
      </c>
      <c r="SV31" s="158">
        <f t="shared" si="71"/>
        <v>0</v>
      </c>
      <c r="SX31" s="163" t="s">
        <v>46</v>
      </c>
      <c r="SY31" s="157">
        <v>141</v>
      </c>
      <c r="SZ31" s="157">
        <v>141</v>
      </c>
      <c r="TA31" s="157">
        <v>0</v>
      </c>
      <c r="TB31" s="157">
        <v>0</v>
      </c>
      <c r="TC31" s="158">
        <f t="shared" si="72"/>
        <v>1</v>
      </c>
      <c r="TD31" s="158">
        <f t="shared" si="73"/>
        <v>0</v>
      </c>
      <c r="TF31" s="163" t="s">
        <v>46</v>
      </c>
      <c r="TG31" s="157">
        <v>141</v>
      </c>
      <c r="TH31" s="157">
        <v>141</v>
      </c>
      <c r="TI31" s="157">
        <v>0</v>
      </c>
      <c r="TJ31" s="157">
        <v>0</v>
      </c>
      <c r="TK31" s="158">
        <f t="shared" si="74"/>
        <v>1</v>
      </c>
      <c r="TL31" s="158">
        <f t="shared" si="75"/>
        <v>0</v>
      </c>
      <c r="TN31" s="163" t="s">
        <v>46</v>
      </c>
      <c r="TO31" s="157">
        <v>141</v>
      </c>
      <c r="TP31" s="157">
        <v>141</v>
      </c>
      <c r="TQ31" s="157">
        <v>0</v>
      </c>
      <c r="TR31" s="157">
        <v>0</v>
      </c>
      <c r="TS31" s="158">
        <f t="shared" si="76"/>
        <v>1</v>
      </c>
      <c r="TT31" s="158">
        <f t="shared" si="77"/>
        <v>0</v>
      </c>
      <c r="TV31" s="163" t="s">
        <v>46</v>
      </c>
      <c r="TW31" s="157">
        <v>141</v>
      </c>
      <c r="TX31" s="157">
        <v>141</v>
      </c>
      <c r="TY31" s="157">
        <v>0</v>
      </c>
      <c r="TZ31" s="157">
        <v>0</v>
      </c>
      <c r="UA31" s="158">
        <f t="shared" si="78"/>
        <v>1</v>
      </c>
      <c r="UB31" s="158">
        <f t="shared" si="79"/>
        <v>0</v>
      </c>
      <c r="UD31" s="163" t="s">
        <v>46</v>
      </c>
      <c r="UE31" s="157">
        <v>141</v>
      </c>
      <c r="UF31" s="157">
        <v>141</v>
      </c>
      <c r="UG31" s="157">
        <v>0</v>
      </c>
      <c r="UH31" s="157">
        <v>0</v>
      </c>
      <c r="UI31" s="158">
        <f t="shared" si="80"/>
        <v>1</v>
      </c>
      <c r="UJ31" s="158">
        <f t="shared" si="81"/>
        <v>0</v>
      </c>
      <c r="UL31" s="163" t="s">
        <v>46</v>
      </c>
      <c r="UM31" s="157">
        <v>141</v>
      </c>
      <c r="UN31" s="157">
        <v>141</v>
      </c>
      <c r="UO31" s="157">
        <v>0</v>
      </c>
      <c r="UP31" s="157">
        <v>0</v>
      </c>
      <c r="UQ31" s="158">
        <f t="shared" si="82"/>
        <v>1</v>
      </c>
      <c r="UR31" s="158">
        <f t="shared" si="83"/>
        <v>0</v>
      </c>
      <c r="UT31" s="163" t="s">
        <v>46</v>
      </c>
      <c r="UU31" s="157">
        <v>141</v>
      </c>
      <c r="UV31" s="157">
        <v>141</v>
      </c>
      <c r="UW31" s="157">
        <v>0</v>
      </c>
      <c r="UX31" s="157">
        <v>0</v>
      </c>
      <c r="UY31" s="158">
        <f t="shared" si="84"/>
        <v>1</v>
      </c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5"/>
        <v>1</v>
      </c>
      <c r="VH31" s="163" t="s">
        <v>46</v>
      </c>
      <c r="VI31" s="157">
        <v>141</v>
      </c>
      <c r="VJ31" s="157">
        <v>141</v>
      </c>
      <c r="VK31" s="157">
        <v>0</v>
      </c>
      <c r="VL31" s="157">
        <v>0</v>
      </c>
      <c r="VM31" s="158">
        <f t="shared" si="86"/>
        <v>1</v>
      </c>
      <c r="VN31" s="158">
        <f t="shared" si="87"/>
        <v>0</v>
      </c>
      <c r="VQ31" s="161" t="s">
        <v>46</v>
      </c>
      <c r="VR31" s="157">
        <v>145</v>
      </c>
      <c r="VS31" s="157">
        <v>141</v>
      </c>
      <c r="VT31" s="157">
        <v>4</v>
      </c>
      <c r="VU31" s="157">
        <v>0</v>
      </c>
      <c r="VV31" s="158">
        <v>0.97</v>
      </c>
      <c r="VW31" s="158">
        <f t="shared" si="88"/>
        <v>-3.0000000000000027E-2</v>
      </c>
    </row>
    <row r="32" spans="1:595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2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5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0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1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2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95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4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5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89"/>
        <v>1</v>
      </c>
      <c r="ID32" s="4">
        <f t="shared" si="26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90"/>
        <v>1</v>
      </c>
      <c r="IL32" s="4">
        <f t="shared" si="27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28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29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0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1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2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3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91"/>
        <v>1</v>
      </c>
      <c r="KP32" s="4">
        <f t="shared" si="34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5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6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92"/>
        <v>1</v>
      </c>
      <c r="LV32" s="4">
        <f t="shared" si="37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93"/>
        <v>1</v>
      </c>
      <c r="MD32" s="158">
        <f t="shared" si="38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39"/>
        <v>1</v>
      </c>
      <c r="ML32" s="158">
        <f t="shared" si="40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1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2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3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4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5"/>
        <v>1</v>
      </c>
      <c r="OU32" s="158">
        <f t="shared" si="46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94"/>
        <v>1</v>
      </c>
      <c r="PC32" s="158">
        <f t="shared" si="47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48"/>
        <v>1</v>
      </c>
      <c r="PK32" s="158">
        <f t="shared" si="49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0"/>
        <v>1</v>
      </c>
      <c r="PS32" s="158">
        <f t="shared" si="51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2"/>
        <v>1</v>
      </c>
      <c r="QA32" s="158">
        <f t="shared" si="53"/>
        <v>0</v>
      </c>
      <c r="QC32" s="157">
        <f t="shared" si="54"/>
        <v>0</v>
      </c>
      <c r="QD32" s="157" t="s">
        <v>47</v>
      </c>
      <c r="QE32" s="157">
        <v>45</v>
      </c>
      <c r="QF32" s="157">
        <v>45</v>
      </c>
      <c r="QG32" s="157">
        <v>0</v>
      </c>
      <c r="QH32" s="157">
        <v>0</v>
      </c>
      <c r="QI32" s="158">
        <f t="shared" si="55"/>
        <v>1</v>
      </c>
      <c r="QJ32" s="158">
        <f t="shared" si="56"/>
        <v>0</v>
      </c>
      <c r="QL32" s="157" t="s">
        <v>47</v>
      </c>
      <c r="QM32" s="157">
        <v>45</v>
      </c>
      <c r="QN32" s="157">
        <v>45</v>
      </c>
      <c r="QO32" s="157">
        <v>0</v>
      </c>
      <c r="QP32" s="157">
        <v>0</v>
      </c>
      <c r="QQ32" s="158">
        <f t="shared" si="57"/>
        <v>1</v>
      </c>
      <c r="QR32" s="158">
        <f t="shared" si="58"/>
        <v>0</v>
      </c>
      <c r="QT32" s="157">
        <f t="shared" si="59"/>
        <v>0</v>
      </c>
      <c r="QU32" s="157" t="s">
        <v>47</v>
      </c>
      <c r="QV32" s="157">
        <v>45</v>
      </c>
      <c r="QW32" s="157">
        <v>45</v>
      </c>
      <c r="QX32" s="157">
        <v>0</v>
      </c>
      <c r="QY32" s="157">
        <v>0</v>
      </c>
      <c r="QZ32" s="158">
        <f t="shared" si="60"/>
        <v>1</v>
      </c>
      <c r="RA32" s="158">
        <f t="shared" si="61"/>
        <v>0</v>
      </c>
      <c r="RC32" s="157" t="s">
        <v>47</v>
      </c>
      <c r="RD32" s="157">
        <v>45</v>
      </c>
      <c r="RE32" s="157">
        <v>45</v>
      </c>
      <c r="RF32" s="157">
        <v>0</v>
      </c>
      <c r="RG32" s="157">
        <v>0</v>
      </c>
      <c r="RH32" s="158">
        <f t="shared" si="62"/>
        <v>1</v>
      </c>
      <c r="RI32" s="158">
        <f t="shared" si="63"/>
        <v>0</v>
      </c>
      <c r="RK32" s="157" t="s">
        <v>47</v>
      </c>
      <c r="RL32" s="157">
        <v>45</v>
      </c>
      <c r="RM32" s="157">
        <v>45</v>
      </c>
      <c r="RN32" s="157">
        <v>0</v>
      </c>
      <c r="RO32" s="157">
        <v>0</v>
      </c>
      <c r="RP32" s="158">
        <v>1</v>
      </c>
      <c r="RR32" s="157" t="s">
        <v>47</v>
      </c>
      <c r="RS32" s="157">
        <v>45</v>
      </c>
      <c r="RT32" s="157">
        <v>45</v>
      </c>
      <c r="RU32" s="157">
        <v>0</v>
      </c>
      <c r="RV32" s="157">
        <v>0</v>
      </c>
      <c r="RW32" s="158">
        <f t="shared" si="64"/>
        <v>1</v>
      </c>
      <c r="RX32" s="158">
        <f t="shared" si="65"/>
        <v>1</v>
      </c>
      <c r="RZ32" s="157" t="s">
        <v>47</v>
      </c>
      <c r="SA32" s="157">
        <v>45</v>
      </c>
      <c r="SB32" s="157">
        <v>45</v>
      </c>
      <c r="SC32" s="157">
        <v>0</v>
      </c>
      <c r="SD32" s="157">
        <v>0</v>
      </c>
      <c r="SE32" s="158">
        <f t="shared" si="66"/>
        <v>1</v>
      </c>
      <c r="SF32" s="158">
        <f t="shared" si="67"/>
        <v>0</v>
      </c>
      <c r="SH32" s="157" t="s">
        <v>47</v>
      </c>
      <c r="SI32" s="157">
        <v>45</v>
      </c>
      <c r="SJ32" s="157">
        <v>45</v>
      </c>
      <c r="SK32" s="157">
        <v>0</v>
      </c>
      <c r="SL32" s="157">
        <v>0</v>
      </c>
      <c r="SM32" s="158">
        <f t="shared" si="68"/>
        <v>1</v>
      </c>
      <c r="SN32" s="158">
        <f t="shared" si="69"/>
        <v>0</v>
      </c>
      <c r="SP32" s="157" t="s">
        <v>47</v>
      </c>
      <c r="SQ32" s="157">
        <v>45</v>
      </c>
      <c r="SR32" s="157">
        <v>45</v>
      </c>
      <c r="SS32" s="157">
        <v>0</v>
      </c>
      <c r="ST32" s="157">
        <v>0</v>
      </c>
      <c r="SU32" s="158">
        <f t="shared" si="70"/>
        <v>1</v>
      </c>
      <c r="SV32" s="158">
        <f t="shared" si="71"/>
        <v>0</v>
      </c>
      <c r="SX32" s="157" t="s">
        <v>47</v>
      </c>
      <c r="SY32" s="157">
        <v>45</v>
      </c>
      <c r="SZ32" s="157">
        <v>45</v>
      </c>
      <c r="TA32" s="157">
        <v>0</v>
      </c>
      <c r="TB32" s="157">
        <v>0</v>
      </c>
      <c r="TC32" s="158">
        <f t="shared" si="72"/>
        <v>1</v>
      </c>
      <c r="TD32" s="158">
        <f t="shared" si="73"/>
        <v>0</v>
      </c>
      <c r="TF32" s="157" t="s">
        <v>47</v>
      </c>
      <c r="TG32" s="157">
        <v>45</v>
      </c>
      <c r="TH32" s="157">
        <v>45</v>
      </c>
      <c r="TI32" s="157">
        <v>0</v>
      </c>
      <c r="TJ32" s="157">
        <v>0</v>
      </c>
      <c r="TK32" s="158">
        <f t="shared" si="74"/>
        <v>1</v>
      </c>
      <c r="TL32" s="158">
        <f t="shared" si="75"/>
        <v>0</v>
      </c>
      <c r="TN32" s="157" t="s">
        <v>47</v>
      </c>
      <c r="TO32" s="157">
        <v>45</v>
      </c>
      <c r="TP32" s="157">
        <v>45</v>
      </c>
      <c r="TQ32" s="157">
        <v>0</v>
      </c>
      <c r="TR32" s="157">
        <v>0</v>
      </c>
      <c r="TS32" s="158">
        <f t="shared" si="76"/>
        <v>1</v>
      </c>
      <c r="TT32" s="158">
        <f t="shared" si="77"/>
        <v>0</v>
      </c>
      <c r="TV32" s="157" t="s">
        <v>47</v>
      </c>
      <c r="TW32" s="157">
        <v>45</v>
      </c>
      <c r="TX32" s="157">
        <v>45</v>
      </c>
      <c r="TY32" s="157">
        <v>0</v>
      </c>
      <c r="TZ32" s="157">
        <v>0</v>
      </c>
      <c r="UA32" s="158">
        <f t="shared" si="78"/>
        <v>1</v>
      </c>
      <c r="UB32" s="158">
        <f t="shared" si="79"/>
        <v>0</v>
      </c>
      <c r="UD32" s="157" t="s">
        <v>47</v>
      </c>
      <c r="UE32" s="157">
        <v>45</v>
      </c>
      <c r="UF32" s="157">
        <v>45</v>
      </c>
      <c r="UG32" s="157">
        <v>0</v>
      </c>
      <c r="UH32" s="157">
        <v>0</v>
      </c>
      <c r="UI32" s="158">
        <f t="shared" si="80"/>
        <v>1</v>
      </c>
      <c r="UJ32" s="158">
        <f t="shared" si="81"/>
        <v>0</v>
      </c>
      <c r="UL32" s="157" t="s">
        <v>47</v>
      </c>
      <c r="UM32" s="157">
        <v>45</v>
      </c>
      <c r="UN32" s="157">
        <v>45</v>
      </c>
      <c r="UO32" s="157">
        <v>0</v>
      </c>
      <c r="UP32" s="157">
        <v>0</v>
      </c>
      <c r="UQ32" s="158">
        <f t="shared" si="82"/>
        <v>1</v>
      </c>
      <c r="UR32" s="158">
        <f t="shared" si="83"/>
        <v>0</v>
      </c>
      <c r="UT32" s="157" t="s">
        <v>47</v>
      </c>
      <c r="UU32" s="157">
        <v>45</v>
      </c>
      <c r="UV32" s="157">
        <v>45</v>
      </c>
      <c r="UW32" s="157">
        <v>0</v>
      </c>
      <c r="UX32" s="157">
        <v>0</v>
      </c>
      <c r="UY32" s="158">
        <f t="shared" si="84"/>
        <v>1</v>
      </c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5"/>
        <v>1</v>
      </c>
      <c r="VH32" s="157" t="s">
        <v>47</v>
      </c>
      <c r="VI32" s="157">
        <v>45</v>
      </c>
      <c r="VJ32" s="157">
        <v>45</v>
      </c>
      <c r="VK32" s="157">
        <v>0</v>
      </c>
      <c r="VL32" s="157">
        <v>0</v>
      </c>
      <c r="VM32" s="158">
        <f t="shared" si="86"/>
        <v>1</v>
      </c>
      <c r="VN32" s="158">
        <f t="shared" si="87"/>
        <v>0</v>
      </c>
      <c r="VQ32" s="109" t="s">
        <v>47</v>
      </c>
      <c r="VR32" s="159">
        <v>45</v>
      </c>
      <c r="VS32" s="159">
        <v>44</v>
      </c>
      <c r="VT32" s="159">
        <v>0</v>
      </c>
      <c r="VU32" s="159">
        <v>1</v>
      </c>
      <c r="VV32" s="158">
        <v>0.98</v>
      </c>
      <c r="VW32" s="158">
        <f t="shared" si="88"/>
        <v>-2.0000000000000018E-2</v>
      </c>
    </row>
    <row r="33" spans="1:595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1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2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3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4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5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6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7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0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1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2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95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4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5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89"/>
        <v>0.5</v>
      </c>
      <c r="ID33" s="4">
        <f t="shared" si="26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90"/>
        <v>0.5</v>
      </c>
      <c r="IL33" s="4">
        <f t="shared" si="27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28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29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0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1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2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3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91"/>
        <v>0.5</v>
      </c>
      <c r="KP33" s="4">
        <f t="shared" si="34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5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6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92"/>
        <v>0.5</v>
      </c>
      <c r="LV33" s="4">
        <f t="shared" si="37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93"/>
        <v>0.5</v>
      </c>
      <c r="MD33" s="158">
        <f t="shared" si="38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39"/>
        <v>0.5</v>
      </c>
      <c r="ML33" s="158">
        <f t="shared" si="40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1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2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3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4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5"/>
        <v>0.5</v>
      </c>
      <c r="OU33" s="158">
        <f t="shared" si="46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94"/>
        <v>0.5</v>
      </c>
      <c r="PC33" s="158">
        <f t="shared" si="47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48"/>
        <v>0.5</v>
      </c>
      <c r="PK33" s="158">
        <f t="shared" si="49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0"/>
        <v>0.5</v>
      </c>
      <c r="PS33" s="158">
        <f t="shared" si="51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2"/>
        <v>0.5</v>
      </c>
      <c r="QA33" s="158">
        <f t="shared" si="53"/>
        <v>0</v>
      </c>
      <c r="QC33" s="157">
        <f t="shared" si="54"/>
        <v>0</v>
      </c>
      <c r="QD33" s="157" t="s">
        <v>48</v>
      </c>
      <c r="QE33" s="157">
        <v>4</v>
      </c>
      <c r="QF33" s="157">
        <v>2</v>
      </c>
      <c r="QG33" s="157">
        <v>2</v>
      </c>
      <c r="QH33" s="157">
        <v>0</v>
      </c>
      <c r="QI33" s="158">
        <f t="shared" si="55"/>
        <v>0.5</v>
      </c>
      <c r="QJ33" s="158">
        <f t="shared" si="56"/>
        <v>0</v>
      </c>
      <c r="QL33" s="157" t="s">
        <v>48</v>
      </c>
      <c r="QM33" s="157">
        <v>4</v>
      </c>
      <c r="QN33" s="157">
        <v>2</v>
      </c>
      <c r="QO33" s="157">
        <v>2</v>
      </c>
      <c r="QP33" s="157">
        <v>0</v>
      </c>
      <c r="QQ33" s="158">
        <f t="shared" si="57"/>
        <v>0.5</v>
      </c>
      <c r="QR33" s="158">
        <f t="shared" si="58"/>
        <v>0</v>
      </c>
      <c r="QT33" s="157">
        <f t="shared" si="59"/>
        <v>0</v>
      </c>
      <c r="QU33" s="157" t="s">
        <v>48</v>
      </c>
      <c r="QV33" s="157">
        <v>4</v>
      </c>
      <c r="QW33" s="157">
        <v>2</v>
      </c>
      <c r="QX33" s="157">
        <v>2</v>
      </c>
      <c r="QY33" s="157">
        <v>0</v>
      </c>
      <c r="QZ33" s="158">
        <f t="shared" si="60"/>
        <v>0.5</v>
      </c>
      <c r="RA33" s="158">
        <f t="shared" si="61"/>
        <v>0</v>
      </c>
      <c r="RC33" s="157" t="s">
        <v>48</v>
      </c>
      <c r="RD33" s="157">
        <v>4</v>
      </c>
      <c r="RE33" s="157">
        <v>2</v>
      </c>
      <c r="RF33" s="157">
        <v>2</v>
      </c>
      <c r="RG33" s="157">
        <v>0</v>
      </c>
      <c r="RH33" s="158">
        <f t="shared" si="62"/>
        <v>0.5</v>
      </c>
      <c r="RI33" s="158">
        <f t="shared" si="63"/>
        <v>0</v>
      </c>
      <c r="RK33" s="157" t="s">
        <v>48</v>
      </c>
      <c r="RL33" s="157">
        <v>4</v>
      </c>
      <c r="RM33" s="157">
        <v>2</v>
      </c>
      <c r="RN33" s="157">
        <v>2</v>
      </c>
      <c r="RO33" s="157">
        <v>0</v>
      </c>
      <c r="RP33" s="158">
        <v>0.5</v>
      </c>
      <c r="RR33" s="157" t="s">
        <v>48</v>
      </c>
      <c r="RS33" s="157">
        <v>4</v>
      </c>
      <c r="RT33" s="157">
        <v>2</v>
      </c>
      <c r="RU33" s="157">
        <v>2</v>
      </c>
      <c r="RV33" s="157">
        <v>0</v>
      </c>
      <c r="RW33" s="158">
        <f t="shared" si="64"/>
        <v>0.5</v>
      </c>
      <c r="RX33" s="158">
        <f t="shared" si="65"/>
        <v>0.5</v>
      </c>
      <c r="RZ33" s="157" t="s">
        <v>48</v>
      </c>
      <c r="SA33" s="157">
        <v>4</v>
      </c>
      <c r="SB33" s="157">
        <v>2</v>
      </c>
      <c r="SC33" s="157">
        <v>2</v>
      </c>
      <c r="SD33" s="157">
        <v>0</v>
      </c>
      <c r="SE33" s="158">
        <f t="shared" si="66"/>
        <v>0.5</v>
      </c>
      <c r="SF33" s="158">
        <f t="shared" si="67"/>
        <v>0</v>
      </c>
      <c r="SH33" s="157" t="s">
        <v>48</v>
      </c>
      <c r="SI33" s="157">
        <v>4</v>
      </c>
      <c r="SJ33" s="157">
        <v>2</v>
      </c>
      <c r="SK33" s="157">
        <v>2</v>
      </c>
      <c r="SL33" s="157">
        <v>0</v>
      </c>
      <c r="SM33" s="158">
        <f t="shared" si="68"/>
        <v>0.5</v>
      </c>
      <c r="SN33" s="158">
        <f t="shared" si="69"/>
        <v>0</v>
      </c>
      <c r="SP33" s="157" t="s">
        <v>48</v>
      </c>
      <c r="SQ33" s="157">
        <v>4</v>
      </c>
      <c r="SR33" s="157">
        <v>2</v>
      </c>
      <c r="SS33" s="157">
        <v>2</v>
      </c>
      <c r="ST33" s="157">
        <v>0</v>
      </c>
      <c r="SU33" s="158">
        <f t="shared" si="70"/>
        <v>0.5</v>
      </c>
      <c r="SV33" s="158">
        <f t="shared" si="71"/>
        <v>0</v>
      </c>
      <c r="SX33" s="157" t="s">
        <v>48</v>
      </c>
      <c r="SY33" s="157">
        <v>4</v>
      </c>
      <c r="SZ33" s="157">
        <v>2</v>
      </c>
      <c r="TA33" s="157">
        <v>2</v>
      </c>
      <c r="TB33" s="157">
        <v>0</v>
      </c>
      <c r="TC33" s="158">
        <f t="shared" si="72"/>
        <v>0.5</v>
      </c>
      <c r="TD33" s="158">
        <f t="shared" si="73"/>
        <v>0</v>
      </c>
      <c r="TF33" s="157" t="s">
        <v>48</v>
      </c>
      <c r="TG33" s="157">
        <v>4</v>
      </c>
      <c r="TH33" s="157">
        <v>2</v>
      </c>
      <c r="TI33" s="157">
        <v>2</v>
      </c>
      <c r="TJ33" s="157">
        <v>0</v>
      </c>
      <c r="TK33" s="158">
        <f t="shared" si="74"/>
        <v>0.5</v>
      </c>
      <c r="TL33" s="158">
        <f t="shared" si="75"/>
        <v>0</v>
      </c>
      <c r="TN33" s="157" t="s">
        <v>48</v>
      </c>
      <c r="TO33" s="157">
        <v>4</v>
      </c>
      <c r="TP33" s="157">
        <v>2</v>
      </c>
      <c r="TQ33" s="157">
        <v>2</v>
      </c>
      <c r="TR33" s="157">
        <v>0</v>
      </c>
      <c r="TS33" s="158">
        <f t="shared" si="76"/>
        <v>0.5</v>
      </c>
      <c r="TT33" s="158">
        <f t="shared" si="77"/>
        <v>0</v>
      </c>
      <c r="TV33" s="157" t="s">
        <v>48</v>
      </c>
      <c r="TW33" s="157">
        <v>4</v>
      </c>
      <c r="TX33" s="157">
        <v>2</v>
      </c>
      <c r="TY33" s="157">
        <v>2</v>
      </c>
      <c r="TZ33" s="157">
        <v>0</v>
      </c>
      <c r="UA33" s="158">
        <f t="shared" si="78"/>
        <v>0.5</v>
      </c>
      <c r="UB33" s="158">
        <f t="shared" si="79"/>
        <v>0</v>
      </c>
      <c r="UD33" s="157" t="s">
        <v>48</v>
      </c>
      <c r="UE33" s="157">
        <v>4</v>
      </c>
      <c r="UF33" s="157">
        <v>2</v>
      </c>
      <c r="UG33" s="157">
        <v>2</v>
      </c>
      <c r="UH33" s="157">
        <v>0</v>
      </c>
      <c r="UI33" s="158">
        <f t="shared" si="80"/>
        <v>0.5</v>
      </c>
      <c r="UJ33" s="158">
        <f t="shared" si="81"/>
        <v>0</v>
      </c>
      <c r="UL33" s="157" t="s">
        <v>48</v>
      </c>
      <c r="UM33" s="157">
        <v>4</v>
      </c>
      <c r="UN33" s="157">
        <v>2</v>
      </c>
      <c r="UO33" s="157">
        <v>2</v>
      </c>
      <c r="UP33" s="157">
        <v>0</v>
      </c>
      <c r="UQ33" s="158">
        <f t="shared" si="82"/>
        <v>0.5</v>
      </c>
      <c r="UR33" s="158">
        <f t="shared" si="83"/>
        <v>0</v>
      </c>
      <c r="UT33" s="157" t="s">
        <v>48</v>
      </c>
      <c r="UU33" s="157">
        <v>4</v>
      </c>
      <c r="UV33" s="157">
        <v>2</v>
      </c>
      <c r="UW33" s="157">
        <v>2</v>
      </c>
      <c r="UX33" s="157">
        <v>0</v>
      </c>
      <c r="UY33" s="158">
        <f t="shared" si="84"/>
        <v>0.5</v>
      </c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5"/>
        <v>0.5</v>
      </c>
      <c r="VH33" s="157" t="s">
        <v>48</v>
      </c>
      <c r="VI33" s="157">
        <v>4</v>
      </c>
      <c r="VJ33" s="157">
        <v>2</v>
      </c>
      <c r="VK33" s="157">
        <v>2</v>
      </c>
      <c r="VL33" s="157">
        <v>0</v>
      </c>
      <c r="VM33" s="158">
        <f t="shared" si="86"/>
        <v>0.5</v>
      </c>
      <c r="VN33" s="158">
        <f t="shared" si="87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v>0.5</v>
      </c>
      <c r="VW33" s="158">
        <f t="shared" si="88"/>
        <v>0</v>
      </c>
    </row>
    <row r="34" spans="1:595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2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5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0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1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2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95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4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5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89"/>
        <v>1</v>
      </c>
      <c r="ID34" s="4">
        <f t="shared" si="26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90"/>
        <v>1</v>
      </c>
      <c r="IL34" s="4">
        <f t="shared" si="27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28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29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0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1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2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3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91"/>
        <v>1</v>
      </c>
      <c r="KP34" s="4">
        <f t="shared" si="34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5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6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92"/>
        <v>1</v>
      </c>
      <c r="LV34" s="4">
        <f t="shared" si="37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93"/>
        <v>1</v>
      </c>
      <c r="MD34" s="158">
        <f t="shared" si="38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39"/>
        <v>1</v>
      </c>
      <c r="ML34" s="158">
        <f t="shared" si="40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1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2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3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4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5"/>
        <v>0.8666666666666667</v>
      </c>
      <c r="OU34" s="158">
        <f t="shared" si="46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94"/>
        <v>1</v>
      </c>
      <c r="PC34" s="158">
        <f t="shared" si="47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48"/>
        <v>1</v>
      </c>
      <c r="PK34" s="158">
        <f t="shared" si="49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0"/>
        <v>1</v>
      </c>
      <c r="PS34" s="158">
        <f t="shared" si="51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2"/>
        <v>1</v>
      </c>
      <c r="QA34" s="158">
        <f t="shared" si="53"/>
        <v>0</v>
      </c>
      <c r="QC34" s="157">
        <f t="shared" si="54"/>
        <v>0</v>
      </c>
      <c r="QD34" s="157" t="s">
        <v>49</v>
      </c>
      <c r="QE34" s="157">
        <v>15</v>
      </c>
      <c r="QF34" s="157">
        <v>15</v>
      </c>
      <c r="QG34" s="157">
        <v>0</v>
      </c>
      <c r="QH34" s="157">
        <v>0</v>
      </c>
      <c r="QI34" s="158">
        <f t="shared" si="55"/>
        <v>1</v>
      </c>
      <c r="QJ34" s="158">
        <f t="shared" si="56"/>
        <v>0</v>
      </c>
      <c r="QL34" s="157" t="s">
        <v>49</v>
      </c>
      <c r="QM34" s="157">
        <v>15</v>
      </c>
      <c r="QN34" s="157">
        <v>15</v>
      </c>
      <c r="QO34" s="157">
        <v>0</v>
      </c>
      <c r="QP34" s="157">
        <v>0</v>
      </c>
      <c r="QQ34" s="158">
        <f t="shared" si="57"/>
        <v>1</v>
      </c>
      <c r="QR34" s="158">
        <f t="shared" si="58"/>
        <v>0</v>
      </c>
      <c r="QT34" s="157">
        <f t="shared" si="59"/>
        <v>0</v>
      </c>
      <c r="QU34" s="157" t="s">
        <v>49</v>
      </c>
      <c r="QV34" s="157">
        <v>15</v>
      </c>
      <c r="QW34" s="157">
        <v>15</v>
      </c>
      <c r="QX34" s="157">
        <v>0</v>
      </c>
      <c r="QY34" s="157">
        <v>0</v>
      </c>
      <c r="QZ34" s="158">
        <f t="shared" si="60"/>
        <v>1</v>
      </c>
      <c r="RA34" s="158">
        <f t="shared" si="61"/>
        <v>0</v>
      </c>
      <c r="RC34" s="157" t="s">
        <v>49</v>
      </c>
      <c r="RD34" s="157">
        <v>15</v>
      </c>
      <c r="RE34" s="157">
        <v>15</v>
      </c>
      <c r="RF34" s="157">
        <v>0</v>
      </c>
      <c r="RG34" s="157">
        <v>0</v>
      </c>
      <c r="RH34" s="158">
        <f t="shared" si="62"/>
        <v>1</v>
      </c>
      <c r="RI34" s="158">
        <f t="shared" si="63"/>
        <v>0</v>
      </c>
      <c r="RK34" s="157" t="s">
        <v>49</v>
      </c>
      <c r="RL34" s="157">
        <v>15</v>
      </c>
      <c r="RM34" s="157">
        <v>15</v>
      </c>
      <c r="RN34" s="157">
        <v>0</v>
      </c>
      <c r="RO34" s="157">
        <v>0</v>
      </c>
      <c r="RP34" s="158">
        <v>1</v>
      </c>
      <c r="RR34" s="157" t="s">
        <v>49</v>
      </c>
      <c r="RS34" s="157">
        <v>15</v>
      </c>
      <c r="RT34" s="157">
        <v>15</v>
      </c>
      <c r="RU34" s="157">
        <v>0</v>
      </c>
      <c r="RV34" s="157">
        <v>0</v>
      </c>
      <c r="RW34" s="158">
        <f t="shared" si="64"/>
        <v>1</v>
      </c>
      <c r="RX34" s="158">
        <f t="shared" si="65"/>
        <v>1</v>
      </c>
      <c r="RZ34" s="157" t="s">
        <v>49</v>
      </c>
      <c r="SA34" s="157">
        <v>15</v>
      </c>
      <c r="SB34" s="157">
        <v>15</v>
      </c>
      <c r="SC34" s="157">
        <v>0</v>
      </c>
      <c r="SD34" s="157">
        <v>0</v>
      </c>
      <c r="SE34" s="158">
        <f t="shared" si="66"/>
        <v>1</v>
      </c>
      <c r="SF34" s="158">
        <f t="shared" si="67"/>
        <v>0</v>
      </c>
      <c r="SH34" s="157" t="s">
        <v>49</v>
      </c>
      <c r="SI34" s="157">
        <v>15</v>
      </c>
      <c r="SJ34" s="157">
        <v>15</v>
      </c>
      <c r="SK34" s="157">
        <v>0</v>
      </c>
      <c r="SL34" s="157">
        <v>0</v>
      </c>
      <c r="SM34" s="158">
        <f t="shared" si="68"/>
        <v>1</v>
      </c>
      <c r="SN34" s="158">
        <f t="shared" si="69"/>
        <v>0</v>
      </c>
      <c r="SP34" s="157" t="s">
        <v>49</v>
      </c>
      <c r="SQ34" s="157">
        <v>15</v>
      </c>
      <c r="SR34" s="157">
        <v>15</v>
      </c>
      <c r="SS34" s="157">
        <v>0</v>
      </c>
      <c r="ST34" s="157">
        <v>0</v>
      </c>
      <c r="SU34" s="158">
        <f t="shared" si="70"/>
        <v>1</v>
      </c>
      <c r="SV34" s="158">
        <f t="shared" si="71"/>
        <v>0</v>
      </c>
      <c r="SX34" s="157" t="s">
        <v>49</v>
      </c>
      <c r="SY34" s="157">
        <v>15</v>
      </c>
      <c r="SZ34" s="157">
        <v>15</v>
      </c>
      <c r="TA34" s="157">
        <v>0</v>
      </c>
      <c r="TB34" s="157">
        <v>0</v>
      </c>
      <c r="TC34" s="158">
        <f t="shared" si="72"/>
        <v>1</v>
      </c>
      <c r="TD34" s="158">
        <f t="shared" si="73"/>
        <v>0</v>
      </c>
      <c r="TF34" s="157" t="s">
        <v>49</v>
      </c>
      <c r="TG34" s="157">
        <v>15</v>
      </c>
      <c r="TH34" s="157">
        <v>15</v>
      </c>
      <c r="TI34" s="157">
        <v>0</v>
      </c>
      <c r="TJ34" s="157">
        <v>0</v>
      </c>
      <c r="TK34" s="158">
        <f t="shared" si="74"/>
        <v>1</v>
      </c>
      <c r="TL34" s="158">
        <f t="shared" si="75"/>
        <v>0</v>
      </c>
      <c r="TN34" s="157" t="s">
        <v>49</v>
      </c>
      <c r="TO34" s="157">
        <v>15</v>
      </c>
      <c r="TP34" s="157">
        <v>15</v>
      </c>
      <c r="TQ34" s="157">
        <v>0</v>
      </c>
      <c r="TR34" s="157">
        <v>0</v>
      </c>
      <c r="TS34" s="158">
        <f t="shared" si="76"/>
        <v>1</v>
      </c>
      <c r="TT34" s="158">
        <f t="shared" si="77"/>
        <v>0</v>
      </c>
      <c r="TV34" s="157" t="s">
        <v>49</v>
      </c>
      <c r="TW34" s="157">
        <v>15</v>
      </c>
      <c r="TX34" s="157">
        <v>15</v>
      </c>
      <c r="TY34" s="157">
        <v>0</v>
      </c>
      <c r="TZ34" s="157">
        <v>0</v>
      </c>
      <c r="UA34" s="158">
        <f t="shared" si="78"/>
        <v>1</v>
      </c>
      <c r="UB34" s="158">
        <f t="shared" si="79"/>
        <v>0</v>
      </c>
      <c r="UD34" s="157" t="s">
        <v>49</v>
      </c>
      <c r="UE34" s="157">
        <v>15</v>
      </c>
      <c r="UF34" s="157">
        <v>15</v>
      </c>
      <c r="UG34" s="157">
        <v>0</v>
      </c>
      <c r="UH34" s="157">
        <v>0</v>
      </c>
      <c r="UI34" s="158">
        <f t="shared" si="80"/>
        <v>1</v>
      </c>
      <c r="UJ34" s="158">
        <f t="shared" si="81"/>
        <v>0</v>
      </c>
      <c r="UL34" s="157" t="s">
        <v>49</v>
      </c>
      <c r="UM34" s="157">
        <v>15</v>
      </c>
      <c r="UN34" s="157">
        <v>15</v>
      </c>
      <c r="UO34" s="157">
        <v>0</v>
      </c>
      <c r="UP34" s="157">
        <v>0</v>
      </c>
      <c r="UQ34" s="158">
        <f t="shared" si="82"/>
        <v>1</v>
      </c>
      <c r="UR34" s="158">
        <f t="shared" si="83"/>
        <v>0</v>
      </c>
      <c r="UT34" s="157" t="s">
        <v>49</v>
      </c>
      <c r="UU34" s="157">
        <v>15</v>
      </c>
      <c r="UV34" s="157">
        <v>15</v>
      </c>
      <c r="UW34" s="157">
        <v>0</v>
      </c>
      <c r="UX34" s="157">
        <v>0</v>
      </c>
      <c r="UY34" s="158">
        <f t="shared" si="84"/>
        <v>1</v>
      </c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5"/>
        <v>1</v>
      </c>
      <c r="VH34" s="157" t="s">
        <v>49</v>
      </c>
      <c r="VI34" s="157">
        <v>15</v>
      </c>
      <c r="VJ34" s="157">
        <v>15</v>
      </c>
      <c r="VK34" s="157">
        <v>0</v>
      </c>
      <c r="VL34" s="157">
        <v>0</v>
      </c>
      <c r="VM34" s="158">
        <f t="shared" si="86"/>
        <v>1</v>
      </c>
      <c r="VN34" s="158">
        <f t="shared" si="87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v>1</v>
      </c>
      <c r="VW34" s="158">
        <f t="shared" si="88"/>
        <v>0</v>
      </c>
    </row>
    <row r="35" spans="1:595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96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2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5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0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1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2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95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4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5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89"/>
        <v>1</v>
      </c>
      <c r="ID35" s="4">
        <f t="shared" si="26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90"/>
        <v>1</v>
      </c>
      <c r="IL35" s="4">
        <f t="shared" si="27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28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29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0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1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2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3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91"/>
        <v>1</v>
      </c>
      <c r="KP35" s="4">
        <f t="shared" si="34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5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6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92"/>
        <v>1</v>
      </c>
      <c r="LV35" s="4">
        <f t="shared" si="37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93"/>
        <v>1</v>
      </c>
      <c r="MD35" s="158">
        <f t="shared" si="38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39"/>
        <v>1</v>
      </c>
      <c r="ML35" s="158">
        <f t="shared" si="40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1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2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3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4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5"/>
        <v>1</v>
      </c>
      <c r="OU35" s="158">
        <f t="shared" si="46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94"/>
        <v>1</v>
      </c>
      <c r="PC35" s="158">
        <f t="shared" si="47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48"/>
        <v>1</v>
      </c>
      <c r="PK35" s="158">
        <f t="shared" si="49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0"/>
        <v>1</v>
      </c>
      <c r="PS35" s="158">
        <f t="shared" si="51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2"/>
        <v>1</v>
      </c>
      <c r="QA35" s="158">
        <f t="shared" si="53"/>
        <v>0</v>
      </c>
      <c r="QC35" s="157">
        <f t="shared" si="54"/>
        <v>0</v>
      </c>
      <c r="QD35" s="157" t="s">
        <v>50</v>
      </c>
      <c r="QE35" s="157">
        <v>18</v>
      </c>
      <c r="QF35" s="157">
        <v>18</v>
      </c>
      <c r="QG35" s="157">
        <v>0</v>
      </c>
      <c r="QH35" s="157">
        <v>0</v>
      </c>
      <c r="QI35" s="158">
        <f t="shared" si="55"/>
        <v>1</v>
      </c>
      <c r="QJ35" s="158">
        <f t="shared" si="56"/>
        <v>0</v>
      </c>
      <c r="QL35" s="157" t="s">
        <v>50</v>
      </c>
      <c r="QM35" s="157">
        <v>18</v>
      </c>
      <c r="QN35" s="157">
        <v>18</v>
      </c>
      <c r="QO35" s="157">
        <v>0</v>
      </c>
      <c r="QP35" s="157">
        <v>0</v>
      </c>
      <c r="QQ35" s="158">
        <f t="shared" si="57"/>
        <v>1</v>
      </c>
      <c r="QR35" s="158">
        <f t="shared" si="58"/>
        <v>0</v>
      </c>
      <c r="QT35" s="157">
        <f t="shared" si="59"/>
        <v>0</v>
      </c>
      <c r="QU35" s="157" t="s">
        <v>50</v>
      </c>
      <c r="QV35" s="157">
        <v>18</v>
      </c>
      <c r="QW35" s="157">
        <v>18</v>
      </c>
      <c r="QX35" s="157">
        <v>0</v>
      </c>
      <c r="QY35" s="157">
        <v>0</v>
      </c>
      <c r="QZ35" s="158">
        <f t="shared" si="60"/>
        <v>1</v>
      </c>
      <c r="RA35" s="158">
        <f t="shared" si="61"/>
        <v>0</v>
      </c>
      <c r="RC35" s="157" t="s">
        <v>50</v>
      </c>
      <c r="RD35" s="157">
        <v>18</v>
      </c>
      <c r="RE35" s="157">
        <v>18</v>
      </c>
      <c r="RF35" s="157">
        <v>0</v>
      </c>
      <c r="RG35" s="157">
        <v>0</v>
      </c>
      <c r="RH35" s="158">
        <f t="shared" si="62"/>
        <v>1</v>
      </c>
      <c r="RI35" s="158">
        <f t="shared" si="63"/>
        <v>0</v>
      </c>
      <c r="RK35" s="157" t="s">
        <v>50</v>
      </c>
      <c r="RL35" s="157">
        <v>18</v>
      </c>
      <c r="RM35" s="157">
        <v>18</v>
      </c>
      <c r="RN35" s="157">
        <v>0</v>
      </c>
      <c r="RO35" s="157">
        <v>0</v>
      </c>
      <c r="RP35" s="158">
        <v>1</v>
      </c>
      <c r="RR35" s="157" t="s">
        <v>50</v>
      </c>
      <c r="RS35" s="157">
        <v>18</v>
      </c>
      <c r="RT35" s="157">
        <v>18</v>
      </c>
      <c r="RU35" s="157">
        <v>0</v>
      </c>
      <c r="RV35" s="157">
        <v>0</v>
      </c>
      <c r="RW35" s="158">
        <f t="shared" si="64"/>
        <v>1</v>
      </c>
      <c r="RX35" s="158">
        <f t="shared" si="65"/>
        <v>1</v>
      </c>
      <c r="RZ35" s="157" t="s">
        <v>50</v>
      </c>
      <c r="SA35" s="157">
        <v>18</v>
      </c>
      <c r="SB35" s="157">
        <v>18</v>
      </c>
      <c r="SC35" s="157">
        <v>0</v>
      </c>
      <c r="SD35" s="157">
        <v>0</v>
      </c>
      <c r="SE35" s="158">
        <f t="shared" si="66"/>
        <v>1</v>
      </c>
      <c r="SF35" s="158">
        <f t="shared" si="67"/>
        <v>0</v>
      </c>
      <c r="SH35" s="157" t="s">
        <v>50</v>
      </c>
      <c r="SI35" s="157">
        <v>18</v>
      </c>
      <c r="SJ35" s="157">
        <v>18</v>
      </c>
      <c r="SK35" s="157">
        <v>0</v>
      </c>
      <c r="SL35" s="157">
        <v>0</v>
      </c>
      <c r="SM35" s="158">
        <f t="shared" si="68"/>
        <v>1</v>
      </c>
      <c r="SN35" s="158">
        <f t="shared" si="69"/>
        <v>0</v>
      </c>
      <c r="SP35" s="157" t="s">
        <v>50</v>
      </c>
      <c r="SQ35" s="157">
        <v>18</v>
      </c>
      <c r="SR35" s="157">
        <v>18</v>
      </c>
      <c r="SS35" s="157">
        <v>0</v>
      </c>
      <c r="ST35" s="157">
        <v>0</v>
      </c>
      <c r="SU35" s="158">
        <f t="shared" si="70"/>
        <v>1</v>
      </c>
      <c r="SV35" s="158">
        <f t="shared" si="71"/>
        <v>0</v>
      </c>
      <c r="SX35" s="157" t="s">
        <v>50</v>
      </c>
      <c r="SY35" s="157">
        <v>18</v>
      </c>
      <c r="SZ35" s="157">
        <v>18</v>
      </c>
      <c r="TA35" s="157">
        <v>0</v>
      </c>
      <c r="TB35" s="157">
        <v>0</v>
      </c>
      <c r="TC35" s="158">
        <f t="shared" si="72"/>
        <v>1</v>
      </c>
      <c r="TD35" s="158">
        <f t="shared" si="73"/>
        <v>0</v>
      </c>
      <c r="TF35" s="157" t="s">
        <v>50</v>
      </c>
      <c r="TG35" s="157">
        <v>18</v>
      </c>
      <c r="TH35" s="157">
        <v>18</v>
      </c>
      <c r="TI35" s="157">
        <v>0</v>
      </c>
      <c r="TJ35" s="157">
        <v>0</v>
      </c>
      <c r="TK35" s="158">
        <f t="shared" si="74"/>
        <v>1</v>
      </c>
      <c r="TL35" s="158">
        <f t="shared" si="75"/>
        <v>0</v>
      </c>
      <c r="TN35" s="157" t="s">
        <v>50</v>
      </c>
      <c r="TO35" s="157">
        <v>18</v>
      </c>
      <c r="TP35" s="157">
        <v>18</v>
      </c>
      <c r="TQ35" s="157">
        <v>0</v>
      </c>
      <c r="TR35" s="157">
        <v>0</v>
      </c>
      <c r="TS35" s="158">
        <f t="shared" si="76"/>
        <v>1</v>
      </c>
      <c r="TT35" s="158">
        <f t="shared" si="77"/>
        <v>0</v>
      </c>
      <c r="TV35" s="157" t="s">
        <v>50</v>
      </c>
      <c r="TW35" s="157">
        <v>18</v>
      </c>
      <c r="TX35" s="157">
        <v>18</v>
      </c>
      <c r="TY35" s="157">
        <v>0</v>
      </c>
      <c r="TZ35" s="157">
        <v>0</v>
      </c>
      <c r="UA35" s="158">
        <f t="shared" si="78"/>
        <v>1</v>
      </c>
      <c r="UB35" s="158">
        <f t="shared" si="79"/>
        <v>0</v>
      </c>
      <c r="UD35" s="157" t="s">
        <v>50</v>
      </c>
      <c r="UE35" s="157">
        <v>18</v>
      </c>
      <c r="UF35" s="157">
        <v>18</v>
      </c>
      <c r="UG35" s="157">
        <v>0</v>
      </c>
      <c r="UH35" s="157">
        <v>0</v>
      </c>
      <c r="UI35" s="158">
        <f t="shared" si="80"/>
        <v>1</v>
      </c>
      <c r="UJ35" s="158">
        <f t="shared" si="81"/>
        <v>0</v>
      </c>
      <c r="UL35" s="157" t="s">
        <v>50</v>
      </c>
      <c r="UM35" s="157">
        <v>18</v>
      </c>
      <c r="UN35" s="157">
        <v>18</v>
      </c>
      <c r="UO35" s="157">
        <v>0</v>
      </c>
      <c r="UP35" s="157">
        <v>0</v>
      </c>
      <c r="UQ35" s="158">
        <f t="shared" si="82"/>
        <v>1</v>
      </c>
      <c r="UR35" s="158">
        <f t="shared" si="83"/>
        <v>0</v>
      </c>
      <c r="UT35" s="157" t="s">
        <v>50</v>
      </c>
      <c r="UU35" s="157">
        <v>18</v>
      </c>
      <c r="UV35" s="157">
        <v>18</v>
      </c>
      <c r="UW35" s="157">
        <v>0</v>
      </c>
      <c r="UX35" s="157">
        <v>0</v>
      </c>
      <c r="UY35" s="158">
        <f t="shared" si="84"/>
        <v>1</v>
      </c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5"/>
        <v>1</v>
      </c>
      <c r="VH35" s="157" t="s">
        <v>50</v>
      </c>
      <c r="VI35" s="157">
        <v>18</v>
      </c>
      <c r="VJ35" s="157">
        <v>18</v>
      </c>
      <c r="VK35" s="157">
        <v>0</v>
      </c>
      <c r="VL35" s="157">
        <v>0</v>
      </c>
      <c r="VM35" s="158">
        <f t="shared" si="86"/>
        <v>1</v>
      </c>
      <c r="VN35" s="158">
        <f t="shared" si="87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v>1</v>
      </c>
      <c r="VW35" s="158">
        <f t="shared" si="88"/>
        <v>0</v>
      </c>
    </row>
    <row r="36" spans="1:595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96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2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5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6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7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18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19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0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1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2"/>
        <v>0</v>
      </c>
      <c r="GP36" s="4"/>
      <c r="GR36" s="2" t="s">
        <v>51</v>
      </c>
      <c r="GV36" s="7"/>
      <c r="GX36" s="111">
        <f t="shared" si="95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5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89"/>
        <v>1</v>
      </c>
      <c r="ID36" s="4">
        <f t="shared" si="26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90"/>
        <v>1</v>
      </c>
      <c r="IL36" s="4">
        <f t="shared" si="27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28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29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0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1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2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3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91"/>
        <v>1</v>
      </c>
      <c r="KP36" s="4">
        <f t="shared" si="34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5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6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92"/>
        <v>1</v>
      </c>
      <c r="LV36" s="4">
        <f t="shared" si="37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93"/>
        <v>1</v>
      </c>
      <c r="MD36" s="158">
        <f t="shared" si="38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39"/>
        <v>1</v>
      </c>
      <c r="ML36" s="158">
        <f t="shared" si="40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1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2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3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4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5"/>
        <v>1</v>
      </c>
      <c r="OU36" s="158">
        <f t="shared" si="46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94"/>
        <v>1</v>
      </c>
      <c r="PC36" s="158">
        <f t="shared" si="47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48"/>
        <v>1</v>
      </c>
      <c r="PK36" s="158">
        <f t="shared" si="49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0"/>
        <v>1</v>
      </c>
      <c r="PS36" s="158">
        <f t="shared" si="51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2"/>
        <v>1</v>
      </c>
      <c r="QA36" s="158">
        <f t="shared" si="53"/>
        <v>0</v>
      </c>
      <c r="QC36" s="157">
        <f t="shared" si="54"/>
        <v>0</v>
      </c>
      <c r="QD36" s="157" t="s">
        <v>51</v>
      </c>
      <c r="QE36" s="157">
        <v>59</v>
      </c>
      <c r="QF36" s="157">
        <v>59</v>
      </c>
      <c r="QG36" s="157">
        <v>0</v>
      </c>
      <c r="QH36" s="157">
        <v>0</v>
      </c>
      <c r="QI36" s="158">
        <f t="shared" si="55"/>
        <v>1</v>
      </c>
      <c r="QJ36" s="158">
        <f t="shared" si="56"/>
        <v>0</v>
      </c>
      <c r="QL36" s="157" t="s">
        <v>51</v>
      </c>
      <c r="QM36" s="157">
        <v>59</v>
      </c>
      <c r="QN36" s="157">
        <v>59</v>
      </c>
      <c r="QO36" s="157">
        <v>0</v>
      </c>
      <c r="QP36" s="157">
        <v>0</v>
      </c>
      <c r="QQ36" s="158">
        <f t="shared" si="57"/>
        <v>1</v>
      </c>
      <c r="QR36" s="158">
        <f t="shared" si="58"/>
        <v>0</v>
      </c>
      <c r="QT36" s="157">
        <f t="shared" si="59"/>
        <v>0</v>
      </c>
      <c r="QU36" s="157" t="s">
        <v>51</v>
      </c>
      <c r="QV36" s="157">
        <v>59</v>
      </c>
      <c r="QW36" s="157">
        <v>59</v>
      </c>
      <c r="QX36" s="157">
        <v>0</v>
      </c>
      <c r="QY36" s="157">
        <v>0</v>
      </c>
      <c r="QZ36" s="158">
        <f t="shared" si="60"/>
        <v>1</v>
      </c>
      <c r="RA36" s="158">
        <f t="shared" si="61"/>
        <v>0</v>
      </c>
      <c r="RC36" s="157" t="s">
        <v>51</v>
      </c>
      <c r="RD36" s="157">
        <v>59</v>
      </c>
      <c r="RE36" s="157">
        <v>59</v>
      </c>
      <c r="RF36" s="157">
        <v>0</v>
      </c>
      <c r="RG36" s="157">
        <v>0</v>
      </c>
      <c r="RH36" s="158">
        <f t="shared" si="62"/>
        <v>1</v>
      </c>
      <c r="RI36" s="158">
        <f t="shared" si="63"/>
        <v>0</v>
      </c>
      <c r="RK36" s="157" t="s">
        <v>51</v>
      </c>
      <c r="RL36" s="157">
        <v>59</v>
      </c>
      <c r="RM36" s="157">
        <v>59</v>
      </c>
      <c r="RN36" s="157">
        <v>0</v>
      </c>
      <c r="RO36" s="157">
        <v>0</v>
      </c>
      <c r="RP36" s="158">
        <v>1</v>
      </c>
      <c r="RR36" s="157" t="s">
        <v>51</v>
      </c>
      <c r="RS36" s="157">
        <v>59</v>
      </c>
      <c r="RT36" s="157">
        <v>59</v>
      </c>
      <c r="RU36" s="157">
        <v>0</v>
      </c>
      <c r="RV36" s="157">
        <v>0</v>
      </c>
      <c r="RW36" s="158">
        <f t="shared" si="64"/>
        <v>1</v>
      </c>
      <c r="RX36" s="158">
        <f t="shared" si="65"/>
        <v>1</v>
      </c>
      <c r="RZ36" s="157" t="s">
        <v>51</v>
      </c>
      <c r="SA36" s="157">
        <v>59</v>
      </c>
      <c r="SB36" s="157">
        <v>59</v>
      </c>
      <c r="SC36" s="157">
        <v>0</v>
      </c>
      <c r="SD36" s="157">
        <v>0</v>
      </c>
      <c r="SE36" s="158">
        <f t="shared" si="66"/>
        <v>1</v>
      </c>
      <c r="SF36" s="158">
        <f t="shared" si="67"/>
        <v>0</v>
      </c>
      <c r="SH36" s="157" t="s">
        <v>51</v>
      </c>
      <c r="SI36" s="157">
        <v>59</v>
      </c>
      <c r="SJ36" s="157">
        <v>59</v>
      </c>
      <c r="SK36" s="157">
        <v>0</v>
      </c>
      <c r="SL36" s="157">
        <v>0</v>
      </c>
      <c r="SM36" s="158">
        <f t="shared" si="68"/>
        <v>1</v>
      </c>
      <c r="SN36" s="158">
        <f t="shared" si="69"/>
        <v>0</v>
      </c>
      <c r="SP36" s="157" t="s">
        <v>51</v>
      </c>
      <c r="SQ36" s="157">
        <v>59</v>
      </c>
      <c r="SR36" s="157">
        <v>59</v>
      </c>
      <c r="SS36" s="157">
        <v>0</v>
      </c>
      <c r="ST36" s="157">
        <v>0</v>
      </c>
      <c r="SU36" s="158">
        <f t="shared" si="70"/>
        <v>1</v>
      </c>
      <c r="SV36" s="158">
        <f t="shared" si="71"/>
        <v>0</v>
      </c>
      <c r="SX36" s="157" t="s">
        <v>51</v>
      </c>
      <c r="SY36" s="157">
        <v>59</v>
      </c>
      <c r="SZ36" s="157">
        <v>59</v>
      </c>
      <c r="TA36" s="157">
        <v>0</v>
      </c>
      <c r="TB36" s="157">
        <v>0</v>
      </c>
      <c r="TC36" s="158">
        <f t="shared" si="72"/>
        <v>1</v>
      </c>
      <c r="TD36" s="158">
        <f t="shared" si="73"/>
        <v>0</v>
      </c>
      <c r="TF36" s="157" t="s">
        <v>51</v>
      </c>
      <c r="TG36" s="157">
        <v>59</v>
      </c>
      <c r="TH36" s="157">
        <v>59</v>
      </c>
      <c r="TI36" s="157">
        <v>0</v>
      </c>
      <c r="TJ36" s="157">
        <v>0</v>
      </c>
      <c r="TK36" s="158">
        <f t="shared" si="74"/>
        <v>1</v>
      </c>
      <c r="TL36" s="158">
        <f t="shared" si="75"/>
        <v>0</v>
      </c>
      <c r="TN36" s="157" t="s">
        <v>51</v>
      </c>
      <c r="TO36" s="157">
        <v>59</v>
      </c>
      <c r="TP36" s="157">
        <v>59</v>
      </c>
      <c r="TQ36" s="157">
        <v>0</v>
      </c>
      <c r="TR36" s="157">
        <v>0</v>
      </c>
      <c r="TS36" s="158">
        <f t="shared" si="76"/>
        <v>1</v>
      </c>
      <c r="TT36" s="158">
        <f t="shared" si="77"/>
        <v>0</v>
      </c>
      <c r="TV36" s="157" t="s">
        <v>51</v>
      </c>
      <c r="TW36" s="157">
        <v>59</v>
      </c>
      <c r="TX36" s="157">
        <v>59</v>
      </c>
      <c r="TY36" s="157">
        <v>0</v>
      </c>
      <c r="TZ36" s="157">
        <v>0</v>
      </c>
      <c r="UA36" s="158">
        <f t="shared" si="78"/>
        <v>1</v>
      </c>
      <c r="UB36" s="158">
        <f t="shared" si="79"/>
        <v>0</v>
      </c>
      <c r="UD36" s="157" t="s">
        <v>51</v>
      </c>
      <c r="UE36" s="157">
        <v>59</v>
      </c>
      <c r="UF36" s="157">
        <v>59</v>
      </c>
      <c r="UG36" s="157">
        <v>0</v>
      </c>
      <c r="UH36" s="157">
        <v>0</v>
      </c>
      <c r="UI36" s="158">
        <f t="shared" si="80"/>
        <v>1</v>
      </c>
      <c r="UJ36" s="158">
        <f t="shared" si="81"/>
        <v>0</v>
      </c>
      <c r="UL36" s="157" t="s">
        <v>51</v>
      </c>
      <c r="UM36" s="157">
        <v>59</v>
      </c>
      <c r="UN36" s="157">
        <v>59</v>
      </c>
      <c r="UO36" s="157">
        <v>0</v>
      </c>
      <c r="UP36" s="157">
        <v>0</v>
      </c>
      <c r="UQ36" s="158">
        <f t="shared" si="82"/>
        <v>1</v>
      </c>
      <c r="UR36" s="158">
        <f t="shared" si="83"/>
        <v>0</v>
      </c>
      <c r="UT36" s="157" t="s">
        <v>51</v>
      </c>
      <c r="UU36" s="157">
        <v>59</v>
      </c>
      <c r="UV36" s="157">
        <v>59</v>
      </c>
      <c r="UW36" s="157">
        <v>0</v>
      </c>
      <c r="UX36" s="157">
        <v>0</v>
      </c>
      <c r="UY36" s="158">
        <f t="shared" si="84"/>
        <v>1</v>
      </c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5"/>
        <v>1</v>
      </c>
      <c r="VH36" s="157" t="s">
        <v>51</v>
      </c>
      <c r="VI36" s="157">
        <v>59</v>
      </c>
      <c r="VJ36" s="157">
        <v>59</v>
      </c>
      <c r="VK36" s="157">
        <v>0</v>
      </c>
      <c r="VL36" s="157">
        <v>0</v>
      </c>
      <c r="VM36" s="158">
        <f t="shared" si="86"/>
        <v>1</v>
      </c>
      <c r="VN36" s="158">
        <f t="shared" si="87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v>1</v>
      </c>
      <c r="VW36" s="158">
        <f t="shared" si="88"/>
        <v>0</v>
      </c>
    </row>
    <row r="37" spans="1:595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96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2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5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0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1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2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3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95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4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5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89"/>
        <v>0.8571428571428571</v>
      </c>
      <c r="ID37" s="4">
        <f t="shared" si="26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90"/>
        <v>0.8571428571428571</v>
      </c>
      <c r="IL37" s="4">
        <f t="shared" si="27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28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29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0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2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3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91"/>
        <v>0.8571428571428571</v>
      </c>
      <c r="KP37" s="4">
        <f t="shared" si="34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5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6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92"/>
        <v>0.8571428571428571</v>
      </c>
      <c r="LV37" s="4">
        <f t="shared" si="37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93"/>
        <v>0.8571428571428571</v>
      </c>
      <c r="MD37" s="158">
        <f t="shared" si="38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39"/>
        <v>0.8571428571428571</v>
      </c>
      <c r="ML37" s="158">
        <f t="shared" si="40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1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2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3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4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5"/>
        <v>0.8571428571428571</v>
      </c>
      <c r="OU37" s="158">
        <f t="shared" si="46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94"/>
        <v>0.8571428571428571</v>
      </c>
      <c r="PC37" s="158">
        <f t="shared" si="47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48"/>
        <v>0.8571428571428571</v>
      </c>
      <c r="PK37" s="158">
        <f t="shared" si="49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0"/>
        <v>0.8571428571428571</v>
      </c>
      <c r="PS37" s="158">
        <f t="shared" si="51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2"/>
        <v>0.8571428571428571</v>
      </c>
      <c r="QA37" s="158">
        <f t="shared" si="53"/>
        <v>0</v>
      </c>
      <c r="QC37" s="157">
        <f t="shared" si="54"/>
        <v>0</v>
      </c>
      <c r="QD37" s="157" t="s">
        <v>52</v>
      </c>
      <c r="QE37" s="157">
        <v>14</v>
      </c>
      <c r="QF37" s="157">
        <v>12</v>
      </c>
      <c r="QG37" s="157">
        <v>0</v>
      </c>
      <c r="QH37" s="157">
        <v>2</v>
      </c>
      <c r="QI37" s="158">
        <f t="shared" si="55"/>
        <v>0.8571428571428571</v>
      </c>
      <c r="QJ37" s="158">
        <f t="shared" si="56"/>
        <v>0</v>
      </c>
      <c r="QL37" s="157" t="s">
        <v>52</v>
      </c>
      <c r="QM37" s="157">
        <v>14</v>
      </c>
      <c r="QN37" s="157">
        <v>12</v>
      </c>
      <c r="QO37" s="157">
        <v>0</v>
      </c>
      <c r="QP37" s="157">
        <v>2</v>
      </c>
      <c r="QQ37" s="158">
        <f t="shared" si="57"/>
        <v>0.8571428571428571</v>
      </c>
      <c r="QR37" s="158">
        <f t="shared" si="58"/>
        <v>0</v>
      </c>
      <c r="QT37" s="157">
        <f t="shared" si="59"/>
        <v>0</v>
      </c>
      <c r="QU37" s="157" t="s">
        <v>52</v>
      </c>
      <c r="QV37" s="157">
        <v>14</v>
      </c>
      <c r="QW37" s="157">
        <v>12</v>
      </c>
      <c r="QX37" s="157">
        <v>0</v>
      </c>
      <c r="QY37" s="157">
        <v>2</v>
      </c>
      <c r="QZ37" s="158">
        <f t="shared" si="60"/>
        <v>0.8571428571428571</v>
      </c>
      <c r="RA37" s="158">
        <f t="shared" si="61"/>
        <v>0</v>
      </c>
      <c r="RC37" s="157" t="s">
        <v>52</v>
      </c>
      <c r="RD37" s="157">
        <v>14</v>
      </c>
      <c r="RE37" s="157">
        <v>12</v>
      </c>
      <c r="RF37" s="157">
        <v>0</v>
      </c>
      <c r="RG37" s="157">
        <v>2</v>
      </c>
      <c r="RH37" s="158">
        <f t="shared" si="62"/>
        <v>0.8571428571428571</v>
      </c>
      <c r="RI37" s="158">
        <f t="shared" si="63"/>
        <v>0</v>
      </c>
      <c r="RK37" s="157" t="s">
        <v>52</v>
      </c>
      <c r="RL37" s="157">
        <v>14</v>
      </c>
      <c r="RM37" s="157">
        <v>12</v>
      </c>
      <c r="RN37" s="157">
        <v>0</v>
      </c>
      <c r="RO37" s="157">
        <v>2</v>
      </c>
      <c r="RP37" s="158">
        <v>0.86</v>
      </c>
      <c r="RR37" s="157" t="s">
        <v>52</v>
      </c>
      <c r="RS37" s="157">
        <v>14</v>
      </c>
      <c r="RT37" s="157">
        <v>12</v>
      </c>
      <c r="RU37" s="157">
        <v>0</v>
      </c>
      <c r="RV37" s="157">
        <v>2</v>
      </c>
      <c r="RW37" s="158">
        <f t="shared" si="64"/>
        <v>0.8571428571428571</v>
      </c>
      <c r="RX37" s="158">
        <f t="shared" si="65"/>
        <v>-1.1428571428571428</v>
      </c>
      <c r="RZ37" s="157" t="s">
        <v>52</v>
      </c>
      <c r="SA37" s="157">
        <v>14</v>
      </c>
      <c r="SB37" s="157">
        <v>12</v>
      </c>
      <c r="SC37" s="157">
        <v>0</v>
      </c>
      <c r="SD37" s="157">
        <v>2</v>
      </c>
      <c r="SE37" s="158">
        <f t="shared" si="66"/>
        <v>0.8571428571428571</v>
      </c>
      <c r="SF37" s="158">
        <f t="shared" si="67"/>
        <v>0</v>
      </c>
      <c r="SH37" s="157" t="s">
        <v>52</v>
      </c>
      <c r="SI37" s="157">
        <v>14</v>
      </c>
      <c r="SJ37" s="157">
        <v>12</v>
      </c>
      <c r="SK37" s="157">
        <v>0</v>
      </c>
      <c r="SL37" s="157">
        <v>2</v>
      </c>
      <c r="SM37" s="158">
        <f t="shared" si="68"/>
        <v>0.8571428571428571</v>
      </c>
      <c r="SN37" s="158">
        <f t="shared" si="69"/>
        <v>0</v>
      </c>
      <c r="SP37" s="157" t="s">
        <v>52</v>
      </c>
      <c r="SQ37" s="157">
        <v>14</v>
      </c>
      <c r="SR37" s="157">
        <v>12</v>
      </c>
      <c r="SS37" s="157">
        <v>0</v>
      </c>
      <c r="ST37" s="157">
        <v>2</v>
      </c>
      <c r="SU37" s="158">
        <f t="shared" si="70"/>
        <v>0.8571428571428571</v>
      </c>
      <c r="SV37" s="158">
        <f t="shared" si="71"/>
        <v>0</v>
      </c>
      <c r="SX37" s="157" t="s">
        <v>52</v>
      </c>
      <c r="SY37" s="157">
        <v>14</v>
      </c>
      <c r="SZ37" s="157">
        <v>12</v>
      </c>
      <c r="TA37" s="157">
        <v>0</v>
      </c>
      <c r="TB37" s="157">
        <v>2</v>
      </c>
      <c r="TC37" s="158">
        <f t="shared" si="72"/>
        <v>0.8571428571428571</v>
      </c>
      <c r="TD37" s="158">
        <f t="shared" si="73"/>
        <v>0</v>
      </c>
      <c r="TF37" s="157" t="s">
        <v>52</v>
      </c>
      <c r="TG37" s="157">
        <v>14</v>
      </c>
      <c r="TH37" s="157">
        <v>12</v>
      </c>
      <c r="TI37" s="157">
        <v>0</v>
      </c>
      <c r="TJ37" s="157">
        <v>2</v>
      </c>
      <c r="TK37" s="158">
        <f t="shared" si="74"/>
        <v>0.8571428571428571</v>
      </c>
      <c r="TL37" s="158">
        <f t="shared" si="75"/>
        <v>0</v>
      </c>
      <c r="TN37" s="157" t="s">
        <v>52</v>
      </c>
      <c r="TO37" s="157">
        <v>14</v>
      </c>
      <c r="TP37" s="157">
        <v>12</v>
      </c>
      <c r="TQ37" s="157">
        <v>0</v>
      </c>
      <c r="TR37" s="157">
        <v>2</v>
      </c>
      <c r="TS37" s="158">
        <f t="shared" si="76"/>
        <v>0.8571428571428571</v>
      </c>
      <c r="TT37" s="158">
        <f t="shared" si="77"/>
        <v>0</v>
      </c>
      <c r="TV37" s="157" t="s">
        <v>52</v>
      </c>
      <c r="TW37" s="157">
        <v>14</v>
      </c>
      <c r="TX37" s="157">
        <v>12</v>
      </c>
      <c r="TY37" s="157">
        <v>0</v>
      </c>
      <c r="TZ37" s="157">
        <v>2</v>
      </c>
      <c r="UA37" s="158">
        <f t="shared" si="78"/>
        <v>0.8571428571428571</v>
      </c>
      <c r="UB37" s="158">
        <f t="shared" si="79"/>
        <v>0</v>
      </c>
      <c r="UD37" s="157" t="s">
        <v>52</v>
      </c>
      <c r="UE37" s="157">
        <v>14</v>
      </c>
      <c r="UF37" s="157">
        <v>12</v>
      </c>
      <c r="UG37" s="157">
        <v>0</v>
      </c>
      <c r="UH37" s="157">
        <v>2</v>
      </c>
      <c r="UI37" s="158">
        <f t="shared" si="80"/>
        <v>0.8571428571428571</v>
      </c>
      <c r="UJ37" s="158">
        <f t="shared" si="81"/>
        <v>0</v>
      </c>
      <c r="UL37" s="157" t="s">
        <v>52</v>
      </c>
      <c r="UM37" s="157">
        <v>14</v>
      </c>
      <c r="UN37" s="157">
        <v>12</v>
      </c>
      <c r="UO37" s="157">
        <v>0</v>
      </c>
      <c r="UP37" s="157">
        <v>2</v>
      </c>
      <c r="UQ37" s="158">
        <f t="shared" si="82"/>
        <v>0.8571428571428571</v>
      </c>
      <c r="UR37" s="158">
        <f t="shared" si="83"/>
        <v>0</v>
      </c>
      <c r="UT37" s="157" t="s">
        <v>52</v>
      </c>
      <c r="UU37" s="157">
        <v>14</v>
      </c>
      <c r="UV37" s="157">
        <v>12</v>
      </c>
      <c r="UW37" s="157">
        <v>0</v>
      </c>
      <c r="UX37" s="157">
        <v>2</v>
      </c>
      <c r="UY37" s="158">
        <f t="shared" si="84"/>
        <v>0.8571428571428571</v>
      </c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5"/>
        <v>0.8571428571428571</v>
      </c>
      <c r="VH37" s="157" t="s">
        <v>52</v>
      </c>
      <c r="VI37" s="157">
        <v>14</v>
      </c>
      <c r="VJ37" s="157">
        <v>12</v>
      </c>
      <c r="VK37" s="157">
        <v>0</v>
      </c>
      <c r="VL37" s="157">
        <v>2</v>
      </c>
      <c r="VM37" s="158">
        <f t="shared" si="86"/>
        <v>0.8571428571428571</v>
      </c>
      <c r="VN37" s="158">
        <f t="shared" si="87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v>0.86</v>
      </c>
      <c r="VW37" s="158">
        <f t="shared" si="88"/>
        <v>2.8571428571428914E-3</v>
      </c>
    </row>
    <row r="38" spans="1:595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96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2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5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0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1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2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95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4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5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89"/>
        <v>1</v>
      </c>
      <c r="ID38" s="4">
        <f t="shared" si="26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90"/>
        <v>1</v>
      </c>
      <c r="IL38" s="4">
        <f t="shared" si="27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28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29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0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97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2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3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91"/>
        <v>1</v>
      </c>
      <c r="KP38" s="4">
        <f t="shared" si="34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5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6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92"/>
        <v>1</v>
      </c>
      <c r="LV38" s="4">
        <f t="shared" si="37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93"/>
        <v>1</v>
      </c>
      <c r="MD38" s="158">
        <f t="shared" si="38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39"/>
        <v>1</v>
      </c>
      <c r="ML38" s="158">
        <f t="shared" si="40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1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2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3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4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5"/>
        <v>1</v>
      </c>
      <c r="OU38" s="158">
        <f t="shared" si="46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94"/>
        <v>1</v>
      </c>
      <c r="PC38" s="158">
        <f t="shared" si="47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48"/>
        <v>1</v>
      </c>
      <c r="PK38" s="158">
        <f t="shared" si="49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0"/>
        <v>1</v>
      </c>
      <c r="PS38" s="158">
        <f t="shared" si="51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2"/>
        <v>1</v>
      </c>
      <c r="QA38" s="158">
        <f t="shared" si="53"/>
        <v>0</v>
      </c>
      <c r="QC38" s="157">
        <f t="shared" si="54"/>
        <v>0</v>
      </c>
      <c r="QD38" s="157" t="s">
        <v>54</v>
      </c>
      <c r="QE38" s="157">
        <v>72</v>
      </c>
      <c r="QF38" s="157">
        <v>72</v>
      </c>
      <c r="QG38" s="157">
        <v>0</v>
      </c>
      <c r="QH38" s="157">
        <v>0</v>
      </c>
      <c r="QI38" s="158">
        <f t="shared" si="55"/>
        <v>1</v>
      </c>
      <c r="QJ38" s="158">
        <f t="shared" si="56"/>
        <v>0</v>
      </c>
      <c r="QL38" s="157" t="s">
        <v>54</v>
      </c>
      <c r="QM38" s="157">
        <v>72</v>
      </c>
      <c r="QN38" s="157">
        <v>72</v>
      </c>
      <c r="QO38" s="157">
        <v>0</v>
      </c>
      <c r="QP38" s="157">
        <v>0</v>
      </c>
      <c r="QQ38" s="158">
        <f t="shared" si="57"/>
        <v>1</v>
      </c>
      <c r="QR38" s="158">
        <f t="shared" si="58"/>
        <v>0</v>
      </c>
      <c r="QT38" s="157">
        <f t="shared" si="59"/>
        <v>0</v>
      </c>
      <c r="QU38" s="157" t="s">
        <v>54</v>
      </c>
      <c r="QV38" s="157">
        <v>72</v>
      </c>
      <c r="QW38" s="157">
        <v>72</v>
      </c>
      <c r="QX38" s="157">
        <v>0</v>
      </c>
      <c r="QY38" s="157">
        <v>0</v>
      </c>
      <c r="QZ38" s="158">
        <f t="shared" si="60"/>
        <v>1</v>
      </c>
      <c r="RA38" s="158">
        <f t="shared" si="61"/>
        <v>0</v>
      </c>
      <c r="RC38" s="157" t="s">
        <v>54</v>
      </c>
      <c r="RD38" s="157">
        <v>72</v>
      </c>
      <c r="RE38" s="157">
        <v>72</v>
      </c>
      <c r="RF38" s="157">
        <v>0</v>
      </c>
      <c r="RG38" s="157">
        <v>0</v>
      </c>
      <c r="RH38" s="158">
        <f t="shared" si="62"/>
        <v>1</v>
      </c>
      <c r="RI38" s="158">
        <f t="shared" si="63"/>
        <v>0</v>
      </c>
      <c r="RK38" s="157" t="s">
        <v>54</v>
      </c>
      <c r="RL38" s="157">
        <v>72</v>
      </c>
      <c r="RM38" s="157">
        <v>72</v>
      </c>
      <c r="RN38" s="157">
        <v>0</v>
      </c>
      <c r="RO38" s="157">
        <v>0</v>
      </c>
      <c r="RP38" s="158">
        <v>1</v>
      </c>
      <c r="RR38" s="157" t="s">
        <v>54</v>
      </c>
      <c r="RS38" s="157">
        <v>72</v>
      </c>
      <c r="RT38" s="157">
        <v>72</v>
      </c>
      <c r="RU38" s="157">
        <v>0</v>
      </c>
      <c r="RV38" s="157">
        <v>0</v>
      </c>
      <c r="RW38" s="158">
        <f t="shared" si="64"/>
        <v>1</v>
      </c>
      <c r="RX38" s="158">
        <f t="shared" si="65"/>
        <v>1</v>
      </c>
      <c r="RZ38" s="157" t="s">
        <v>54</v>
      </c>
      <c r="SA38" s="157">
        <v>72</v>
      </c>
      <c r="SB38" s="157">
        <v>72</v>
      </c>
      <c r="SC38" s="157">
        <v>0</v>
      </c>
      <c r="SD38" s="157">
        <v>0</v>
      </c>
      <c r="SE38" s="158">
        <f t="shared" si="66"/>
        <v>1</v>
      </c>
      <c r="SF38" s="158">
        <f t="shared" si="67"/>
        <v>0</v>
      </c>
      <c r="SH38" s="157" t="s">
        <v>54</v>
      </c>
      <c r="SI38" s="157">
        <v>72</v>
      </c>
      <c r="SJ38" s="157">
        <v>72</v>
      </c>
      <c r="SK38" s="157">
        <v>0</v>
      </c>
      <c r="SL38" s="157">
        <v>0</v>
      </c>
      <c r="SM38" s="158">
        <f t="shared" si="68"/>
        <v>1</v>
      </c>
      <c r="SN38" s="158">
        <f t="shared" si="69"/>
        <v>0</v>
      </c>
      <c r="SP38" s="157" t="s">
        <v>54</v>
      </c>
      <c r="SQ38" s="157">
        <v>72</v>
      </c>
      <c r="SR38" s="157">
        <v>72</v>
      </c>
      <c r="SS38" s="157">
        <v>0</v>
      </c>
      <c r="ST38" s="157">
        <v>0</v>
      </c>
      <c r="SU38" s="158">
        <f t="shared" si="70"/>
        <v>1</v>
      </c>
      <c r="SV38" s="158">
        <f t="shared" si="71"/>
        <v>0</v>
      </c>
      <c r="SX38" s="157" t="s">
        <v>54</v>
      </c>
      <c r="SY38" s="157">
        <v>72</v>
      </c>
      <c r="SZ38" s="157">
        <v>72</v>
      </c>
      <c r="TA38" s="157">
        <v>0</v>
      </c>
      <c r="TB38" s="157">
        <v>0</v>
      </c>
      <c r="TC38" s="158">
        <f t="shared" si="72"/>
        <v>1</v>
      </c>
      <c r="TD38" s="158">
        <f t="shared" si="73"/>
        <v>0</v>
      </c>
      <c r="TF38" s="157" t="s">
        <v>54</v>
      </c>
      <c r="TG38" s="157">
        <v>72</v>
      </c>
      <c r="TH38" s="157">
        <v>72</v>
      </c>
      <c r="TI38" s="157">
        <v>0</v>
      </c>
      <c r="TJ38" s="157">
        <v>0</v>
      </c>
      <c r="TK38" s="158">
        <f t="shared" si="74"/>
        <v>1</v>
      </c>
      <c r="TL38" s="158">
        <f t="shared" si="75"/>
        <v>0</v>
      </c>
      <c r="TN38" s="157" t="s">
        <v>54</v>
      </c>
      <c r="TO38" s="157">
        <v>72</v>
      </c>
      <c r="TP38" s="157">
        <v>72</v>
      </c>
      <c r="TQ38" s="157">
        <v>0</v>
      </c>
      <c r="TR38" s="157">
        <v>0</v>
      </c>
      <c r="TS38" s="158">
        <f t="shared" si="76"/>
        <v>1</v>
      </c>
      <c r="TT38" s="158">
        <f t="shared" si="77"/>
        <v>0</v>
      </c>
      <c r="TV38" s="157" t="s">
        <v>54</v>
      </c>
      <c r="TW38" s="157">
        <v>72</v>
      </c>
      <c r="TX38" s="157">
        <v>72</v>
      </c>
      <c r="TY38" s="157">
        <v>0</v>
      </c>
      <c r="TZ38" s="157">
        <v>0</v>
      </c>
      <c r="UA38" s="158">
        <f t="shared" si="78"/>
        <v>1</v>
      </c>
      <c r="UB38" s="158">
        <f t="shared" si="79"/>
        <v>0</v>
      </c>
      <c r="UD38" s="157" t="s">
        <v>54</v>
      </c>
      <c r="UE38" s="157">
        <v>72</v>
      </c>
      <c r="UF38" s="157">
        <v>72</v>
      </c>
      <c r="UG38" s="157">
        <v>0</v>
      </c>
      <c r="UH38" s="157">
        <v>0</v>
      </c>
      <c r="UI38" s="158">
        <f t="shared" si="80"/>
        <v>1</v>
      </c>
      <c r="UJ38" s="158">
        <f t="shared" si="81"/>
        <v>0</v>
      </c>
      <c r="UL38" s="157" t="s">
        <v>54</v>
      </c>
      <c r="UM38" s="157">
        <v>72</v>
      </c>
      <c r="UN38" s="157">
        <v>72</v>
      </c>
      <c r="UO38" s="157">
        <v>0</v>
      </c>
      <c r="UP38" s="157">
        <v>0</v>
      </c>
      <c r="UQ38" s="158">
        <f t="shared" si="82"/>
        <v>1</v>
      </c>
      <c r="UR38" s="158">
        <f t="shared" si="83"/>
        <v>0</v>
      </c>
      <c r="UT38" s="157" t="s">
        <v>54</v>
      </c>
      <c r="UU38" s="157">
        <v>72</v>
      </c>
      <c r="UV38" s="157">
        <v>72</v>
      </c>
      <c r="UW38" s="157">
        <v>0</v>
      </c>
      <c r="UX38" s="157">
        <v>0</v>
      </c>
      <c r="UY38" s="158">
        <f t="shared" si="84"/>
        <v>1</v>
      </c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5"/>
        <v>1</v>
      </c>
      <c r="VH38" s="157" t="s">
        <v>54</v>
      </c>
      <c r="VI38" s="157">
        <v>72</v>
      </c>
      <c r="VJ38" s="157">
        <v>72</v>
      </c>
      <c r="VK38" s="157">
        <v>0</v>
      </c>
      <c r="VL38" s="157">
        <v>0</v>
      </c>
      <c r="VM38" s="158">
        <f t="shared" si="86"/>
        <v>1</v>
      </c>
      <c r="VN38" s="158">
        <f t="shared" si="87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v>1</v>
      </c>
      <c r="VW38" s="158">
        <f t="shared" si="88"/>
        <v>0</v>
      </c>
    </row>
    <row r="39" spans="1:595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96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2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5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6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7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18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19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0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1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2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95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4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5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89"/>
        <v>0.41176470588235292</v>
      </c>
      <c r="ID39" s="4">
        <f t="shared" si="26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90"/>
        <v>0.41176470588235292</v>
      </c>
      <c r="IL39" s="4">
        <f t="shared" si="27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28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29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0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97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2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3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91"/>
        <v>0.41176470588235292</v>
      </c>
      <c r="KP39" s="4">
        <f t="shared" si="34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5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6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92"/>
        <v>0.41176470588235292</v>
      </c>
      <c r="LV39" s="4">
        <f t="shared" si="37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93"/>
        <v>0.41176470588235292</v>
      </c>
      <c r="MD39" s="158">
        <f t="shared" si="38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39"/>
        <v>0.41176470588235292</v>
      </c>
      <c r="ML39" s="158">
        <f t="shared" si="40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1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2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3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4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5"/>
        <v>0.41176470588235292</v>
      </c>
      <c r="OU39" s="158">
        <f t="shared" si="46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94"/>
        <v>0.41176470588235292</v>
      </c>
      <c r="PC39" s="158">
        <f t="shared" si="47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48"/>
        <v>0.41176470588235292</v>
      </c>
      <c r="PK39" s="158">
        <f t="shared" si="49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0"/>
        <v>0.41176470588235292</v>
      </c>
      <c r="PS39" s="158">
        <f t="shared" si="51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2"/>
        <v>0.41176470588235292</v>
      </c>
      <c r="QA39" s="158">
        <f t="shared" si="53"/>
        <v>0</v>
      </c>
      <c r="QC39" s="157">
        <f t="shared" si="54"/>
        <v>0</v>
      </c>
      <c r="QD39" s="157" t="s">
        <v>55</v>
      </c>
      <c r="QE39" s="157">
        <v>85</v>
      </c>
      <c r="QF39" s="157">
        <v>35</v>
      </c>
      <c r="QG39" s="157">
        <v>50</v>
      </c>
      <c r="QH39" s="157">
        <v>0</v>
      </c>
      <c r="QI39" s="158">
        <f t="shared" si="55"/>
        <v>0.41176470588235292</v>
      </c>
      <c r="QJ39" s="158">
        <f t="shared" si="56"/>
        <v>0</v>
      </c>
      <c r="QL39" s="157" t="s">
        <v>55</v>
      </c>
      <c r="QM39" s="157">
        <v>85</v>
      </c>
      <c r="QN39" s="157">
        <v>35</v>
      </c>
      <c r="QO39" s="157">
        <v>50</v>
      </c>
      <c r="QP39" s="157">
        <v>0</v>
      </c>
      <c r="QQ39" s="158">
        <f t="shared" si="57"/>
        <v>0.41176470588235292</v>
      </c>
      <c r="QR39" s="158">
        <f t="shared" si="58"/>
        <v>0</v>
      </c>
      <c r="QT39" s="157">
        <f t="shared" si="59"/>
        <v>0</v>
      </c>
      <c r="QU39" s="157" t="s">
        <v>55</v>
      </c>
      <c r="QV39" s="157">
        <v>85</v>
      </c>
      <c r="QW39" s="157">
        <v>35</v>
      </c>
      <c r="QX39" s="157">
        <v>50</v>
      </c>
      <c r="QY39" s="157">
        <v>0</v>
      </c>
      <c r="QZ39" s="158">
        <f t="shared" si="60"/>
        <v>0.41176470588235292</v>
      </c>
      <c r="RA39" s="158">
        <f t="shared" si="61"/>
        <v>0</v>
      </c>
      <c r="RC39" s="157" t="s">
        <v>55</v>
      </c>
      <c r="RD39" s="157">
        <v>85</v>
      </c>
      <c r="RE39" s="157">
        <v>35</v>
      </c>
      <c r="RF39" s="157">
        <v>50</v>
      </c>
      <c r="RG39" s="157">
        <v>0</v>
      </c>
      <c r="RH39" s="158">
        <f t="shared" si="62"/>
        <v>0.41176470588235292</v>
      </c>
      <c r="RI39" s="158">
        <f t="shared" si="63"/>
        <v>0</v>
      </c>
      <c r="RK39" s="157" t="s">
        <v>55</v>
      </c>
      <c r="RL39" s="157">
        <v>85</v>
      </c>
      <c r="RM39" s="157">
        <v>35</v>
      </c>
      <c r="RN39" s="157">
        <v>50</v>
      </c>
      <c r="RO39" s="157">
        <v>0</v>
      </c>
      <c r="RP39" s="158">
        <v>0.41</v>
      </c>
      <c r="RR39" s="157" t="s">
        <v>55</v>
      </c>
      <c r="RS39" s="157">
        <v>85</v>
      </c>
      <c r="RT39" s="157">
        <v>35</v>
      </c>
      <c r="RU39" s="157">
        <v>50</v>
      </c>
      <c r="RV39" s="157">
        <v>0</v>
      </c>
      <c r="RW39" s="158">
        <f t="shared" si="64"/>
        <v>0.41176470588235292</v>
      </c>
      <c r="RX39" s="158">
        <f t="shared" si="65"/>
        <v>0.41176470588235292</v>
      </c>
      <c r="RZ39" s="157" t="s">
        <v>55</v>
      </c>
      <c r="SA39" s="157">
        <v>85</v>
      </c>
      <c r="SB39" s="157">
        <v>35</v>
      </c>
      <c r="SC39" s="157">
        <v>50</v>
      </c>
      <c r="SD39" s="157">
        <v>0</v>
      </c>
      <c r="SE39" s="158">
        <f t="shared" si="66"/>
        <v>0.41176470588235292</v>
      </c>
      <c r="SF39" s="158">
        <f t="shared" si="67"/>
        <v>0</v>
      </c>
      <c r="SH39" s="157" t="s">
        <v>55</v>
      </c>
      <c r="SI39" s="157">
        <v>85</v>
      </c>
      <c r="SJ39" s="157">
        <v>35</v>
      </c>
      <c r="SK39" s="157">
        <v>50</v>
      </c>
      <c r="SL39" s="157">
        <v>0</v>
      </c>
      <c r="SM39" s="158">
        <f t="shared" si="68"/>
        <v>0.41176470588235292</v>
      </c>
      <c r="SN39" s="158">
        <f t="shared" si="69"/>
        <v>0</v>
      </c>
      <c r="SP39" s="157" t="s">
        <v>55</v>
      </c>
      <c r="SQ39" s="157">
        <v>85</v>
      </c>
      <c r="SR39" s="157">
        <v>35</v>
      </c>
      <c r="SS39" s="157">
        <v>50</v>
      </c>
      <c r="ST39" s="157">
        <v>0</v>
      </c>
      <c r="SU39" s="158">
        <f t="shared" si="70"/>
        <v>0.41176470588235292</v>
      </c>
      <c r="SV39" s="158">
        <f t="shared" si="71"/>
        <v>0</v>
      </c>
      <c r="SX39" s="157" t="s">
        <v>55</v>
      </c>
      <c r="SY39" s="157">
        <v>85</v>
      </c>
      <c r="SZ39" s="157">
        <v>35</v>
      </c>
      <c r="TA39" s="157">
        <v>50</v>
      </c>
      <c r="TB39" s="157">
        <v>0</v>
      </c>
      <c r="TC39" s="158">
        <f t="shared" si="72"/>
        <v>0.41176470588235292</v>
      </c>
      <c r="TD39" s="158">
        <f t="shared" si="73"/>
        <v>0</v>
      </c>
      <c r="TF39" s="157" t="s">
        <v>55</v>
      </c>
      <c r="TG39" s="157">
        <v>85</v>
      </c>
      <c r="TH39" s="157">
        <v>35</v>
      </c>
      <c r="TI39" s="157">
        <v>50</v>
      </c>
      <c r="TJ39" s="157">
        <v>0</v>
      </c>
      <c r="TK39" s="158">
        <f t="shared" si="74"/>
        <v>0.41176470588235292</v>
      </c>
      <c r="TL39" s="158">
        <f t="shared" si="75"/>
        <v>0</v>
      </c>
      <c r="TN39" s="157" t="s">
        <v>55</v>
      </c>
      <c r="TO39" s="157">
        <v>85</v>
      </c>
      <c r="TP39" s="157">
        <v>35</v>
      </c>
      <c r="TQ39" s="157">
        <v>50</v>
      </c>
      <c r="TR39" s="157">
        <v>0</v>
      </c>
      <c r="TS39" s="158">
        <f t="shared" si="76"/>
        <v>0.41176470588235292</v>
      </c>
      <c r="TT39" s="158">
        <f t="shared" si="77"/>
        <v>0</v>
      </c>
      <c r="TV39" s="157" t="s">
        <v>55</v>
      </c>
      <c r="TW39" s="157">
        <v>85</v>
      </c>
      <c r="TX39" s="157">
        <v>35</v>
      </c>
      <c r="TY39" s="157">
        <v>50</v>
      </c>
      <c r="TZ39" s="157">
        <v>0</v>
      </c>
      <c r="UA39" s="158">
        <f t="shared" si="78"/>
        <v>0.41176470588235292</v>
      </c>
      <c r="UB39" s="158">
        <f t="shared" si="79"/>
        <v>0</v>
      </c>
      <c r="UD39" s="157" t="s">
        <v>55</v>
      </c>
      <c r="UE39" s="157">
        <v>85</v>
      </c>
      <c r="UF39" s="157">
        <v>35</v>
      </c>
      <c r="UG39" s="157">
        <v>50</v>
      </c>
      <c r="UH39" s="157">
        <v>0</v>
      </c>
      <c r="UI39" s="158">
        <f t="shared" si="80"/>
        <v>0.41176470588235292</v>
      </c>
      <c r="UJ39" s="158">
        <f t="shared" si="81"/>
        <v>0</v>
      </c>
      <c r="UL39" s="157" t="s">
        <v>55</v>
      </c>
      <c r="UM39" s="157">
        <v>85</v>
      </c>
      <c r="UN39" s="157">
        <v>35</v>
      </c>
      <c r="UO39" s="157">
        <v>50</v>
      </c>
      <c r="UP39" s="157">
        <v>0</v>
      </c>
      <c r="UQ39" s="158">
        <f t="shared" si="82"/>
        <v>0.41176470588235292</v>
      </c>
      <c r="UR39" s="158">
        <f t="shared" si="83"/>
        <v>0</v>
      </c>
      <c r="UT39" s="157" t="s">
        <v>55</v>
      </c>
      <c r="UU39" s="157">
        <v>85</v>
      </c>
      <c r="UV39" s="157">
        <v>35</v>
      </c>
      <c r="UW39" s="157">
        <v>50</v>
      </c>
      <c r="UX39" s="157">
        <v>0</v>
      </c>
      <c r="UY39" s="158">
        <f t="shared" si="84"/>
        <v>0.41176470588235292</v>
      </c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5"/>
        <v>0.41176470588235292</v>
      </c>
      <c r="VH39" s="157" t="s">
        <v>55</v>
      </c>
      <c r="VI39" s="157">
        <v>85</v>
      </c>
      <c r="VJ39" s="157">
        <v>35</v>
      </c>
      <c r="VK39" s="157">
        <v>50</v>
      </c>
      <c r="VL39" s="157">
        <v>0</v>
      </c>
      <c r="VM39" s="158">
        <f t="shared" si="86"/>
        <v>0.41176470588235292</v>
      </c>
      <c r="VN39" s="158">
        <f t="shared" si="87"/>
        <v>0</v>
      </c>
      <c r="VQ39" s="109" t="s">
        <v>55</v>
      </c>
      <c r="VR39" s="159">
        <v>85</v>
      </c>
      <c r="VS39" s="159">
        <v>34</v>
      </c>
      <c r="VT39" s="159">
        <v>50</v>
      </c>
      <c r="VU39" s="159">
        <v>1</v>
      </c>
      <c r="VV39" s="158">
        <v>0.4</v>
      </c>
      <c r="VW39" s="158">
        <f t="shared" si="88"/>
        <v>-1.1764705882352899E-2</v>
      </c>
    </row>
    <row r="40" spans="1:595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96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2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5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6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7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18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19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0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1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2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3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95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4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5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89"/>
        <v>0.99342105263157898</v>
      </c>
      <c r="ID40" s="4">
        <f t="shared" si="26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90"/>
        <v>0.99342105263157898</v>
      </c>
      <c r="IL40" s="4">
        <f t="shared" si="27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28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29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0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97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2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3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91"/>
        <v>0.99342105263157898</v>
      </c>
      <c r="KP40" s="4">
        <f t="shared" si="34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5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6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92"/>
        <v>0.99342105263157898</v>
      </c>
      <c r="LV40" s="4">
        <f t="shared" si="37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93"/>
        <v>0.99342105263157898</v>
      </c>
      <c r="MD40" s="158">
        <f t="shared" si="38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39"/>
        <v>0.99342105263157898</v>
      </c>
      <c r="ML40" s="158">
        <f t="shared" si="40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1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2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3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4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5"/>
        <v>0.99346405228758172</v>
      </c>
      <c r="OU40" s="158">
        <f t="shared" si="46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94"/>
        <v>0.99346405228758172</v>
      </c>
      <c r="PC40" s="158">
        <f t="shared" si="47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48"/>
        <v>0.99346405228758172</v>
      </c>
      <c r="PK40" s="158">
        <f t="shared" si="49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0"/>
        <v>0.99346405228758172</v>
      </c>
      <c r="PS40" s="158">
        <f t="shared" si="51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2"/>
        <v>0.99346405228758172</v>
      </c>
      <c r="QA40" s="158">
        <f t="shared" si="53"/>
        <v>0</v>
      </c>
      <c r="QC40" s="157">
        <f t="shared" si="54"/>
        <v>0</v>
      </c>
      <c r="QD40" s="157" t="s">
        <v>56</v>
      </c>
      <c r="QE40" s="157">
        <v>153</v>
      </c>
      <c r="QF40" s="157">
        <v>152</v>
      </c>
      <c r="QG40" s="157">
        <v>1</v>
      </c>
      <c r="QH40" s="157">
        <v>0</v>
      </c>
      <c r="QI40" s="158">
        <f t="shared" si="55"/>
        <v>0.99346405228758172</v>
      </c>
      <c r="QJ40" s="158">
        <f t="shared" si="56"/>
        <v>0</v>
      </c>
      <c r="QL40" s="157" t="s">
        <v>56</v>
      </c>
      <c r="QM40" s="157">
        <v>153</v>
      </c>
      <c r="QN40" s="157">
        <v>152</v>
      </c>
      <c r="QO40" s="157">
        <v>1</v>
      </c>
      <c r="QP40" s="157">
        <v>0</v>
      </c>
      <c r="QQ40" s="158">
        <f t="shared" si="57"/>
        <v>0.99346405228758172</v>
      </c>
      <c r="QR40" s="158">
        <f t="shared" si="58"/>
        <v>0</v>
      </c>
      <c r="QT40" s="157">
        <f t="shared" si="59"/>
        <v>0</v>
      </c>
      <c r="QU40" s="157" t="s">
        <v>56</v>
      </c>
      <c r="QV40" s="157">
        <v>153</v>
      </c>
      <c r="QW40" s="157">
        <v>152</v>
      </c>
      <c r="QX40" s="157">
        <v>1</v>
      </c>
      <c r="QY40" s="157">
        <v>0</v>
      </c>
      <c r="QZ40" s="158">
        <f t="shared" si="60"/>
        <v>0.99346405228758172</v>
      </c>
      <c r="RA40" s="158">
        <f t="shared" si="61"/>
        <v>0</v>
      </c>
      <c r="RC40" s="157" t="s">
        <v>56</v>
      </c>
      <c r="RD40" s="157">
        <v>153</v>
      </c>
      <c r="RE40" s="157">
        <v>152</v>
      </c>
      <c r="RF40" s="157">
        <v>1</v>
      </c>
      <c r="RG40" s="157">
        <v>0</v>
      </c>
      <c r="RH40" s="158">
        <f t="shared" si="62"/>
        <v>0.99346405228758172</v>
      </c>
      <c r="RI40" s="158">
        <f t="shared" si="63"/>
        <v>0</v>
      </c>
      <c r="RK40" s="157" t="s">
        <v>56</v>
      </c>
      <c r="RL40" s="157">
        <v>153</v>
      </c>
      <c r="RM40" s="157">
        <v>152</v>
      </c>
      <c r="RN40" s="157">
        <v>1</v>
      </c>
      <c r="RO40" s="157">
        <v>0</v>
      </c>
      <c r="RP40" s="158">
        <v>0.99</v>
      </c>
      <c r="RR40" s="157" t="s">
        <v>56</v>
      </c>
      <c r="RS40" s="157">
        <v>153</v>
      </c>
      <c r="RT40" s="157">
        <v>152</v>
      </c>
      <c r="RU40" s="157">
        <v>1</v>
      </c>
      <c r="RV40" s="157">
        <v>0</v>
      </c>
      <c r="RW40" s="158">
        <f t="shared" si="64"/>
        <v>0.99346405228758172</v>
      </c>
      <c r="RX40" s="158">
        <f t="shared" si="65"/>
        <v>0.99346405228758172</v>
      </c>
      <c r="RZ40" s="157" t="s">
        <v>56</v>
      </c>
      <c r="SA40" s="157">
        <v>153</v>
      </c>
      <c r="SB40" s="157">
        <v>152</v>
      </c>
      <c r="SC40" s="157">
        <v>1</v>
      </c>
      <c r="SD40" s="157">
        <v>0</v>
      </c>
      <c r="SE40" s="158">
        <f t="shared" si="66"/>
        <v>0.99346405228758172</v>
      </c>
      <c r="SF40" s="158">
        <f t="shared" si="67"/>
        <v>0</v>
      </c>
      <c r="SH40" s="157" t="s">
        <v>56</v>
      </c>
      <c r="SI40" s="157">
        <v>153</v>
      </c>
      <c r="SJ40" s="157">
        <v>152</v>
      </c>
      <c r="SK40" s="157">
        <v>1</v>
      </c>
      <c r="SL40" s="157">
        <v>0</v>
      </c>
      <c r="SM40" s="158">
        <f t="shared" si="68"/>
        <v>0.99346405228758172</v>
      </c>
      <c r="SN40" s="158">
        <f t="shared" si="69"/>
        <v>0</v>
      </c>
      <c r="SP40" s="157" t="s">
        <v>56</v>
      </c>
      <c r="SQ40" s="157">
        <v>153</v>
      </c>
      <c r="SR40" s="157">
        <v>152</v>
      </c>
      <c r="SS40" s="157">
        <v>1</v>
      </c>
      <c r="ST40" s="157">
        <v>0</v>
      </c>
      <c r="SU40" s="158">
        <f t="shared" si="70"/>
        <v>0.99346405228758172</v>
      </c>
      <c r="SV40" s="158">
        <f t="shared" si="71"/>
        <v>0</v>
      </c>
      <c r="SX40" s="157" t="s">
        <v>56</v>
      </c>
      <c r="SY40" s="157">
        <v>153</v>
      </c>
      <c r="SZ40" s="157">
        <v>152</v>
      </c>
      <c r="TA40" s="157">
        <v>1</v>
      </c>
      <c r="TB40" s="157">
        <v>0</v>
      </c>
      <c r="TC40" s="158">
        <f t="shared" si="72"/>
        <v>0.99346405228758172</v>
      </c>
      <c r="TD40" s="158">
        <f t="shared" si="73"/>
        <v>0</v>
      </c>
      <c r="TF40" s="157" t="s">
        <v>56</v>
      </c>
      <c r="TG40" s="157">
        <v>153</v>
      </c>
      <c r="TH40" s="157">
        <v>152</v>
      </c>
      <c r="TI40" s="157">
        <v>1</v>
      </c>
      <c r="TJ40" s="157">
        <v>0</v>
      </c>
      <c r="TK40" s="158">
        <f t="shared" si="74"/>
        <v>0.99346405228758172</v>
      </c>
      <c r="TL40" s="158">
        <f t="shared" si="75"/>
        <v>0</v>
      </c>
      <c r="TN40" s="157" t="s">
        <v>56</v>
      </c>
      <c r="TO40" s="157">
        <v>153</v>
      </c>
      <c r="TP40" s="157">
        <v>152</v>
      </c>
      <c r="TQ40" s="157">
        <v>1</v>
      </c>
      <c r="TR40" s="157">
        <v>0</v>
      </c>
      <c r="TS40" s="158">
        <f t="shared" si="76"/>
        <v>0.99346405228758172</v>
      </c>
      <c r="TT40" s="158">
        <f t="shared" si="77"/>
        <v>0</v>
      </c>
      <c r="TV40" s="157" t="s">
        <v>56</v>
      </c>
      <c r="TW40" s="157">
        <v>153</v>
      </c>
      <c r="TX40" s="157">
        <v>152</v>
      </c>
      <c r="TY40" s="157">
        <v>1</v>
      </c>
      <c r="TZ40" s="157">
        <v>0</v>
      </c>
      <c r="UA40" s="158">
        <f t="shared" si="78"/>
        <v>0.99346405228758172</v>
      </c>
      <c r="UB40" s="158">
        <f t="shared" si="79"/>
        <v>0</v>
      </c>
      <c r="UD40" s="157" t="s">
        <v>56</v>
      </c>
      <c r="UE40" s="157">
        <v>153</v>
      </c>
      <c r="UF40" s="157">
        <v>152</v>
      </c>
      <c r="UG40" s="157">
        <v>1</v>
      </c>
      <c r="UH40" s="157">
        <v>0</v>
      </c>
      <c r="UI40" s="158">
        <f t="shared" si="80"/>
        <v>0.99346405228758172</v>
      </c>
      <c r="UJ40" s="158">
        <f t="shared" si="81"/>
        <v>0</v>
      </c>
      <c r="UL40" s="157" t="s">
        <v>56</v>
      </c>
      <c r="UM40" s="157">
        <v>153</v>
      </c>
      <c r="UN40" s="157">
        <v>152</v>
      </c>
      <c r="UO40" s="157">
        <v>1</v>
      </c>
      <c r="UP40" s="157">
        <v>0</v>
      </c>
      <c r="UQ40" s="158">
        <f t="shared" si="82"/>
        <v>0.99346405228758172</v>
      </c>
      <c r="UR40" s="158">
        <f t="shared" si="83"/>
        <v>0</v>
      </c>
      <c r="UT40" s="157" t="s">
        <v>56</v>
      </c>
      <c r="UU40" s="157">
        <v>153</v>
      </c>
      <c r="UV40" s="157">
        <v>152</v>
      </c>
      <c r="UW40" s="157">
        <v>1</v>
      </c>
      <c r="UX40" s="157">
        <v>0</v>
      </c>
      <c r="UY40" s="158">
        <f t="shared" si="84"/>
        <v>0.99346405228758172</v>
      </c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5"/>
        <v>0.99346405228758172</v>
      </c>
      <c r="VH40" s="157" t="s">
        <v>56</v>
      </c>
      <c r="VI40" s="157">
        <v>153</v>
      </c>
      <c r="VJ40" s="157">
        <v>152</v>
      </c>
      <c r="VK40" s="157">
        <v>1</v>
      </c>
      <c r="VL40" s="157">
        <v>0</v>
      </c>
      <c r="VM40" s="158">
        <f t="shared" si="86"/>
        <v>0.99346405228758172</v>
      </c>
      <c r="VN40" s="158">
        <f t="shared" si="87"/>
        <v>0</v>
      </c>
      <c r="VQ40" s="157" t="s">
        <v>56</v>
      </c>
      <c r="VR40" s="157">
        <v>153</v>
      </c>
      <c r="VS40" s="157">
        <v>151</v>
      </c>
      <c r="VT40" s="157">
        <v>2</v>
      </c>
      <c r="VU40" s="157">
        <v>0</v>
      </c>
      <c r="VV40" s="158">
        <v>0.99</v>
      </c>
      <c r="VW40" s="158">
        <f t="shared" si="88"/>
        <v>-3.4640522875817314E-3</v>
      </c>
    </row>
    <row r="41" spans="1:595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96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2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5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6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7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18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19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0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1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2"/>
        <v>0</v>
      </c>
      <c r="GP41" s="4"/>
      <c r="GX41" s="111">
        <f t="shared" si="95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5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89"/>
        <v>0.82089552238805974</v>
      </c>
      <c r="ID41" s="4">
        <f t="shared" si="26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90"/>
        <v>0.82089552238805974</v>
      </c>
      <c r="IL41" s="4">
        <f t="shared" si="27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28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29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0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97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2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3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91"/>
        <v>0.82089552238805974</v>
      </c>
      <c r="KP41" s="4">
        <f t="shared" si="34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5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6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92"/>
        <v>0.82089552238805974</v>
      </c>
      <c r="LV41" s="4">
        <f t="shared" si="37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93"/>
        <v>0.82089552238805974</v>
      </c>
      <c r="MD41" s="158">
        <f t="shared" si="38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39"/>
        <v>0.82089552238805974</v>
      </c>
      <c r="ML41" s="158">
        <f t="shared" si="40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1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2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3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4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5"/>
        <v>0.82089552238805974</v>
      </c>
      <c r="OU41" s="158">
        <f t="shared" si="46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94"/>
        <v>0.82089552238805974</v>
      </c>
      <c r="PC41" s="158">
        <f t="shared" si="47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48"/>
        <v>0.82089552238805974</v>
      </c>
      <c r="PK41" s="158">
        <f t="shared" si="49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0"/>
        <v>0.82089552238805974</v>
      </c>
      <c r="PS41" s="158">
        <f t="shared" si="51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2"/>
        <v>0.82089552238805974</v>
      </c>
      <c r="QA41" s="158">
        <f t="shared" si="53"/>
        <v>0</v>
      </c>
      <c r="QC41" s="157">
        <f t="shared" si="54"/>
        <v>0</v>
      </c>
      <c r="QD41" s="157" t="s">
        <v>57</v>
      </c>
      <c r="QE41" s="157">
        <v>67</v>
      </c>
      <c r="QF41" s="157">
        <v>55</v>
      </c>
      <c r="QG41" s="157">
        <v>11</v>
      </c>
      <c r="QH41" s="157">
        <v>1</v>
      </c>
      <c r="QI41" s="158">
        <f t="shared" si="55"/>
        <v>0.82089552238805974</v>
      </c>
      <c r="QJ41" s="158">
        <f t="shared" si="56"/>
        <v>0</v>
      </c>
      <c r="QL41" s="157" t="s">
        <v>57</v>
      </c>
      <c r="QM41" s="157">
        <v>67</v>
      </c>
      <c r="QN41" s="157">
        <v>55</v>
      </c>
      <c r="QO41" s="157">
        <v>11</v>
      </c>
      <c r="QP41" s="157">
        <v>1</v>
      </c>
      <c r="QQ41" s="158">
        <f t="shared" si="57"/>
        <v>0.82089552238805974</v>
      </c>
      <c r="QR41" s="158">
        <f t="shared" si="58"/>
        <v>0</v>
      </c>
      <c r="QT41" s="157">
        <f t="shared" si="59"/>
        <v>0</v>
      </c>
      <c r="QU41" s="157" t="s">
        <v>57</v>
      </c>
      <c r="QV41" s="157">
        <v>67</v>
      </c>
      <c r="QW41" s="157">
        <v>55</v>
      </c>
      <c r="QX41" s="157">
        <v>11</v>
      </c>
      <c r="QY41" s="157">
        <v>1</v>
      </c>
      <c r="QZ41" s="158">
        <f t="shared" si="60"/>
        <v>0.82089552238805974</v>
      </c>
      <c r="RA41" s="158">
        <f t="shared" si="61"/>
        <v>0</v>
      </c>
      <c r="RC41" s="157" t="s">
        <v>57</v>
      </c>
      <c r="RD41" s="157">
        <v>67</v>
      </c>
      <c r="RE41" s="157">
        <v>55</v>
      </c>
      <c r="RF41" s="157">
        <v>11</v>
      </c>
      <c r="RG41" s="157">
        <v>1</v>
      </c>
      <c r="RH41" s="158">
        <f t="shared" si="62"/>
        <v>0.82089552238805974</v>
      </c>
      <c r="RI41" s="158">
        <f t="shared" si="63"/>
        <v>0</v>
      </c>
      <c r="RK41" s="157" t="s">
        <v>57</v>
      </c>
      <c r="RL41" s="157">
        <v>67</v>
      </c>
      <c r="RM41" s="157">
        <v>55</v>
      </c>
      <c r="RN41" s="157">
        <v>11</v>
      </c>
      <c r="RO41" s="157">
        <v>1</v>
      </c>
      <c r="RP41" s="158">
        <v>0.82</v>
      </c>
      <c r="RR41" s="157" t="s">
        <v>57</v>
      </c>
      <c r="RS41" s="157">
        <v>67</v>
      </c>
      <c r="RT41" s="157">
        <v>55</v>
      </c>
      <c r="RU41" s="157">
        <v>11</v>
      </c>
      <c r="RV41" s="157">
        <v>1</v>
      </c>
      <c r="RW41" s="158">
        <f t="shared" si="64"/>
        <v>0.82089552238805974</v>
      </c>
      <c r="RX41" s="158">
        <f t="shared" si="65"/>
        <v>-0.17910447761194026</v>
      </c>
      <c r="RZ41" s="157" t="s">
        <v>57</v>
      </c>
      <c r="SA41" s="157">
        <v>67</v>
      </c>
      <c r="SB41" s="157">
        <v>55</v>
      </c>
      <c r="SC41" s="157">
        <v>11</v>
      </c>
      <c r="SD41" s="157">
        <v>1</v>
      </c>
      <c r="SE41" s="158">
        <f t="shared" si="66"/>
        <v>0.82089552238805974</v>
      </c>
      <c r="SF41" s="158">
        <f t="shared" si="67"/>
        <v>0</v>
      </c>
      <c r="SH41" s="157" t="s">
        <v>57</v>
      </c>
      <c r="SI41" s="157">
        <v>67</v>
      </c>
      <c r="SJ41" s="157">
        <v>55</v>
      </c>
      <c r="SK41" s="157">
        <v>11</v>
      </c>
      <c r="SL41" s="157">
        <v>1</v>
      </c>
      <c r="SM41" s="158">
        <f t="shared" si="68"/>
        <v>0.82089552238805974</v>
      </c>
      <c r="SN41" s="158">
        <f t="shared" si="69"/>
        <v>0</v>
      </c>
      <c r="SP41" s="157" t="s">
        <v>57</v>
      </c>
      <c r="SQ41" s="157">
        <v>67</v>
      </c>
      <c r="SR41" s="157">
        <v>55</v>
      </c>
      <c r="SS41" s="157">
        <v>11</v>
      </c>
      <c r="ST41" s="157">
        <v>1</v>
      </c>
      <c r="SU41" s="158">
        <f t="shared" si="70"/>
        <v>0.82089552238805974</v>
      </c>
      <c r="SV41" s="158">
        <f t="shared" si="71"/>
        <v>0</v>
      </c>
      <c r="SX41" s="157" t="s">
        <v>57</v>
      </c>
      <c r="SY41" s="157">
        <v>67</v>
      </c>
      <c r="SZ41" s="157">
        <v>55</v>
      </c>
      <c r="TA41" s="157">
        <v>11</v>
      </c>
      <c r="TB41" s="157">
        <v>1</v>
      </c>
      <c r="TC41" s="158">
        <f t="shared" si="72"/>
        <v>0.82089552238805974</v>
      </c>
      <c r="TD41" s="158">
        <f t="shared" si="73"/>
        <v>0</v>
      </c>
      <c r="TF41" s="157" t="s">
        <v>57</v>
      </c>
      <c r="TG41" s="157">
        <v>67</v>
      </c>
      <c r="TH41" s="157">
        <v>55</v>
      </c>
      <c r="TI41" s="157">
        <v>11</v>
      </c>
      <c r="TJ41" s="157">
        <v>1</v>
      </c>
      <c r="TK41" s="158">
        <f t="shared" si="74"/>
        <v>0.82089552238805974</v>
      </c>
      <c r="TL41" s="158">
        <f t="shared" si="75"/>
        <v>0</v>
      </c>
      <c r="TN41" s="157" t="s">
        <v>57</v>
      </c>
      <c r="TO41" s="157">
        <v>67</v>
      </c>
      <c r="TP41" s="157">
        <v>55</v>
      </c>
      <c r="TQ41" s="157">
        <v>11</v>
      </c>
      <c r="TR41" s="157">
        <v>1</v>
      </c>
      <c r="TS41" s="158">
        <f t="shared" si="76"/>
        <v>0.82089552238805974</v>
      </c>
      <c r="TT41" s="158">
        <f t="shared" si="77"/>
        <v>0</v>
      </c>
      <c r="TV41" s="157" t="s">
        <v>57</v>
      </c>
      <c r="TW41" s="157">
        <v>67</v>
      </c>
      <c r="TX41" s="157">
        <v>55</v>
      </c>
      <c r="TY41" s="157">
        <v>11</v>
      </c>
      <c r="TZ41" s="157">
        <v>1</v>
      </c>
      <c r="UA41" s="158">
        <f t="shared" si="78"/>
        <v>0.82089552238805974</v>
      </c>
      <c r="UB41" s="158">
        <f t="shared" si="79"/>
        <v>0</v>
      </c>
      <c r="UD41" s="157" t="s">
        <v>57</v>
      </c>
      <c r="UE41" s="157">
        <v>67</v>
      </c>
      <c r="UF41" s="157">
        <v>55</v>
      </c>
      <c r="UG41" s="157">
        <v>11</v>
      </c>
      <c r="UH41" s="157">
        <v>1</v>
      </c>
      <c r="UI41" s="158">
        <f t="shared" si="80"/>
        <v>0.82089552238805974</v>
      </c>
      <c r="UJ41" s="158">
        <f t="shared" si="81"/>
        <v>0</v>
      </c>
      <c r="UL41" s="157" t="s">
        <v>57</v>
      </c>
      <c r="UM41" s="157">
        <v>67</v>
      </c>
      <c r="UN41" s="157">
        <v>55</v>
      </c>
      <c r="UO41" s="157">
        <v>11</v>
      </c>
      <c r="UP41" s="157">
        <v>1</v>
      </c>
      <c r="UQ41" s="158">
        <f t="shared" si="82"/>
        <v>0.82089552238805974</v>
      </c>
      <c r="UR41" s="158">
        <f t="shared" si="83"/>
        <v>0</v>
      </c>
      <c r="UT41" s="157" t="s">
        <v>57</v>
      </c>
      <c r="UU41" s="157">
        <v>67</v>
      </c>
      <c r="UV41" s="157">
        <v>55</v>
      </c>
      <c r="UW41" s="157">
        <v>11</v>
      </c>
      <c r="UX41" s="157">
        <v>1</v>
      </c>
      <c r="UY41" s="158">
        <f t="shared" si="84"/>
        <v>0.82089552238805974</v>
      </c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5"/>
        <v>0.82089552238805974</v>
      </c>
      <c r="VH41" s="157" t="s">
        <v>57</v>
      </c>
      <c r="VI41" s="157">
        <v>67</v>
      </c>
      <c r="VJ41" s="157">
        <v>55</v>
      </c>
      <c r="VK41" s="157">
        <v>11</v>
      </c>
      <c r="VL41" s="157">
        <v>1</v>
      </c>
      <c r="VM41" s="158">
        <f t="shared" si="86"/>
        <v>0.82089552238805974</v>
      </c>
      <c r="VN41" s="158">
        <f t="shared" si="87"/>
        <v>0</v>
      </c>
      <c r="VQ41" s="157" t="s">
        <v>57</v>
      </c>
      <c r="VR41" s="157">
        <v>67</v>
      </c>
      <c r="VS41" s="157">
        <v>56</v>
      </c>
      <c r="VT41" s="157">
        <v>11</v>
      </c>
      <c r="VU41" s="157">
        <v>0</v>
      </c>
      <c r="VV41" s="158">
        <v>0.84</v>
      </c>
      <c r="VW41" s="158">
        <f t="shared" si="88"/>
        <v>1.9104477611940229E-2</v>
      </c>
    </row>
    <row r="42" spans="1:595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96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5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6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7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8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0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1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2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3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4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5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0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95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4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5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6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7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28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29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0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97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2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3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4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5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6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7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93"/>
        <v>1</v>
      </c>
      <c r="MD42" s="158">
        <f t="shared" si="38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39"/>
        <v>1</v>
      </c>
      <c r="ML42" s="158">
        <f t="shared" si="40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1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2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3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4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6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7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48"/>
        <v>1</v>
      </c>
      <c r="PK42" s="158">
        <f t="shared" si="49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0"/>
        <v>1</v>
      </c>
      <c r="PS42" s="158">
        <f t="shared" si="51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2"/>
        <v>1</v>
      </c>
      <c r="QA42" s="158">
        <f t="shared" si="53"/>
        <v>0</v>
      </c>
      <c r="QC42" s="157">
        <f t="shared" si="54"/>
        <v>0</v>
      </c>
      <c r="QD42" s="163" t="s">
        <v>58</v>
      </c>
      <c r="QE42" s="156">
        <v>3</v>
      </c>
      <c r="QF42" s="156">
        <v>3</v>
      </c>
      <c r="QG42" s="156">
        <v>0</v>
      </c>
      <c r="QH42" s="156">
        <v>0</v>
      </c>
      <c r="QI42" s="158">
        <f t="shared" si="55"/>
        <v>1</v>
      </c>
      <c r="QJ42" s="158">
        <f t="shared" si="56"/>
        <v>0</v>
      </c>
      <c r="QL42" s="161" t="s">
        <v>58</v>
      </c>
      <c r="QM42" s="157">
        <v>3</v>
      </c>
      <c r="QN42" s="157">
        <v>3</v>
      </c>
      <c r="QO42" s="157">
        <v>0</v>
      </c>
      <c r="QP42" s="159">
        <v>0</v>
      </c>
      <c r="QQ42" s="158">
        <f t="shared" si="57"/>
        <v>1</v>
      </c>
      <c r="QR42" s="158">
        <f t="shared" si="58"/>
        <v>0</v>
      </c>
      <c r="QS42" s="2" t="s">
        <v>119</v>
      </c>
      <c r="QT42" s="157">
        <f t="shared" si="59"/>
        <v>0</v>
      </c>
      <c r="QU42" s="161" t="s">
        <v>58</v>
      </c>
      <c r="QV42" s="157">
        <v>3</v>
      </c>
      <c r="QW42" s="157">
        <v>3</v>
      </c>
      <c r="QX42" s="157">
        <v>0</v>
      </c>
      <c r="QY42" s="159">
        <v>0</v>
      </c>
      <c r="QZ42" s="158">
        <f t="shared" si="60"/>
        <v>1</v>
      </c>
      <c r="RA42" s="158">
        <f t="shared" si="61"/>
        <v>0</v>
      </c>
      <c r="RC42" s="161" t="s">
        <v>58</v>
      </c>
      <c r="RD42" s="157">
        <v>3</v>
      </c>
      <c r="RE42" s="157">
        <v>3</v>
      </c>
      <c r="RF42" s="157">
        <v>0</v>
      </c>
      <c r="RG42" s="159">
        <v>0</v>
      </c>
      <c r="RH42" s="158">
        <f t="shared" si="62"/>
        <v>1</v>
      </c>
      <c r="RI42" s="158">
        <f t="shared" si="63"/>
        <v>0</v>
      </c>
      <c r="RK42" s="157" t="s">
        <v>58</v>
      </c>
      <c r="RL42" s="157">
        <v>9</v>
      </c>
      <c r="RM42" s="157">
        <v>3</v>
      </c>
      <c r="RN42" s="157">
        <v>0</v>
      </c>
      <c r="RO42" s="157">
        <v>6</v>
      </c>
      <c r="RP42" s="158">
        <v>0.33</v>
      </c>
      <c r="RR42" s="161" t="s">
        <v>58</v>
      </c>
      <c r="RS42" s="157">
        <v>3</v>
      </c>
      <c r="RT42" s="157">
        <v>3</v>
      </c>
      <c r="RU42" s="157">
        <v>0</v>
      </c>
      <c r="RV42" s="157">
        <v>0</v>
      </c>
      <c r="RW42" s="158">
        <f t="shared" si="64"/>
        <v>1</v>
      </c>
      <c r="RX42" s="158">
        <f t="shared" si="65"/>
        <v>-5</v>
      </c>
      <c r="RZ42" s="161" t="s">
        <v>58</v>
      </c>
      <c r="SA42" s="157">
        <v>3</v>
      </c>
      <c r="SB42" s="157">
        <v>3</v>
      </c>
      <c r="SC42" s="157">
        <v>0</v>
      </c>
      <c r="SD42" s="157">
        <v>0</v>
      </c>
      <c r="SE42" s="158">
        <f t="shared" si="66"/>
        <v>1</v>
      </c>
      <c r="SF42" s="158">
        <f t="shared" si="67"/>
        <v>0</v>
      </c>
      <c r="SH42" s="161" t="s">
        <v>58</v>
      </c>
      <c r="SI42" s="157">
        <v>3</v>
      </c>
      <c r="SJ42" s="157">
        <v>3</v>
      </c>
      <c r="SK42" s="157">
        <v>0</v>
      </c>
      <c r="SL42" s="157">
        <v>0</v>
      </c>
      <c r="SM42" s="158">
        <f t="shared" si="68"/>
        <v>1</v>
      </c>
      <c r="SN42" s="158">
        <f t="shared" si="69"/>
        <v>0</v>
      </c>
      <c r="SP42" s="161" t="s">
        <v>58</v>
      </c>
      <c r="SQ42" s="157">
        <v>3</v>
      </c>
      <c r="SR42" s="157">
        <v>3</v>
      </c>
      <c r="SS42" s="157">
        <v>0</v>
      </c>
      <c r="ST42" s="157">
        <v>0</v>
      </c>
      <c r="SU42" s="158">
        <f t="shared" si="70"/>
        <v>1</v>
      </c>
      <c r="SV42" s="158">
        <f t="shared" si="71"/>
        <v>0</v>
      </c>
      <c r="SX42" s="161" t="s">
        <v>58</v>
      </c>
      <c r="SY42" s="157">
        <v>3</v>
      </c>
      <c r="SZ42" s="157">
        <v>3</v>
      </c>
      <c r="TA42" s="157">
        <v>0</v>
      </c>
      <c r="TB42" s="157">
        <v>0</v>
      </c>
      <c r="TC42" s="158">
        <f t="shared" si="72"/>
        <v>1</v>
      </c>
      <c r="TD42" s="158">
        <f t="shared" si="73"/>
        <v>0</v>
      </c>
      <c r="TF42" s="161" t="s">
        <v>58</v>
      </c>
      <c r="TG42" s="157">
        <v>3</v>
      </c>
      <c r="TH42" s="157">
        <v>3</v>
      </c>
      <c r="TI42" s="157">
        <v>0</v>
      </c>
      <c r="TJ42" s="157">
        <v>0</v>
      </c>
      <c r="TK42" s="158">
        <f t="shared" si="74"/>
        <v>1</v>
      </c>
      <c r="TL42" s="158">
        <f t="shared" si="75"/>
        <v>0</v>
      </c>
      <c r="TN42" s="161" t="s">
        <v>58</v>
      </c>
      <c r="TO42" s="157">
        <v>3</v>
      </c>
      <c r="TP42" s="157">
        <v>3</v>
      </c>
      <c r="TQ42" s="157">
        <v>0</v>
      </c>
      <c r="TR42" s="157">
        <v>0</v>
      </c>
      <c r="TS42" s="158">
        <f t="shared" si="76"/>
        <v>1</v>
      </c>
      <c r="TT42" s="158">
        <f t="shared" si="77"/>
        <v>0</v>
      </c>
      <c r="TV42" s="161" t="s">
        <v>58</v>
      </c>
      <c r="TW42" s="157">
        <v>3</v>
      </c>
      <c r="TX42" s="157">
        <v>3</v>
      </c>
      <c r="TY42" s="157">
        <v>0</v>
      </c>
      <c r="TZ42" s="157">
        <v>0</v>
      </c>
      <c r="UA42" s="158">
        <f t="shared" si="78"/>
        <v>1</v>
      </c>
      <c r="UB42" s="158">
        <f t="shared" si="79"/>
        <v>0</v>
      </c>
      <c r="UD42" s="161" t="s">
        <v>58</v>
      </c>
      <c r="UE42" s="157">
        <v>3</v>
      </c>
      <c r="UF42" s="157">
        <v>3</v>
      </c>
      <c r="UG42" s="157">
        <v>0</v>
      </c>
      <c r="UH42" s="157">
        <v>0</v>
      </c>
      <c r="UI42" s="158">
        <f t="shared" si="80"/>
        <v>1</v>
      </c>
      <c r="UJ42" s="158">
        <f t="shared" si="81"/>
        <v>0</v>
      </c>
      <c r="UL42" s="161" t="s">
        <v>58</v>
      </c>
      <c r="UM42" s="157">
        <v>3</v>
      </c>
      <c r="UN42" s="157">
        <v>3</v>
      </c>
      <c r="UO42" s="157">
        <v>0</v>
      </c>
      <c r="UP42" s="157">
        <v>0</v>
      </c>
      <c r="UQ42" s="158">
        <f t="shared" si="82"/>
        <v>1</v>
      </c>
      <c r="UR42" s="158">
        <f t="shared" si="83"/>
        <v>0</v>
      </c>
      <c r="UT42" s="161" t="s">
        <v>58</v>
      </c>
      <c r="UU42" s="157">
        <v>3</v>
      </c>
      <c r="UV42" s="157">
        <v>3</v>
      </c>
      <c r="UW42" s="157">
        <v>0</v>
      </c>
      <c r="UX42" s="157">
        <v>0</v>
      </c>
      <c r="UY42" s="158">
        <f t="shared" si="84"/>
        <v>1</v>
      </c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5"/>
        <v>1</v>
      </c>
      <c r="VH42" s="161" t="s">
        <v>58</v>
      </c>
      <c r="VI42" s="157">
        <v>3</v>
      </c>
      <c r="VJ42" s="157">
        <v>3</v>
      </c>
      <c r="VK42" s="157">
        <v>0</v>
      </c>
      <c r="VL42" s="157">
        <v>0</v>
      </c>
      <c r="VM42" s="158">
        <f t="shared" si="86"/>
        <v>1</v>
      </c>
      <c r="VN42" s="158">
        <f t="shared" si="87"/>
        <v>0</v>
      </c>
      <c r="VQ42" s="161" t="s">
        <v>58</v>
      </c>
      <c r="VR42" s="157">
        <v>9</v>
      </c>
      <c r="VS42" s="157">
        <v>3</v>
      </c>
      <c r="VT42" s="157">
        <v>6</v>
      </c>
      <c r="VU42" s="157">
        <v>0</v>
      </c>
      <c r="VV42" s="158">
        <v>0.33</v>
      </c>
      <c r="VW42" s="158">
        <f t="shared" si="88"/>
        <v>-0.66999999999999993</v>
      </c>
    </row>
    <row r="43" spans="1:595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96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2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5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0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1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2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3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95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4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5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89"/>
        <v>0.96296296296296291</v>
      </c>
      <c r="ID43" s="4">
        <f t="shared" si="26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90"/>
        <v>0.96296296296296291</v>
      </c>
      <c r="IL43" s="4">
        <f t="shared" si="27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28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29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0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97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2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3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4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5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6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7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93"/>
        <v>0.96296296296296291</v>
      </c>
      <c r="MD43" s="158">
        <f t="shared" si="38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39"/>
        <v>0.96296296296296291</v>
      </c>
      <c r="ML43" s="158">
        <f t="shared" si="40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1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2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3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4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6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7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48"/>
        <v>0.96296296296296291</v>
      </c>
      <c r="PK43" s="158">
        <f t="shared" si="49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0"/>
        <v>0.96296296296296291</v>
      </c>
      <c r="PS43" s="158">
        <f t="shared" si="51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2"/>
        <v>0.96296296296296291</v>
      </c>
      <c r="QA43" s="158">
        <f t="shared" si="53"/>
        <v>0</v>
      </c>
      <c r="QC43" s="157">
        <f t="shared" si="54"/>
        <v>0</v>
      </c>
      <c r="QD43" s="163" t="s">
        <v>59</v>
      </c>
      <c r="QE43" s="156">
        <v>27</v>
      </c>
      <c r="QF43" s="156">
        <v>26</v>
      </c>
      <c r="QG43" s="156">
        <v>1</v>
      </c>
      <c r="QH43" s="156">
        <v>0</v>
      </c>
      <c r="QI43" s="158">
        <f t="shared" si="55"/>
        <v>0.96296296296296291</v>
      </c>
      <c r="QJ43" s="158">
        <f t="shared" si="56"/>
        <v>0</v>
      </c>
      <c r="QL43" s="163" t="s">
        <v>59</v>
      </c>
      <c r="QM43" s="156">
        <v>27</v>
      </c>
      <c r="QN43" s="156">
        <v>26</v>
      </c>
      <c r="QO43" s="156">
        <v>1</v>
      </c>
      <c r="QP43" s="156">
        <v>0</v>
      </c>
      <c r="QQ43" s="158">
        <f t="shared" si="57"/>
        <v>0.96296296296296291</v>
      </c>
      <c r="QR43" s="158">
        <f t="shared" si="58"/>
        <v>0</v>
      </c>
      <c r="QT43" s="157">
        <f t="shared" si="59"/>
        <v>0</v>
      </c>
      <c r="QU43" s="163" t="s">
        <v>59</v>
      </c>
      <c r="QV43" s="156">
        <v>27</v>
      </c>
      <c r="QW43" s="156">
        <v>26</v>
      </c>
      <c r="QX43" s="156">
        <v>1</v>
      </c>
      <c r="QY43" s="156">
        <v>0</v>
      </c>
      <c r="QZ43" s="158">
        <f t="shared" si="60"/>
        <v>0.96296296296296291</v>
      </c>
      <c r="RA43" s="158">
        <f t="shared" si="61"/>
        <v>0</v>
      </c>
      <c r="RC43" s="163" t="s">
        <v>59</v>
      </c>
      <c r="RD43" s="156">
        <v>27</v>
      </c>
      <c r="RE43" s="156">
        <v>26</v>
      </c>
      <c r="RF43" s="156">
        <v>1</v>
      </c>
      <c r="RG43" s="156">
        <v>0</v>
      </c>
      <c r="RH43" s="158">
        <f t="shared" si="62"/>
        <v>0.96296296296296291</v>
      </c>
      <c r="RI43" s="158">
        <f t="shared" si="63"/>
        <v>0</v>
      </c>
      <c r="RK43" s="157" t="s">
        <v>59</v>
      </c>
      <c r="RL43" s="157">
        <v>29</v>
      </c>
      <c r="RM43" s="157">
        <v>26</v>
      </c>
      <c r="RN43" s="157">
        <v>1</v>
      </c>
      <c r="RO43" s="157">
        <v>2</v>
      </c>
      <c r="RP43" s="158">
        <v>0.9</v>
      </c>
      <c r="RR43" s="163" t="s">
        <v>59</v>
      </c>
      <c r="RS43" s="156">
        <v>27</v>
      </c>
      <c r="RT43" s="156">
        <v>26</v>
      </c>
      <c r="RU43" s="157">
        <v>1</v>
      </c>
      <c r="RV43" s="157">
        <v>0</v>
      </c>
      <c r="RW43" s="158">
        <f t="shared" si="64"/>
        <v>0.96296296296296291</v>
      </c>
      <c r="RX43" s="158">
        <f t="shared" si="65"/>
        <v>-1.0370370370370372</v>
      </c>
      <c r="RZ43" s="163" t="s">
        <v>59</v>
      </c>
      <c r="SA43" s="156">
        <v>27</v>
      </c>
      <c r="SB43" s="156">
        <v>26</v>
      </c>
      <c r="SC43" s="157">
        <v>1</v>
      </c>
      <c r="SD43" s="157">
        <v>0</v>
      </c>
      <c r="SE43" s="158">
        <f t="shared" si="66"/>
        <v>0.96296296296296291</v>
      </c>
      <c r="SF43" s="158">
        <f t="shared" si="67"/>
        <v>0</v>
      </c>
      <c r="SH43" s="163" t="s">
        <v>59</v>
      </c>
      <c r="SI43" s="157">
        <v>27</v>
      </c>
      <c r="SJ43" s="157">
        <v>26</v>
      </c>
      <c r="SK43" s="157">
        <v>1</v>
      </c>
      <c r="SL43" s="157">
        <v>0</v>
      </c>
      <c r="SM43" s="158">
        <f t="shared" si="68"/>
        <v>0.96296296296296291</v>
      </c>
      <c r="SN43" s="158">
        <f t="shared" si="69"/>
        <v>0</v>
      </c>
      <c r="SP43" s="163" t="s">
        <v>59</v>
      </c>
      <c r="SQ43" s="157">
        <v>27</v>
      </c>
      <c r="SR43" s="157">
        <v>26</v>
      </c>
      <c r="SS43" s="157">
        <v>1</v>
      </c>
      <c r="ST43" s="157">
        <v>0</v>
      </c>
      <c r="SU43" s="158">
        <f t="shared" si="70"/>
        <v>0.96296296296296291</v>
      </c>
      <c r="SV43" s="158">
        <f t="shared" si="71"/>
        <v>0</v>
      </c>
      <c r="SX43" s="163" t="s">
        <v>59</v>
      </c>
      <c r="SY43" s="157">
        <v>27</v>
      </c>
      <c r="SZ43" s="157">
        <v>26</v>
      </c>
      <c r="TA43" s="157">
        <v>1</v>
      </c>
      <c r="TB43" s="157">
        <v>0</v>
      </c>
      <c r="TC43" s="158">
        <f t="shared" si="72"/>
        <v>0.96296296296296291</v>
      </c>
      <c r="TD43" s="158">
        <f t="shared" si="73"/>
        <v>0</v>
      </c>
      <c r="TF43" s="163" t="s">
        <v>59</v>
      </c>
      <c r="TG43" s="157">
        <v>27</v>
      </c>
      <c r="TH43" s="157">
        <v>26</v>
      </c>
      <c r="TI43" s="157">
        <v>1</v>
      </c>
      <c r="TJ43" s="157">
        <v>0</v>
      </c>
      <c r="TK43" s="158">
        <f t="shared" si="74"/>
        <v>0.96296296296296291</v>
      </c>
      <c r="TL43" s="158">
        <f t="shared" si="75"/>
        <v>0</v>
      </c>
      <c r="TN43" s="163" t="s">
        <v>59</v>
      </c>
      <c r="TO43" s="157">
        <v>27</v>
      </c>
      <c r="TP43" s="157">
        <v>26</v>
      </c>
      <c r="TQ43" s="157">
        <v>1</v>
      </c>
      <c r="TR43" s="157">
        <v>0</v>
      </c>
      <c r="TS43" s="158">
        <f t="shared" si="76"/>
        <v>0.96296296296296291</v>
      </c>
      <c r="TT43" s="158">
        <f t="shared" si="77"/>
        <v>0</v>
      </c>
      <c r="TV43" s="163" t="s">
        <v>59</v>
      </c>
      <c r="TW43" s="157">
        <v>27</v>
      </c>
      <c r="TX43" s="157">
        <v>26</v>
      </c>
      <c r="TY43" s="157">
        <v>1</v>
      </c>
      <c r="TZ43" s="157">
        <v>0</v>
      </c>
      <c r="UA43" s="158">
        <f t="shared" si="78"/>
        <v>0.96296296296296291</v>
      </c>
      <c r="UB43" s="158">
        <f t="shared" si="79"/>
        <v>0</v>
      </c>
      <c r="UD43" s="163" t="s">
        <v>59</v>
      </c>
      <c r="UE43" s="157">
        <v>27</v>
      </c>
      <c r="UF43" s="157">
        <v>26</v>
      </c>
      <c r="UG43" s="157">
        <v>1</v>
      </c>
      <c r="UH43" s="157">
        <v>0</v>
      </c>
      <c r="UI43" s="158">
        <f t="shared" si="80"/>
        <v>0.96296296296296291</v>
      </c>
      <c r="UJ43" s="158">
        <f t="shared" si="81"/>
        <v>0</v>
      </c>
      <c r="UL43" s="163" t="s">
        <v>59</v>
      </c>
      <c r="UM43" s="157">
        <v>27</v>
      </c>
      <c r="UN43" s="157">
        <v>26</v>
      </c>
      <c r="UO43" s="157">
        <v>1</v>
      </c>
      <c r="UP43" s="157">
        <v>0</v>
      </c>
      <c r="UQ43" s="158">
        <f t="shared" si="82"/>
        <v>0.96296296296296291</v>
      </c>
      <c r="UR43" s="158">
        <f t="shared" si="83"/>
        <v>0</v>
      </c>
      <c r="UT43" s="163" t="s">
        <v>59</v>
      </c>
      <c r="UU43" s="157">
        <v>27</v>
      </c>
      <c r="UV43" s="157">
        <v>26</v>
      </c>
      <c r="UW43" s="157">
        <v>1</v>
      </c>
      <c r="UX43" s="157">
        <v>0</v>
      </c>
      <c r="UY43" s="158">
        <f t="shared" si="84"/>
        <v>0.96296296296296291</v>
      </c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5"/>
        <v>0.96296296296296291</v>
      </c>
      <c r="VH43" s="163" t="s">
        <v>59</v>
      </c>
      <c r="VI43" s="157">
        <v>27</v>
      </c>
      <c r="VJ43" s="157">
        <v>26</v>
      </c>
      <c r="VK43" s="157">
        <v>1</v>
      </c>
      <c r="VL43" s="157">
        <v>0</v>
      </c>
      <c r="VM43" s="158">
        <f t="shared" si="86"/>
        <v>0.96296296296296291</v>
      </c>
      <c r="VN43" s="158">
        <f t="shared" si="87"/>
        <v>0</v>
      </c>
      <c r="VQ43" s="161" t="s">
        <v>59</v>
      </c>
      <c r="VR43" s="157">
        <v>32</v>
      </c>
      <c r="VS43" s="157">
        <v>31</v>
      </c>
      <c r="VT43" s="157">
        <v>1</v>
      </c>
      <c r="VU43" s="157">
        <v>0</v>
      </c>
      <c r="VV43" s="158">
        <v>0.97</v>
      </c>
      <c r="VW43" s="158">
        <f t="shared" si="88"/>
        <v>7.0370370370370638E-3</v>
      </c>
    </row>
    <row r="44" spans="1:595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96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2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5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0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1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2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95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4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5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89"/>
        <v>1</v>
      </c>
      <c r="ID44" s="4">
        <f t="shared" si="26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90"/>
        <v>1</v>
      </c>
      <c r="IL44" s="4">
        <f t="shared" si="27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28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29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0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97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2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3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91"/>
        <v>1</v>
      </c>
      <c r="KP44" s="4">
        <f t="shared" si="34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5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6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92"/>
        <v>1</v>
      </c>
      <c r="LV44" s="4">
        <f t="shared" si="37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93"/>
        <v>1</v>
      </c>
      <c r="MD44" s="158">
        <f t="shared" si="38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39"/>
        <v>1</v>
      </c>
      <c r="ML44" s="158">
        <f t="shared" si="40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1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2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3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4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5"/>
        <v>1</v>
      </c>
      <c r="OU44" s="158">
        <f t="shared" si="46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94"/>
        <v>1</v>
      </c>
      <c r="PC44" s="158">
        <f t="shared" si="47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48"/>
        <v>1</v>
      </c>
      <c r="PK44" s="158">
        <f t="shared" si="49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0"/>
        <v>1</v>
      </c>
      <c r="PS44" s="158">
        <f t="shared" si="51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2"/>
        <v>1</v>
      </c>
      <c r="QA44" s="158">
        <f t="shared" si="53"/>
        <v>0</v>
      </c>
      <c r="QC44" s="157">
        <f t="shared" si="54"/>
        <v>-10</v>
      </c>
      <c r="QD44" s="157" t="s">
        <v>60</v>
      </c>
      <c r="QE44" s="157">
        <v>6</v>
      </c>
      <c r="QF44" s="157">
        <v>6</v>
      </c>
      <c r="QG44" s="157">
        <v>0</v>
      </c>
      <c r="QH44" s="157">
        <v>0</v>
      </c>
      <c r="QI44" s="158">
        <f t="shared" si="55"/>
        <v>1</v>
      </c>
      <c r="QJ44" s="158">
        <f t="shared" si="56"/>
        <v>0</v>
      </c>
      <c r="QL44" s="157" t="s">
        <v>60</v>
      </c>
      <c r="QM44" s="157">
        <v>6</v>
      </c>
      <c r="QN44" s="157">
        <v>6</v>
      </c>
      <c r="QO44" s="157">
        <v>0</v>
      </c>
      <c r="QP44" s="157">
        <v>0</v>
      </c>
      <c r="QQ44" s="158">
        <f t="shared" si="57"/>
        <v>1</v>
      </c>
      <c r="QR44" s="158">
        <f t="shared" si="58"/>
        <v>0</v>
      </c>
      <c r="QT44" s="157">
        <f t="shared" si="59"/>
        <v>0</v>
      </c>
      <c r="QU44" s="157" t="s">
        <v>60</v>
      </c>
      <c r="QV44" s="157">
        <v>6</v>
      </c>
      <c r="QW44" s="157">
        <v>6</v>
      </c>
      <c r="QX44" s="157">
        <v>0</v>
      </c>
      <c r="QY44" s="157">
        <v>0</v>
      </c>
      <c r="QZ44" s="158">
        <f t="shared" si="60"/>
        <v>1</v>
      </c>
      <c r="RA44" s="158">
        <f t="shared" si="61"/>
        <v>0</v>
      </c>
      <c r="RC44" s="157" t="s">
        <v>60</v>
      </c>
      <c r="RD44" s="157">
        <v>6</v>
      </c>
      <c r="RE44" s="157">
        <v>6</v>
      </c>
      <c r="RF44" s="157">
        <v>0</v>
      </c>
      <c r="RG44" s="157">
        <v>0</v>
      </c>
      <c r="RH44" s="158">
        <f t="shared" si="62"/>
        <v>1</v>
      </c>
      <c r="RI44" s="158">
        <f t="shared" si="63"/>
        <v>0</v>
      </c>
      <c r="RK44" s="157" t="s">
        <v>60</v>
      </c>
      <c r="RL44" s="157">
        <v>6</v>
      </c>
      <c r="RM44" s="157">
        <v>6</v>
      </c>
      <c r="RN44" s="157">
        <v>0</v>
      </c>
      <c r="RO44" s="157">
        <v>0</v>
      </c>
      <c r="RP44" s="158">
        <v>1</v>
      </c>
      <c r="RR44" s="157" t="s">
        <v>60</v>
      </c>
      <c r="RS44" s="157">
        <v>6</v>
      </c>
      <c r="RT44" s="157">
        <v>6</v>
      </c>
      <c r="RU44" s="157">
        <v>0</v>
      </c>
      <c r="RV44" s="157">
        <v>0</v>
      </c>
      <c r="RW44" s="158">
        <f t="shared" si="64"/>
        <v>1</v>
      </c>
      <c r="RX44" s="158">
        <f t="shared" si="65"/>
        <v>1</v>
      </c>
      <c r="RZ44" s="157" t="s">
        <v>60</v>
      </c>
      <c r="SA44" s="157">
        <v>6</v>
      </c>
      <c r="SB44" s="157">
        <v>6</v>
      </c>
      <c r="SC44" s="157">
        <v>0</v>
      </c>
      <c r="SD44" s="157">
        <v>0</v>
      </c>
      <c r="SE44" s="158">
        <f t="shared" si="66"/>
        <v>1</v>
      </c>
      <c r="SF44" s="158">
        <f t="shared" si="67"/>
        <v>0</v>
      </c>
      <c r="SH44" s="157" t="s">
        <v>60</v>
      </c>
      <c r="SI44" s="157">
        <v>6</v>
      </c>
      <c r="SJ44" s="157">
        <v>6</v>
      </c>
      <c r="SK44" s="157">
        <v>0</v>
      </c>
      <c r="SL44" s="157">
        <v>0</v>
      </c>
      <c r="SM44" s="158">
        <f t="shared" si="68"/>
        <v>1</v>
      </c>
      <c r="SN44" s="158">
        <f t="shared" si="69"/>
        <v>0</v>
      </c>
      <c r="SP44" s="157" t="s">
        <v>60</v>
      </c>
      <c r="SQ44" s="157">
        <v>6</v>
      </c>
      <c r="SR44" s="157">
        <v>6</v>
      </c>
      <c r="SS44" s="157">
        <v>0</v>
      </c>
      <c r="ST44" s="157">
        <v>0</v>
      </c>
      <c r="SU44" s="158">
        <f t="shared" si="70"/>
        <v>1</v>
      </c>
      <c r="SV44" s="158">
        <f t="shared" si="71"/>
        <v>0</v>
      </c>
      <c r="SX44" s="157" t="s">
        <v>60</v>
      </c>
      <c r="SY44" s="157">
        <v>6</v>
      </c>
      <c r="SZ44" s="157">
        <v>6</v>
      </c>
      <c r="TA44" s="157">
        <v>0</v>
      </c>
      <c r="TB44" s="157">
        <v>0</v>
      </c>
      <c r="TC44" s="158">
        <f t="shared" si="72"/>
        <v>1</v>
      </c>
      <c r="TD44" s="158">
        <f t="shared" si="73"/>
        <v>0</v>
      </c>
      <c r="TF44" s="157" t="s">
        <v>60</v>
      </c>
      <c r="TG44" s="157">
        <v>6</v>
      </c>
      <c r="TH44" s="157">
        <v>6</v>
      </c>
      <c r="TI44" s="157">
        <v>0</v>
      </c>
      <c r="TJ44" s="157">
        <v>0</v>
      </c>
      <c r="TK44" s="158">
        <f t="shared" si="74"/>
        <v>1</v>
      </c>
      <c r="TL44" s="158">
        <f t="shared" si="75"/>
        <v>0</v>
      </c>
      <c r="TN44" s="157" t="s">
        <v>60</v>
      </c>
      <c r="TO44" s="157">
        <v>6</v>
      </c>
      <c r="TP44" s="157">
        <v>6</v>
      </c>
      <c r="TQ44" s="157">
        <v>0</v>
      </c>
      <c r="TR44" s="157">
        <v>0</v>
      </c>
      <c r="TS44" s="158">
        <f t="shared" si="76"/>
        <v>1</v>
      </c>
      <c r="TT44" s="158">
        <f t="shared" si="77"/>
        <v>0</v>
      </c>
      <c r="TV44" s="157" t="s">
        <v>60</v>
      </c>
      <c r="TW44" s="157">
        <v>6</v>
      </c>
      <c r="TX44" s="157">
        <v>6</v>
      </c>
      <c r="TY44" s="157">
        <v>0</v>
      </c>
      <c r="TZ44" s="157">
        <v>0</v>
      </c>
      <c r="UA44" s="158">
        <f t="shared" si="78"/>
        <v>1</v>
      </c>
      <c r="UB44" s="158">
        <f t="shared" si="79"/>
        <v>0</v>
      </c>
      <c r="UD44" s="157" t="s">
        <v>60</v>
      </c>
      <c r="UE44" s="157">
        <v>6</v>
      </c>
      <c r="UF44" s="157">
        <v>6</v>
      </c>
      <c r="UG44" s="157">
        <v>0</v>
      </c>
      <c r="UH44" s="157">
        <v>0</v>
      </c>
      <c r="UI44" s="158">
        <f t="shared" si="80"/>
        <v>1</v>
      </c>
      <c r="UJ44" s="158">
        <f t="shared" si="81"/>
        <v>0</v>
      </c>
      <c r="UL44" s="157" t="s">
        <v>60</v>
      </c>
      <c r="UM44" s="157">
        <v>6</v>
      </c>
      <c r="UN44" s="157">
        <v>6</v>
      </c>
      <c r="UO44" s="157">
        <v>0</v>
      </c>
      <c r="UP44" s="157">
        <v>0</v>
      </c>
      <c r="UQ44" s="158">
        <f t="shared" si="82"/>
        <v>1</v>
      </c>
      <c r="UR44" s="158">
        <f t="shared" si="83"/>
        <v>0</v>
      </c>
      <c r="UT44" s="157" t="s">
        <v>60</v>
      </c>
      <c r="UU44" s="157">
        <v>6</v>
      </c>
      <c r="UV44" s="157">
        <v>6</v>
      </c>
      <c r="UW44" s="157">
        <v>0</v>
      </c>
      <c r="UX44" s="157">
        <v>0</v>
      </c>
      <c r="UY44" s="158">
        <f t="shared" si="84"/>
        <v>1</v>
      </c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5"/>
        <v>1</v>
      </c>
      <c r="VH44" s="157" t="s">
        <v>60</v>
      </c>
      <c r="VI44" s="157">
        <v>6</v>
      </c>
      <c r="VJ44" s="157">
        <v>6</v>
      </c>
      <c r="VK44" s="157">
        <v>0</v>
      </c>
      <c r="VL44" s="157">
        <v>0</v>
      </c>
      <c r="VM44" s="158">
        <f t="shared" si="86"/>
        <v>1</v>
      </c>
      <c r="VN44" s="158">
        <f t="shared" si="87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v>1</v>
      </c>
      <c r="VW44" s="158">
        <f t="shared" si="88"/>
        <v>0</v>
      </c>
    </row>
    <row r="45" spans="1:595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96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2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5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0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1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2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3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95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4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5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89"/>
        <v>0.68</v>
      </c>
      <c r="ID45" s="4">
        <f t="shared" si="26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90"/>
        <v>0.68</v>
      </c>
      <c r="IL45" s="4">
        <f t="shared" si="27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28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29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0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97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2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3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91"/>
        <v>0.68</v>
      </c>
      <c r="KP45" s="4">
        <f t="shared" si="34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5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6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92"/>
        <v>0.68</v>
      </c>
      <c r="LV45" s="4">
        <f t="shared" si="37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93"/>
        <v>0.68</v>
      </c>
      <c r="MD45" s="158">
        <f t="shared" si="38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39"/>
        <v>0.68</v>
      </c>
      <c r="ML45" s="158">
        <f t="shared" si="40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1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2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3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4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5"/>
        <v>0.68</v>
      </c>
      <c r="OU45" s="158">
        <f t="shared" si="46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94"/>
        <v>0.68</v>
      </c>
      <c r="PC45" s="158">
        <f t="shared" si="47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48"/>
        <v>0.68</v>
      </c>
      <c r="PK45" s="158">
        <f t="shared" si="49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0"/>
        <v>0.68</v>
      </c>
      <c r="PS45" s="158">
        <f t="shared" si="51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2"/>
        <v>0.68</v>
      </c>
      <c r="QA45" s="158">
        <f t="shared" si="53"/>
        <v>0</v>
      </c>
      <c r="QC45" s="157">
        <f t="shared" si="54"/>
        <v>0</v>
      </c>
      <c r="QD45" s="157" t="s">
        <v>61</v>
      </c>
      <c r="QE45" s="157">
        <v>25</v>
      </c>
      <c r="QF45" s="157">
        <v>17</v>
      </c>
      <c r="QG45" s="157">
        <v>8</v>
      </c>
      <c r="QH45" s="157">
        <v>0</v>
      </c>
      <c r="QI45" s="158">
        <f t="shared" si="55"/>
        <v>0.68</v>
      </c>
      <c r="QJ45" s="158">
        <f t="shared" si="56"/>
        <v>0</v>
      </c>
      <c r="QL45" s="157" t="s">
        <v>61</v>
      </c>
      <c r="QM45" s="157">
        <v>25</v>
      </c>
      <c r="QN45" s="157">
        <v>17</v>
      </c>
      <c r="QO45" s="157">
        <v>8</v>
      </c>
      <c r="QP45" s="157">
        <v>0</v>
      </c>
      <c r="QQ45" s="158">
        <f t="shared" si="57"/>
        <v>0.68</v>
      </c>
      <c r="QR45" s="158">
        <f t="shared" si="58"/>
        <v>0</v>
      </c>
      <c r="QT45" s="157">
        <f t="shared" si="59"/>
        <v>0</v>
      </c>
      <c r="QU45" s="157" t="s">
        <v>61</v>
      </c>
      <c r="QV45" s="157">
        <v>25</v>
      </c>
      <c r="QW45" s="157">
        <v>17</v>
      </c>
      <c r="QX45" s="157">
        <v>8</v>
      </c>
      <c r="QY45" s="157">
        <v>0</v>
      </c>
      <c r="QZ45" s="158">
        <f t="shared" si="60"/>
        <v>0.68</v>
      </c>
      <c r="RA45" s="158">
        <f t="shared" si="61"/>
        <v>0</v>
      </c>
      <c r="RC45" s="157" t="s">
        <v>61</v>
      </c>
      <c r="RD45" s="157">
        <v>25</v>
      </c>
      <c r="RE45" s="157">
        <v>17</v>
      </c>
      <c r="RF45" s="157">
        <v>8</v>
      </c>
      <c r="RG45" s="157">
        <v>0</v>
      </c>
      <c r="RH45" s="158">
        <f t="shared" si="62"/>
        <v>0.68</v>
      </c>
      <c r="RI45" s="158">
        <f t="shared" si="63"/>
        <v>0</v>
      </c>
      <c r="RK45" s="157" t="s">
        <v>61</v>
      </c>
      <c r="RL45" s="157">
        <v>25</v>
      </c>
      <c r="RM45" s="157">
        <v>17</v>
      </c>
      <c r="RN45" s="157">
        <v>8</v>
      </c>
      <c r="RO45" s="157">
        <v>0</v>
      </c>
      <c r="RP45" s="158">
        <v>0.68</v>
      </c>
      <c r="RR45" s="157" t="s">
        <v>61</v>
      </c>
      <c r="RS45" s="157">
        <v>25</v>
      </c>
      <c r="RT45" s="157">
        <v>17</v>
      </c>
      <c r="RU45" s="157">
        <v>8</v>
      </c>
      <c r="RV45" s="157">
        <v>0</v>
      </c>
      <c r="RW45" s="158">
        <f t="shared" si="64"/>
        <v>0.68</v>
      </c>
      <c r="RX45" s="158">
        <f t="shared" si="65"/>
        <v>0.68</v>
      </c>
      <c r="RZ45" s="157" t="s">
        <v>61</v>
      </c>
      <c r="SA45" s="157">
        <v>25</v>
      </c>
      <c r="SB45" s="157">
        <v>17</v>
      </c>
      <c r="SC45" s="157">
        <v>8</v>
      </c>
      <c r="SD45" s="157">
        <v>0</v>
      </c>
      <c r="SE45" s="158">
        <f t="shared" si="66"/>
        <v>0.68</v>
      </c>
      <c r="SF45" s="158">
        <f t="shared" si="67"/>
        <v>0</v>
      </c>
      <c r="SH45" s="157" t="s">
        <v>61</v>
      </c>
      <c r="SI45" s="157">
        <v>25</v>
      </c>
      <c r="SJ45" s="157">
        <v>17</v>
      </c>
      <c r="SK45" s="157">
        <v>8</v>
      </c>
      <c r="SL45" s="157">
        <v>0</v>
      </c>
      <c r="SM45" s="158">
        <f t="shared" si="68"/>
        <v>0.68</v>
      </c>
      <c r="SN45" s="158">
        <f t="shared" si="69"/>
        <v>0</v>
      </c>
      <c r="SP45" s="157" t="s">
        <v>61</v>
      </c>
      <c r="SQ45" s="157">
        <v>25</v>
      </c>
      <c r="SR45" s="157">
        <v>17</v>
      </c>
      <c r="SS45" s="157">
        <v>8</v>
      </c>
      <c r="ST45" s="157">
        <v>0</v>
      </c>
      <c r="SU45" s="158">
        <f t="shared" si="70"/>
        <v>0.68</v>
      </c>
      <c r="SV45" s="158">
        <f t="shared" si="71"/>
        <v>0</v>
      </c>
      <c r="SX45" s="157" t="s">
        <v>61</v>
      </c>
      <c r="SY45" s="157">
        <v>25</v>
      </c>
      <c r="SZ45" s="157">
        <v>17</v>
      </c>
      <c r="TA45" s="157">
        <v>8</v>
      </c>
      <c r="TB45" s="157">
        <v>0</v>
      </c>
      <c r="TC45" s="158">
        <f t="shared" si="72"/>
        <v>0.68</v>
      </c>
      <c r="TD45" s="158">
        <f t="shared" si="73"/>
        <v>0</v>
      </c>
      <c r="TF45" s="157" t="s">
        <v>61</v>
      </c>
      <c r="TG45" s="157">
        <v>25</v>
      </c>
      <c r="TH45" s="157">
        <v>17</v>
      </c>
      <c r="TI45" s="157">
        <v>8</v>
      </c>
      <c r="TJ45" s="157">
        <v>0</v>
      </c>
      <c r="TK45" s="158">
        <f t="shared" si="74"/>
        <v>0.68</v>
      </c>
      <c r="TL45" s="158">
        <f t="shared" si="75"/>
        <v>0</v>
      </c>
      <c r="TN45" s="157" t="s">
        <v>61</v>
      </c>
      <c r="TO45" s="157">
        <v>25</v>
      </c>
      <c r="TP45" s="157">
        <v>17</v>
      </c>
      <c r="TQ45" s="157">
        <v>8</v>
      </c>
      <c r="TR45" s="157">
        <v>0</v>
      </c>
      <c r="TS45" s="158">
        <f t="shared" si="76"/>
        <v>0.68</v>
      </c>
      <c r="TT45" s="158">
        <f t="shared" si="77"/>
        <v>0</v>
      </c>
      <c r="TV45" s="157" t="s">
        <v>61</v>
      </c>
      <c r="TW45" s="157">
        <v>25</v>
      </c>
      <c r="TX45" s="157">
        <v>17</v>
      </c>
      <c r="TY45" s="157">
        <v>8</v>
      </c>
      <c r="TZ45" s="157">
        <v>0</v>
      </c>
      <c r="UA45" s="158">
        <f t="shared" si="78"/>
        <v>0.68</v>
      </c>
      <c r="UB45" s="158">
        <f t="shared" si="79"/>
        <v>0</v>
      </c>
      <c r="UD45" s="157" t="s">
        <v>61</v>
      </c>
      <c r="UE45" s="157">
        <v>25</v>
      </c>
      <c r="UF45" s="157">
        <v>17</v>
      </c>
      <c r="UG45" s="157">
        <v>8</v>
      </c>
      <c r="UH45" s="157">
        <v>0</v>
      </c>
      <c r="UI45" s="158">
        <f t="shared" si="80"/>
        <v>0.68</v>
      </c>
      <c r="UJ45" s="158">
        <f t="shared" si="81"/>
        <v>0</v>
      </c>
      <c r="UL45" s="157" t="s">
        <v>61</v>
      </c>
      <c r="UM45" s="157">
        <v>25</v>
      </c>
      <c r="UN45" s="157">
        <v>17</v>
      </c>
      <c r="UO45" s="157">
        <v>8</v>
      </c>
      <c r="UP45" s="157">
        <v>0</v>
      </c>
      <c r="UQ45" s="158">
        <f t="shared" si="82"/>
        <v>0.68</v>
      </c>
      <c r="UR45" s="158">
        <f t="shared" si="83"/>
        <v>0</v>
      </c>
      <c r="UT45" s="157" t="s">
        <v>61</v>
      </c>
      <c r="UU45" s="157">
        <v>25</v>
      </c>
      <c r="UV45" s="157">
        <v>17</v>
      </c>
      <c r="UW45" s="157">
        <v>8</v>
      </c>
      <c r="UX45" s="157">
        <v>0</v>
      </c>
      <c r="UY45" s="158">
        <f t="shared" si="84"/>
        <v>0.68</v>
      </c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5"/>
        <v>0.68</v>
      </c>
      <c r="VH45" s="157" t="s">
        <v>61</v>
      </c>
      <c r="VI45" s="157">
        <v>25</v>
      </c>
      <c r="VJ45" s="157">
        <v>17</v>
      </c>
      <c r="VK45" s="157">
        <v>8</v>
      </c>
      <c r="VL45" s="157">
        <v>0</v>
      </c>
      <c r="VM45" s="158">
        <f t="shared" si="86"/>
        <v>0.68</v>
      </c>
      <c r="VN45" s="158">
        <f t="shared" si="87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v>0.68</v>
      </c>
      <c r="VW45" s="158">
        <f t="shared" si="88"/>
        <v>0</v>
      </c>
    </row>
    <row r="46" spans="1:595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96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2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5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6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7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18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19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0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1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2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95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4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5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89"/>
        <v>0.99105145413870244</v>
      </c>
      <c r="ID46" s="4">
        <f t="shared" si="26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90"/>
        <v>0.99105145413870244</v>
      </c>
      <c r="IL46" s="4">
        <f t="shared" si="27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28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29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0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97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2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3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91"/>
        <v>0.99105145413870244</v>
      </c>
      <c r="KP46" s="4">
        <f t="shared" si="34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5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6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92"/>
        <v>0.99105145413870244</v>
      </c>
      <c r="LV46" s="4">
        <f t="shared" si="37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93"/>
        <v>0.99105145413870244</v>
      </c>
      <c r="MD46" s="158">
        <f t="shared" si="38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39"/>
        <v>0.99105145413870244</v>
      </c>
      <c r="ML46" s="158">
        <f t="shared" si="40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1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2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3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4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5"/>
        <v>0.99105145413870244</v>
      </c>
      <c r="OU46" s="158">
        <f t="shared" si="46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94"/>
        <v>0.99105145413870244</v>
      </c>
      <c r="PC46" s="158">
        <f t="shared" si="47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48"/>
        <v>0.99105145413870244</v>
      </c>
      <c r="PK46" s="158">
        <f t="shared" si="49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0"/>
        <v>0.99105145413870244</v>
      </c>
      <c r="PS46" s="158">
        <f t="shared" si="51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2"/>
        <v>0.99105145413870244</v>
      </c>
      <c r="QA46" s="158">
        <f t="shared" si="53"/>
        <v>0</v>
      </c>
      <c r="QC46" s="157">
        <f t="shared" si="54"/>
        <v>0</v>
      </c>
      <c r="QD46" s="157" t="s">
        <v>62</v>
      </c>
      <c r="QE46" s="157">
        <v>447</v>
      </c>
      <c r="QF46" s="157">
        <v>443</v>
      </c>
      <c r="QG46" s="157">
        <v>4</v>
      </c>
      <c r="QH46" s="157">
        <v>0</v>
      </c>
      <c r="QI46" s="158">
        <f t="shared" si="55"/>
        <v>0.99105145413870244</v>
      </c>
      <c r="QJ46" s="158">
        <f t="shared" si="56"/>
        <v>0</v>
      </c>
      <c r="QL46" s="157" t="s">
        <v>62</v>
      </c>
      <c r="QM46" s="157">
        <v>447</v>
      </c>
      <c r="QN46" s="157">
        <v>443</v>
      </c>
      <c r="QO46" s="157">
        <v>4</v>
      </c>
      <c r="QP46" s="157">
        <v>0</v>
      </c>
      <c r="QQ46" s="158">
        <f t="shared" si="57"/>
        <v>0.99105145413870244</v>
      </c>
      <c r="QR46" s="158">
        <f t="shared" si="58"/>
        <v>0</v>
      </c>
      <c r="QT46" s="157">
        <f t="shared" si="59"/>
        <v>0</v>
      </c>
      <c r="QU46" s="157" t="s">
        <v>62</v>
      </c>
      <c r="QV46" s="157">
        <v>447</v>
      </c>
      <c r="QW46" s="157">
        <v>443</v>
      </c>
      <c r="QX46" s="157">
        <v>4</v>
      </c>
      <c r="QY46" s="157">
        <v>0</v>
      </c>
      <c r="QZ46" s="158">
        <f t="shared" si="60"/>
        <v>0.99105145413870244</v>
      </c>
      <c r="RA46" s="158">
        <f t="shared" si="61"/>
        <v>0</v>
      </c>
      <c r="RC46" s="157" t="s">
        <v>62</v>
      </c>
      <c r="RD46" s="157">
        <v>447</v>
      </c>
      <c r="RE46" s="157">
        <v>443</v>
      </c>
      <c r="RF46" s="157">
        <v>4</v>
      </c>
      <c r="RG46" s="157">
        <v>0</v>
      </c>
      <c r="RH46" s="158">
        <f t="shared" si="62"/>
        <v>0.99105145413870244</v>
      </c>
      <c r="RI46" s="158">
        <f t="shared" si="63"/>
        <v>0</v>
      </c>
      <c r="RK46" s="157" t="s">
        <v>62</v>
      </c>
      <c r="RL46" s="157">
        <v>447</v>
      </c>
      <c r="RM46" s="157">
        <v>443</v>
      </c>
      <c r="RN46" s="157">
        <v>4</v>
      </c>
      <c r="RO46" s="157">
        <v>0</v>
      </c>
      <c r="RP46" s="158">
        <v>0.99</v>
      </c>
      <c r="RR46" s="157" t="s">
        <v>62</v>
      </c>
      <c r="RS46" s="157">
        <v>447</v>
      </c>
      <c r="RT46" s="157">
        <v>443</v>
      </c>
      <c r="RU46" s="157">
        <v>4</v>
      </c>
      <c r="RV46" s="157">
        <v>0</v>
      </c>
      <c r="RW46" s="158">
        <f t="shared" si="64"/>
        <v>0.99105145413870244</v>
      </c>
      <c r="RX46" s="158">
        <f t="shared" si="65"/>
        <v>0.99105145413870244</v>
      </c>
      <c r="RZ46" s="157" t="s">
        <v>62</v>
      </c>
      <c r="SA46" s="157">
        <v>447</v>
      </c>
      <c r="SB46" s="157">
        <v>443</v>
      </c>
      <c r="SC46" s="157">
        <v>4</v>
      </c>
      <c r="SD46" s="157">
        <v>0</v>
      </c>
      <c r="SE46" s="158">
        <f t="shared" si="66"/>
        <v>0.99105145413870244</v>
      </c>
      <c r="SF46" s="158">
        <f t="shared" si="67"/>
        <v>0</v>
      </c>
      <c r="SH46" s="157" t="s">
        <v>62</v>
      </c>
      <c r="SI46" s="157">
        <v>447</v>
      </c>
      <c r="SJ46" s="157">
        <v>443</v>
      </c>
      <c r="SK46" s="157">
        <v>4</v>
      </c>
      <c r="SL46" s="157">
        <v>0</v>
      </c>
      <c r="SM46" s="158">
        <f t="shared" si="68"/>
        <v>0.99105145413870244</v>
      </c>
      <c r="SN46" s="158">
        <f t="shared" si="69"/>
        <v>0</v>
      </c>
      <c r="SP46" s="157" t="s">
        <v>62</v>
      </c>
      <c r="SQ46" s="157">
        <v>447</v>
      </c>
      <c r="SR46" s="157">
        <v>443</v>
      </c>
      <c r="SS46" s="157">
        <v>4</v>
      </c>
      <c r="ST46" s="157">
        <v>0</v>
      </c>
      <c r="SU46" s="158">
        <f t="shared" si="70"/>
        <v>0.99105145413870244</v>
      </c>
      <c r="SV46" s="158">
        <f t="shared" si="71"/>
        <v>0</v>
      </c>
      <c r="SX46" s="157" t="s">
        <v>62</v>
      </c>
      <c r="SY46" s="157">
        <v>447</v>
      </c>
      <c r="SZ46" s="157">
        <v>443</v>
      </c>
      <c r="TA46" s="157">
        <v>4</v>
      </c>
      <c r="TB46" s="157">
        <v>0</v>
      </c>
      <c r="TC46" s="158">
        <f t="shared" si="72"/>
        <v>0.99105145413870244</v>
      </c>
      <c r="TD46" s="158">
        <f t="shared" si="73"/>
        <v>0</v>
      </c>
      <c r="TF46" s="157" t="s">
        <v>62</v>
      </c>
      <c r="TG46" s="157">
        <v>447</v>
      </c>
      <c r="TH46" s="157">
        <v>443</v>
      </c>
      <c r="TI46" s="157">
        <v>4</v>
      </c>
      <c r="TJ46" s="157">
        <v>0</v>
      </c>
      <c r="TK46" s="158">
        <f t="shared" si="74"/>
        <v>0.99105145413870244</v>
      </c>
      <c r="TL46" s="158">
        <f t="shared" si="75"/>
        <v>0</v>
      </c>
      <c r="TN46" s="157" t="s">
        <v>62</v>
      </c>
      <c r="TO46" s="157">
        <v>447</v>
      </c>
      <c r="TP46" s="157">
        <v>443</v>
      </c>
      <c r="TQ46" s="157">
        <v>4</v>
      </c>
      <c r="TR46" s="157">
        <v>0</v>
      </c>
      <c r="TS46" s="158">
        <f t="shared" si="76"/>
        <v>0.99105145413870244</v>
      </c>
      <c r="TT46" s="158">
        <f t="shared" si="77"/>
        <v>0</v>
      </c>
      <c r="TV46" s="157" t="s">
        <v>62</v>
      </c>
      <c r="TW46" s="157">
        <v>447</v>
      </c>
      <c r="TX46" s="157">
        <v>443</v>
      </c>
      <c r="TY46" s="157">
        <v>4</v>
      </c>
      <c r="TZ46" s="157">
        <v>0</v>
      </c>
      <c r="UA46" s="158">
        <f t="shared" si="78"/>
        <v>0.99105145413870244</v>
      </c>
      <c r="UB46" s="158">
        <f t="shared" si="79"/>
        <v>0</v>
      </c>
      <c r="UD46" s="157" t="s">
        <v>62</v>
      </c>
      <c r="UE46" s="157">
        <v>447</v>
      </c>
      <c r="UF46" s="157">
        <v>443</v>
      </c>
      <c r="UG46" s="157">
        <v>4</v>
      </c>
      <c r="UH46" s="157">
        <v>0</v>
      </c>
      <c r="UI46" s="158">
        <f t="shared" si="80"/>
        <v>0.99105145413870244</v>
      </c>
      <c r="UJ46" s="158">
        <f t="shared" si="81"/>
        <v>0</v>
      </c>
      <c r="UL46" s="157" t="s">
        <v>62</v>
      </c>
      <c r="UM46" s="157">
        <v>447</v>
      </c>
      <c r="UN46" s="157">
        <v>443</v>
      </c>
      <c r="UO46" s="157">
        <v>4</v>
      </c>
      <c r="UP46" s="157">
        <v>0</v>
      </c>
      <c r="UQ46" s="158">
        <f t="shared" si="82"/>
        <v>0.99105145413870244</v>
      </c>
      <c r="UR46" s="158">
        <f t="shared" si="83"/>
        <v>0</v>
      </c>
      <c r="UT46" s="157" t="s">
        <v>62</v>
      </c>
      <c r="UU46" s="157">
        <v>447</v>
      </c>
      <c r="UV46" s="157">
        <v>443</v>
      </c>
      <c r="UW46" s="157">
        <v>4</v>
      </c>
      <c r="UX46" s="157">
        <v>0</v>
      </c>
      <c r="UY46" s="158">
        <f t="shared" si="84"/>
        <v>0.99105145413870244</v>
      </c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5"/>
        <v>0.99105145413870244</v>
      </c>
      <c r="VH46" s="157" t="s">
        <v>62</v>
      </c>
      <c r="VI46" s="157">
        <v>447</v>
      </c>
      <c r="VJ46" s="157">
        <v>443</v>
      </c>
      <c r="VK46" s="157">
        <v>4</v>
      </c>
      <c r="VL46" s="157">
        <v>0</v>
      </c>
      <c r="VM46" s="158">
        <f t="shared" si="86"/>
        <v>0.99105145413870244</v>
      </c>
      <c r="VN46" s="158">
        <f t="shared" si="87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v>0.99</v>
      </c>
      <c r="VW46" s="158">
        <f t="shared" si="88"/>
        <v>-1.0514541387024456E-3</v>
      </c>
    </row>
    <row r="47" spans="1:595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96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2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5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0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1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2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95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4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5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89"/>
        <v>1</v>
      </c>
      <c r="ID47" s="4">
        <f t="shared" si="26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90"/>
        <v>1</v>
      </c>
      <c r="IL47" s="4">
        <f t="shared" si="27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28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29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0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97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2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3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91"/>
        <v>1</v>
      </c>
      <c r="KP47" s="4">
        <f t="shared" si="34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5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6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92"/>
        <v>1</v>
      </c>
      <c r="LV47" s="4">
        <f t="shared" si="37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93"/>
        <v>1</v>
      </c>
      <c r="MD47" s="158">
        <f t="shared" si="38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39"/>
        <v>1</v>
      </c>
      <c r="ML47" s="158">
        <f t="shared" si="40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1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2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3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4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5"/>
        <v>1</v>
      </c>
      <c r="OU47" s="158">
        <f t="shared" si="46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94"/>
        <v>1</v>
      </c>
      <c r="PC47" s="158">
        <f t="shared" si="47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48"/>
        <v>1</v>
      </c>
      <c r="PK47" s="158">
        <f t="shared" si="49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0"/>
        <v>1</v>
      </c>
      <c r="PS47" s="158">
        <f t="shared" si="51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2"/>
        <v>1</v>
      </c>
      <c r="QA47" s="158">
        <f t="shared" si="53"/>
        <v>0</v>
      </c>
      <c r="QC47" s="157">
        <f t="shared" si="54"/>
        <v>0</v>
      </c>
      <c r="QD47" s="157" t="s">
        <v>63</v>
      </c>
      <c r="QE47" s="157">
        <v>43</v>
      </c>
      <c r="QF47" s="157">
        <v>43</v>
      </c>
      <c r="QG47" s="157">
        <v>0</v>
      </c>
      <c r="QH47" s="157">
        <v>0</v>
      </c>
      <c r="QI47" s="158">
        <f t="shared" si="55"/>
        <v>1</v>
      </c>
      <c r="QJ47" s="158">
        <f t="shared" si="56"/>
        <v>0</v>
      </c>
      <c r="QL47" s="157" t="s">
        <v>63</v>
      </c>
      <c r="QM47" s="157">
        <v>43</v>
      </c>
      <c r="QN47" s="157">
        <v>43</v>
      </c>
      <c r="QO47" s="157">
        <v>0</v>
      </c>
      <c r="QP47" s="157">
        <v>0</v>
      </c>
      <c r="QQ47" s="158">
        <f t="shared" si="57"/>
        <v>1</v>
      </c>
      <c r="QR47" s="158">
        <f t="shared" si="58"/>
        <v>0</v>
      </c>
      <c r="QT47" s="157">
        <f t="shared" si="59"/>
        <v>0</v>
      </c>
      <c r="QU47" s="157" t="s">
        <v>63</v>
      </c>
      <c r="QV47" s="157">
        <v>43</v>
      </c>
      <c r="QW47" s="157">
        <v>43</v>
      </c>
      <c r="QX47" s="157">
        <v>0</v>
      </c>
      <c r="QY47" s="157">
        <v>0</v>
      </c>
      <c r="QZ47" s="158">
        <f t="shared" si="60"/>
        <v>1</v>
      </c>
      <c r="RA47" s="158">
        <f t="shared" si="61"/>
        <v>0</v>
      </c>
      <c r="RC47" s="157" t="s">
        <v>63</v>
      </c>
      <c r="RD47" s="157">
        <v>43</v>
      </c>
      <c r="RE47" s="157">
        <v>43</v>
      </c>
      <c r="RF47" s="157">
        <v>0</v>
      </c>
      <c r="RG47" s="157">
        <v>0</v>
      </c>
      <c r="RH47" s="158">
        <f t="shared" si="62"/>
        <v>1</v>
      </c>
      <c r="RI47" s="158">
        <f t="shared" si="63"/>
        <v>0</v>
      </c>
      <c r="RK47" s="157" t="s">
        <v>63</v>
      </c>
      <c r="RL47" s="157">
        <v>43</v>
      </c>
      <c r="RM47" s="157">
        <v>43</v>
      </c>
      <c r="RN47" s="157">
        <v>0</v>
      </c>
      <c r="RO47" s="157">
        <v>0</v>
      </c>
      <c r="RP47" s="158">
        <v>1</v>
      </c>
      <c r="RR47" s="157" t="s">
        <v>63</v>
      </c>
      <c r="RS47" s="157">
        <v>43</v>
      </c>
      <c r="RT47" s="157">
        <v>43</v>
      </c>
      <c r="RU47" s="157">
        <v>0</v>
      </c>
      <c r="RV47" s="157">
        <v>0</v>
      </c>
      <c r="RW47" s="158">
        <f t="shared" si="64"/>
        <v>1</v>
      </c>
      <c r="RX47" s="158">
        <f t="shared" si="65"/>
        <v>1</v>
      </c>
      <c r="RZ47" s="157" t="s">
        <v>63</v>
      </c>
      <c r="SA47" s="157">
        <v>43</v>
      </c>
      <c r="SB47" s="157">
        <v>43</v>
      </c>
      <c r="SC47" s="157">
        <v>0</v>
      </c>
      <c r="SD47" s="157">
        <v>0</v>
      </c>
      <c r="SE47" s="158">
        <f t="shared" si="66"/>
        <v>1</v>
      </c>
      <c r="SF47" s="158">
        <f t="shared" si="67"/>
        <v>0</v>
      </c>
      <c r="SH47" s="157" t="s">
        <v>63</v>
      </c>
      <c r="SI47" s="157">
        <v>43</v>
      </c>
      <c r="SJ47" s="157">
        <v>43</v>
      </c>
      <c r="SK47" s="157">
        <v>0</v>
      </c>
      <c r="SL47" s="157">
        <v>0</v>
      </c>
      <c r="SM47" s="158">
        <f t="shared" si="68"/>
        <v>1</v>
      </c>
      <c r="SN47" s="158">
        <f t="shared" si="69"/>
        <v>0</v>
      </c>
      <c r="SP47" s="157" t="s">
        <v>63</v>
      </c>
      <c r="SQ47" s="157">
        <v>43</v>
      </c>
      <c r="SR47" s="157">
        <v>43</v>
      </c>
      <c r="SS47" s="157">
        <v>0</v>
      </c>
      <c r="ST47" s="157">
        <v>0</v>
      </c>
      <c r="SU47" s="158">
        <f t="shared" si="70"/>
        <v>1</v>
      </c>
      <c r="SV47" s="158">
        <f t="shared" si="71"/>
        <v>0</v>
      </c>
      <c r="SX47" s="157" t="s">
        <v>63</v>
      </c>
      <c r="SY47" s="157">
        <v>43</v>
      </c>
      <c r="SZ47" s="157">
        <v>43</v>
      </c>
      <c r="TA47" s="157">
        <v>0</v>
      </c>
      <c r="TB47" s="157">
        <v>0</v>
      </c>
      <c r="TC47" s="158">
        <f t="shared" si="72"/>
        <v>1</v>
      </c>
      <c r="TD47" s="158">
        <f t="shared" si="73"/>
        <v>0</v>
      </c>
      <c r="TF47" s="157" t="s">
        <v>63</v>
      </c>
      <c r="TG47" s="157">
        <v>43</v>
      </c>
      <c r="TH47" s="157">
        <v>43</v>
      </c>
      <c r="TI47" s="157">
        <v>0</v>
      </c>
      <c r="TJ47" s="157">
        <v>0</v>
      </c>
      <c r="TK47" s="158">
        <f t="shared" si="74"/>
        <v>1</v>
      </c>
      <c r="TL47" s="158">
        <f t="shared" si="75"/>
        <v>0</v>
      </c>
      <c r="TN47" s="157" t="s">
        <v>63</v>
      </c>
      <c r="TO47" s="157">
        <v>43</v>
      </c>
      <c r="TP47" s="157">
        <v>43</v>
      </c>
      <c r="TQ47" s="157">
        <v>0</v>
      </c>
      <c r="TR47" s="157">
        <v>0</v>
      </c>
      <c r="TS47" s="158">
        <f t="shared" si="76"/>
        <v>1</v>
      </c>
      <c r="TT47" s="158">
        <f t="shared" si="77"/>
        <v>0</v>
      </c>
      <c r="TV47" s="157" t="s">
        <v>63</v>
      </c>
      <c r="TW47" s="157">
        <v>43</v>
      </c>
      <c r="TX47" s="157">
        <v>43</v>
      </c>
      <c r="TY47" s="157">
        <v>0</v>
      </c>
      <c r="TZ47" s="157">
        <v>0</v>
      </c>
      <c r="UA47" s="158">
        <f t="shared" si="78"/>
        <v>1</v>
      </c>
      <c r="UB47" s="158">
        <f t="shared" si="79"/>
        <v>0</v>
      </c>
      <c r="UD47" s="157" t="s">
        <v>63</v>
      </c>
      <c r="UE47" s="157">
        <v>43</v>
      </c>
      <c r="UF47" s="157">
        <v>43</v>
      </c>
      <c r="UG47" s="157">
        <v>0</v>
      </c>
      <c r="UH47" s="157">
        <v>0</v>
      </c>
      <c r="UI47" s="158">
        <f t="shared" si="80"/>
        <v>1</v>
      </c>
      <c r="UJ47" s="158">
        <f t="shared" si="81"/>
        <v>0</v>
      </c>
      <c r="UL47" s="157" t="s">
        <v>63</v>
      </c>
      <c r="UM47" s="157">
        <v>43</v>
      </c>
      <c r="UN47" s="157">
        <v>43</v>
      </c>
      <c r="UO47" s="157">
        <v>0</v>
      </c>
      <c r="UP47" s="157">
        <v>0</v>
      </c>
      <c r="UQ47" s="158">
        <f t="shared" si="82"/>
        <v>1</v>
      </c>
      <c r="UR47" s="158">
        <f t="shared" si="83"/>
        <v>0</v>
      </c>
      <c r="UT47" s="157" t="s">
        <v>63</v>
      </c>
      <c r="UU47" s="157">
        <v>43</v>
      </c>
      <c r="UV47" s="157">
        <v>43</v>
      </c>
      <c r="UW47" s="157">
        <v>0</v>
      </c>
      <c r="UX47" s="157">
        <v>0</v>
      </c>
      <c r="UY47" s="158">
        <f t="shared" si="84"/>
        <v>1</v>
      </c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5"/>
        <v>1</v>
      </c>
      <c r="VH47" s="157" t="s">
        <v>63</v>
      </c>
      <c r="VI47" s="157">
        <v>43</v>
      </c>
      <c r="VJ47" s="157">
        <v>43</v>
      </c>
      <c r="VK47" s="157">
        <v>0</v>
      </c>
      <c r="VL47" s="157">
        <v>0</v>
      </c>
      <c r="VM47" s="158">
        <f t="shared" si="86"/>
        <v>1</v>
      </c>
      <c r="VN47" s="158">
        <f t="shared" si="87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v>1</v>
      </c>
      <c r="VW47" s="158">
        <f t="shared" si="88"/>
        <v>0</v>
      </c>
    </row>
    <row r="48" spans="1:595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96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2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5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0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1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2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95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4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5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89"/>
        <v>1</v>
      </c>
      <c r="ID48" s="4">
        <f t="shared" si="26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90"/>
        <v>1</v>
      </c>
      <c r="IL48" s="4">
        <f t="shared" si="27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28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29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0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97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2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3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91"/>
        <v>1</v>
      </c>
      <c r="KP48" s="4">
        <f t="shared" si="34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5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6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92"/>
        <v>1</v>
      </c>
      <c r="LV48" s="4">
        <f t="shared" si="37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93"/>
        <v>1</v>
      </c>
      <c r="MD48" s="158">
        <f t="shared" si="38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39"/>
        <v>1</v>
      </c>
      <c r="ML48" s="158">
        <f t="shared" si="40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1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2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3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4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5"/>
        <v>1</v>
      </c>
      <c r="OU48" s="158">
        <f t="shared" si="46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94"/>
        <v>1</v>
      </c>
      <c r="PC48" s="158">
        <f t="shared" si="47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48"/>
        <v>1</v>
      </c>
      <c r="PK48" s="158">
        <f t="shared" si="49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0"/>
        <v>1</v>
      </c>
      <c r="PS48" s="158">
        <f t="shared" si="51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2"/>
        <v>1</v>
      </c>
      <c r="QA48" s="158">
        <f t="shared" si="53"/>
        <v>0</v>
      </c>
      <c r="QC48" s="157">
        <f t="shared" si="54"/>
        <v>0</v>
      </c>
      <c r="QD48" s="157" t="s">
        <v>64</v>
      </c>
      <c r="QE48" s="157">
        <v>10</v>
      </c>
      <c r="QF48" s="157">
        <v>10</v>
      </c>
      <c r="QG48" s="157">
        <v>0</v>
      </c>
      <c r="QH48" s="157">
        <v>0</v>
      </c>
      <c r="QI48" s="158">
        <f t="shared" si="55"/>
        <v>1</v>
      </c>
      <c r="QJ48" s="158">
        <f t="shared" si="56"/>
        <v>0</v>
      </c>
      <c r="QL48" s="157" t="s">
        <v>64</v>
      </c>
      <c r="QM48" s="157">
        <v>10</v>
      </c>
      <c r="QN48" s="157">
        <v>10</v>
      </c>
      <c r="QO48" s="157">
        <v>0</v>
      </c>
      <c r="QP48" s="157">
        <v>0</v>
      </c>
      <c r="QQ48" s="158">
        <f t="shared" si="57"/>
        <v>1</v>
      </c>
      <c r="QR48" s="158">
        <f t="shared" si="58"/>
        <v>0</v>
      </c>
      <c r="QT48" s="157">
        <f t="shared" si="59"/>
        <v>0</v>
      </c>
      <c r="QU48" s="157" t="s">
        <v>64</v>
      </c>
      <c r="QV48" s="157">
        <v>10</v>
      </c>
      <c r="QW48" s="157">
        <v>10</v>
      </c>
      <c r="QX48" s="157">
        <v>0</v>
      </c>
      <c r="QY48" s="157">
        <v>0</v>
      </c>
      <c r="QZ48" s="158">
        <f t="shared" si="60"/>
        <v>1</v>
      </c>
      <c r="RA48" s="158">
        <f t="shared" si="61"/>
        <v>0</v>
      </c>
      <c r="RC48" s="157" t="s">
        <v>64</v>
      </c>
      <c r="RD48" s="157">
        <v>10</v>
      </c>
      <c r="RE48" s="157">
        <v>10</v>
      </c>
      <c r="RF48" s="157">
        <v>0</v>
      </c>
      <c r="RG48" s="157">
        <v>0</v>
      </c>
      <c r="RH48" s="158">
        <f t="shared" si="62"/>
        <v>1</v>
      </c>
      <c r="RI48" s="158">
        <f t="shared" si="63"/>
        <v>0</v>
      </c>
      <c r="RK48" s="157" t="s">
        <v>64</v>
      </c>
      <c r="RL48" s="157">
        <v>10</v>
      </c>
      <c r="RM48" s="157">
        <v>10</v>
      </c>
      <c r="RN48" s="157">
        <v>0</v>
      </c>
      <c r="RO48" s="157">
        <v>0</v>
      </c>
      <c r="RP48" s="158">
        <v>1</v>
      </c>
      <c r="RR48" s="157" t="s">
        <v>64</v>
      </c>
      <c r="RS48" s="157">
        <v>10</v>
      </c>
      <c r="RT48" s="157">
        <v>10</v>
      </c>
      <c r="RU48" s="157">
        <v>0</v>
      </c>
      <c r="RV48" s="157">
        <v>0</v>
      </c>
      <c r="RW48" s="158">
        <f t="shared" si="64"/>
        <v>1</v>
      </c>
      <c r="RX48" s="158">
        <f t="shared" si="65"/>
        <v>1</v>
      </c>
      <c r="RZ48" s="157" t="s">
        <v>64</v>
      </c>
      <c r="SA48" s="157">
        <v>10</v>
      </c>
      <c r="SB48" s="157">
        <v>10</v>
      </c>
      <c r="SC48" s="157">
        <v>0</v>
      </c>
      <c r="SD48" s="157">
        <v>0</v>
      </c>
      <c r="SE48" s="158">
        <f t="shared" si="66"/>
        <v>1</v>
      </c>
      <c r="SF48" s="158">
        <f t="shared" si="67"/>
        <v>0</v>
      </c>
      <c r="SH48" s="157" t="s">
        <v>64</v>
      </c>
      <c r="SI48" s="157">
        <v>10</v>
      </c>
      <c r="SJ48" s="157">
        <v>10</v>
      </c>
      <c r="SK48" s="157">
        <v>0</v>
      </c>
      <c r="SL48" s="157">
        <v>0</v>
      </c>
      <c r="SM48" s="158">
        <f t="shared" si="68"/>
        <v>1</v>
      </c>
      <c r="SN48" s="158">
        <f t="shared" si="69"/>
        <v>0</v>
      </c>
      <c r="SP48" s="157" t="s">
        <v>64</v>
      </c>
      <c r="SQ48" s="157">
        <v>10</v>
      </c>
      <c r="SR48" s="157">
        <v>10</v>
      </c>
      <c r="SS48" s="157">
        <v>0</v>
      </c>
      <c r="ST48" s="157">
        <v>0</v>
      </c>
      <c r="SU48" s="158">
        <f t="shared" si="70"/>
        <v>1</v>
      </c>
      <c r="SV48" s="158">
        <f t="shared" si="71"/>
        <v>0</v>
      </c>
      <c r="SX48" s="157" t="s">
        <v>64</v>
      </c>
      <c r="SY48" s="157">
        <v>10</v>
      </c>
      <c r="SZ48" s="157">
        <v>10</v>
      </c>
      <c r="TA48" s="157">
        <v>0</v>
      </c>
      <c r="TB48" s="157">
        <v>0</v>
      </c>
      <c r="TC48" s="158">
        <f t="shared" si="72"/>
        <v>1</v>
      </c>
      <c r="TD48" s="158">
        <f t="shared" si="73"/>
        <v>0</v>
      </c>
      <c r="TF48" s="157" t="s">
        <v>64</v>
      </c>
      <c r="TG48" s="157">
        <v>10</v>
      </c>
      <c r="TH48" s="157">
        <v>10</v>
      </c>
      <c r="TI48" s="157">
        <v>0</v>
      </c>
      <c r="TJ48" s="157">
        <v>0</v>
      </c>
      <c r="TK48" s="158">
        <f t="shared" si="74"/>
        <v>1</v>
      </c>
      <c r="TL48" s="158">
        <f t="shared" si="75"/>
        <v>0</v>
      </c>
      <c r="TN48" s="157" t="s">
        <v>64</v>
      </c>
      <c r="TO48" s="157">
        <v>10</v>
      </c>
      <c r="TP48" s="157">
        <v>10</v>
      </c>
      <c r="TQ48" s="157">
        <v>0</v>
      </c>
      <c r="TR48" s="157">
        <v>0</v>
      </c>
      <c r="TS48" s="158">
        <f t="shared" si="76"/>
        <v>1</v>
      </c>
      <c r="TT48" s="158">
        <f t="shared" si="77"/>
        <v>0</v>
      </c>
      <c r="TV48" s="157" t="s">
        <v>64</v>
      </c>
      <c r="TW48" s="157">
        <v>10</v>
      </c>
      <c r="TX48" s="157">
        <v>10</v>
      </c>
      <c r="TY48" s="157">
        <v>0</v>
      </c>
      <c r="TZ48" s="157">
        <v>0</v>
      </c>
      <c r="UA48" s="158">
        <f t="shared" si="78"/>
        <v>1</v>
      </c>
      <c r="UB48" s="158">
        <f t="shared" si="79"/>
        <v>0</v>
      </c>
      <c r="UD48" s="157" t="s">
        <v>64</v>
      </c>
      <c r="UE48" s="157">
        <v>10</v>
      </c>
      <c r="UF48" s="157">
        <v>10</v>
      </c>
      <c r="UG48" s="157">
        <v>0</v>
      </c>
      <c r="UH48" s="157">
        <v>0</v>
      </c>
      <c r="UI48" s="158">
        <f t="shared" si="80"/>
        <v>1</v>
      </c>
      <c r="UJ48" s="158">
        <f t="shared" si="81"/>
        <v>0</v>
      </c>
      <c r="UL48" s="157" t="s">
        <v>64</v>
      </c>
      <c r="UM48" s="157">
        <v>10</v>
      </c>
      <c r="UN48" s="157">
        <v>10</v>
      </c>
      <c r="UO48" s="157">
        <v>0</v>
      </c>
      <c r="UP48" s="157">
        <v>0</v>
      </c>
      <c r="UQ48" s="158">
        <f t="shared" si="82"/>
        <v>1</v>
      </c>
      <c r="UR48" s="158">
        <f t="shared" si="83"/>
        <v>0</v>
      </c>
      <c r="UT48" s="157" t="s">
        <v>64</v>
      </c>
      <c r="UU48" s="157">
        <v>10</v>
      </c>
      <c r="UV48" s="157">
        <v>10</v>
      </c>
      <c r="UW48" s="157">
        <v>0</v>
      </c>
      <c r="UX48" s="157">
        <v>0</v>
      </c>
      <c r="UY48" s="158">
        <f t="shared" si="84"/>
        <v>1</v>
      </c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5"/>
        <v>1</v>
      </c>
      <c r="VH48" s="157" t="s">
        <v>64</v>
      </c>
      <c r="VI48" s="157">
        <v>10</v>
      </c>
      <c r="VJ48" s="157">
        <v>10</v>
      </c>
      <c r="VK48" s="157">
        <v>0</v>
      </c>
      <c r="VL48" s="157">
        <v>0</v>
      </c>
      <c r="VM48" s="158">
        <f t="shared" si="86"/>
        <v>1</v>
      </c>
      <c r="VN48" s="158">
        <f t="shared" si="87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v>1</v>
      </c>
      <c r="VW48" s="158">
        <f t="shared" si="88"/>
        <v>0</v>
      </c>
    </row>
    <row r="49" spans="1:595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96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1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2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1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2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3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4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5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6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7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18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19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0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1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2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3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95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4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5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89"/>
        <v>0.87195121951219512</v>
      </c>
      <c r="ID49" s="4">
        <f t="shared" si="26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90"/>
        <v>0.87195121951219512</v>
      </c>
      <c r="IL49" s="4">
        <f t="shared" si="27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28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29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0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97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2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3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91"/>
        <v>0.87195121951219512</v>
      </c>
      <c r="KP49" s="4">
        <f t="shared" si="34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5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6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92"/>
        <v>0.77486910994764402</v>
      </c>
      <c r="LV49" s="4">
        <f t="shared" si="37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93"/>
        <v>0.77486910994764402</v>
      </c>
      <c r="MD49" s="158">
        <f t="shared" si="38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39"/>
        <v>0.77486910994764402</v>
      </c>
      <c r="ML49" s="158">
        <f t="shared" si="40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1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2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3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4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5"/>
        <v>0.76902887139107612</v>
      </c>
      <c r="OU49" s="158">
        <f t="shared" si="46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94"/>
        <v>0.76902887139107612</v>
      </c>
      <c r="PC49" s="158">
        <f t="shared" si="47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48"/>
        <v>0.76902887139107612</v>
      </c>
      <c r="PK49" s="158">
        <f t="shared" si="49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0"/>
        <v>0.76902887139107612</v>
      </c>
      <c r="PS49" s="158">
        <f t="shared" si="51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2"/>
        <v>0.77427821522309714</v>
      </c>
      <c r="QA49" s="158">
        <f t="shared" si="53"/>
        <v>5.2493438320210251E-3</v>
      </c>
      <c r="QC49" s="157">
        <f t="shared" si="54"/>
        <v>0</v>
      </c>
      <c r="QD49" s="157" t="s">
        <v>65</v>
      </c>
      <c r="QE49" s="157">
        <v>381</v>
      </c>
      <c r="QF49" s="157">
        <v>295</v>
      </c>
      <c r="QG49" s="157">
        <v>58</v>
      </c>
      <c r="QH49" s="157">
        <v>28</v>
      </c>
      <c r="QI49" s="158">
        <f t="shared" si="55"/>
        <v>0.77427821522309714</v>
      </c>
      <c r="QJ49" s="158">
        <f t="shared" si="56"/>
        <v>0</v>
      </c>
      <c r="QL49" s="157" t="s">
        <v>65</v>
      </c>
      <c r="QM49" s="157">
        <v>381</v>
      </c>
      <c r="QN49" s="157">
        <v>295</v>
      </c>
      <c r="QO49" s="157">
        <v>58</v>
      </c>
      <c r="QP49" s="157">
        <v>28</v>
      </c>
      <c r="QQ49" s="158">
        <f t="shared" si="57"/>
        <v>0.77427821522309714</v>
      </c>
      <c r="QR49" s="158">
        <f t="shared" si="58"/>
        <v>0</v>
      </c>
      <c r="QT49" s="157">
        <f t="shared" si="59"/>
        <v>0</v>
      </c>
      <c r="QU49" s="157" t="s">
        <v>65</v>
      </c>
      <c r="QV49" s="157">
        <v>381</v>
      </c>
      <c r="QW49" s="157">
        <v>295</v>
      </c>
      <c r="QX49" s="157">
        <v>58</v>
      </c>
      <c r="QY49" s="157">
        <v>28</v>
      </c>
      <c r="QZ49" s="158">
        <f t="shared" si="60"/>
        <v>0.77427821522309714</v>
      </c>
      <c r="RA49" s="158">
        <f t="shared" si="61"/>
        <v>0</v>
      </c>
      <c r="RC49" s="157" t="s">
        <v>65</v>
      </c>
      <c r="RD49" s="157">
        <v>381</v>
      </c>
      <c r="RE49" s="157">
        <v>295</v>
      </c>
      <c r="RF49" s="157">
        <v>58</v>
      </c>
      <c r="RG49" s="157">
        <v>28</v>
      </c>
      <c r="RH49" s="158">
        <f t="shared" si="62"/>
        <v>0.77427821522309714</v>
      </c>
      <c r="RI49" s="158">
        <f t="shared" si="63"/>
        <v>0</v>
      </c>
      <c r="RK49" s="157" t="s">
        <v>65</v>
      </c>
      <c r="RL49" s="157">
        <v>381</v>
      </c>
      <c r="RM49" s="157">
        <v>295</v>
      </c>
      <c r="RN49" s="157">
        <v>58</v>
      </c>
      <c r="RO49" s="157">
        <v>28</v>
      </c>
      <c r="RP49" s="158">
        <v>0.77</v>
      </c>
      <c r="RR49" s="157" t="s">
        <v>65</v>
      </c>
      <c r="RS49" s="157">
        <v>381</v>
      </c>
      <c r="RT49" s="157">
        <v>295</v>
      </c>
      <c r="RU49" s="157">
        <v>58</v>
      </c>
      <c r="RV49" s="157">
        <v>28</v>
      </c>
      <c r="RW49" s="158">
        <f t="shared" si="64"/>
        <v>0.77427821522309714</v>
      </c>
      <c r="RX49" s="158">
        <f t="shared" si="65"/>
        <v>-27.225721784776901</v>
      </c>
      <c r="RZ49" s="157" t="s">
        <v>65</v>
      </c>
      <c r="SA49" s="157">
        <v>381</v>
      </c>
      <c r="SB49" s="157">
        <v>295</v>
      </c>
      <c r="SC49" s="157">
        <v>58</v>
      </c>
      <c r="SD49" s="157">
        <v>28</v>
      </c>
      <c r="SE49" s="158">
        <f t="shared" si="66"/>
        <v>0.77427821522309714</v>
      </c>
      <c r="SF49" s="158">
        <f t="shared" si="67"/>
        <v>0</v>
      </c>
      <c r="SH49" s="157" t="s">
        <v>65</v>
      </c>
      <c r="SI49" s="157">
        <v>381</v>
      </c>
      <c r="SJ49" s="157">
        <v>295</v>
      </c>
      <c r="SK49" s="157">
        <v>58</v>
      </c>
      <c r="SL49" s="157">
        <v>28</v>
      </c>
      <c r="SM49" s="158">
        <f t="shared" si="68"/>
        <v>0.77427821522309714</v>
      </c>
      <c r="SN49" s="158">
        <f t="shared" si="69"/>
        <v>0</v>
      </c>
      <c r="SP49" s="157" t="s">
        <v>65</v>
      </c>
      <c r="SQ49" s="157">
        <v>381</v>
      </c>
      <c r="SR49" s="157">
        <v>295</v>
      </c>
      <c r="SS49" s="157">
        <v>58</v>
      </c>
      <c r="ST49" s="157">
        <v>28</v>
      </c>
      <c r="SU49" s="158">
        <f t="shared" si="70"/>
        <v>0.77427821522309714</v>
      </c>
      <c r="SV49" s="158">
        <f t="shared" si="71"/>
        <v>0</v>
      </c>
      <c r="SX49" s="157" t="s">
        <v>65</v>
      </c>
      <c r="SY49" s="157">
        <v>381</v>
      </c>
      <c r="SZ49" s="157">
        <v>295</v>
      </c>
      <c r="TA49" s="157">
        <v>58</v>
      </c>
      <c r="TB49" s="157">
        <v>28</v>
      </c>
      <c r="TC49" s="158">
        <f t="shared" si="72"/>
        <v>0.77427821522309714</v>
      </c>
      <c r="TD49" s="158">
        <f t="shared" si="73"/>
        <v>0</v>
      </c>
      <c r="TF49" s="157" t="s">
        <v>65</v>
      </c>
      <c r="TG49" s="157">
        <v>381</v>
      </c>
      <c r="TH49" s="157">
        <v>295</v>
      </c>
      <c r="TI49" s="157">
        <v>58</v>
      </c>
      <c r="TJ49" s="157">
        <v>28</v>
      </c>
      <c r="TK49" s="158">
        <f t="shared" si="74"/>
        <v>0.77427821522309714</v>
      </c>
      <c r="TL49" s="158">
        <f t="shared" si="75"/>
        <v>0</v>
      </c>
      <c r="TN49" s="157" t="s">
        <v>65</v>
      </c>
      <c r="TO49" s="157">
        <v>381</v>
      </c>
      <c r="TP49" s="157">
        <v>295</v>
      </c>
      <c r="TQ49" s="157">
        <v>58</v>
      </c>
      <c r="TR49" s="157">
        <v>28</v>
      </c>
      <c r="TS49" s="158">
        <f t="shared" si="76"/>
        <v>0.77427821522309714</v>
      </c>
      <c r="TT49" s="158">
        <f t="shared" si="77"/>
        <v>0</v>
      </c>
      <c r="TV49" s="157" t="s">
        <v>65</v>
      </c>
      <c r="TW49" s="157">
        <v>381</v>
      </c>
      <c r="TX49" s="157">
        <v>295</v>
      </c>
      <c r="TY49" s="157">
        <v>58</v>
      </c>
      <c r="TZ49" s="157">
        <v>28</v>
      </c>
      <c r="UA49" s="158">
        <f t="shared" si="78"/>
        <v>0.77427821522309714</v>
      </c>
      <c r="UB49" s="158">
        <f t="shared" si="79"/>
        <v>0</v>
      </c>
      <c r="UD49" s="157" t="s">
        <v>65</v>
      </c>
      <c r="UE49" s="157">
        <v>381</v>
      </c>
      <c r="UF49" s="157">
        <v>295</v>
      </c>
      <c r="UG49" s="157">
        <v>58</v>
      </c>
      <c r="UH49" s="157">
        <v>28</v>
      </c>
      <c r="UI49" s="158">
        <f t="shared" si="80"/>
        <v>0.77427821522309714</v>
      </c>
      <c r="UJ49" s="158">
        <f t="shared" si="81"/>
        <v>0</v>
      </c>
      <c r="UL49" s="157" t="s">
        <v>65</v>
      </c>
      <c r="UM49" s="157">
        <v>381</v>
      </c>
      <c r="UN49" s="157">
        <v>295</v>
      </c>
      <c r="UO49" s="157">
        <v>58</v>
      </c>
      <c r="UP49" s="157">
        <v>28</v>
      </c>
      <c r="UQ49" s="158">
        <f t="shared" si="82"/>
        <v>0.77427821522309714</v>
      </c>
      <c r="UR49" s="158">
        <f t="shared" si="83"/>
        <v>0</v>
      </c>
      <c r="UT49" s="157" t="s">
        <v>65</v>
      </c>
      <c r="UU49" s="157">
        <v>381</v>
      </c>
      <c r="UV49" s="157">
        <v>295</v>
      </c>
      <c r="UW49" s="157">
        <v>58</v>
      </c>
      <c r="UX49" s="157">
        <v>28</v>
      </c>
      <c r="UY49" s="158">
        <f t="shared" si="84"/>
        <v>0.77427821522309714</v>
      </c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5"/>
        <v>0.77427821522309714</v>
      </c>
      <c r="VH49" s="157" t="s">
        <v>65</v>
      </c>
      <c r="VI49" s="157">
        <v>381</v>
      </c>
      <c r="VJ49" s="157">
        <v>295</v>
      </c>
      <c r="VK49" s="157">
        <v>58</v>
      </c>
      <c r="VL49" s="157">
        <v>28</v>
      </c>
      <c r="VM49" s="158">
        <f t="shared" si="86"/>
        <v>0.77427821522309714</v>
      </c>
      <c r="VN49" s="158">
        <f t="shared" si="87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v>0.77</v>
      </c>
      <c r="VW49" s="158">
        <f t="shared" si="88"/>
        <v>-4.278215223097126E-3</v>
      </c>
    </row>
    <row r="50" spans="1:595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96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4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5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6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7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8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9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2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5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0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1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2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95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4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5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89"/>
        <v>0.99706744868035191</v>
      </c>
      <c r="ID50" s="4">
        <f t="shared" si="26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90"/>
        <v>0.99706744868035191</v>
      </c>
      <c r="IL50" s="4">
        <f t="shared" si="27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28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29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0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97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2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3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91"/>
        <v>0.99706744868035191</v>
      </c>
      <c r="KP50" s="4">
        <f t="shared" si="34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5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6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92"/>
        <v>0.87403598971722363</v>
      </c>
      <c r="LV50" s="4">
        <f t="shared" si="37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93"/>
        <v>0.87403598971722363</v>
      </c>
      <c r="MD50" s="158">
        <f t="shared" si="38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39"/>
        <v>0.87403598971722363</v>
      </c>
      <c r="ML50" s="158">
        <f t="shared" si="40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1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2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3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4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5"/>
        <v>0.87403598971722363</v>
      </c>
      <c r="OU50" s="158">
        <f t="shared" si="46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94"/>
        <v>0.87146529562982</v>
      </c>
      <c r="PC50" s="158">
        <f t="shared" si="47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48"/>
        <v>0.87146529562982</v>
      </c>
      <c r="PK50" s="158">
        <f t="shared" si="49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0"/>
        <v>0.87146529562982</v>
      </c>
      <c r="PS50" s="158">
        <f t="shared" si="51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2"/>
        <v>0.87146529562982</v>
      </c>
      <c r="QA50" s="158">
        <f t="shared" si="53"/>
        <v>0</v>
      </c>
      <c r="QC50" s="157">
        <f t="shared" si="54"/>
        <v>0</v>
      </c>
      <c r="QD50" s="157" t="s">
        <v>66</v>
      </c>
      <c r="QE50" s="157">
        <v>389</v>
      </c>
      <c r="QF50" s="157">
        <v>339</v>
      </c>
      <c r="QG50" s="157">
        <v>49</v>
      </c>
      <c r="QH50" s="157">
        <v>1</v>
      </c>
      <c r="QI50" s="158">
        <f t="shared" si="55"/>
        <v>0.87146529562982</v>
      </c>
      <c r="QJ50" s="158">
        <f t="shared" si="56"/>
        <v>0</v>
      </c>
      <c r="QL50" s="157" t="s">
        <v>66</v>
      </c>
      <c r="QM50" s="157">
        <v>389</v>
      </c>
      <c r="QN50" s="157">
        <v>339</v>
      </c>
      <c r="QO50" s="157">
        <v>49</v>
      </c>
      <c r="QP50" s="157">
        <v>1</v>
      </c>
      <c r="QQ50" s="158">
        <f t="shared" si="57"/>
        <v>0.87146529562982</v>
      </c>
      <c r="QR50" s="158">
        <f t="shared" si="58"/>
        <v>0</v>
      </c>
      <c r="QT50" s="157">
        <f t="shared" si="59"/>
        <v>0</v>
      </c>
      <c r="QU50" s="157" t="s">
        <v>66</v>
      </c>
      <c r="QV50" s="157">
        <v>389</v>
      </c>
      <c r="QW50" s="157">
        <v>339</v>
      </c>
      <c r="QX50" s="157">
        <v>49</v>
      </c>
      <c r="QY50" s="157">
        <v>1</v>
      </c>
      <c r="QZ50" s="158">
        <f t="shared" si="60"/>
        <v>0.87146529562982</v>
      </c>
      <c r="RA50" s="158">
        <f t="shared" si="61"/>
        <v>0</v>
      </c>
      <c r="RC50" s="157" t="s">
        <v>66</v>
      </c>
      <c r="RD50" s="157">
        <v>389</v>
      </c>
      <c r="RE50" s="157">
        <v>339</v>
      </c>
      <c r="RF50" s="157">
        <v>49</v>
      </c>
      <c r="RG50" s="157">
        <v>1</v>
      </c>
      <c r="RH50" s="158">
        <f t="shared" si="62"/>
        <v>0.87146529562982</v>
      </c>
      <c r="RI50" s="158">
        <f t="shared" si="63"/>
        <v>0</v>
      </c>
      <c r="RK50" s="157" t="s">
        <v>66</v>
      </c>
      <c r="RL50" s="157">
        <v>389</v>
      </c>
      <c r="RM50" s="157">
        <v>339</v>
      </c>
      <c r="RN50" s="157">
        <v>49</v>
      </c>
      <c r="RO50" s="157">
        <v>1</v>
      </c>
      <c r="RP50" s="158">
        <v>0.87</v>
      </c>
      <c r="RR50" s="157" t="s">
        <v>66</v>
      </c>
      <c r="RS50" s="157">
        <v>389</v>
      </c>
      <c r="RT50" s="157">
        <v>339</v>
      </c>
      <c r="RU50" s="157">
        <v>49</v>
      </c>
      <c r="RV50" s="157">
        <v>1</v>
      </c>
      <c r="RW50" s="158">
        <f t="shared" si="64"/>
        <v>0.87146529562982</v>
      </c>
      <c r="RX50" s="158">
        <f t="shared" si="65"/>
        <v>-0.12853470437018</v>
      </c>
      <c r="RZ50" s="157" t="s">
        <v>66</v>
      </c>
      <c r="SA50" s="157">
        <v>389</v>
      </c>
      <c r="SB50" s="157">
        <v>339</v>
      </c>
      <c r="SC50" s="157">
        <v>49</v>
      </c>
      <c r="SD50" s="157">
        <v>1</v>
      </c>
      <c r="SE50" s="158">
        <f t="shared" si="66"/>
        <v>0.87146529562982</v>
      </c>
      <c r="SF50" s="158">
        <f t="shared" si="67"/>
        <v>0</v>
      </c>
      <c r="SH50" s="157" t="s">
        <v>66</v>
      </c>
      <c r="SI50" s="157">
        <v>389</v>
      </c>
      <c r="SJ50" s="157">
        <v>339</v>
      </c>
      <c r="SK50" s="157">
        <v>49</v>
      </c>
      <c r="SL50" s="157">
        <v>1</v>
      </c>
      <c r="SM50" s="158">
        <f t="shared" si="68"/>
        <v>0.87146529562982</v>
      </c>
      <c r="SN50" s="158">
        <f t="shared" si="69"/>
        <v>0</v>
      </c>
      <c r="SP50" s="157" t="s">
        <v>66</v>
      </c>
      <c r="SQ50" s="157">
        <v>389</v>
      </c>
      <c r="SR50" s="157">
        <v>339</v>
      </c>
      <c r="SS50" s="157">
        <v>49</v>
      </c>
      <c r="ST50" s="157">
        <v>1</v>
      </c>
      <c r="SU50" s="158">
        <f t="shared" si="70"/>
        <v>0.87146529562982</v>
      </c>
      <c r="SV50" s="158">
        <f t="shared" si="71"/>
        <v>0</v>
      </c>
      <c r="SX50" s="157" t="s">
        <v>66</v>
      </c>
      <c r="SY50" s="157">
        <v>389</v>
      </c>
      <c r="SZ50" s="157">
        <v>339</v>
      </c>
      <c r="TA50" s="157">
        <v>49</v>
      </c>
      <c r="TB50" s="157">
        <v>1</v>
      </c>
      <c r="TC50" s="158">
        <f t="shared" si="72"/>
        <v>0.87146529562982</v>
      </c>
      <c r="TD50" s="158">
        <f t="shared" si="73"/>
        <v>0</v>
      </c>
      <c r="TF50" s="157" t="s">
        <v>66</v>
      </c>
      <c r="TG50" s="157">
        <v>389</v>
      </c>
      <c r="TH50" s="157">
        <v>339</v>
      </c>
      <c r="TI50" s="157">
        <v>49</v>
      </c>
      <c r="TJ50" s="157">
        <v>1</v>
      </c>
      <c r="TK50" s="158">
        <f t="shared" si="74"/>
        <v>0.87146529562982</v>
      </c>
      <c r="TL50" s="158">
        <f t="shared" si="75"/>
        <v>0</v>
      </c>
      <c r="TN50" s="157" t="s">
        <v>66</v>
      </c>
      <c r="TO50" s="157">
        <v>389</v>
      </c>
      <c r="TP50" s="157">
        <v>339</v>
      </c>
      <c r="TQ50" s="157">
        <v>49</v>
      </c>
      <c r="TR50" s="157">
        <v>1</v>
      </c>
      <c r="TS50" s="158">
        <f t="shared" si="76"/>
        <v>0.87146529562982</v>
      </c>
      <c r="TT50" s="158">
        <f t="shared" si="77"/>
        <v>0</v>
      </c>
      <c r="TV50" s="157" t="s">
        <v>66</v>
      </c>
      <c r="TW50" s="157">
        <v>389</v>
      </c>
      <c r="TX50" s="157">
        <v>339</v>
      </c>
      <c r="TY50" s="157">
        <v>49</v>
      </c>
      <c r="TZ50" s="157">
        <v>1</v>
      </c>
      <c r="UA50" s="158">
        <f t="shared" si="78"/>
        <v>0.87146529562982</v>
      </c>
      <c r="UB50" s="158">
        <f t="shared" si="79"/>
        <v>0</v>
      </c>
      <c r="UD50" s="157" t="s">
        <v>66</v>
      </c>
      <c r="UE50" s="157">
        <v>389</v>
      </c>
      <c r="UF50" s="157">
        <v>339</v>
      </c>
      <c r="UG50" s="157">
        <v>49</v>
      </c>
      <c r="UH50" s="157">
        <v>1</v>
      </c>
      <c r="UI50" s="158">
        <f t="shared" si="80"/>
        <v>0.87146529562982</v>
      </c>
      <c r="UJ50" s="158">
        <f t="shared" si="81"/>
        <v>0</v>
      </c>
      <c r="UL50" s="157" t="s">
        <v>66</v>
      </c>
      <c r="UM50" s="157">
        <v>389</v>
      </c>
      <c r="UN50" s="157">
        <v>339</v>
      </c>
      <c r="UO50" s="157">
        <v>49</v>
      </c>
      <c r="UP50" s="157">
        <v>1</v>
      </c>
      <c r="UQ50" s="158">
        <f t="shared" si="82"/>
        <v>0.87146529562982</v>
      </c>
      <c r="UR50" s="158">
        <f t="shared" si="83"/>
        <v>0</v>
      </c>
      <c r="UT50" s="157" t="s">
        <v>66</v>
      </c>
      <c r="UU50" s="157">
        <v>389</v>
      </c>
      <c r="UV50" s="157">
        <v>339</v>
      </c>
      <c r="UW50" s="157">
        <v>49</v>
      </c>
      <c r="UX50" s="157">
        <v>1</v>
      </c>
      <c r="UY50" s="158">
        <f t="shared" si="84"/>
        <v>0.87146529562982</v>
      </c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5"/>
        <v>0.87146529562982</v>
      </c>
      <c r="VH50" s="157" t="s">
        <v>66</v>
      </c>
      <c r="VI50" s="157">
        <v>389</v>
      </c>
      <c r="VJ50" s="157">
        <v>339</v>
      </c>
      <c r="VK50" s="157">
        <v>49</v>
      </c>
      <c r="VL50" s="157">
        <v>1</v>
      </c>
      <c r="VM50" s="158">
        <f t="shared" si="86"/>
        <v>0.87146529562982</v>
      </c>
      <c r="VN50" s="158">
        <f t="shared" si="87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v>0.87</v>
      </c>
      <c r="VW50" s="158">
        <f t="shared" si="88"/>
        <v>-1.4652956298200071E-3</v>
      </c>
    </row>
    <row r="51" spans="1:595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96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2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3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4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5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6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2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5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6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7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18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19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0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1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2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95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4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5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89"/>
        <v>0.9555555555555556</v>
      </c>
      <c r="ID51" s="4">
        <f t="shared" si="26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90"/>
        <v>0.9555555555555556</v>
      </c>
      <c r="IL51" s="4">
        <f t="shared" si="27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28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29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0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97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2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3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91"/>
        <v>0.9555555555555556</v>
      </c>
      <c r="KP51" s="4">
        <f t="shared" si="34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5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6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92"/>
        <v>0.9555555555555556</v>
      </c>
      <c r="LV51" s="4">
        <f t="shared" si="37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93"/>
        <v>0.9555555555555556</v>
      </c>
      <c r="MD51" s="158">
        <f t="shared" si="38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39"/>
        <v>0.9555555555555556</v>
      </c>
      <c r="ML51" s="158">
        <f t="shared" si="40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1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2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3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4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5"/>
        <v>0.9555555555555556</v>
      </c>
      <c r="OU51" s="158">
        <f t="shared" si="46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94"/>
        <v>0.9555555555555556</v>
      </c>
      <c r="PC51" s="158">
        <f t="shared" si="47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48"/>
        <v>0.9555555555555556</v>
      </c>
      <c r="PK51" s="158">
        <f t="shared" si="49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0"/>
        <v>0.9555555555555556</v>
      </c>
      <c r="PS51" s="158">
        <f t="shared" si="51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2"/>
        <v>0.9555555555555556</v>
      </c>
      <c r="QA51" s="158">
        <f t="shared" si="53"/>
        <v>0</v>
      </c>
      <c r="QC51" s="157">
        <f t="shared" si="54"/>
        <v>0</v>
      </c>
      <c r="QD51" s="157" t="s">
        <v>67</v>
      </c>
      <c r="QE51" s="157">
        <v>135</v>
      </c>
      <c r="QF51" s="157">
        <v>129</v>
      </c>
      <c r="QG51" s="157">
        <v>0</v>
      </c>
      <c r="QH51" s="157">
        <v>6</v>
      </c>
      <c r="QI51" s="158">
        <f t="shared" si="55"/>
        <v>0.9555555555555556</v>
      </c>
      <c r="QJ51" s="158">
        <f t="shared" si="56"/>
        <v>0</v>
      </c>
      <c r="QL51" s="157" t="s">
        <v>67</v>
      </c>
      <c r="QM51" s="157">
        <v>135</v>
      </c>
      <c r="QN51" s="157">
        <v>129</v>
      </c>
      <c r="QO51" s="157">
        <v>0</v>
      </c>
      <c r="QP51" s="157">
        <v>6</v>
      </c>
      <c r="QQ51" s="158">
        <f t="shared" si="57"/>
        <v>0.9555555555555556</v>
      </c>
      <c r="QR51" s="158">
        <f t="shared" si="58"/>
        <v>0</v>
      </c>
      <c r="QT51" s="157">
        <f t="shared" si="59"/>
        <v>0</v>
      </c>
      <c r="QU51" s="157" t="s">
        <v>67</v>
      </c>
      <c r="QV51" s="157">
        <v>135</v>
      </c>
      <c r="QW51" s="157">
        <v>129</v>
      </c>
      <c r="QX51" s="157">
        <v>0</v>
      </c>
      <c r="QY51" s="157">
        <v>6</v>
      </c>
      <c r="QZ51" s="158">
        <f t="shared" si="60"/>
        <v>0.9555555555555556</v>
      </c>
      <c r="RA51" s="158">
        <f t="shared" si="61"/>
        <v>0</v>
      </c>
      <c r="RC51" s="157" t="s">
        <v>67</v>
      </c>
      <c r="RD51" s="157">
        <v>135</v>
      </c>
      <c r="RE51" s="157">
        <v>129</v>
      </c>
      <c r="RF51" s="157">
        <v>0</v>
      </c>
      <c r="RG51" s="157">
        <v>6</v>
      </c>
      <c r="RH51" s="158">
        <f t="shared" si="62"/>
        <v>0.9555555555555556</v>
      </c>
      <c r="RI51" s="158">
        <f t="shared" si="63"/>
        <v>0</v>
      </c>
      <c r="RK51" s="157" t="s">
        <v>67</v>
      </c>
      <c r="RL51" s="157">
        <v>148</v>
      </c>
      <c r="RM51" s="157">
        <v>129</v>
      </c>
      <c r="RN51" s="157">
        <v>4</v>
      </c>
      <c r="RO51" s="157">
        <v>15</v>
      </c>
      <c r="RP51" s="158">
        <v>0.87</v>
      </c>
      <c r="RR51" s="157" t="s">
        <v>67</v>
      </c>
      <c r="RS51" s="157">
        <v>135</v>
      </c>
      <c r="RT51" s="157">
        <v>129</v>
      </c>
      <c r="RU51" s="157">
        <v>0</v>
      </c>
      <c r="RV51" s="157">
        <v>6</v>
      </c>
      <c r="RW51" s="158">
        <f t="shared" si="64"/>
        <v>0.9555555555555556</v>
      </c>
      <c r="RX51" s="158">
        <f t="shared" si="65"/>
        <v>-14.044444444444444</v>
      </c>
      <c r="RZ51" s="157" t="s">
        <v>67</v>
      </c>
      <c r="SA51" s="157">
        <v>135</v>
      </c>
      <c r="SB51" s="157">
        <v>129</v>
      </c>
      <c r="SC51" s="157">
        <v>0</v>
      </c>
      <c r="SD51" s="157">
        <v>6</v>
      </c>
      <c r="SE51" s="158">
        <f t="shared" si="66"/>
        <v>0.9555555555555556</v>
      </c>
      <c r="SF51" s="158">
        <f t="shared" si="67"/>
        <v>0</v>
      </c>
      <c r="SH51" s="157" t="s">
        <v>67</v>
      </c>
      <c r="SI51" s="157">
        <v>135</v>
      </c>
      <c r="SJ51" s="157">
        <v>129</v>
      </c>
      <c r="SK51" s="157">
        <v>0</v>
      </c>
      <c r="SL51" s="157">
        <v>6</v>
      </c>
      <c r="SM51" s="158">
        <f t="shared" si="68"/>
        <v>0.9555555555555556</v>
      </c>
      <c r="SN51" s="158">
        <f t="shared" si="69"/>
        <v>0</v>
      </c>
      <c r="SP51" s="157" t="s">
        <v>67</v>
      </c>
      <c r="SQ51" s="157">
        <v>135</v>
      </c>
      <c r="SR51" s="157">
        <v>129</v>
      </c>
      <c r="SS51" s="157">
        <v>0</v>
      </c>
      <c r="ST51" s="157">
        <v>6</v>
      </c>
      <c r="SU51" s="158">
        <f t="shared" si="70"/>
        <v>0.9555555555555556</v>
      </c>
      <c r="SV51" s="158">
        <f t="shared" si="71"/>
        <v>0</v>
      </c>
      <c r="SX51" s="157" t="s">
        <v>67</v>
      </c>
      <c r="SY51" s="157">
        <v>148</v>
      </c>
      <c r="SZ51" s="157">
        <v>129</v>
      </c>
      <c r="TA51" s="157">
        <v>4</v>
      </c>
      <c r="TB51" s="157">
        <v>15</v>
      </c>
      <c r="TC51" s="158">
        <f t="shared" si="72"/>
        <v>0.8716216216216216</v>
      </c>
      <c r="TD51" s="158">
        <f t="shared" si="73"/>
        <v>-8.3933933933934002E-2</v>
      </c>
      <c r="TE51" s="157" t="s">
        <v>119</v>
      </c>
      <c r="TF51" s="157" t="s">
        <v>67</v>
      </c>
      <c r="TG51" s="157">
        <v>148</v>
      </c>
      <c r="TH51" s="157">
        <v>129</v>
      </c>
      <c r="TI51" s="157">
        <v>4</v>
      </c>
      <c r="TJ51" s="157">
        <v>15</v>
      </c>
      <c r="TK51" s="158">
        <f t="shared" si="74"/>
        <v>0.8716216216216216</v>
      </c>
      <c r="TL51" s="158">
        <f t="shared" si="75"/>
        <v>0</v>
      </c>
      <c r="TN51" s="157" t="s">
        <v>67</v>
      </c>
      <c r="TO51" s="157">
        <v>148</v>
      </c>
      <c r="TP51" s="157">
        <v>129</v>
      </c>
      <c r="TQ51" s="157">
        <v>4</v>
      </c>
      <c r="TR51" s="157">
        <v>15</v>
      </c>
      <c r="TS51" s="158">
        <f t="shared" si="76"/>
        <v>0.8716216216216216</v>
      </c>
      <c r="TT51" s="158">
        <f t="shared" si="77"/>
        <v>0</v>
      </c>
      <c r="TV51" s="157" t="s">
        <v>67</v>
      </c>
      <c r="TW51" s="157">
        <v>148</v>
      </c>
      <c r="TX51" s="157">
        <v>129</v>
      </c>
      <c r="TY51" s="157">
        <v>4</v>
      </c>
      <c r="TZ51" s="157">
        <v>15</v>
      </c>
      <c r="UA51" s="158">
        <f t="shared" si="78"/>
        <v>0.8716216216216216</v>
      </c>
      <c r="UB51" s="158">
        <f t="shared" si="79"/>
        <v>0</v>
      </c>
      <c r="UD51" s="157" t="s">
        <v>67</v>
      </c>
      <c r="UE51" s="157">
        <v>148</v>
      </c>
      <c r="UF51" s="157">
        <v>129</v>
      </c>
      <c r="UG51" s="157">
        <v>4</v>
      </c>
      <c r="UH51" s="157">
        <v>15</v>
      </c>
      <c r="UI51" s="158">
        <f t="shared" si="80"/>
        <v>0.8716216216216216</v>
      </c>
      <c r="UJ51" s="158">
        <f t="shared" si="81"/>
        <v>0</v>
      </c>
      <c r="UL51" s="157" t="s">
        <v>67</v>
      </c>
      <c r="UM51" s="157">
        <v>148</v>
      </c>
      <c r="UN51" s="157">
        <v>129</v>
      </c>
      <c r="UO51" s="157">
        <v>4</v>
      </c>
      <c r="UP51" s="157">
        <v>15</v>
      </c>
      <c r="UQ51" s="158">
        <f t="shared" si="82"/>
        <v>0.8716216216216216</v>
      </c>
      <c r="UR51" s="158">
        <f t="shared" si="83"/>
        <v>0</v>
      </c>
      <c r="UT51" s="157" t="s">
        <v>67</v>
      </c>
      <c r="UU51" s="157">
        <v>148</v>
      </c>
      <c r="UV51" s="157">
        <v>129</v>
      </c>
      <c r="UW51" s="157">
        <v>4</v>
      </c>
      <c r="UX51" s="157">
        <v>15</v>
      </c>
      <c r="UY51" s="158">
        <f t="shared" si="84"/>
        <v>0.8716216216216216</v>
      </c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5"/>
        <v>0.8716216216216216</v>
      </c>
      <c r="VH51" s="157" t="s">
        <v>67</v>
      </c>
      <c r="VI51" s="157">
        <v>148</v>
      </c>
      <c r="VJ51" s="157">
        <v>129</v>
      </c>
      <c r="VK51" s="157">
        <v>4</v>
      </c>
      <c r="VL51" s="157">
        <v>15</v>
      </c>
      <c r="VM51" s="158">
        <f t="shared" si="86"/>
        <v>0.8716216216216216</v>
      </c>
      <c r="VN51" s="158">
        <f t="shared" si="87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v>0.87</v>
      </c>
      <c r="VW51" s="158">
        <f t="shared" si="88"/>
        <v>-1.6216216216216051E-3</v>
      </c>
    </row>
    <row r="52" spans="1:595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96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2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5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0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1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2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3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95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4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5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89"/>
        <v>0.99247648902821317</v>
      </c>
      <c r="ID52" s="4">
        <f t="shared" si="26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90"/>
        <v>0.99247648902821317</v>
      </c>
      <c r="IL52" s="4">
        <f t="shared" si="27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28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29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0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97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2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3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91"/>
        <v>0.99247648902821317</v>
      </c>
      <c r="KP52" s="4">
        <f t="shared" si="34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5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6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92"/>
        <v>0.99247648902821317</v>
      </c>
      <c r="LV52" s="4">
        <f t="shared" si="37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93"/>
        <v>0.99247648902821317</v>
      </c>
      <c r="MD52" s="158">
        <f t="shared" si="38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39"/>
        <v>0.99247648902821317</v>
      </c>
      <c r="ML52" s="158">
        <f t="shared" si="40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1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2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3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4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5"/>
        <v>0.99247648902821317</v>
      </c>
      <c r="OU52" s="158">
        <f t="shared" si="46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94"/>
        <v>0.99247648902821317</v>
      </c>
      <c r="PC52" s="158">
        <f t="shared" si="47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48"/>
        <v>0.99247648902821317</v>
      </c>
      <c r="PK52" s="158">
        <f t="shared" si="49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0"/>
        <v>0.99247648902821317</v>
      </c>
      <c r="PS52" s="158">
        <f t="shared" si="51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2"/>
        <v>0.9924859110832811</v>
      </c>
      <c r="QA52" s="158">
        <f t="shared" si="53"/>
        <v>9.4220550679313675E-6</v>
      </c>
      <c r="QC52" s="157">
        <f t="shared" si="54"/>
        <v>2</v>
      </c>
      <c r="QD52" s="157" t="s">
        <v>68</v>
      </c>
      <c r="QE52" s="157">
        <v>1597</v>
      </c>
      <c r="QF52" s="157">
        <v>1585</v>
      </c>
      <c r="QG52" s="157">
        <v>12</v>
      </c>
      <c r="QH52" s="157">
        <v>0</v>
      </c>
      <c r="QI52" s="158">
        <f t="shared" si="55"/>
        <v>0.9924859110832811</v>
      </c>
      <c r="QJ52" s="158">
        <f t="shared" si="56"/>
        <v>0</v>
      </c>
      <c r="QK52" s="2" t="s">
        <v>119</v>
      </c>
      <c r="QL52" s="157" t="s">
        <v>68</v>
      </c>
      <c r="QM52" s="157">
        <v>1597</v>
      </c>
      <c r="QN52" s="157">
        <v>1585</v>
      </c>
      <c r="QO52" s="157">
        <v>12</v>
      </c>
      <c r="QP52" s="157">
        <v>0</v>
      </c>
      <c r="QQ52" s="158">
        <f t="shared" si="57"/>
        <v>0.9924859110832811</v>
      </c>
      <c r="QR52" s="158">
        <f t="shared" si="58"/>
        <v>0</v>
      </c>
      <c r="QS52" s="2" t="s">
        <v>119</v>
      </c>
      <c r="QT52" s="157">
        <f t="shared" si="59"/>
        <v>0</v>
      </c>
      <c r="QU52" s="157" t="s">
        <v>68</v>
      </c>
      <c r="QV52" s="157">
        <v>1597</v>
      </c>
      <c r="QW52" s="157">
        <v>1585</v>
      </c>
      <c r="QX52" s="157">
        <v>12</v>
      </c>
      <c r="QY52" s="157">
        <v>0</v>
      </c>
      <c r="QZ52" s="158">
        <f t="shared" si="60"/>
        <v>0.9924859110832811</v>
      </c>
      <c r="RA52" s="158">
        <f t="shared" si="61"/>
        <v>0</v>
      </c>
      <c r="RC52" s="157" t="s">
        <v>68</v>
      </c>
      <c r="RD52" s="157">
        <v>1597</v>
      </c>
      <c r="RE52" s="157">
        <v>1585</v>
      </c>
      <c r="RF52" s="157">
        <v>12</v>
      </c>
      <c r="RG52" s="157">
        <v>0</v>
      </c>
      <c r="RH52" s="158">
        <f t="shared" si="62"/>
        <v>0.9924859110832811</v>
      </c>
      <c r="RI52" s="158">
        <f t="shared" si="63"/>
        <v>0</v>
      </c>
      <c r="RK52" s="157" t="s">
        <v>68</v>
      </c>
      <c r="RL52" s="157">
        <v>1597</v>
      </c>
      <c r="RM52" s="157">
        <v>1585</v>
      </c>
      <c r="RN52" s="157">
        <v>12</v>
      </c>
      <c r="RO52" s="157">
        <v>0</v>
      </c>
      <c r="RP52" s="158">
        <v>0.99</v>
      </c>
      <c r="RR52" s="157" t="s">
        <v>68</v>
      </c>
      <c r="RS52" s="157">
        <v>1597</v>
      </c>
      <c r="RT52" s="157">
        <v>1585</v>
      </c>
      <c r="RU52" s="157">
        <v>12</v>
      </c>
      <c r="RV52" s="157">
        <v>0</v>
      </c>
      <c r="RW52" s="158">
        <f t="shared" si="64"/>
        <v>0.9924859110832811</v>
      </c>
      <c r="RX52" s="158">
        <f t="shared" si="65"/>
        <v>0.9924859110832811</v>
      </c>
      <c r="RZ52" s="157" t="s">
        <v>68</v>
      </c>
      <c r="SA52" s="157">
        <v>1597</v>
      </c>
      <c r="SB52" s="157">
        <v>1585</v>
      </c>
      <c r="SC52" s="157">
        <v>12</v>
      </c>
      <c r="SD52" s="157">
        <v>0</v>
      </c>
      <c r="SE52" s="158">
        <f t="shared" si="66"/>
        <v>0.9924859110832811</v>
      </c>
      <c r="SF52" s="158">
        <f t="shared" si="67"/>
        <v>0</v>
      </c>
      <c r="SH52" s="157" t="s">
        <v>68</v>
      </c>
      <c r="SI52" s="157">
        <v>1597</v>
      </c>
      <c r="SJ52" s="157">
        <v>1585</v>
      </c>
      <c r="SK52" s="157">
        <v>12</v>
      </c>
      <c r="SL52" s="157">
        <v>0</v>
      </c>
      <c r="SM52" s="158">
        <f t="shared" si="68"/>
        <v>0.9924859110832811</v>
      </c>
      <c r="SN52" s="158">
        <f t="shared" si="69"/>
        <v>0</v>
      </c>
      <c r="SP52" s="157" t="s">
        <v>68</v>
      </c>
      <c r="SQ52" s="157">
        <v>1597</v>
      </c>
      <c r="SR52" s="157">
        <v>1585</v>
      </c>
      <c r="SS52" s="157">
        <v>12</v>
      </c>
      <c r="ST52" s="157">
        <v>0</v>
      </c>
      <c r="SU52" s="158">
        <f t="shared" si="70"/>
        <v>0.9924859110832811</v>
      </c>
      <c r="SV52" s="158">
        <f t="shared" si="71"/>
        <v>0</v>
      </c>
      <c r="SX52" s="157" t="s">
        <v>68</v>
      </c>
      <c r="SY52" s="157">
        <v>1597</v>
      </c>
      <c r="SZ52" s="157">
        <v>1585</v>
      </c>
      <c r="TA52" s="157">
        <v>12</v>
      </c>
      <c r="TB52" s="157">
        <v>0</v>
      </c>
      <c r="TC52" s="158">
        <f t="shared" si="72"/>
        <v>0.9924859110832811</v>
      </c>
      <c r="TD52" s="158">
        <f t="shared" si="73"/>
        <v>0</v>
      </c>
      <c r="TF52" s="157" t="s">
        <v>68</v>
      </c>
      <c r="TG52" s="157">
        <v>1597</v>
      </c>
      <c r="TH52" s="157">
        <v>1585</v>
      </c>
      <c r="TI52" s="157">
        <v>12</v>
      </c>
      <c r="TJ52" s="157">
        <v>0</v>
      </c>
      <c r="TK52" s="158">
        <f t="shared" si="74"/>
        <v>0.9924859110832811</v>
      </c>
      <c r="TL52" s="158">
        <f t="shared" si="75"/>
        <v>0</v>
      </c>
      <c r="TN52" s="157" t="s">
        <v>68</v>
      </c>
      <c r="TO52" s="157">
        <v>1597</v>
      </c>
      <c r="TP52" s="157">
        <v>1585</v>
      </c>
      <c r="TQ52" s="157">
        <v>12</v>
      </c>
      <c r="TR52" s="157">
        <v>0</v>
      </c>
      <c r="TS52" s="158">
        <f t="shared" si="76"/>
        <v>0.9924859110832811</v>
      </c>
      <c r="TT52" s="158">
        <f t="shared" si="77"/>
        <v>0</v>
      </c>
      <c r="TV52" s="157" t="s">
        <v>68</v>
      </c>
      <c r="TW52" s="157">
        <v>1597</v>
      </c>
      <c r="TX52" s="157">
        <v>1585</v>
      </c>
      <c r="TY52" s="157">
        <v>12</v>
      </c>
      <c r="TZ52" s="157">
        <v>0</v>
      </c>
      <c r="UA52" s="158">
        <f t="shared" si="78"/>
        <v>0.9924859110832811</v>
      </c>
      <c r="UB52" s="158">
        <f t="shared" si="79"/>
        <v>0</v>
      </c>
      <c r="UD52" s="157" t="s">
        <v>68</v>
      </c>
      <c r="UE52" s="157">
        <v>1597</v>
      </c>
      <c r="UF52" s="157">
        <v>1585</v>
      </c>
      <c r="UG52" s="157">
        <v>12</v>
      </c>
      <c r="UH52" s="157">
        <v>0</v>
      </c>
      <c r="UI52" s="158">
        <f t="shared" si="80"/>
        <v>0.9924859110832811</v>
      </c>
      <c r="UJ52" s="158">
        <f t="shared" si="81"/>
        <v>0</v>
      </c>
      <c r="UL52" s="157" t="s">
        <v>68</v>
      </c>
      <c r="UM52" s="157">
        <v>1597</v>
      </c>
      <c r="UN52" s="157">
        <v>1585</v>
      </c>
      <c r="UO52" s="157">
        <v>12</v>
      </c>
      <c r="UP52" s="157">
        <v>0</v>
      </c>
      <c r="UQ52" s="158">
        <f t="shared" si="82"/>
        <v>0.9924859110832811</v>
      </c>
      <c r="UR52" s="158">
        <f t="shared" si="83"/>
        <v>0</v>
      </c>
      <c r="UT52" s="157" t="s">
        <v>68</v>
      </c>
      <c r="UU52" s="157">
        <v>1597</v>
      </c>
      <c r="UV52" s="157">
        <v>1585</v>
      </c>
      <c r="UW52" s="157">
        <v>12</v>
      </c>
      <c r="UX52" s="157">
        <v>0</v>
      </c>
      <c r="UY52" s="158">
        <f t="shared" si="84"/>
        <v>0.9924859110832811</v>
      </c>
      <c r="VA52" s="157" t="s">
        <v>68</v>
      </c>
      <c r="VB52" s="157">
        <v>1597</v>
      </c>
      <c r="VC52" s="159">
        <v>1585</v>
      </c>
      <c r="VD52" s="157">
        <v>12</v>
      </c>
      <c r="VE52" s="159">
        <v>0</v>
      </c>
      <c r="VF52" s="158">
        <f t="shared" si="85"/>
        <v>0.9924859110832811</v>
      </c>
      <c r="VG52" s="17" t="s">
        <v>119</v>
      </c>
      <c r="VH52" s="157" t="s">
        <v>68</v>
      </c>
      <c r="VI52" s="157">
        <v>1597</v>
      </c>
      <c r="VJ52" s="157">
        <v>1585</v>
      </c>
      <c r="VK52" s="157">
        <v>12</v>
      </c>
      <c r="VL52" s="157">
        <v>0</v>
      </c>
      <c r="VM52" s="158">
        <f t="shared" si="86"/>
        <v>0.9924859110832811</v>
      </c>
      <c r="VN52" s="158">
        <f t="shared" si="87"/>
        <v>0</v>
      </c>
      <c r="VQ52" s="157" t="s">
        <v>68</v>
      </c>
      <c r="VR52" s="157">
        <v>1597</v>
      </c>
      <c r="VS52" s="157">
        <v>1589</v>
      </c>
      <c r="VT52" s="157">
        <v>1</v>
      </c>
      <c r="VU52" s="157">
        <v>7</v>
      </c>
      <c r="VV52" s="158">
        <v>0.99</v>
      </c>
      <c r="VW52" s="158">
        <f t="shared" si="88"/>
        <v>-2.4859110832811115E-3</v>
      </c>
    </row>
    <row r="53" spans="1:595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96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6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1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2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3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4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5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18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19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0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1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2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3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95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4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5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89"/>
        <v>0.98863636363636365</v>
      </c>
      <c r="ID53" s="4">
        <f t="shared" si="26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90"/>
        <v>0.98863636363636365</v>
      </c>
      <c r="IL53" s="4">
        <f t="shared" si="27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28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29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0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97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2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3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91"/>
        <v>0.98863636363636365</v>
      </c>
      <c r="KP53" s="4">
        <f t="shared" si="34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5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6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92"/>
        <v>0.98863636363636365</v>
      </c>
      <c r="LV53" s="4">
        <f t="shared" si="37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93"/>
        <v>0.98863636363636365</v>
      </c>
      <c r="MD53" s="158">
        <f t="shared" si="38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39"/>
        <v>0.98863636363636365</v>
      </c>
      <c r="ML53" s="158">
        <f t="shared" si="40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1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2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3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4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5"/>
        <v>0.98863636363636365</v>
      </c>
      <c r="OU53" s="158">
        <f t="shared" si="46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94"/>
        <v>0.98863636363636365</v>
      </c>
      <c r="PC53" s="158">
        <f t="shared" si="47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48"/>
        <v>0.98863636363636365</v>
      </c>
      <c r="PK53" s="158">
        <f t="shared" si="49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0"/>
        <v>0.98863636363636365</v>
      </c>
      <c r="PS53" s="158">
        <f t="shared" si="51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2"/>
        <v>0.98863636363636365</v>
      </c>
      <c r="QA53" s="158">
        <f t="shared" si="53"/>
        <v>0</v>
      </c>
      <c r="QC53" s="157">
        <f t="shared" si="54"/>
        <v>0</v>
      </c>
      <c r="QD53" s="157" t="s">
        <v>69</v>
      </c>
      <c r="QE53" s="157">
        <v>176</v>
      </c>
      <c r="QF53" s="157">
        <v>174</v>
      </c>
      <c r="QG53" s="157">
        <v>2</v>
      </c>
      <c r="QH53" s="157">
        <v>0</v>
      </c>
      <c r="QI53" s="158">
        <f t="shared" si="55"/>
        <v>0.98863636363636365</v>
      </c>
      <c r="QJ53" s="158">
        <f t="shared" si="56"/>
        <v>0</v>
      </c>
      <c r="QL53" s="157" t="s">
        <v>69</v>
      </c>
      <c r="QM53" s="157">
        <v>176</v>
      </c>
      <c r="QN53" s="157">
        <v>174</v>
      </c>
      <c r="QO53" s="157">
        <v>2</v>
      </c>
      <c r="QP53" s="157">
        <v>0</v>
      </c>
      <c r="QQ53" s="158">
        <f t="shared" si="57"/>
        <v>0.98863636363636365</v>
      </c>
      <c r="QR53" s="158">
        <f t="shared" si="58"/>
        <v>0</v>
      </c>
      <c r="QT53" s="157">
        <f t="shared" si="59"/>
        <v>0</v>
      </c>
      <c r="QU53" s="157" t="s">
        <v>69</v>
      </c>
      <c r="QV53" s="157">
        <v>176</v>
      </c>
      <c r="QW53" s="157">
        <v>174</v>
      </c>
      <c r="QX53" s="157">
        <v>2</v>
      </c>
      <c r="QY53" s="157">
        <v>0</v>
      </c>
      <c r="QZ53" s="158">
        <f t="shared" si="60"/>
        <v>0.98863636363636365</v>
      </c>
      <c r="RA53" s="158">
        <f t="shared" si="61"/>
        <v>0</v>
      </c>
      <c r="RC53" s="157" t="s">
        <v>69</v>
      </c>
      <c r="RD53" s="157">
        <v>176</v>
      </c>
      <c r="RE53" s="157">
        <v>174</v>
      </c>
      <c r="RF53" s="157">
        <v>2</v>
      </c>
      <c r="RG53" s="157">
        <v>0</v>
      </c>
      <c r="RH53" s="158">
        <f t="shared" si="62"/>
        <v>0.98863636363636365</v>
      </c>
      <c r="RI53" s="158">
        <f t="shared" si="63"/>
        <v>0</v>
      </c>
      <c r="RK53" s="157" t="s">
        <v>69</v>
      </c>
      <c r="RL53" s="157">
        <v>176</v>
      </c>
      <c r="RM53" s="157">
        <v>174</v>
      </c>
      <c r="RN53" s="157">
        <v>2</v>
      </c>
      <c r="RO53" s="157">
        <v>0</v>
      </c>
      <c r="RP53" s="158">
        <v>0.99</v>
      </c>
      <c r="RR53" s="157" t="s">
        <v>69</v>
      </c>
      <c r="RS53" s="157">
        <v>176</v>
      </c>
      <c r="RT53" s="157">
        <v>174</v>
      </c>
      <c r="RU53" s="157">
        <v>2</v>
      </c>
      <c r="RV53" s="157">
        <v>0</v>
      </c>
      <c r="RW53" s="158">
        <f t="shared" si="64"/>
        <v>0.98863636363636365</v>
      </c>
      <c r="RX53" s="158">
        <f t="shared" si="65"/>
        <v>0.98863636363636365</v>
      </c>
      <c r="RZ53" s="157" t="s">
        <v>69</v>
      </c>
      <c r="SA53" s="157">
        <v>176</v>
      </c>
      <c r="SB53" s="157">
        <v>174</v>
      </c>
      <c r="SC53" s="157">
        <v>2</v>
      </c>
      <c r="SD53" s="157">
        <v>0</v>
      </c>
      <c r="SE53" s="158">
        <f t="shared" si="66"/>
        <v>0.98863636363636365</v>
      </c>
      <c r="SF53" s="158">
        <f t="shared" si="67"/>
        <v>0</v>
      </c>
      <c r="SH53" s="157" t="s">
        <v>69</v>
      </c>
      <c r="SI53" s="157">
        <v>176</v>
      </c>
      <c r="SJ53" s="157">
        <v>174</v>
      </c>
      <c r="SK53" s="157">
        <v>2</v>
      </c>
      <c r="SL53" s="157">
        <v>0</v>
      </c>
      <c r="SM53" s="158">
        <f t="shared" si="68"/>
        <v>0.98863636363636365</v>
      </c>
      <c r="SN53" s="158">
        <f t="shared" si="69"/>
        <v>0</v>
      </c>
      <c r="SP53" s="157" t="s">
        <v>69</v>
      </c>
      <c r="SQ53" s="157">
        <v>176</v>
      </c>
      <c r="SR53" s="157">
        <v>174</v>
      </c>
      <c r="SS53" s="157">
        <v>2</v>
      </c>
      <c r="ST53" s="157">
        <v>0</v>
      </c>
      <c r="SU53" s="158">
        <f t="shared" si="70"/>
        <v>0.98863636363636365</v>
      </c>
      <c r="SV53" s="158">
        <f t="shared" si="71"/>
        <v>0</v>
      </c>
      <c r="SX53" s="157" t="s">
        <v>69</v>
      </c>
      <c r="SY53" s="157">
        <v>176</v>
      </c>
      <c r="SZ53" s="157">
        <v>174</v>
      </c>
      <c r="TA53" s="157">
        <v>2</v>
      </c>
      <c r="TB53" s="157">
        <v>0</v>
      </c>
      <c r="TC53" s="158">
        <f t="shared" si="72"/>
        <v>0.98863636363636365</v>
      </c>
      <c r="TD53" s="158">
        <f t="shared" si="73"/>
        <v>0</v>
      </c>
      <c r="TF53" s="157" t="s">
        <v>69</v>
      </c>
      <c r="TG53" s="157">
        <v>176</v>
      </c>
      <c r="TH53" s="157">
        <v>174</v>
      </c>
      <c r="TI53" s="157">
        <v>2</v>
      </c>
      <c r="TJ53" s="157">
        <v>0</v>
      </c>
      <c r="TK53" s="158">
        <f t="shared" si="74"/>
        <v>0.98863636363636365</v>
      </c>
      <c r="TL53" s="158">
        <f t="shared" si="75"/>
        <v>0</v>
      </c>
      <c r="TN53" s="157" t="s">
        <v>69</v>
      </c>
      <c r="TO53" s="157">
        <v>176</v>
      </c>
      <c r="TP53" s="157">
        <v>174</v>
      </c>
      <c r="TQ53" s="157">
        <v>2</v>
      </c>
      <c r="TR53" s="157">
        <v>0</v>
      </c>
      <c r="TS53" s="158">
        <f t="shared" si="76"/>
        <v>0.98863636363636365</v>
      </c>
      <c r="TT53" s="158">
        <f t="shared" si="77"/>
        <v>0</v>
      </c>
      <c r="TV53" s="157" t="s">
        <v>69</v>
      </c>
      <c r="TW53" s="157">
        <v>176</v>
      </c>
      <c r="TX53" s="157">
        <v>174</v>
      </c>
      <c r="TY53" s="157">
        <v>2</v>
      </c>
      <c r="TZ53" s="157">
        <v>0</v>
      </c>
      <c r="UA53" s="158">
        <f t="shared" si="78"/>
        <v>0.98863636363636365</v>
      </c>
      <c r="UB53" s="158">
        <f t="shared" si="79"/>
        <v>0</v>
      </c>
      <c r="UD53" s="157" t="s">
        <v>69</v>
      </c>
      <c r="UE53" s="157">
        <v>176</v>
      </c>
      <c r="UF53" s="159">
        <v>174</v>
      </c>
      <c r="UG53" s="157">
        <v>2</v>
      </c>
      <c r="UH53" s="159">
        <v>0</v>
      </c>
      <c r="UI53" s="158">
        <f t="shared" si="80"/>
        <v>0.98863636363636365</v>
      </c>
      <c r="UJ53" s="158">
        <f t="shared" si="81"/>
        <v>0</v>
      </c>
      <c r="UK53" s="110" t="s">
        <v>119</v>
      </c>
      <c r="UL53" s="157" t="s">
        <v>69</v>
      </c>
      <c r="UM53" s="157">
        <v>176</v>
      </c>
      <c r="UN53" s="159">
        <v>174</v>
      </c>
      <c r="UO53" s="157">
        <v>2</v>
      </c>
      <c r="UP53" s="159">
        <v>0</v>
      </c>
      <c r="UQ53" s="158">
        <f t="shared" si="82"/>
        <v>0.98863636363636365</v>
      </c>
      <c r="UR53" s="158">
        <f t="shared" si="83"/>
        <v>0</v>
      </c>
      <c r="UT53" s="157" t="s">
        <v>69</v>
      </c>
      <c r="UU53" s="157">
        <v>176</v>
      </c>
      <c r="UV53" s="159">
        <v>174</v>
      </c>
      <c r="UW53" s="157">
        <v>2</v>
      </c>
      <c r="UX53" s="159">
        <v>0</v>
      </c>
      <c r="UY53" s="158">
        <f t="shared" si="84"/>
        <v>0.98863636363636365</v>
      </c>
      <c r="VA53" s="157" t="s">
        <v>69</v>
      </c>
      <c r="VB53" s="157">
        <v>176</v>
      </c>
      <c r="VC53" s="157">
        <v>174</v>
      </c>
      <c r="VD53" s="157">
        <v>2</v>
      </c>
      <c r="VE53" s="157">
        <v>0</v>
      </c>
      <c r="VF53" s="158">
        <f t="shared" si="85"/>
        <v>0.98863636363636365</v>
      </c>
      <c r="VH53" s="157" t="s">
        <v>69</v>
      </c>
      <c r="VI53" s="157">
        <v>176</v>
      </c>
      <c r="VJ53" s="157">
        <v>174</v>
      </c>
      <c r="VK53" s="157">
        <v>2</v>
      </c>
      <c r="VL53" s="157">
        <v>0</v>
      </c>
      <c r="VM53" s="158">
        <f t="shared" si="86"/>
        <v>0.98863636363636365</v>
      </c>
      <c r="VN53" s="158">
        <f t="shared" si="87"/>
        <v>0</v>
      </c>
      <c r="VQ53" s="17" t="s">
        <v>69</v>
      </c>
      <c r="VR53" s="157">
        <v>176</v>
      </c>
      <c r="VS53" s="157">
        <v>173</v>
      </c>
      <c r="VT53" s="159">
        <v>3</v>
      </c>
      <c r="VU53" s="157">
        <v>0</v>
      </c>
      <c r="VV53" s="158">
        <v>0.98</v>
      </c>
      <c r="VW53" s="158">
        <f t="shared" si="88"/>
        <v>-8.6363636363636642E-3</v>
      </c>
    </row>
    <row r="54" spans="1:595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96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2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5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0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1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2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95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4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5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89"/>
        <v>0.96536796536796532</v>
      </c>
      <c r="ID54" s="4">
        <f t="shared" si="26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90"/>
        <v>0.96536796536796532</v>
      </c>
      <c r="IL54" s="4">
        <f t="shared" si="27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28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29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0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97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2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3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91"/>
        <v>0.96536796536796532</v>
      </c>
      <c r="KP54" s="4">
        <f t="shared" si="34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5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6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92"/>
        <v>0.96536796536796532</v>
      </c>
      <c r="LV54" s="4">
        <f t="shared" si="37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93"/>
        <v>0.96536796536796532</v>
      </c>
      <c r="MD54" s="158">
        <f t="shared" si="38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39"/>
        <v>0.96536796536796532</v>
      </c>
      <c r="ML54" s="158">
        <f t="shared" si="40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1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2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3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4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5"/>
        <v>0.96536796536796532</v>
      </c>
      <c r="OU54" s="158">
        <f t="shared" si="46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94"/>
        <v>0.96536796536796532</v>
      </c>
      <c r="PC54" s="158">
        <f t="shared" si="47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48"/>
        <v>0.96536796536796532</v>
      </c>
      <c r="PK54" s="158">
        <f t="shared" si="49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0"/>
        <v>0.96536796536796532</v>
      </c>
      <c r="PS54" s="158">
        <f t="shared" si="51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2"/>
        <v>0.96536796536796532</v>
      </c>
      <c r="QA54" s="158">
        <f t="shared" si="53"/>
        <v>0</v>
      </c>
      <c r="QC54" s="157">
        <f t="shared" si="54"/>
        <v>0</v>
      </c>
      <c r="QD54" s="157" t="s">
        <v>70</v>
      </c>
      <c r="QE54" s="157">
        <v>231</v>
      </c>
      <c r="QF54" s="157">
        <v>223</v>
      </c>
      <c r="QG54" s="157">
        <v>7</v>
      </c>
      <c r="QH54" s="157">
        <v>1</v>
      </c>
      <c r="QI54" s="158">
        <f t="shared" si="55"/>
        <v>0.96536796536796532</v>
      </c>
      <c r="QJ54" s="158">
        <f t="shared" si="56"/>
        <v>0</v>
      </c>
      <c r="QL54" s="157" t="s">
        <v>70</v>
      </c>
      <c r="QM54" s="157">
        <v>231</v>
      </c>
      <c r="QN54" s="157">
        <v>223</v>
      </c>
      <c r="QO54" s="157">
        <v>7</v>
      </c>
      <c r="QP54" s="157">
        <v>1</v>
      </c>
      <c r="QQ54" s="158">
        <f t="shared" si="57"/>
        <v>0.96536796536796532</v>
      </c>
      <c r="QR54" s="158">
        <f>QQ54-QI54</f>
        <v>0</v>
      </c>
      <c r="QT54" s="157">
        <f t="shared" si="59"/>
        <v>0</v>
      </c>
      <c r="QU54" s="157" t="s">
        <v>70</v>
      </c>
      <c r="QV54" s="157">
        <v>231</v>
      </c>
      <c r="QW54" s="157">
        <v>223</v>
      </c>
      <c r="QX54" s="157">
        <v>7</v>
      </c>
      <c r="QY54" s="157">
        <v>1</v>
      </c>
      <c r="QZ54" s="158">
        <f t="shared" si="60"/>
        <v>0.96536796536796532</v>
      </c>
      <c r="RA54" s="158">
        <f t="shared" si="61"/>
        <v>0</v>
      </c>
      <c r="RC54" s="157" t="s">
        <v>70</v>
      </c>
      <c r="RD54" s="157">
        <v>231</v>
      </c>
      <c r="RE54" s="157">
        <v>223</v>
      </c>
      <c r="RF54" s="157">
        <v>7</v>
      </c>
      <c r="RG54" s="157">
        <v>1</v>
      </c>
      <c r="RH54" s="158">
        <f t="shared" si="62"/>
        <v>0.96536796536796532</v>
      </c>
      <c r="RI54" s="158">
        <f t="shared" si="63"/>
        <v>0</v>
      </c>
      <c r="RK54" s="157" t="s">
        <v>70</v>
      </c>
      <c r="RL54" s="157">
        <v>231</v>
      </c>
      <c r="RM54" s="157">
        <v>223</v>
      </c>
      <c r="RN54" s="157">
        <v>7</v>
      </c>
      <c r="RO54" s="157">
        <v>1</v>
      </c>
      <c r="RP54" s="158">
        <v>0.97</v>
      </c>
      <c r="RR54" s="157" t="s">
        <v>70</v>
      </c>
      <c r="RS54" s="157">
        <v>231</v>
      </c>
      <c r="RT54" s="157">
        <v>223</v>
      </c>
      <c r="RU54" s="157">
        <v>7</v>
      </c>
      <c r="RV54" s="157">
        <v>1</v>
      </c>
      <c r="RW54" s="158">
        <f t="shared" si="64"/>
        <v>0.96536796536796532</v>
      </c>
      <c r="RX54" s="158">
        <f t="shared" si="65"/>
        <v>-3.4632034632034681E-2</v>
      </c>
      <c r="RZ54" s="157" t="s">
        <v>70</v>
      </c>
      <c r="SA54" s="157">
        <v>231</v>
      </c>
      <c r="SB54" s="157">
        <v>223</v>
      </c>
      <c r="SC54" s="157">
        <v>7</v>
      </c>
      <c r="SD54" s="157">
        <v>1</v>
      </c>
      <c r="SE54" s="158">
        <f t="shared" si="66"/>
        <v>0.96536796536796532</v>
      </c>
      <c r="SF54" s="158">
        <f t="shared" si="67"/>
        <v>0</v>
      </c>
      <c r="SH54" s="157" t="s">
        <v>70</v>
      </c>
      <c r="SI54" s="157">
        <v>231</v>
      </c>
      <c r="SJ54" s="157">
        <v>223</v>
      </c>
      <c r="SK54" s="157">
        <v>7</v>
      </c>
      <c r="SL54" s="157">
        <v>1</v>
      </c>
      <c r="SM54" s="158">
        <f t="shared" si="68"/>
        <v>0.96536796536796532</v>
      </c>
      <c r="SN54" s="158">
        <f t="shared" si="69"/>
        <v>0</v>
      </c>
      <c r="SP54" s="157" t="s">
        <v>70</v>
      </c>
      <c r="SQ54" s="157">
        <v>231</v>
      </c>
      <c r="SR54" s="157">
        <v>223</v>
      </c>
      <c r="SS54" s="157">
        <v>7</v>
      </c>
      <c r="ST54" s="157">
        <v>1</v>
      </c>
      <c r="SU54" s="158">
        <f t="shared" si="70"/>
        <v>0.96536796536796532</v>
      </c>
      <c r="SV54" s="158">
        <f t="shared" si="71"/>
        <v>0</v>
      </c>
      <c r="SX54" s="157" t="s">
        <v>70</v>
      </c>
      <c r="SY54" s="157">
        <v>231</v>
      </c>
      <c r="SZ54" s="157">
        <v>223</v>
      </c>
      <c r="TA54" s="157">
        <v>7</v>
      </c>
      <c r="TB54" s="157">
        <v>1</v>
      </c>
      <c r="TC54" s="158">
        <f t="shared" si="72"/>
        <v>0.96536796536796532</v>
      </c>
      <c r="TD54" s="158">
        <f t="shared" si="73"/>
        <v>0</v>
      </c>
      <c r="TF54" s="157" t="s">
        <v>70</v>
      </c>
      <c r="TG54" s="157">
        <v>231</v>
      </c>
      <c r="TH54" s="157">
        <v>223</v>
      </c>
      <c r="TI54" s="157">
        <v>7</v>
      </c>
      <c r="TJ54" s="157">
        <v>1</v>
      </c>
      <c r="TK54" s="158">
        <f t="shared" si="74"/>
        <v>0.96536796536796532</v>
      </c>
      <c r="TL54" s="158">
        <f t="shared" si="75"/>
        <v>0</v>
      </c>
      <c r="TN54" s="157" t="s">
        <v>70</v>
      </c>
      <c r="TO54" s="157">
        <v>231</v>
      </c>
      <c r="TP54" s="157">
        <v>223</v>
      </c>
      <c r="TQ54" s="157">
        <v>7</v>
      </c>
      <c r="TR54" s="157">
        <v>1</v>
      </c>
      <c r="TS54" s="158">
        <f t="shared" si="76"/>
        <v>0.96536796536796532</v>
      </c>
      <c r="TT54" s="158">
        <f t="shared" si="77"/>
        <v>0</v>
      </c>
      <c r="TV54" s="157" t="s">
        <v>70</v>
      </c>
      <c r="TW54" s="157">
        <v>231</v>
      </c>
      <c r="TX54" s="157">
        <v>223</v>
      </c>
      <c r="TY54" s="157">
        <v>7</v>
      </c>
      <c r="TZ54" s="157">
        <v>1</v>
      </c>
      <c r="UA54" s="158">
        <f t="shared" si="78"/>
        <v>0.96536796536796532</v>
      </c>
      <c r="UB54" s="158">
        <f t="shared" si="79"/>
        <v>0</v>
      </c>
      <c r="UD54" s="157" t="s">
        <v>70</v>
      </c>
      <c r="UE54" s="157">
        <v>270</v>
      </c>
      <c r="UF54" s="157">
        <v>260</v>
      </c>
      <c r="UG54" s="157">
        <v>8</v>
      </c>
      <c r="UH54" s="157">
        <v>2</v>
      </c>
      <c r="UI54" s="158">
        <f t="shared" si="80"/>
        <v>0.96296296296296291</v>
      </c>
      <c r="UJ54" s="158">
        <f t="shared" si="81"/>
        <v>-2.4050024050024099E-3</v>
      </c>
      <c r="UK54" s="110" t="s">
        <v>119</v>
      </c>
      <c r="UL54" s="157" t="s">
        <v>70</v>
      </c>
      <c r="UM54" s="157">
        <v>270</v>
      </c>
      <c r="UN54" s="157">
        <v>260</v>
      </c>
      <c r="UO54" s="157">
        <v>8</v>
      </c>
      <c r="UP54" s="157">
        <v>2</v>
      </c>
      <c r="UQ54" s="158">
        <f t="shared" si="82"/>
        <v>0.96296296296296291</v>
      </c>
      <c r="UR54" s="158">
        <f t="shared" si="83"/>
        <v>0</v>
      </c>
      <c r="US54" s="17" t="s">
        <v>119</v>
      </c>
      <c r="UT54" s="157" t="s">
        <v>70</v>
      </c>
      <c r="UU54" s="157">
        <v>270</v>
      </c>
      <c r="UV54" s="157">
        <v>260</v>
      </c>
      <c r="UW54" s="157">
        <v>8</v>
      </c>
      <c r="UX54" s="157">
        <v>2</v>
      </c>
      <c r="UY54" s="158">
        <f t="shared" si="84"/>
        <v>0.96296296296296291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5"/>
        <v>0.96296296296296291</v>
      </c>
      <c r="VG54" s="17" t="s">
        <v>119</v>
      </c>
      <c r="VH54" s="157" t="s">
        <v>70</v>
      </c>
      <c r="VI54" s="157">
        <v>270</v>
      </c>
      <c r="VJ54" s="157">
        <v>260</v>
      </c>
      <c r="VK54" s="157">
        <v>8</v>
      </c>
      <c r="VL54" s="157">
        <v>2</v>
      </c>
      <c r="VM54" s="158">
        <f t="shared" si="86"/>
        <v>0.96296296296296291</v>
      </c>
      <c r="VN54" s="158">
        <f t="shared" si="87"/>
        <v>0</v>
      </c>
      <c r="VO54" s="158" t="s">
        <v>119</v>
      </c>
      <c r="VQ54" s="157" t="s">
        <v>70</v>
      </c>
      <c r="VR54" s="157">
        <v>270</v>
      </c>
      <c r="VS54" s="157">
        <v>222</v>
      </c>
      <c r="VT54" s="157">
        <v>7</v>
      </c>
      <c r="VU54" s="157">
        <v>41</v>
      </c>
      <c r="VV54" s="158">
        <v>0.82</v>
      </c>
      <c r="VW54" s="158">
        <f t="shared" si="88"/>
        <v>-0.14296296296296296</v>
      </c>
    </row>
    <row r="55" spans="1:595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96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1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2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3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4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5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6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7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8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9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0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1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2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3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4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5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18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19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0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1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2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3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95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4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5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89"/>
        <v>0.96354166666666663</v>
      </c>
      <c r="ID55" s="4">
        <f t="shared" si="26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7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28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29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0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97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2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3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4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5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6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7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93"/>
        <v>0.96354166666666663</v>
      </c>
      <c r="MD55" s="158">
        <f t="shared" si="38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39"/>
        <v>0.97916666666666663</v>
      </c>
      <c r="ML55" s="158">
        <f t="shared" si="40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1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2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3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4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6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94"/>
        <v>0.96354166666666663</v>
      </c>
      <c r="PC55" s="158">
        <f t="shared" si="47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48"/>
        <v>0.96354166666666663</v>
      </c>
      <c r="PK55" s="158">
        <f t="shared" si="49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0"/>
        <v>0.96354166666666663</v>
      </c>
      <c r="PS55" s="158">
        <f t="shared" si="51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2"/>
        <v>0.96354166666666663</v>
      </c>
      <c r="QA55" s="158">
        <f t="shared" si="53"/>
        <v>0</v>
      </c>
      <c r="QC55" s="157">
        <f t="shared" si="54"/>
        <v>0</v>
      </c>
      <c r="QD55" s="161" t="s">
        <v>71</v>
      </c>
      <c r="QE55" s="157">
        <v>192</v>
      </c>
      <c r="QF55" s="157">
        <v>185</v>
      </c>
      <c r="QG55" s="157">
        <v>7</v>
      </c>
      <c r="QH55" s="159">
        <v>0</v>
      </c>
      <c r="QI55" s="158">
        <f t="shared" si="55"/>
        <v>0.96354166666666663</v>
      </c>
      <c r="QJ55" s="158">
        <f t="shared" si="56"/>
        <v>0</v>
      </c>
      <c r="QK55" s="2" t="s">
        <v>119</v>
      </c>
      <c r="QL55" s="161" t="s">
        <v>71</v>
      </c>
      <c r="QM55" s="157">
        <v>192</v>
      </c>
      <c r="QN55" s="157">
        <v>185</v>
      </c>
      <c r="QO55" s="157">
        <v>7</v>
      </c>
      <c r="QP55" s="159">
        <v>0</v>
      </c>
      <c r="QQ55" s="158">
        <f t="shared" si="57"/>
        <v>0.96354166666666663</v>
      </c>
      <c r="QR55" s="158">
        <f t="shared" si="58"/>
        <v>0</v>
      </c>
      <c r="QT55" s="157">
        <f t="shared" si="59"/>
        <v>0</v>
      </c>
      <c r="QU55" s="161" t="s">
        <v>71</v>
      </c>
      <c r="QV55" s="157">
        <v>192</v>
      </c>
      <c r="QW55" s="157">
        <v>185</v>
      </c>
      <c r="QX55" s="157">
        <v>7</v>
      </c>
      <c r="QY55" s="159">
        <v>0</v>
      </c>
      <c r="QZ55" s="158">
        <f t="shared" si="60"/>
        <v>0.96354166666666663</v>
      </c>
      <c r="RA55" s="158">
        <f t="shared" si="61"/>
        <v>0</v>
      </c>
      <c r="RB55" s="2" t="s">
        <v>119</v>
      </c>
      <c r="RC55" s="161" t="s">
        <v>71</v>
      </c>
      <c r="RD55" s="157">
        <v>192</v>
      </c>
      <c r="RE55" s="157">
        <v>185</v>
      </c>
      <c r="RF55" s="157">
        <v>7</v>
      </c>
      <c r="RG55" s="159">
        <v>0</v>
      </c>
      <c r="RH55" s="158">
        <f t="shared" si="62"/>
        <v>0.96354166666666663</v>
      </c>
      <c r="RI55" s="158">
        <f t="shared" si="63"/>
        <v>0</v>
      </c>
      <c r="RJ55" s="2" t="s">
        <v>119</v>
      </c>
      <c r="RK55" s="157" t="s">
        <v>71</v>
      </c>
      <c r="RL55" s="157">
        <v>194</v>
      </c>
      <c r="RM55" s="157">
        <v>185</v>
      </c>
      <c r="RN55" s="157">
        <v>7</v>
      </c>
      <c r="RO55" s="157">
        <v>2</v>
      </c>
      <c r="RP55" s="158">
        <v>0.95</v>
      </c>
      <c r="RR55" s="161" t="s">
        <v>71</v>
      </c>
      <c r="RS55" s="157">
        <v>192</v>
      </c>
      <c r="RT55" s="157">
        <v>185</v>
      </c>
      <c r="RU55" s="157">
        <v>7</v>
      </c>
      <c r="RV55" s="157">
        <v>0</v>
      </c>
      <c r="RW55" s="158">
        <f t="shared" si="64"/>
        <v>0.96354166666666663</v>
      </c>
      <c r="RX55" s="158">
        <f t="shared" si="65"/>
        <v>-1.0364583333333335</v>
      </c>
      <c r="RZ55" s="161" t="s">
        <v>71</v>
      </c>
      <c r="SA55" s="157">
        <v>192</v>
      </c>
      <c r="SB55" s="157">
        <v>185</v>
      </c>
      <c r="SC55" s="157">
        <v>7</v>
      </c>
      <c r="SD55" s="157">
        <v>0</v>
      </c>
      <c r="SE55" s="158">
        <f t="shared" si="66"/>
        <v>0.96354166666666663</v>
      </c>
      <c r="SF55" s="158">
        <f t="shared" si="67"/>
        <v>0</v>
      </c>
      <c r="SH55" s="161" t="s">
        <v>71</v>
      </c>
      <c r="SI55" s="157">
        <v>192</v>
      </c>
      <c r="SJ55" s="159">
        <v>185</v>
      </c>
      <c r="SK55" s="157">
        <v>7</v>
      </c>
      <c r="SL55" s="159">
        <v>0</v>
      </c>
      <c r="SM55" s="158">
        <f t="shared" si="68"/>
        <v>0.96354166666666663</v>
      </c>
      <c r="SN55" s="158">
        <f t="shared" si="69"/>
        <v>0</v>
      </c>
      <c r="SO55" s="17" t="s">
        <v>119</v>
      </c>
      <c r="SP55" s="161" t="s">
        <v>71</v>
      </c>
      <c r="SQ55" s="157">
        <v>192</v>
      </c>
      <c r="SR55" s="157">
        <v>185</v>
      </c>
      <c r="SS55" s="159">
        <v>7</v>
      </c>
      <c r="ST55" s="159">
        <v>0</v>
      </c>
      <c r="SU55" s="158">
        <f t="shared" si="70"/>
        <v>0.96354166666666663</v>
      </c>
      <c r="SV55" s="158">
        <f t="shared" si="71"/>
        <v>0</v>
      </c>
      <c r="SW55" s="17" t="s">
        <v>119</v>
      </c>
      <c r="SX55" s="161" t="s">
        <v>71</v>
      </c>
      <c r="SY55" s="157">
        <v>192</v>
      </c>
      <c r="SZ55" s="157">
        <v>185</v>
      </c>
      <c r="TA55" s="157">
        <v>7</v>
      </c>
      <c r="TB55" s="157">
        <v>0</v>
      </c>
      <c r="TC55" s="158">
        <f t="shared" si="72"/>
        <v>0.96354166666666663</v>
      </c>
      <c r="TD55" s="158">
        <f t="shared" si="73"/>
        <v>0</v>
      </c>
      <c r="TF55" s="161" t="s">
        <v>71</v>
      </c>
      <c r="TG55" s="157">
        <v>192</v>
      </c>
      <c r="TH55" s="159">
        <v>185</v>
      </c>
      <c r="TI55" s="157">
        <v>7</v>
      </c>
      <c r="TJ55" s="159">
        <v>0</v>
      </c>
      <c r="TK55" s="158">
        <f t="shared" si="74"/>
        <v>0.96354166666666663</v>
      </c>
      <c r="TL55" s="158">
        <f t="shared" si="75"/>
        <v>0</v>
      </c>
      <c r="TM55" s="17" t="s">
        <v>119</v>
      </c>
      <c r="TN55" s="161" t="s">
        <v>71</v>
      </c>
      <c r="TO55" s="157">
        <v>192</v>
      </c>
      <c r="TP55" s="159">
        <v>185</v>
      </c>
      <c r="TQ55" s="157">
        <v>7</v>
      </c>
      <c r="TR55" s="159">
        <v>0</v>
      </c>
      <c r="TS55" s="158">
        <f t="shared" si="76"/>
        <v>0.96354166666666663</v>
      </c>
      <c r="TT55" s="158">
        <f t="shared" si="77"/>
        <v>0</v>
      </c>
      <c r="TV55" s="161" t="s">
        <v>71</v>
      </c>
      <c r="TW55" s="157">
        <v>192</v>
      </c>
      <c r="TX55" s="159">
        <v>185</v>
      </c>
      <c r="TY55" s="157">
        <v>7</v>
      </c>
      <c r="TZ55" s="159">
        <v>0</v>
      </c>
      <c r="UA55" s="158">
        <f t="shared" si="78"/>
        <v>0.96354166666666663</v>
      </c>
      <c r="UB55" s="158">
        <f t="shared" si="79"/>
        <v>0</v>
      </c>
      <c r="UD55" s="161" t="s">
        <v>71</v>
      </c>
      <c r="UE55" s="157">
        <v>194</v>
      </c>
      <c r="UF55" s="159">
        <v>187</v>
      </c>
      <c r="UG55" s="157">
        <v>7</v>
      </c>
      <c r="UH55" s="159">
        <v>0</v>
      </c>
      <c r="UI55" s="158">
        <f t="shared" si="80"/>
        <v>0.96391752577319589</v>
      </c>
      <c r="UJ55" s="158">
        <f t="shared" si="81"/>
        <v>3.758591065292638E-4</v>
      </c>
      <c r="UL55" s="161" t="s">
        <v>71</v>
      </c>
      <c r="UM55" s="157">
        <v>194</v>
      </c>
      <c r="UN55" s="159">
        <v>187</v>
      </c>
      <c r="UO55" s="157">
        <v>7</v>
      </c>
      <c r="UP55" s="159">
        <v>0</v>
      </c>
      <c r="UQ55" s="158">
        <f t="shared" si="82"/>
        <v>0.96391752577319589</v>
      </c>
      <c r="UR55" s="158">
        <f t="shared" si="83"/>
        <v>0</v>
      </c>
      <c r="US55" s="17" t="s">
        <v>119</v>
      </c>
      <c r="UT55" s="161" t="s">
        <v>71</v>
      </c>
      <c r="UU55" s="157">
        <v>194</v>
      </c>
      <c r="UV55" s="159">
        <v>187</v>
      </c>
      <c r="UW55" s="157">
        <v>7</v>
      </c>
      <c r="UX55" s="159">
        <v>0</v>
      </c>
      <c r="UY55" s="158">
        <f t="shared" si="84"/>
        <v>0.96391752577319589</v>
      </c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5"/>
        <v>0.96391752577319589</v>
      </c>
      <c r="VG55" s="17" t="s">
        <v>119</v>
      </c>
      <c r="VH55" s="161" t="s">
        <v>71</v>
      </c>
      <c r="VI55" s="157">
        <v>194</v>
      </c>
      <c r="VJ55" s="159">
        <v>187</v>
      </c>
      <c r="VK55" s="157">
        <v>7</v>
      </c>
      <c r="VL55" s="159">
        <v>0</v>
      </c>
      <c r="VM55" s="158">
        <f t="shared" si="86"/>
        <v>0.96391752577319589</v>
      </c>
      <c r="VN55" s="158">
        <f t="shared" si="87"/>
        <v>0</v>
      </c>
      <c r="VQ55" s="157" t="s">
        <v>71</v>
      </c>
      <c r="VR55" s="157">
        <v>196</v>
      </c>
      <c r="VS55" s="157">
        <v>189</v>
      </c>
      <c r="VT55" s="157">
        <v>7</v>
      </c>
      <c r="VU55" s="157">
        <v>0</v>
      </c>
      <c r="VV55" s="158">
        <v>0.96</v>
      </c>
      <c r="VW55" s="158">
        <f t="shared" si="88"/>
        <v>-3.917525773195929E-3</v>
      </c>
    </row>
    <row r="56" spans="1:595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96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2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5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0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1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2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3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95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4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5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89"/>
        <v>0.63529411764705879</v>
      </c>
      <c r="ID56" s="4">
        <f t="shared" si="26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90"/>
        <v>0.63529411764705879</v>
      </c>
      <c r="IL56" s="4">
        <f t="shared" si="27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28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29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0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97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2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91"/>
        <v>0.63529411764705879</v>
      </c>
      <c r="KP56" s="4">
        <f t="shared" si="34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5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6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92"/>
        <v>0.63529411764705879</v>
      </c>
      <c r="LV56" s="4">
        <f t="shared" si="37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93"/>
        <v>0.63529411764705879</v>
      </c>
      <c r="MD56" s="158">
        <f t="shared" si="38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39"/>
        <v>0.63529411764705879</v>
      </c>
      <c r="ML56" s="158">
        <f t="shared" si="40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1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2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3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4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5"/>
        <v>0.63529411764705879</v>
      </c>
      <c r="OU56" s="158">
        <f t="shared" si="46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94"/>
        <v>0.63529411764705879</v>
      </c>
      <c r="PC56" s="158">
        <f t="shared" si="47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48"/>
        <v>0.63529411764705879</v>
      </c>
      <c r="PK56" s="158">
        <f t="shared" si="49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0"/>
        <v>0.63529411764705879</v>
      </c>
      <c r="PS56" s="158">
        <f t="shared" si="51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2"/>
        <v>0.63529411764705879</v>
      </c>
      <c r="QA56" s="158">
        <f t="shared" si="53"/>
        <v>0</v>
      </c>
      <c r="QC56" s="157">
        <f t="shared" si="54"/>
        <v>0</v>
      </c>
      <c r="QD56" s="157" t="s">
        <v>72</v>
      </c>
      <c r="QE56" s="157">
        <v>85</v>
      </c>
      <c r="QF56" s="157">
        <v>54</v>
      </c>
      <c r="QG56" s="157">
        <v>2</v>
      </c>
      <c r="QH56" s="159">
        <v>29</v>
      </c>
      <c r="QI56" s="158">
        <f t="shared" si="55"/>
        <v>0.63529411764705879</v>
      </c>
      <c r="QJ56" s="158">
        <f t="shared" si="56"/>
        <v>0</v>
      </c>
      <c r="QK56" s="2" t="s">
        <v>119</v>
      </c>
      <c r="QL56" s="157" t="s">
        <v>72</v>
      </c>
      <c r="QM56" s="157">
        <v>85</v>
      </c>
      <c r="QN56" s="157">
        <v>54</v>
      </c>
      <c r="QO56" s="157">
        <v>2</v>
      </c>
      <c r="QP56" s="157">
        <v>29</v>
      </c>
      <c r="QQ56" s="158">
        <f t="shared" si="57"/>
        <v>0.63529411764705879</v>
      </c>
      <c r="QR56" s="158">
        <f t="shared" si="58"/>
        <v>0</v>
      </c>
      <c r="QT56" s="157">
        <f t="shared" si="59"/>
        <v>0</v>
      </c>
      <c r="QU56" s="157" t="s">
        <v>72</v>
      </c>
      <c r="QV56" s="157">
        <v>85</v>
      </c>
      <c r="QW56" s="157">
        <v>54</v>
      </c>
      <c r="QX56" s="157">
        <v>2</v>
      </c>
      <c r="QY56" s="157">
        <v>29</v>
      </c>
      <c r="QZ56" s="158">
        <f t="shared" si="60"/>
        <v>0.63529411764705879</v>
      </c>
      <c r="RA56" s="158">
        <f t="shared" si="61"/>
        <v>0</v>
      </c>
      <c r="RC56" s="157" t="s">
        <v>72</v>
      </c>
      <c r="RD56" s="157">
        <v>85</v>
      </c>
      <c r="RE56" s="157">
        <v>54</v>
      </c>
      <c r="RF56" s="157">
        <v>2</v>
      </c>
      <c r="RG56" s="159">
        <v>29</v>
      </c>
      <c r="RH56" s="158">
        <f t="shared" si="62"/>
        <v>0.63529411764705879</v>
      </c>
      <c r="RI56" s="158">
        <f t="shared" si="63"/>
        <v>0</v>
      </c>
      <c r="RJ56" s="2" t="s">
        <v>119</v>
      </c>
      <c r="RK56" s="157" t="s">
        <v>72</v>
      </c>
      <c r="RL56" s="157">
        <v>85</v>
      </c>
      <c r="RM56" s="157">
        <v>54</v>
      </c>
      <c r="RN56" s="157">
        <v>2</v>
      </c>
      <c r="RO56" s="157">
        <v>29</v>
      </c>
      <c r="RP56" s="158">
        <v>0.64</v>
      </c>
      <c r="RR56" s="157" t="s">
        <v>72</v>
      </c>
      <c r="RS56" s="157">
        <v>85</v>
      </c>
      <c r="RT56" s="157">
        <v>54</v>
      </c>
      <c r="RU56" s="157">
        <v>2</v>
      </c>
      <c r="RV56" s="157">
        <v>29</v>
      </c>
      <c r="RW56" s="158">
        <f t="shared" si="64"/>
        <v>0.63529411764705879</v>
      </c>
      <c r="RX56" s="158">
        <f t="shared" si="65"/>
        <v>-28.36470588235294</v>
      </c>
      <c r="RZ56" s="157" t="s">
        <v>72</v>
      </c>
      <c r="SA56" s="157">
        <v>85</v>
      </c>
      <c r="SB56" s="157">
        <v>54</v>
      </c>
      <c r="SC56" s="157">
        <v>2</v>
      </c>
      <c r="SD56" s="157">
        <v>29</v>
      </c>
      <c r="SE56" s="158">
        <f t="shared" si="66"/>
        <v>0.63529411764705879</v>
      </c>
      <c r="SF56" s="158">
        <f t="shared" si="67"/>
        <v>0</v>
      </c>
      <c r="SH56" s="157" t="s">
        <v>72</v>
      </c>
      <c r="SI56" s="157">
        <v>85</v>
      </c>
      <c r="SJ56" s="157">
        <v>54</v>
      </c>
      <c r="SK56" s="157">
        <v>2</v>
      </c>
      <c r="SL56" s="157">
        <v>29</v>
      </c>
      <c r="SM56" s="158">
        <f t="shared" si="68"/>
        <v>0.63529411764705879</v>
      </c>
      <c r="SN56" s="158">
        <f t="shared" si="69"/>
        <v>0</v>
      </c>
      <c r="SP56" s="157" t="s">
        <v>72</v>
      </c>
      <c r="SQ56" s="157">
        <v>85</v>
      </c>
      <c r="SR56" s="159">
        <v>54</v>
      </c>
      <c r="SS56" s="157">
        <v>2</v>
      </c>
      <c r="ST56" s="159">
        <v>29</v>
      </c>
      <c r="SU56" s="158">
        <f t="shared" si="70"/>
        <v>0.63529411764705879</v>
      </c>
      <c r="SV56" s="158">
        <f t="shared" si="71"/>
        <v>0</v>
      </c>
      <c r="SW56" s="17" t="s">
        <v>119</v>
      </c>
      <c r="SX56" s="157" t="s">
        <v>72</v>
      </c>
      <c r="SY56" s="157">
        <v>85</v>
      </c>
      <c r="SZ56" s="157">
        <v>54</v>
      </c>
      <c r="TA56" s="157">
        <v>2</v>
      </c>
      <c r="TB56" s="157">
        <v>29</v>
      </c>
      <c r="TC56" s="158">
        <f t="shared" si="72"/>
        <v>0.63529411764705879</v>
      </c>
      <c r="TD56" s="158">
        <f t="shared" si="73"/>
        <v>0</v>
      </c>
      <c r="TF56" s="157" t="s">
        <v>72</v>
      </c>
      <c r="TG56" s="157">
        <v>85</v>
      </c>
      <c r="TH56" s="159">
        <v>54</v>
      </c>
      <c r="TI56" s="157">
        <v>2</v>
      </c>
      <c r="TJ56" s="159">
        <v>29</v>
      </c>
      <c r="TK56" s="158">
        <f t="shared" si="74"/>
        <v>0.63529411764705879</v>
      </c>
      <c r="TL56" s="158">
        <f t="shared" si="75"/>
        <v>0</v>
      </c>
      <c r="TM56" s="17" t="s">
        <v>119</v>
      </c>
      <c r="TN56" s="157" t="s">
        <v>72</v>
      </c>
      <c r="TO56" s="157">
        <v>85</v>
      </c>
      <c r="TP56" s="159">
        <v>54</v>
      </c>
      <c r="TQ56" s="157">
        <v>2</v>
      </c>
      <c r="TR56" s="159">
        <v>29</v>
      </c>
      <c r="TS56" s="158">
        <f t="shared" si="76"/>
        <v>0.63529411764705879</v>
      </c>
      <c r="TT56" s="158">
        <f t="shared" si="77"/>
        <v>0</v>
      </c>
      <c r="TV56" s="157" t="s">
        <v>72</v>
      </c>
      <c r="TW56" s="157">
        <v>85</v>
      </c>
      <c r="TX56" s="159">
        <v>54</v>
      </c>
      <c r="TY56" s="157">
        <v>2</v>
      </c>
      <c r="TZ56" s="159">
        <v>29</v>
      </c>
      <c r="UA56" s="158">
        <f t="shared" si="78"/>
        <v>0.63529411764705879</v>
      </c>
      <c r="UB56" s="158">
        <f t="shared" si="79"/>
        <v>0</v>
      </c>
      <c r="UD56" s="157" t="s">
        <v>72</v>
      </c>
      <c r="UE56" s="157">
        <v>85</v>
      </c>
      <c r="UF56" s="159">
        <v>54</v>
      </c>
      <c r="UG56" s="157">
        <v>2</v>
      </c>
      <c r="UH56" s="159">
        <v>29</v>
      </c>
      <c r="UI56" s="158">
        <f t="shared" si="80"/>
        <v>0.63529411764705879</v>
      </c>
      <c r="UJ56" s="158">
        <f t="shared" si="81"/>
        <v>0</v>
      </c>
      <c r="UL56" s="157" t="s">
        <v>72</v>
      </c>
      <c r="UM56" s="157">
        <v>85</v>
      </c>
      <c r="UN56" s="159">
        <v>54</v>
      </c>
      <c r="UO56" s="157">
        <v>2</v>
      </c>
      <c r="UP56" s="159">
        <v>29</v>
      </c>
      <c r="UQ56" s="158">
        <f t="shared" si="82"/>
        <v>0.63529411764705879</v>
      </c>
      <c r="UR56" s="158">
        <f t="shared" si="83"/>
        <v>0</v>
      </c>
      <c r="UT56" s="157" t="s">
        <v>72</v>
      </c>
      <c r="UU56" s="157">
        <v>85</v>
      </c>
      <c r="UV56" s="159">
        <v>54</v>
      </c>
      <c r="UW56" s="157">
        <v>2</v>
      </c>
      <c r="UX56" s="159">
        <v>29</v>
      </c>
      <c r="UY56" s="158">
        <f t="shared" si="84"/>
        <v>0.63529411764705879</v>
      </c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5"/>
        <v>0.63529411764705879</v>
      </c>
      <c r="VH56" s="157" t="s">
        <v>72</v>
      </c>
      <c r="VI56" s="157">
        <v>85</v>
      </c>
      <c r="VJ56" s="157">
        <v>54</v>
      </c>
      <c r="VK56" s="157">
        <v>2</v>
      </c>
      <c r="VL56" s="157">
        <v>29</v>
      </c>
      <c r="VM56" s="158">
        <f t="shared" si="86"/>
        <v>0.63529411764705879</v>
      </c>
      <c r="VN56" s="158">
        <f t="shared" si="87"/>
        <v>0</v>
      </c>
      <c r="VQ56" s="157" t="s">
        <v>72</v>
      </c>
      <c r="VR56" s="157">
        <v>85</v>
      </c>
      <c r="VS56" s="157">
        <v>54</v>
      </c>
      <c r="VT56" s="157">
        <v>2</v>
      </c>
      <c r="VU56" s="157">
        <v>29</v>
      </c>
      <c r="VV56" s="158">
        <v>0.64</v>
      </c>
      <c r="VW56" s="158">
        <f t="shared" si="88"/>
        <v>4.7058823529412264E-3</v>
      </c>
    </row>
    <row r="57" spans="1:595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96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2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3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4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5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6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2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5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6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7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18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19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0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1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2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3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95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4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5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89"/>
        <v>0.92882562277580072</v>
      </c>
      <c r="ID57" s="4">
        <f t="shared" si="26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90"/>
        <v>0.92882562277580072</v>
      </c>
      <c r="IL57" s="4">
        <f t="shared" si="27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28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29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0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97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2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98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91"/>
        <v>0.90378006872852235</v>
      </c>
      <c r="KP57" s="4">
        <f t="shared" si="34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5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6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92"/>
        <v>0.90378006872852235</v>
      </c>
      <c r="LV57" s="4">
        <f t="shared" si="37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93"/>
        <v>0.90378006872852235</v>
      </c>
      <c r="MD57" s="158">
        <f t="shared" si="38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39"/>
        <v>0.90378006872852235</v>
      </c>
      <c r="ML57" s="158">
        <f t="shared" si="40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1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2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3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4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5"/>
        <v>0.90034364261168387</v>
      </c>
      <c r="OU57" s="158">
        <f t="shared" si="46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94"/>
        <v>0.90378006872852235</v>
      </c>
      <c r="PC57" s="158">
        <f t="shared" si="47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48"/>
        <v>0.90378006872852235</v>
      </c>
      <c r="PK57" s="158">
        <f t="shared" si="49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0"/>
        <v>0.90378006872852235</v>
      </c>
      <c r="PS57" s="158">
        <f t="shared" si="51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2"/>
        <v>0.90378006872852235</v>
      </c>
      <c r="QA57" s="158">
        <f t="shared" si="53"/>
        <v>0</v>
      </c>
      <c r="QC57" s="157">
        <f t="shared" si="54"/>
        <v>0</v>
      </c>
      <c r="QD57" s="157" t="s">
        <v>73</v>
      </c>
      <c r="QE57" s="157">
        <v>291</v>
      </c>
      <c r="QF57" s="157">
        <v>263</v>
      </c>
      <c r="QG57" s="157">
        <v>26</v>
      </c>
      <c r="QH57" s="157">
        <v>2</v>
      </c>
      <c r="QI57" s="158">
        <f t="shared" si="55"/>
        <v>0.90378006872852235</v>
      </c>
      <c r="QJ57" s="158">
        <f t="shared" si="56"/>
        <v>0</v>
      </c>
      <c r="QL57" s="157" t="s">
        <v>73</v>
      </c>
      <c r="QM57" s="157">
        <v>291</v>
      </c>
      <c r="QN57" s="157">
        <v>263</v>
      </c>
      <c r="QO57" s="159">
        <v>26</v>
      </c>
      <c r="QP57" s="157">
        <v>2</v>
      </c>
      <c r="QQ57" s="158">
        <f t="shared" si="57"/>
        <v>0.90378006872852235</v>
      </c>
      <c r="QR57" s="158">
        <f t="shared" si="58"/>
        <v>0</v>
      </c>
      <c r="QT57" s="157">
        <f t="shared" si="59"/>
        <v>0</v>
      </c>
      <c r="QU57" s="157" t="s">
        <v>73</v>
      </c>
      <c r="QV57" s="157">
        <v>291</v>
      </c>
      <c r="QW57" s="157">
        <v>263</v>
      </c>
      <c r="QX57" s="157">
        <v>26</v>
      </c>
      <c r="QY57" s="157">
        <v>2</v>
      </c>
      <c r="QZ57" s="158">
        <f t="shared" si="60"/>
        <v>0.90378006872852235</v>
      </c>
      <c r="RA57" s="158">
        <f t="shared" si="61"/>
        <v>0</v>
      </c>
      <c r="RC57" s="157" t="s">
        <v>73</v>
      </c>
      <c r="RD57" s="157">
        <v>291</v>
      </c>
      <c r="RE57" s="157">
        <v>263</v>
      </c>
      <c r="RF57" s="157">
        <v>26</v>
      </c>
      <c r="RG57" s="157">
        <v>2</v>
      </c>
      <c r="RH57" s="158">
        <f t="shared" si="62"/>
        <v>0.90378006872852235</v>
      </c>
      <c r="RI57" s="158">
        <f t="shared" si="63"/>
        <v>0</v>
      </c>
      <c r="RK57" s="157" t="s">
        <v>73</v>
      </c>
      <c r="RL57" s="157">
        <v>291</v>
      </c>
      <c r="RM57" s="157">
        <v>262</v>
      </c>
      <c r="RN57" s="157">
        <v>27</v>
      </c>
      <c r="RO57" s="157">
        <v>2</v>
      </c>
      <c r="RP57" s="158">
        <v>0.9</v>
      </c>
      <c r="RR57" s="157" t="s">
        <v>73</v>
      </c>
      <c r="RS57" s="157">
        <v>291</v>
      </c>
      <c r="RT57" s="157">
        <v>263</v>
      </c>
      <c r="RU57" s="157">
        <v>26</v>
      </c>
      <c r="RV57" s="159">
        <v>2</v>
      </c>
      <c r="RW57" s="158">
        <f t="shared" si="64"/>
        <v>0.90378006872852235</v>
      </c>
      <c r="RX57" s="158">
        <f t="shared" si="65"/>
        <v>-1.0962199312714778</v>
      </c>
      <c r="RY57" s="17" t="s">
        <v>119</v>
      </c>
      <c r="RZ57" s="157" t="s">
        <v>73</v>
      </c>
      <c r="SA57" s="157">
        <v>291</v>
      </c>
      <c r="SB57" s="157">
        <v>263</v>
      </c>
      <c r="SC57" s="157">
        <v>26</v>
      </c>
      <c r="SD57" s="157">
        <v>2</v>
      </c>
      <c r="SE57" s="158">
        <f t="shared" si="66"/>
        <v>0.90378006872852235</v>
      </c>
      <c r="SF57" s="158">
        <f t="shared" si="67"/>
        <v>0</v>
      </c>
      <c r="SH57" s="157" t="s">
        <v>73</v>
      </c>
      <c r="SI57" s="157">
        <v>291</v>
      </c>
      <c r="SJ57" s="157">
        <v>263</v>
      </c>
      <c r="SK57" s="157">
        <v>26</v>
      </c>
      <c r="SL57" s="157">
        <v>2</v>
      </c>
      <c r="SM57" s="158">
        <f t="shared" si="68"/>
        <v>0.90378006872852235</v>
      </c>
      <c r="SN57" s="158">
        <f t="shared" si="69"/>
        <v>0</v>
      </c>
      <c r="SP57" s="157" t="s">
        <v>73</v>
      </c>
      <c r="SQ57" s="157">
        <v>291</v>
      </c>
      <c r="SR57" s="157">
        <v>263</v>
      </c>
      <c r="SS57" s="157">
        <v>26</v>
      </c>
      <c r="ST57" s="157">
        <v>2</v>
      </c>
      <c r="SU57" s="158">
        <f t="shared" si="70"/>
        <v>0.90378006872852235</v>
      </c>
      <c r="SV57" s="158">
        <f t="shared" si="71"/>
        <v>0</v>
      </c>
      <c r="SX57" s="157" t="s">
        <v>73</v>
      </c>
      <c r="SY57" s="157">
        <v>291</v>
      </c>
      <c r="SZ57" s="159">
        <v>263</v>
      </c>
      <c r="TA57" s="159">
        <v>26</v>
      </c>
      <c r="TB57" s="157">
        <v>2</v>
      </c>
      <c r="TC57" s="158">
        <f t="shared" si="72"/>
        <v>0.90378006872852235</v>
      </c>
      <c r="TD57" s="158">
        <f t="shared" si="73"/>
        <v>0</v>
      </c>
      <c r="TE57" s="17" t="s">
        <v>119</v>
      </c>
      <c r="TF57" s="157" t="s">
        <v>73</v>
      </c>
      <c r="TG57" s="157">
        <v>291</v>
      </c>
      <c r="TH57" s="159">
        <v>263</v>
      </c>
      <c r="TI57" s="159">
        <v>26</v>
      </c>
      <c r="TJ57" s="157">
        <v>2</v>
      </c>
      <c r="TK57" s="158">
        <f t="shared" si="74"/>
        <v>0.90378006872852235</v>
      </c>
      <c r="TL57" s="158">
        <f t="shared" si="75"/>
        <v>0</v>
      </c>
      <c r="TN57" s="157" t="s">
        <v>73</v>
      </c>
      <c r="TO57" s="157">
        <v>291</v>
      </c>
      <c r="TP57" s="159">
        <v>263</v>
      </c>
      <c r="TQ57" s="159">
        <v>26</v>
      </c>
      <c r="TR57" s="157">
        <v>2</v>
      </c>
      <c r="TS57" s="158">
        <f t="shared" si="76"/>
        <v>0.90378006872852235</v>
      </c>
      <c r="TT57" s="158">
        <f t="shared" si="77"/>
        <v>0</v>
      </c>
      <c r="TV57" s="157" t="s">
        <v>73</v>
      </c>
      <c r="TW57" s="157">
        <v>291</v>
      </c>
      <c r="TX57" s="159">
        <v>263</v>
      </c>
      <c r="TY57" s="159">
        <v>26</v>
      </c>
      <c r="TZ57" s="157">
        <v>2</v>
      </c>
      <c r="UA57" s="158">
        <f t="shared" si="78"/>
        <v>0.90378006872852235</v>
      </c>
      <c r="UB57" s="158">
        <f t="shared" si="79"/>
        <v>0</v>
      </c>
      <c r="UD57" s="157" t="s">
        <v>73</v>
      </c>
      <c r="UE57" s="157">
        <v>291</v>
      </c>
      <c r="UF57" s="159">
        <v>263</v>
      </c>
      <c r="UG57" s="159">
        <v>26</v>
      </c>
      <c r="UH57" s="157">
        <v>2</v>
      </c>
      <c r="UI57" s="158">
        <f t="shared" si="80"/>
        <v>0.90378006872852235</v>
      </c>
      <c r="UJ57" s="158">
        <f t="shared" si="81"/>
        <v>0</v>
      </c>
      <c r="UL57" s="157" t="s">
        <v>73</v>
      </c>
      <c r="UM57" s="157">
        <v>291</v>
      </c>
      <c r="UN57" s="159">
        <v>263</v>
      </c>
      <c r="UO57" s="159">
        <v>26</v>
      </c>
      <c r="UP57" s="157">
        <v>2</v>
      </c>
      <c r="UQ57" s="158">
        <f t="shared" si="82"/>
        <v>0.90378006872852235</v>
      </c>
      <c r="UR57" s="158">
        <f t="shared" si="83"/>
        <v>0</v>
      </c>
      <c r="UT57" s="157" t="s">
        <v>73</v>
      </c>
      <c r="UU57" s="157">
        <v>291</v>
      </c>
      <c r="UV57" s="159">
        <v>263</v>
      </c>
      <c r="UW57" s="159">
        <v>26</v>
      </c>
      <c r="UX57" s="157">
        <v>2</v>
      </c>
      <c r="UY57" s="158">
        <f t="shared" si="84"/>
        <v>0.90378006872852235</v>
      </c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5"/>
        <v>0.90378006872852235</v>
      </c>
      <c r="VH57" s="157" t="s">
        <v>73</v>
      </c>
      <c r="VI57" s="157">
        <v>291</v>
      </c>
      <c r="VJ57" s="157">
        <v>263</v>
      </c>
      <c r="VK57" s="157">
        <v>26</v>
      </c>
      <c r="VL57" s="157">
        <v>2</v>
      </c>
      <c r="VM57" s="158">
        <f t="shared" si="86"/>
        <v>0.90378006872852235</v>
      </c>
      <c r="VN57" s="158">
        <f t="shared" si="87"/>
        <v>0</v>
      </c>
      <c r="VQ57" s="157" t="s">
        <v>73</v>
      </c>
      <c r="VR57" s="157">
        <v>291</v>
      </c>
      <c r="VS57" s="157">
        <v>263</v>
      </c>
      <c r="VT57" s="157">
        <v>27</v>
      </c>
      <c r="VU57" s="157">
        <v>1</v>
      </c>
      <c r="VV57" s="158">
        <v>0.9</v>
      </c>
      <c r="VW57" s="158">
        <f t="shared" si="88"/>
        <v>-3.7800687285223233E-3</v>
      </c>
    </row>
    <row r="58" spans="1:595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96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1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7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8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9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0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1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2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3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4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5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6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7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18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19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0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1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2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3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95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4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5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89"/>
        <v>0.8571428571428571</v>
      </c>
      <c r="ID58" s="4">
        <f t="shared" si="26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90"/>
        <v>0.8571428571428571</v>
      </c>
      <c r="IL58" s="4">
        <f t="shared" si="27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28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29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0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97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2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98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91"/>
        <v>0.8571428571428571</v>
      </c>
      <c r="KP58" s="4">
        <f t="shared" si="34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5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6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92"/>
        <v>0.8571428571428571</v>
      </c>
      <c r="LV58" s="4">
        <f t="shared" si="37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93"/>
        <v>0.8571428571428571</v>
      </c>
      <c r="MD58" s="158">
        <f t="shared" si="38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39"/>
        <v>0.8571428571428571</v>
      </c>
      <c r="ML58" s="158">
        <f t="shared" si="40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1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2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3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4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5"/>
        <v>0.8571428571428571</v>
      </c>
      <c r="OU58" s="158">
        <f t="shared" si="46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94"/>
        <v>0.8571428571428571</v>
      </c>
      <c r="PC58" s="158">
        <f t="shared" si="47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48"/>
        <v>0.8571428571428571</v>
      </c>
      <c r="PK58" s="158">
        <f t="shared" si="49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0"/>
        <v>0.8571428571428571</v>
      </c>
      <c r="PS58" s="158">
        <f t="shared" si="51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2"/>
        <v>0.8571428571428571</v>
      </c>
      <c r="QA58" s="158">
        <f t="shared" si="53"/>
        <v>0</v>
      </c>
      <c r="QC58" s="157">
        <f t="shared" si="54"/>
        <v>0</v>
      </c>
      <c r="QD58" s="157" t="s">
        <v>264</v>
      </c>
      <c r="QE58" s="157">
        <v>7</v>
      </c>
      <c r="QF58" s="157">
        <v>6</v>
      </c>
      <c r="QG58" s="157">
        <v>1</v>
      </c>
      <c r="QH58" s="157">
        <v>0</v>
      </c>
      <c r="QI58" s="158">
        <f t="shared" si="55"/>
        <v>0.8571428571428571</v>
      </c>
      <c r="QJ58" s="158">
        <f t="shared" si="56"/>
        <v>0</v>
      </c>
      <c r="QL58" s="157" t="s">
        <v>264</v>
      </c>
      <c r="QM58" s="157">
        <v>7</v>
      </c>
      <c r="QN58" s="157">
        <v>6</v>
      </c>
      <c r="QO58" s="157">
        <v>1</v>
      </c>
      <c r="QP58" s="157">
        <v>0</v>
      </c>
      <c r="QQ58" s="158">
        <f t="shared" si="57"/>
        <v>0.8571428571428571</v>
      </c>
      <c r="QR58" s="158">
        <f t="shared" si="58"/>
        <v>0</v>
      </c>
      <c r="QT58" s="157">
        <f t="shared" si="59"/>
        <v>0</v>
      </c>
      <c r="QU58" s="157" t="s">
        <v>264</v>
      </c>
      <c r="QV58" s="157">
        <v>7</v>
      </c>
      <c r="QW58" s="157">
        <v>6</v>
      </c>
      <c r="QX58" s="157">
        <v>1</v>
      </c>
      <c r="QY58" s="157">
        <v>0</v>
      </c>
      <c r="QZ58" s="158">
        <f t="shared" si="60"/>
        <v>0.8571428571428571</v>
      </c>
      <c r="RA58" s="158">
        <f t="shared" si="61"/>
        <v>0</v>
      </c>
      <c r="RC58" s="157" t="s">
        <v>264</v>
      </c>
      <c r="RD58" s="157">
        <v>7</v>
      </c>
      <c r="RE58" s="157">
        <v>6</v>
      </c>
      <c r="RF58" s="157">
        <v>1</v>
      </c>
      <c r="RG58" s="157">
        <v>0</v>
      </c>
      <c r="RH58" s="158">
        <f t="shared" si="62"/>
        <v>0.8571428571428571</v>
      </c>
      <c r="RI58" s="158">
        <f t="shared" si="63"/>
        <v>0</v>
      </c>
      <c r="RK58" s="157" t="s">
        <v>264</v>
      </c>
      <c r="RL58" s="157">
        <v>7</v>
      </c>
      <c r="RM58" s="157">
        <v>6</v>
      </c>
      <c r="RN58" s="157">
        <v>1</v>
      </c>
      <c r="RO58" s="157">
        <v>0</v>
      </c>
      <c r="RP58" s="158">
        <v>0.86</v>
      </c>
      <c r="RR58" s="157" t="s">
        <v>264</v>
      </c>
      <c r="RS58" s="157">
        <v>7</v>
      </c>
      <c r="RT58" s="157">
        <v>6</v>
      </c>
      <c r="RU58" s="157">
        <v>1</v>
      </c>
      <c r="RV58" s="157">
        <v>0</v>
      </c>
      <c r="RW58" s="158">
        <f t="shared" si="64"/>
        <v>0.8571428571428571</v>
      </c>
      <c r="RX58" s="158">
        <f t="shared" si="65"/>
        <v>0.8571428571428571</v>
      </c>
      <c r="RZ58" s="157" t="s">
        <v>264</v>
      </c>
      <c r="SA58" s="157">
        <v>7</v>
      </c>
      <c r="SB58" s="157">
        <v>6</v>
      </c>
      <c r="SC58" s="157">
        <v>1</v>
      </c>
      <c r="SD58" s="157">
        <v>0</v>
      </c>
      <c r="SE58" s="158">
        <f t="shared" si="66"/>
        <v>0.8571428571428571</v>
      </c>
      <c r="SF58" s="158">
        <f t="shared" si="67"/>
        <v>0</v>
      </c>
      <c r="SH58" s="157" t="s">
        <v>264</v>
      </c>
      <c r="SI58" s="157">
        <v>7</v>
      </c>
      <c r="SJ58" s="157">
        <v>6</v>
      </c>
      <c r="SK58" s="157">
        <v>1</v>
      </c>
      <c r="SL58" s="157">
        <v>0</v>
      </c>
      <c r="SM58" s="158">
        <f t="shared" si="68"/>
        <v>0.8571428571428571</v>
      </c>
      <c r="SN58" s="158">
        <f t="shared" si="69"/>
        <v>0</v>
      </c>
      <c r="SP58" s="157" t="s">
        <v>264</v>
      </c>
      <c r="SQ58" s="157">
        <v>7</v>
      </c>
      <c r="SR58" s="157">
        <v>6</v>
      </c>
      <c r="SS58" s="157">
        <v>1</v>
      </c>
      <c r="ST58" s="157">
        <v>0</v>
      </c>
      <c r="SU58" s="158">
        <f t="shared" si="70"/>
        <v>0.8571428571428571</v>
      </c>
      <c r="SV58" s="158">
        <f t="shared" si="71"/>
        <v>0</v>
      </c>
      <c r="SX58" s="157" t="s">
        <v>264</v>
      </c>
      <c r="SY58" s="157">
        <v>7</v>
      </c>
      <c r="SZ58" s="157">
        <v>6</v>
      </c>
      <c r="TA58" s="157">
        <v>1</v>
      </c>
      <c r="TB58" s="157">
        <v>0</v>
      </c>
      <c r="TC58" s="158">
        <f t="shared" si="72"/>
        <v>0.8571428571428571</v>
      </c>
      <c r="TD58" s="158">
        <f t="shared" si="73"/>
        <v>0</v>
      </c>
      <c r="TF58" s="157" t="s">
        <v>264</v>
      </c>
      <c r="TG58" s="157">
        <v>7</v>
      </c>
      <c r="TH58" s="157">
        <v>6</v>
      </c>
      <c r="TI58" s="157">
        <v>1</v>
      </c>
      <c r="TJ58" s="157">
        <v>0</v>
      </c>
      <c r="TK58" s="158">
        <f t="shared" si="74"/>
        <v>0.8571428571428571</v>
      </c>
      <c r="TL58" s="158">
        <f t="shared" si="75"/>
        <v>0</v>
      </c>
      <c r="TN58" s="157" t="s">
        <v>264</v>
      </c>
      <c r="TO58" s="157">
        <v>7</v>
      </c>
      <c r="TP58" s="157">
        <v>6</v>
      </c>
      <c r="TQ58" s="157">
        <v>1</v>
      </c>
      <c r="TR58" s="157">
        <v>0</v>
      </c>
      <c r="TS58" s="158">
        <f t="shared" si="76"/>
        <v>0.8571428571428571</v>
      </c>
      <c r="TT58" s="158">
        <f t="shared" si="77"/>
        <v>0</v>
      </c>
      <c r="TV58" s="157" t="s">
        <v>264</v>
      </c>
      <c r="TW58" s="157">
        <v>7</v>
      </c>
      <c r="TX58" s="157">
        <v>6</v>
      </c>
      <c r="TY58" s="157">
        <v>1</v>
      </c>
      <c r="TZ58" s="157">
        <v>0</v>
      </c>
      <c r="UA58" s="158">
        <f t="shared" si="78"/>
        <v>0.8571428571428571</v>
      </c>
      <c r="UB58" s="158">
        <f t="shared" si="79"/>
        <v>0</v>
      </c>
      <c r="UD58" s="157" t="s">
        <v>264</v>
      </c>
      <c r="UE58" s="157">
        <v>7</v>
      </c>
      <c r="UF58" s="157">
        <v>6</v>
      </c>
      <c r="UG58" s="157">
        <v>1</v>
      </c>
      <c r="UH58" s="157">
        <v>0</v>
      </c>
      <c r="UI58" s="158">
        <f t="shared" si="80"/>
        <v>0.8571428571428571</v>
      </c>
      <c r="UJ58" s="158">
        <f t="shared" si="81"/>
        <v>0</v>
      </c>
      <c r="UL58" s="157" t="s">
        <v>264</v>
      </c>
      <c r="UM58" s="157">
        <v>7</v>
      </c>
      <c r="UN58" s="157">
        <v>6</v>
      </c>
      <c r="UO58" s="157">
        <v>1</v>
      </c>
      <c r="UP58" s="157">
        <v>0</v>
      </c>
      <c r="UQ58" s="158">
        <f t="shared" si="82"/>
        <v>0.8571428571428571</v>
      </c>
      <c r="UR58" s="158">
        <f t="shared" si="83"/>
        <v>0</v>
      </c>
      <c r="UT58" s="157" t="s">
        <v>264</v>
      </c>
      <c r="UU58" s="157">
        <v>7</v>
      </c>
      <c r="UV58" s="157">
        <v>6</v>
      </c>
      <c r="UW58" s="157">
        <v>1</v>
      </c>
      <c r="UX58" s="157">
        <v>0</v>
      </c>
      <c r="UY58" s="158">
        <f t="shared" si="84"/>
        <v>0.8571428571428571</v>
      </c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5"/>
        <v>0.8571428571428571</v>
      </c>
      <c r="VH58" s="157" t="s">
        <v>264</v>
      </c>
      <c r="VI58" s="157">
        <v>7</v>
      </c>
      <c r="VJ58" s="157">
        <v>6</v>
      </c>
      <c r="VK58" s="157">
        <v>1</v>
      </c>
      <c r="VL58" s="157">
        <v>0</v>
      </c>
      <c r="VM58" s="158">
        <f t="shared" si="86"/>
        <v>0.8571428571428571</v>
      </c>
      <c r="VN58" s="158">
        <f t="shared" si="87"/>
        <v>0</v>
      </c>
      <c r="VQ58" s="109" t="s">
        <v>264</v>
      </c>
      <c r="VR58" s="159">
        <v>7</v>
      </c>
      <c r="VS58" s="159">
        <v>2</v>
      </c>
      <c r="VT58" s="159">
        <v>5</v>
      </c>
      <c r="VU58" s="159">
        <v>0</v>
      </c>
      <c r="VV58" s="158">
        <v>0.28999999999999998</v>
      </c>
      <c r="VW58" s="158">
        <f t="shared" si="88"/>
        <v>-0.56714285714285717</v>
      </c>
    </row>
    <row r="59" spans="1:595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96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6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7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8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9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0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1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2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5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18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0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1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2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95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4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5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89"/>
        <v>0.93055555555555558</v>
      </c>
      <c r="ID59" s="4">
        <f t="shared" si="26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90"/>
        <v>0.93055555555555558</v>
      </c>
      <c r="IL59" s="4">
        <f t="shared" si="27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28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29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0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97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2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98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91"/>
        <v>0.93055555555555558</v>
      </c>
      <c r="KP59" s="4">
        <f t="shared" si="34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5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6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92"/>
        <v>0.93055555555555558</v>
      </c>
      <c r="LV59" s="4">
        <f t="shared" si="37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93"/>
        <v>0.93055555555555558</v>
      </c>
      <c r="MD59" s="158">
        <f t="shared" si="38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39"/>
        <v>0.93055555555555558</v>
      </c>
      <c r="ML59" s="158">
        <f t="shared" si="40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1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2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3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4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5"/>
        <v>0.93055555555555558</v>
      </c>
      <c r="OU59" s="158">
        <f t="shared" si="46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94"/>
        <v>0.93055555555555558</v>
      </c>
      <c r="PC59" s="158">
        <f t="shared" si="47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48"/>
        <v>0.93055555555555558</v>
      </c>
      <c r="PK59" s="158">
        <f t="shared" si="49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0"/>
        <v>0.93055555555555558</v>
      </c>
      <c r="PS59" s="158">
        <f t="shared" si="51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2"/>
        <v>0.93055555555555558</v>
      </c>
      <c r="QA59" s="158">
        <f t="shared" si="53"/>
        <v>0</v>
      </c>
      <c r="QB59" s="2" t="s">
        <v>119</v>
      </c>
      <c r="QC59" s="157">
        <f t="shared" si="54"/>
        <v>0</v>
      </c>
      <c r="QD59" s="157" t="s">
        <v>270</v>
      </c>
      <c r="QE59" s="157">
        <v>144</v>
      </c>
      <c r="QF59" s="157">
        <v>134</v>
      </c>
      <c r="QG59" s="159">
        <v>8</v>
      </c>
      <c r="QH59" s="159">
        <v>2</v>
      </c>
      <c r="QI59" s="158">
        <f t="shared" si="55"/>
        <v>0.93055555555555558</v>
      </c>
      <c r="QJ59" s="158">
        <f t="shared" si="56"/>
        <v>0</v>
      </c>
      <c r="QK59" s="2" t="s">
        <v>119</v>
      </c>
      <c r="QL59" s="157" t="s">
        <v>270</v>
      </c>
      <c r="QM59" s="157">
        <v>144</v>
      </c>
      <c r="QN59" s="157">
        <v>134</v>
      </c>
      <c r="QO59" s="159">
        <v>8</v>
      </c>
      <c r="QP59" s="159">
        <v>2</v>
      </c>
      <c r="QQ59" s="158">
        <f t="shared" si="57"/>
        <v>0.93055555555555558</v>
      </c>
      <c r="QR59" s="158">
        <f t="shared" si="58"/>
        <v>0</v>
      </c>
      <c r="QS59" s="2" t="s">
        <v>119</v>
      </c>
      <c r="QT59" s="157">
        <f t="shared" si="59"/>
        <v>0</v>
      </c>
      <c r="QU59" s="157" t="s">
        <v>270</v>
      </c>
      <c r="QV59" s="157">
        <v>144</v>
      </c>
      <c r="QW59" s="157">
        <v>134</v>
      </c>
      <c r="QX59" s="159">
        <v>8</v>
      </c>
      <c r="QY59" s="159">
        <v>2</v>
      </c>
      <c r="QZ59" s="158">
        <f t="shared" si="60"/>
        <v>0.93055555555555558</v>
      </c>
      <c r="RA59" s="158">
        <f t="shared" si="61"/>
        <v>0</v>
      </c>
      <c r="RB59" s="2" t="s">
        <v>119</v>
      </c>
      <c r="RC59" s="157" t="s">
        <v>270</v>
      </c>
      <c r="RD59" s="157">
        <v>144</v>
      </c>
      <c r="RE59" s="157">
        <v>134</v>
      </c>
      <c r="RF59" s="159">
        <v>8</v>
      </c>
      <c r="RG59" s="159">
        <v>2</v>
      </c>
      <c r="RH59" s="158">
        <f t="shared" si="62"/>
        <v>0.93055555555555558</v>
      </c>
      <c r="RI59" s="158">
        <f t="shared" si="63"/>
        <v>0</v>
      </c>
      <c r="RJ59" s="2" t="s">
        <v>119</v>
      </c>
      <c r="RK59" s="157" t="s">
        <v>270</v>
      </c>
      <c r="RL59" s="157">
        <v>144</v>
      </c>
      <c r="RM59" s="157">
        <v>128</v>
      </c>
      <c r="RN59" s="157">
        <v>6</v>
      </c>
      <c r="RO59" s="157">
        <v>10</v>
      </c>
      <c r="RP59" s="158">
        <v>0.89</v>
      </c>
      <c r="RR59" s="157" t="s">
        <v>270</v>
      </c>
      <c r="RS59" s="157">
        <v>144</v>
      </c>
      <c r="RT59" s="159">
        <v>134</v>
      </c>
      <c r="RU59" s="159">
        <v>8</v>
      </c>
      <c r="RV59" s="159">
        <v>2</v>
      </c>
      <c r="RW59" s="158">
        <f t="shared" si="64"/>
        <v>0.93055555555555558</v>
      </c>
      <c r="RX59" s="158">
        <f t="shared" si="65"/>
        <v>-9.0694444444444446</v>
      </c>
      <c r="RY59" s="17" t="s">
        <v>119</v>
      </c>
      <c r="RZ59" s="157" t="s">
        <v>270</v>
      </c>
      <c r="SA59" s="157">
        <v>144</v>
      </c>
      <c r="SB59" s="159">
        <v>134</v>
      </c>
      <c r="SC59" s="159">
        <v>8</v>
      </c>
      <c r="SD59" s="159">
        <v>2</v>
      </c>
      <c r="SE59" s="158">
        <f t="shared" si="66"/>
        <v>0.93055555555555558</v>
      </c>
      <c r="SF59" s="158">
        <f t="shared" si="67"/>
        <v>0</v>
      </c>
      <c r="SG59" s="17" t="s">
        <v>119</v>
      </c>
      <c r="SH59" s="157" t="s">
        <v>270</v>
      </c>
      <c r="SI59" s="157">
        <v>144</v>
      </c>
      <c r="SJ59" s="159">
        <v>134</v>
      </c>
      <c r="SK59" s="159">
        <v>8</v>
      </c>
      <c r="SL59" s="159">
        <v>2</v>
      </c>
      <c r="SM59" s="158">
        <f t="shared" si="68"/>
        <v>0.93055555555555558</v>
      </c>
      <c r="SN59" s="158">
        <f t="shared" si="69"/>
        <v>0</v>
      </c>
      <c r="SO59" s="17" t="s">
        <v>119</v>
      </c>
      <c r="SP59" s="157" t="s">
        <v>270</v>
      </c>
      <c r="SQ59" s="157">
        <v>144</v>
      </c>
      <c r="SR59" s="159">
        <v>134</v>
      </c>
      <c r="SS59" s="159">
        <v>8</v>
      </c>
      <c r="ST59" s="159">
        <v>2</v>
      </c>
      <c r="SU59" s="158">
        <f t="shared" si="70"/>
        <v>0.93055555555555558</v>
      </c>
      <c r="SV59" s="158">
        <f t="shared" si="71"/>
        <v>0</v>
      </c>
      <c r="SW59" s="17" t="s">
        <v>119</v>
      </c>
      <c r="SX59" s="157" t="s">
        <v>270</v>
      </c>
      <c r="SY59" s="157">
        <v>144</v>
      </c>
      <c r="SZ59" s="159">
        <v>134</v>
      </c>
      <c r="TA59" s="159">
        <v>8</v>
      </c>
      <c r="TB59" s="159">
        <v>2</v>
      </c>
      <c r="TC59" s="158">
        <f t="shared" si="72"/>
        <v>0.93055555555555558</v>
      </c>
      <c r="TD59" s="158">
        <f t="shared" si="73"/>
        <v>0</v>
      </c>
      <c r="TE59" s="17" t="s">
        <v>119</v>
      </c>
      <c r="TF59" s="157" t="s">
        <v>270</v>
      </c>
      <c r="TG59" s="157">
        <v>144</v>
      </c>
      <c r="TH59" s="159">
        <v>134</v>
      </c>
      <c r="TI59" s="159">
        <v>8</v>
      </c>
      <c r="TJ59" s="159">
        <v>2</v>
      </c>
      <c r="TK59" s="158">
        <f t="shared" si="74"/>
        <v>0.93055555555555558</v>
      </c>
      <c r="TL59" s="158">
        <f t="shared" si="75"/>
        <v>0</v>
      </c>
      <c r="TM59" s="17" t="s">
        <v>119</v>
      </c>
      <c r="TN59" s="157" t="s">
        <v>270</v>
      </c>
      <c r="TO59" s="157">
        <v>144</v>
      </c>
      <c r="TP59" s="159">
        <v>134</v>
      </c>
      <c r="TQ59" s="159">
        <v>8</v>
      </c>
      <c r="TR59" s="159">
        <v>2</v>
      </c>
      <c r="TS59" s="158">
        <f t="shared" si="76"/>
        <v>0.93055555555555558</v>
      </c>
      <c r="TT59" s="158">
        <f t="shared" si="77"/>
        <v>0</v>
      </c>
      <c r="TU59" s="17" t="s">
        <v>119</v>
      </c>
      <c r="TV59" s="157" t="s">
        <v>270</v>
      </c>
      <c r="TW59" s="157">
        <v>144</v>
      </c>
      <c r="TX59" s="159">
        <v>134</v>
      </c>
      <c r="TY59" s="159">
        <v>8</v>
      </c>
      <c r="TZ59" s="159">
        <v>2</v>
      </c>
      <c r="UA59" s="158">
        <f t="shared" si="78"/>
        <v>0.93055555555555558</v>
      </c>
      <c r="UB59" s="158">
        <f t="shared" si="79"/>
        <v>0</v>
      </c>
      <c r="UC59" s="17" t="s">
        <v>119</v>
      </c>
      <c r="UD59" s="157" t="s">
        <v>270</v>
      </c>
      <c r="UE59" s="157">
        <v>144</v>
      </c>
      <c r="UF59" s="159">
        <v>134</v>
      </c>
      <c r="UG59" s="159">
        <v>8</v>
      </c>
      <c r="UH59" s="159">
        <v>2</v>
      </c>
      <c r="UI59" s="158">
        <f t="shared" si="80"/>
        <v>0.93055555555555558</v>
      </c>
      <c r="UJ59" s="158">
        <f t="shared" si="81"/>
        <v>0</v>
      </c>
      <c r="UK59" s="110" t="s">
        <v>119</v>
      </c>
      <c r="UL59" s="157" t="s">
        <v>270</v>
      </c>
      <c r="UM59" s="157">
        <v>144</v>
      </c>
      <c r="UN59" s="159">
        <v>134</v>
      </c>
      <c r="UO59" s="159">
        <v>8</v>
      </c>
      <c r="UP59" s="159">
        <v>2</v>
      </c>
      <c r="UQ59" s="158">
        <f t="shared" si="82"/>
        <v>0.93055555555555558</v>
      </c>
      <c r="UR59" s="158">
        <f t="shared" si="83"/>
        <v>0</v>
      </c>
      <c r="US59" s="17" t="s">
        <v>119</v>
      </c>
      <c r="UT59" s="157" t="s">
        <v>270</v>
      </c>
      <c r="UU59" s="157">
        <v>144</v>
      </c>
      <c r="UV59" s="159">
        <v>134</v>
      </c>
      <c r="UW59" s="159">
        <v>8</v>
      </c>
      <c r="UX59" s="159">
        <v>2</v>
      </c>
      <c r="UY59" s="158">
        <f t="shared" si="84"/>
        <v>0.93055555555555558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5"/>
        <v>0.93055555555555558</v>
      </c>
      <c r="VG59" s="17" t="s">
        <v>119</v>
      </c>
      <c r="VH59" s="157" t="s">
        <v>270</v>
      </c>
      <c r="VI59" s="157">
        <v>144</v>
      </c>
      <c r="VJ59" s="157">
        <v>118</v>
      </c>
      <c r="VK59" s="157">
        <v>5</v>
      </c>
      <c r="VL59" s="157">
        <v>21</v>
      </c>
      <c r="VM59" s="158">
        <f t="shared" si="86"/>
        <v>0.81944444444444442</v>
      </c>
      <c r="VN59" s="158">
        <f t="shared" si="87"/>
        <v>-0.11111111111111116</v>
      </c>
      <c r="VQ59" s="157" t="s">
        <v>270</v>
      </c>
      <c r="VR59" s="157">
        <v>144</v>
      </c>
      <c r="VS59" s="157">
        <v>134</v>
      </c>
      <c r="VT59" s="157">
        <v>8</v>
      </c>
      <c r="VU59" s="157">
        <v>2</v>
      </c>
      <c r="VV59" s="158">
        <v>0.93</v>
      </c>
      <c r="VW59" s="158">
        <f t="shared" si="88"/>
        <v>0.11055555555555563</v>
      </c>
    </row>
    <row r="60" spans="1:595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96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6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7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8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9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0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1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2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5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0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1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2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95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4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5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89"/>
        <v>1</v>
      </c>
      <c r="ID60" s="4">
        <f t="shared" si="26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90"/>
        <v>1</v>
      </c>
      <c r="IL60" s="4">
        <f t="shared" si="27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28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29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0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97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2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98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91"/>
        <v>1</v>
      </c>
      <c r="KP60" s="4">
        <f t="shared" si="34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5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6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92"/>
        <v>1</v>
      </c>
      <c r="LV60" s="4">
        <f t="shared" si="37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93"/>
        <v>1</v>
      </c>
      <c r="MD60" s="158">
        <f t="shared" si="38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39"/>
        <v>1</v>
      </c>
      <c r="ML60" s="158">
        <f t="shared" si="40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1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2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3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4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5"/>
        <v>1</v>
      </c>
      <c r="OU60" s="158">
        <f t="shared" si="46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94"/>
        <v>1</v>
      </c>
      <c r="PC60" s="158">
        <f t="shared" si="47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48"/>
        <v>1</v>
      </c>
      <c r="PK60" s="158">
        <f t="shared" si="49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0"/>
        <v>1</v>
      </c>
      <c r="PS60" s="158">
        <f t="shared" si="51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2"/>
        <v>1</v>
      </c>
      <c r="QA60" s="158">
        <f t="shared" si="53"/>
        <v>0</v>
      </c>
      <c r="QC60" s="157">
        <f t="shared" si="54"/>
        <v>0</v>
      </c>
      <c r="QD60" s="157" t="s">
        <v>265</v>
      </c>
      <c r="QE60" s="157">
        <v>68</v>
      </c>
      <c r="QF60" s="157">
        <v>68</v>
      </c>
      <c r="QG60" s="157">
        <v>0</v>
      </c>
      <c r="QH60" s="157">
        <v>0</v>
      </c>
      <c r="QI60" s="158">
        <f t="shared" si="55"/>
        <v>1</v>
      </c>
      <c r="QJ60" s="158">
        <f t="shared" si="56"/>
        <v>0</v>
      </c>
      <c r="QL60" s="157" t="s">
        <v>265</v>
      </c>
      <c r="QM60" s="157">
        <v>68</v>
      </c>
      <c r="QN60" s="157">
        <v>68</v>
      </c>
      <c r="QO60" s="157">
        <v>0</v>
      </c>
      <c r="QP60" s="157">
        <v>0</v>
      </c>
      <c r="QQ60" s="158">
        <f t="shared" si="57"/>
        <v>1</v>
      </c>
      <c r="QR60" s="158">
        <f t="shared" si="58"/>
        <v>0</v>
      </c>
      <c r="QT60" s="157">
        <f t="shared" si="59"/>
        <v>0</v>
      </c>
      <c r="QU60" s="157" t="s">
        <v>265</v>
      </c>
      <c r="QV60" s="157">
        <v>68</v>
      </c>
      <c r="QW60" s="157">
        <v>68</v>
      </c>
      <c r="QX60" s="157">
        <v>0</v>
      </c>
      <c r="QY60" s="157">
        <v>0</v>
      </c>
      <c r="QZ60" s="158">
        <f t="shared" si="60"/>
        <v>1</v>
      </c>
      <c r="RA60" s="158">
        <f t="shared" si="61"/>
        <v>0</v>
      </c>
      <c r="RC60" s="157" t="s">
        <v>265</v>
      </c>
      <c r="RD60" s="157">
        <v>68</v>
      </c>
      <c r="RE60" s="157">
        <v>68</v>
      </c>
      <c r="RF60" s="157">
        <v>0</v>
      </c>
      <c r="RG60" s="157">
        <v>0</v>
      </c>
      <c r="RH60" s="158">
        <f t="shared" si="62"/>
        <v>1</v>
      </c>
      <c r="RI60" s="158">
        <f t="shared" si="63"/>
        <v>0</v>
      </c>
      <c r="RK60" s="157" t="s">
        <v>265</v>
      </c>
      <c r="RL60" s="157">
        <v>68</v>
      </c>
      <c r="RM60" s="157">
        <v>68</v>
      </c>
      <c r="RN60" s="157">
        <v>0</v>
      </c>
      <c r="RO60" s="157">
        <v>0</v>
      </c>
      <c r="RP60" s="158">
        <v>1</v>
      </c>
      <c r="RR60" s="157" t="s">
        <v>265</v>
      </c>
      <c r="RS60" s="157">
        <v>68</v>
      </c>
      <c r="RT60" s="157">
        <v>68</v>
      </c>
      <c r="RU60" s="157">
        <v>0</v>
      </c>
      <c r="RV60" s="157">
        <v>0</v>
      </c>
      <c r="RW60" s="158">
        <f t="shared" si="64"/>
        <v>1</v>
      </c>
      <c r="RX60" s="158">
        <f t="shared" si="65"/>
        <v>1</v>
      </c>
      <c r="RZ60" s="157" t="s">
        <v>265</v>
      </c>
      <c r="SA60" s="157">
        <v>68</v>
      </c>
      <c r="SB60" s="157">
        <v>68</v>
      </c>
      <c r="SC60" s="157">
        <v>0</v>
      </c>
      <c r="SD60" s="157">
        <v>0</v>
      </c>
      <c r="SE60" s="158">
        <f t="shared" si="66"/>
        <v>1</v>
      </c>
      <c r="SF60" s="158">
        <f t="shared" si="67"/>
        <v>0</v>
      </c>
      <c r="SH60" s="157" t="s">
        <v>265</v>
      </c>
      <c r="SI60" s="157">
        <v>68</v>
      </c>
      <c r="SJ60" s="157">
        <v>68</v>
      </c>
      <c r="SK60" s="157">
        <v>0</v>
      </c>
      <c r="SL60" s="157">
        <v>0</v>
      </c>
      <c r="SM60" s="158">
        <f t="shared" si="68"/>
        <v>1</v>
      </c>
      <c r="SN60" s="158">
        <f t="shared" si="69"/>
        <v>0</v>
      </c>
      <c r="SP60" s="157" t="s">
        <v>265</v>
      </c>
      <c r="SQ60" s="157">
        <v>68</v>
      </c>
      <c r="SR60" s="157">
        <v>68</v>
      </c>
      <c r="SS60" s="157">
        <v>0</v>
      </c>
      <c r="ST60" s="157">
        <v>0</v>
      </c>
      <c r="SU60" s="158">
        <f t="shared" si="70"/>
        <v>1</v>
      </c>
      <c r="SV60" s="158">
        <f t="shared" si="71"/>
        <v>0</v>
      </c>
      <c r="SX60" s="157" t="s">
        <v>265</v>
      </c>
      <c r="SY60" s="157">
        <v>68</v>
      </c>
      <c r="SZ60" s="157">
        <v>68</v>
      </c>
      <c r="TA60" s="157">
        <v>0</v>
      </c>
      <c r="TB60" s="157">
        <v>0</v>
      </c>
      <c r="TC60" s="158">
        <f t="shared" si="72"/>
        <v>1</v>
      </c>
      <c r="TD60" s="158">
        <f t="shared" si="73"/>
        <v>0</v>
      </c>
      <c r="TF60" s="157" t="s">
        <v>265</v>
      </c>
      <c r="TG60" s="157">
        <v>68</v>
      </c>
      <c r="TH60" s="157">
        <v>68</v>
      </c>
      <c r="TI60" s="157">
        <v>0</v>
      </c>
      <c r="TJ60" s="157">
        <v>0</v>
      </c>
      <c r="TK60" s="158">
        <f t="shared" si="74"/>
        <v>1</v>
      </c>
      <c r="TL60" s="158">
        <f t="shared" si="75"/>
        <v>0</v>
      </c>
      <c r="TN60" s="157" t="s">
        <v>265</v>
      </c>
      <c r="TO60" s="157">
        <v>68</v>
      </c>
      <c r="TP60" s="157">
        <v>68</v>
      </c>
      <c r="TQ60" s="157">
        <v>0</v>
      </c>
      <c r="TR60" s="157">
        <v>0</v>
      </c>
      <c r="TS60" s="158">
        <f t="shared" si="76"/>
        <v>1</v>
      </c>
      <c r="TT60" s="158">
        <f t="shared" si="77"/>
        <v>0</v>
      </c>
      <c r="TV60" s="157" t="s">
        <v>265</v>
      </c>
      <c r="TW60" s="157">
        <v>68</v>
      </c>
      <c r="TX60" s="157">
        <v>68</v>
      </c>
      <c r="TY60" s="157">
        <v>0</v>
      </c>
      <c r="TZ60" s="157">
        <v>0</v>
      </c>
      <c r="UA60" s="158">
        <f t="shared" si="78"/>
        <v>1</v>
      </c>
      <c r="UB60" s="158">
        <f t="shared" si="79"/>
        <v>0</v>
      </c>
      <c r="UD60" s="157" t="s">
        <v>265</v>
      </c>
      <c r="UE60" s="157">
        <v>68</v>
      </c>
      <c r="UF60" s="157">
        <v>68</v>
      </c>
      <c r="UG60" s="157">
        <v>0</v>
      </c>
      <c r="UH60" s="157">
        <v>0</v>
      </c>
      <c r="UI60" s="158">
        <f t="shared" si="80"/>
        <v>1</v>
      </c>
      <c r="UJ60" s="158">
        <f t="shared" si="81"/>
        <v>0</v>
      </c>
      <c r="UL60" s="157" t="s">
        <v>265</v>
      </c>
      <c r="UM60" s="157">
        <v>68</v>
      </c>
      <c r="UN60" s="157">
        <v>68</v>
      </c>
      <c r="UO60" s="157">
        <v>0</v>
      </c>
      <c r="UP60" s="157">
        <v>0</v>
      </c>
      <c r="UQ60" s="158">
        <f t="shared" si="82"/>
        <v>1</v>
      </c>
      <c r="UR60" s="158">
        <f t="shared" si="83"/>
        <v>0</v>
      </c>
      <c r="UT60" s="157" t="s">
        <v>265</v>
      </c>
      <c r="UU60" s="157">
        <v>68</v>
      </c>
      <c r="UV60" s="157">
        <v>68</v>
      </c>
      <c r="UW60" s="157">
        <v>0</v>
      </c>
      <c r="UX60" s="157">
        <v>0</v>
      </c>
      <c r="UY60" s="158">
        <f t="shared" si="84"/>
        <v>1</v>
      </c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5"/>
        <v>1</v>
      </c>
      <c r="VH60" s="157" t="s">
        <v>265</v>
      </c>
      <c r="VI60" s="157">
        <v>68</v>
      </c>
      <c r="VJ60" s="157">
        <v>68</v>
      </c>
      <c r="VK60" s="157">
        <v>0</v>
      </c>
      <c r="VL60" s="157">
        <v>0</v>
      </c>
      <c r="VM60" s="158">
        <f t="shared" si="86"/>
        <v>1</v>
      </c>
      <c r="VN60" s="158">
        <f t="shared" si="87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v>1</v>
      </c>
      <c r="VW60" s="158">
        <f t="shared" si="88"/>
        <v>0</v>
      </c>
    </row>
    <row r="61" spans="1:595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96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6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7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8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9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0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1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2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5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0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1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2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95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4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5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89"/>
        <v>1</v>
      </c>
      <c r="ID61" s="4">
        <f t="shared" si="26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90"/>
        <v>1</v>
      </c>
      <c r="IL61" s="4">
        <f t="shared" si="27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28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29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0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97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2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98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91"/>
        <v>1</v>
      </c>
      <c r="KP61" s="4">
        <f t="shared" si="34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5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6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92"/>
        <v>1</v>
      </c>
      <c r="LV61" s="4">
        <f t="shared" si="37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93"/>
        <v>1</v>
      </c>
      <c r="MD61" s="158">
        <f t="shared" si="38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39"/>
        <v>1</v>
      </c>
      <c r="ML61" s="158">
        <f t="shared" si="40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1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2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3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4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5"/>
        <v>1</v>
      </c>
      <c r="OU61" s="158">
        <f t="shared" si="46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94"/>
        <v>1</v>
      </c>
      <c r="PC61" s="158">
        <f t="shared" si="47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48"/>
        <v>1</v>
      </c>
      <c r="PK61" s="158">
        <f t="shared" si="49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0"/>
        <v>1</v>
      </c>
      <c r="PS61" s="158">
        <f t="shared" si="51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2"/>
        <v>1</v>
      </c>
      <c r="QA61" s="158">
        <f t="shared" si="53"/>
        <v>0</v>
      </c>
      <c r="QC61" s="157">
        <f t="shared" si="54"/>
        <v>0</v>
      </c>
      <c r="QD61" s="157" t="s">
        <v>180</v>
      </c>
      <c r="QE61" s="157">
        <v>3</v>
      </c>
      <c r="QF61" s="157">
        <v>3</v>
      </c>
      <c r="QG61" s="157">
        <v>0</v>
      </c>
      <c r="QH61" s="157">
        <v>0</v>
      </c>
      <c r="QI61" s="158">
        <f t="shared" si="55"/>
        <v>1</v>
      </c>
      <c r="QJ61" s="158">
        <f t="shared" si="56"/>
        <v>0</v>
      </c>
      <c r="QL61" s="157" t="s">
        <v>180</v>
      </c>
      <c r="QM61" s="157">
        <v>3</v>
      </c>
      <c r="QN61" s="157">
        <v>3</v>
      </c>
      <c r="QO61" s="157">
        <v>0</v>
      </c>
      <c r="QP61" s="157">
        <v>0</v>
      </c>
      <c r="QQ61" s="158">
        <f t="shared" si="57"/>
        <v>1</v>
      </c>
      <c r="QR61" s="158">
        <f t="shared" si="58"/>
        <v>0</v>
      </c>
      <c r="QT61" s="157">
        <f t="shared" si="59"/>
        <v>0</v>
      </c>
      <c r="QU61" s="157" t="s">
        <v>180</v>
      </c>
      <c r="QV61" s="157">
        <v>3</v>
      </c>
      <c r="QW61" s="157">
        <v>3</v>
      </c>
      <c r="QX61" s="157">
        <v>0</v>
      </c>
      <c r="QY61" s="157">
        <v>0</v>
      </c>
      <c r="QZ61" s="158">
        <f t="shared" si="60"/>
        <v>1</v>
      </c>
      <c r="RA61" s="158">
        <f t="shared" si="61"/>
        <v>0</v>
      </c>
      <c r="RC61" s="157" t="s">
        <v>180</v>
      </c>
      <c r="RD61" s="157">
        <v>3</v>
      </c>
      <c r="RE61" s="157">
        <v>3</v>
      </c>
      <c r="RF61" s="157">
        <v>0</v>
      </c>
      <c r="RG61" s="157">
        <v>0</v>
      </c>
      <c r="RH61" s="158">
        <f t="shared" si="62"/>
        <v>1</v>
      </c>
      <c r="RI61" s="158">
        <f t="shared" si="63"/>
        <v>0</v>
      </c>
      <c r="RK61" s="157" t="s">
        <v>180</v>
      </c>
      <c r="RL61" s="157">
        <v>3</v>
      </c>
      <c r="RM61" s="157">
        <v>3</v>
      </c>
      <c r="RN61" s="157">
        <v>0</v>
      </c>
      <c r="RO61" s="157">
        <v>0</v>
      </c>
      <c r="RP61" s="158">
        <v>1</v>
      </c>
      <c r="RR61" s="157" t="s">
        <v>180</v>
      </c>
      <c r="RS61" s="157">
        <v>3</v>
      </c>
      <c r="RT61" s="157">
        <v>3</v>
      </c>
      <c r="RU61" s="157">
        <v>0</v>
      </c>
      <c r="RV61" s="157">
        <v>0</v>
      </c>
      <c r="RW61" s="158">
        <f t="shared" si="64"/>
        <v>1</v>
      </c>
      <c r="RX61" s="158">
        <f t="shared" si="65"/>
        <v>1</v>
      </c>
      <c r="RZ61" s="157" t="s">
        <v>180</v>
      </c>
      <c r="SA61" s="157">
        <v>3</v>
      </c>
      <c r="SB61" s="157">
        <v>3</v>
      </c>
      <c r="SC61" s="157">
        <v>0</v>
      </c>
      <c r="SD61" s="157">
        <v>0</v>
      </c>
      <c r="SE61" s="158">
        <f t="shared" si="66"/>
        <v>1</v>
      </c>
      <c r="SF61" s="158">
        <f t="shared" si="67"/>
        <v>0</v>
      </c>
      <c r="SH61" s="157" t="s">
        <v>180</v>
      </c>
      <c r="SI61" s="157">
        <v>3</v>
      </c>
      <c r="SJ61" s="157">
        <v>3</v>
      </c>
      <c r="SK61" s="157">
        <v>0</v>
      </c>
      <c r="SL61" s="157">
        <v>0</v>
      </c>
      <c r="SM61" s="158">
        <f t="shared" si="68"/>
        <v>1</v>
      </c>
      <c r="SN61" s="158">
        <f t="shared" si="69"/>
        <v>0</v>
      </c>
      <c r="SP61" s="157" t="s">
        <v>180</v>
      </c>
      <c r="SQ61" s="157">
        <v>3</v>
      </c>
      <c r="SR61" s="157">
        <v>3</v>
      </c>
      <c r="SS61" s="157">
        <v>0</v>
      </c>
      <c r="ST61" s="157">
        <v>0</v>
      </c>
      <c r="SU61" s="158">
        <f t="shared" si="70"/>
        <v>1</v>
      </c>
      <c r="SV61" s="158">
        <f t="shared" si="71"/>
        <v>0</v>
      </c>
      <c r="SX61" s="157" t="s">
        <v>180</v>
      </c>
      <c r="SY61" s="157">
        <v>3</v>
      </c>
      <c r="SZ61" s="157">
        <v>3</v>
      </c>
      <c r="TA61" s="157">
        <v>0</v>
      </c>
      <c r="TB61" s="157">
        <v>0</v>
      </c>
      <c r="TC61" s="158">
        <f t="shared" si="72"/>
        <v>1</v>
      </c>
      <c r="TD61" s="158">
        <f t="shared" si="73"/>
        <v>0</v>
      </c>
      <c r="TF61" s="157" t="s">
        <v>180</v>
      </c>
      <c r="TG61" s="157">
        <v>3</v>
      </c>
      <c r="TH61" s="157">
        <v>3</v>
      </c>
      <c r="TI61" s="157">
        <v>0</v>
      </c>
      <c r="TJ61" s="157">
        <v>0</v>
      </c>
      <c r="TK61" s="158">
        <f t="shared" si="74"/>
        <v>1</v>
      </c>
      <c r="TL61" s="158">
        <f t="shared" si="75"/>
        <v>0</v>
      </c>
      <c r="TN61" s="157" t="s">
        <v>180</v>
      </c>
      <c r="TO61" s="157">
        <v>3</v>
      </c>
      <c r="TP61" s="157">
        <v>3</v>
      </c>
      <c r="TQ61" s="157">
        <v>0</v>
      </c>
      <c r="TR61" s="157">
        <v>0</v>
      </c>
      <c r="TS61" s="158">
        <f t="shared" si="76"/>
        <v>1</v>
      </c>
      <c r="TT61" s="158">
        <f t="shared" si="77"/>
        <v>0</v>
      </c>
      <c r="TV61" s="157" t="s">
        <v>180</v>
      </c>
      <c r="TW61" s="157">
        <v>3</v>
      </c>
      <c r="TX61" s="157">
        <v>3</v>
      </c>
      <c r="TY61" s="157">
        <v>0</v>
      </c>
      <c r="TZ61" s="157">
        <v>0</v>
      </c>
      <c r="UA61" s="158">
        <f t="shared" si="78"/>
        <v>1</v>
      </c>
      <c r="UB61" s="158">
        <f t="shared" si="79"/>
        <v>0</v>
      </c>
      <c r="UD61" s="157" t="s">
        <v>180</v>
      </c>
      <c r="UE61" s="157">
        <v>3</v>
      </c>
      <c r="UF61" s="157">
        <v>3</v>
      </c>
      <c r="UG61" s="157">
        <v>0</v>
      </c>
      <c r="UH61" s="157">
        <v>0</v>
      </c>
      <c r="UI61" s="158">
        <f t="shared" si="80"/>
        <v>1</v>
      </c>
      <c r="UJ61" s="158">
        <f t="shared" si="81"/>
        <v>0</v>
      </c>
      <c r="UL61" s="157" t="s">
        <v>180</v>
      </c>
      <c r="UM61" s="157">
        <v>3</v>
      </c>
      <c r="UN61" s="157">
        <v>3</v>
      </c>
      <c r="UO61" s="157">
        <v>0</v>
      </c>
      <c r="UP61" s="157">
        <v>0</v>
      </c>
      <c r="UQ61" s="158">
        <f t="shared" si="82"/>
        <v>1</v>
      </c>
      <c r="UR61" s="158">
        <f t="shared" si="83"/>
        <v>0</v>
      </c>
      <c r="UT61" s="157" t="s">
        <v>180</v>
      </c>
      <c r="UU61" s="157">
        <v>3</v>
      </c>
      <c r="UV61" s="157">
        <v>3</v>
      </c>
      <c r="UW61" s="157">
        <v>0</v>
      </c>
      <c r="UX61" s="157">
        <v>0</v>
      </c>
      <c r="UY61" s="158">
        <f t="shared" si="84"/>
        <v>1</v>
      </c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5"/>
        <v>1</v>
      </c>
      <c r="VH61" s="157" t="s">
        <v>180</v>
      </c>
      <c r="VI61" s="157">
        <v>3</v>
      </c>
      <c r="VJ61" s="157">
        <v>3</v>
      </c>
      <c r="VK61" s="157">
        <v>0</v>
      </c>
      <c r="VL61" s="157">
        <v>0</v>
      </c>
      <c r="VM61" s="158">
        <f t="shared" si="86"/>
        <v>1</v>
      </c>
      <c r="VN61" s="158">
        <f t="shared" si="87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v>1</v>
      </c>
      <c r="VW61" s="158">
        <f t="shared" si="88"/>
        <v>0</v>
      </c>
    </row>
    <row r="62" spans="1:595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96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6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7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8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9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0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1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2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5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0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1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2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95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4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5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89"/>
        <v>0.8571428571428571</v>
      </c>
      <c r="ID62" s="4">
        <f t="shared" si="26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90"/>
        <v>0.8571428571428571</v>
      </c>
      <c r="IL62" s="4">
        <f t="shared" si="27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28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29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0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97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2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98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91"/>
        <v>0.8571428571428571</v>
      </c>
      <c r="KP62" s="4">
        <f t="shared" si="34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5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6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92"/>
        <v>0.8571428571428571</v>
      </c>
      <c r="LV62" s="4">
        <f t="shared" si="37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93"/>
        <v>0.8571428571428571</v>
      </c>
      <c r="MD62" s="158">
        <f t="shared" si="38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39"/>
        <v>0.8571428571428571</v>
      </c>
      <c r="ML62" s="158">
        <f t="shared" si="40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1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2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3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4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5"/>
        <v>0.8571428571428571</v>
      </c>
      <c r="OU62" s="158">
        <f t="shared" si="46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94"/>
        <v>0.8571428571428571</v>
      </c>
      <c r="PC62" s="158">
        <f t="shared" si="47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48"/>
        <v>0.8571428571428571</v>
      </c>
      <c r="PK62" s="158">
        <f t="shared" si="49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0"/>
        <v>0.8571428571428571</v>
      </c>
      <c r="PS62" s="158">
        <f t="shared" si="51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2"/>
        <v>0.8571428571428571</v>
      </c>
      <c r="QA62" s="158">
        <f t="shared" si="53"/>
        <v>0</v>
      </c>
      <c r="QC62" s="157">
        <f t="shared" si="54"/>
        <v>0</v>
      </c>
      <c r="QD62" s="157" t="s">
        <v>77</v>
      </c>
      <c r="QE62" s="157">
        <v>7</v>
      </c>
      <c r="QF62" s="157">
        <v>6</v>
      </c>
      <c r="QG62" s="157">
        <v>1</v>
      </c>
      <c r="QH62" s="157">
        <v>0</v>
      </c>
      <c r="QI62" s="158">
        <f t="shared" si="55"/>
        <v>0.8571428571428571</v>
      </c>
      <c r="QJ62" s="158">
        <f t="shared" si="56"/>
        <v>0</v>
      </c>
      <c r="QL62" s="157" t="s">
        <v>77</v>
      </c>
      <c r="QM62" s="157">
        <v>7</v>
      </c>
      <c r="QN62" s="157">
        <v>6</v>
      </c>
      <c r="QO62" s="157">
        <v>1</v>
      </c>
      <c r="QP62" s="157">
        <v>0</v>
      </c>
      <c r="QQ62" s="158">
        <f t="shared" si="57"/>
        <v>0.8571428571428571</v>
      </c>
      <c r="QR62" s="158">
        <f t="shared" si="58"/>
        <v>0</v>
      </c>
      <c r="QT62" s="157">
        <f t="shared" si="59"/>
        <v>0</v>
      </c>
      <c r="QU62" s="157" t="s">
        <v>77</v>
      </c>
      <c r="QV62" s="157">
        <v>7</v>
      </c>
      <c r="QW62" s="157">
        <v>6</v>
      </c>
      <c r="QX62" s="157">
        <v>1</v>
      </c>
      <c r="QY62" s="157">
        <v>0</v>
      </c>
      <c r="QZ62" s="158">
        <f t="shared" si="60"/>
        <v>0.8571428571428571</v>
      </c>
      <c r="RA62" s="158">
        <f t="shared" si="61"/>
        <v>0</v>
      </c>
      <c r="RC62" s="157" t="s">
        <v>77</v>
      </c>
      <c r="RD62" s="157">
        <v>7</v>
      </c>
      <c r="RE62" s="157">
        <v>6</v>
      </c>
      <c r="RF62" s="157">
        <v>1</v>
      </c>
      <c r="RG62" s="157">
        <v>0</v>
      </c>
      <c r="RH62" s="158">
        <f t="shared" si="62"/>
        <v>0.8571428571428571</v>
      </c>
      <c r="RI62" s="158">
        <f t="shared" si="63"/>
        <v>0</v>
      </c>
      <c r="RK62" s="157" t="s">
        <v>77</v>
      </c>
      <c r="RL62" s="157">
        <v>7</v>
      </c>
      <c r="RM62" s="157">
        <v>6</v>
      </c>
      <c r="RN62" s="157">
        <v>1</v>
      </c>
      <c r="RO62" s="157">
        <v>0</v>
      </c>
      <c r="RP62" s="158">
        <v>0.86</v>
      </c>
      <c r="RR62" s="157" t="s">
        <v>77</v>
      </c>
      <c r="RS62" s="157">
        <v>7</v>
      </c>
      <c r="RT62" s="157">
        <v>6</v>
      </c>
      <c r="RU62" s="157">
        <v>1</v>
      </c>
      <c r="RV62" s="157">
        <v>0</v>
      </c>
      <c r="RW62" s="158">
        <f t="shared" si="64"/>
        <v>0.8571428571428571</v>
      </c>
      <c r="RX62" s="158">
        <f t="shared" si="65"/>
        <v>0.8571428571428571</v>
      </c>
      <c r="RZ62" s="157" t="s">
        <v>77</v>
      </c>
      <c r="SA62" s="157">
        <v>7</v>
      </c>
      <c r="SB62" s="157">
        <v>6</v>
      </c>
      <c r="SC62" s="157">
        <v>1</v>
      </c>
      <c r="SD62" s="157">
        <v>0</v>
      </c>
      <c r="SE62" s="158">
        <f t="shared" si="66"/>
        <v>0.8571428571428571</v>
      </c>
      <c r="SF62" s="158">
        <f t="shared" si="67"/>
        <v>0</v>
      </c>
      <c r="SH62" s="157" t="s">
        <v>77</v>
      </c>
      <c r="SI62" s="157">
        <v>7</v>
      </c>
      <c r="SJ62" s="157">
        <v>6</v>
      </c>
      <c r="SK62" s="157">
        <v>1</v>
      </c>
      <c r="SL62" s="157">
        <v>0</v>
      </c>
      <c r="SM62" s="158">
        <f t="shared" si="68"/>
        <v>0.8571428571428571</v>
      </c>
      <c r="SN62" s="158">
        <f t="shared" si="69"/>
        <v>0</v>
      </c>
      <c r="SP62" s="157" t="s">
        <v>77</v>
      </c>
      <c r="SQ62" s="157">
        <v>7</v>
      </c>
      <c r="SR62" s="157">
        <v>6</v>
      </c>
      <c r="SS62" s="157">
        <v>1</v>
      </c>
      <c r="ST62" s="157">
        <v>0</v>
      </c>
      <c r="SU62" s="158">
        <f t="shared" si="70"/>
        <v>0.8571428571428571</v>
      </c>
      <c r="SV62" s="158">
        <f t="shared" si="71"/>
        <v>0</v>
      </c>
      <c r="SX62" s="157" t="s">
        <v>77</v>
      </c>
      <c r="SY62" s="157">
        <v>7</v>
      </c>
      <c r="SZ62" s="157">
        <v>6</v>
      </c>
      <c r="TA62" s="157">
        <v>1</v>
      </c>
      <c r="TB62" s="157">
        <v>0</v>
      </c>
      <c r="TC62" s="158">
        <f t="shared" si="72"/>
        <v>0.8571428571428571</v>
      </c>
      <c r="TD62" s="158">
        <f t="shared" si="73"/>
        <v>0</v>
      </c>
      <c r="TF62" s="157" t="s">
        <v>77</v>
      </c>
      <c r="TG62" s="157">
        <v>7</v>
      </c>
      <c r="TH62" s="157">
        <v>6</v>
      </c>
      <c r="TI62" s="157">
        <v>1</v>
      </c>
      <c r="TJ62" s="157">
        <v>0</v>
      </c>
      <c r="TK62" s="158">
        <f t="shared" si="74"/>
        <v>0.8571428571428571</v>
      </c>
      <c r="TL62" s="158">
        <f t="shared" si="75"/>
        <v>0</v>
      </c>
      <c r="TN62" s="157" t="s">
        <v>77</v>
      </c>
      <c r="TO62" s="157">
        <v>7</v>
      </c>
      <c r="TP62" s="157">
        <v>6</v>
      </c>
      <c r="TQ62" s="157">
        <v>1</v>
      </c>
      <c r="TR62" s="157">
        <v>0</v>
      </c>
      <c r="TS62" s="158">
        <f t="shared" si="76"/>
        <v>0.8571428571428571</v>
      </c>
      <c r="TT62" s="158">
        <f t="shared" si="77"/>
        <v>0</v>
      </c>
      <c r="TV62" s="157" t="s">
        <v>77</v>
      </c>
      <c r="TW62" s="157">
        <v>7</v>
      </c>
      <c r="TX62" s="157">
        <v>6</v>
      </c>
      <c r="TY62" s="157">
        <v>1</v>
      </c>
      <c r="TZ62" s="157">
        <v>0</v>
      </c>
      <c r="UA62" s="158">
        <f t="shared" si="78"/>
        <v>0.8571428571428571</v>
      </c>
      <c r="UB62" s="158">
        <f t="shared" si="79"/>
        <v>0</v>
      </c>
      <c r="UD62" s="157" t="s">
        <v>77</v>
      </c>
      <c r="UE62" s="157">
        <v>7</v>
      </c>
      <c r="UF62" s="157">
        <v>6</v>
      </c>
      <c r="UG62" s="157">
        <v>1</v>
      </c>
      <c r="UH62" s="157">
        <v>0</v>
      </c>
      <c r="UI62" s="158">
        <f t="shared" si="80"/>
        <v>0.8571428571428571</v>
      </c>
      <c r="UJ62" s="158">
        <f t="shared" si="81"/>
        <v>0</v>
      </c>
      <c r="UL62" s="157" t="s">
        <v>77</v>
      </c>
      <c r="UM62" s="157">
        <v>7</v>
      </c>
      <c r="UN62" s="157">
        <v>6</v>
      </c>
      <c r="UO62" s="157">
        <v>1</v>
      </c>
      <c r="UP62" s="157">
        <v>0</v>
      </c>
      <c r="UQ62" s="158">
        <f t="shared" si="82"/>
        <v>0.8571428571428571</v>
      </c>
      <c r="UR62" s="158">
        <f t="shared" si="83"/>
        <v>0</v>
      </c>
      <c r="UT62" s="157" t="s">
        <v>77</v>
      </c>
      <c r="UU62" s="157">
        <v>7</v>
      </c>
      <c r="UV62" s="157">
        <v>6</v>
      </c>
      <c r="UW62" s="157">
        <v>1</v>
      </c>
      <c r="UX62" s="157">
        <v>0</v>
      </c>
      <c r="UY62" s="158">
        <f t="shared" si="84"/>
        <v>0.8571428571428571</v>
      </c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5"/>
        <v>0.8571428571428571</v>
      </c>
      <c r="VH62" s="157" t="s">
        <v>77</v>
      </c>
      <c r="VI62" s="157">
        <v>7</v>
      </c>
      <c r="VJ62" s="157">
        <v>6</v>
      </c>
      <c r="VK62" s="157">
        <v>1</v>
      </c>
      <c r="VL62" s="157">
        <v>0</v>
      </c>
      <c r="VM62" s="158">
        <f t="shared" si="86"/>
        <v>0.8571428571428571</v>
      </c>
      <c r="VN62" s="158">
        <f t="shared" si="87"/>
        <v>0</v>
      </c>
      <c r="VQ62" s="157" t="s">
        <v>77</v>
      </c>
      <c r="VR62" s="157">
        <v>7</v>
      </c>
      <c r="VS62" s="157">
        <v>7</v>
      </c>
      <c r="VT62" s="157">
        <v>0</v>
      </c>
      <c r="VU62" s="157">
        <v>0</v>
      </c>
      <c r="VV62" s="158">
        <v>1</v>
      </c>
      <c r="VW62" s="158">
        <f t="shared" si="88"/>
        <v>0.1428571428571429</v>
      </c>
    </row>
    <row r="63" spans="1:595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96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6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7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8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9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0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1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2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5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0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1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2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95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4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5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89"/>
        <v>0.96875</v>
      </c>
      <c r="ID63" s="4">
        <f t="shared" si="26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90"/>
        <v>0.96875</v>
      </c>
      <c r="IL63" s="4">
        <f t="shared" si="27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28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29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0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97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2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98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91"/>
        <v>0.96875</v>
      </c>
      <c r="KP63" s="4">
        <f t="shared" si="34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5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6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92"/>
        <v>0.96875</v>
      </c>
      <c r="LV63" s="4">
        <f t="shared" si="37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93"/>
        <v>0.96875</v>
      </c>
      <c r="MD63" s="158">
        <f t="shared" si="38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39"/>
        <v>0.96875</v>
      </c>
      <c r="ML63" s="158">
        <f t="shared" si="40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1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2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3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4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5"/>
        <v>0.96875</v>
      </c>
      <c r="OU63" s="158">
        <f t="shared" si="46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94"/>
        <v>0.96875</v>
      </c>
      <c r="PC63" s="158">
        <f t="shared" si="47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48"/>
        <v>0.96875</v>
      </c>
      <c r="PK63" s="158">
        <f t="shared" si="49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0"/>
        <v>0.96875</v>
      </c>
      <c r="PS63" s="158">
        <f t="shared" si="51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2"/>
        <v>0.96875</v>
      </c>
      <c r="QA63" s="158">
        <f t="shared" si="53"/>
        <v>0</v>
      </c>
      <c r="QC63" s="157">
        <f t="shared" si="54"/>
        <v>0</v>
      </c>
      <c r="QD63" s="157" t="s">
        <v>78</v>
      </c>
      <c r="QE63" s="157">
        <v>32</v>
      </c>
      <c r="QF63" s="157">
        <v>31</v>
      </c>
      <c r="QG63" s="157">
        <v>1</v>
      </c>
      <c r="QH63" s="157">
        <v>0</v>
      </c>
      <c r="QI63" s="158">
        <f t="shared" si="55"/>
        <v>0.96875</v>
      </c>
      <c r="QJ63" s="158">
        <f t="shared" si="56"/>
        <v>0</v>
      </c>
      <c r="QL63" s="157" t="s">
        <v>78</v>
      </c>
      <c r="QM63" s="157">
        <v>32</v>
      </c>
      <c r="QN63" s="157">
        <v>31</v>
      </c>
      <c r="QO63" s="157">
        <v>1</v>
      </c>
      <c r="QP63" s="157">
        <v>0</v>
      </c>
      <c r="QQ63" s="158">
        <f t="shared" si="57"/>
        <v>0.96875</v>
      </c>
      <c r="QR63" s="158">
        <f t="shared" si="58"/>
        <v>0</v>
      </c>
      <c r="QT63" s="157">
        <f t="shared" si="59"/>
        <v>0</v>
      </c>
      <c r="QU63" s="157" t="s">
        <v>78</v>
      </c>
      <c r="QV63" s="157">
        <v>32</v>
      </c>
      <c r="QW63" s="157">
        <v>31</v>
      </c>
      <c r="QX63" s="157">
        <v>1</v>
      </c>
      <c r="QY63" s="157">
        <v>0</v>
      </c>
      <c r="QZ63" s="158">
        <f t="shared" si="60"/>
        <v>0.96875</v>
      </c>
      <c r="RA63" s="158">
        <f t="shared" si="61"/>
        <v>0</v>
      </c>
      <c r="RC63" s="157" t="s">
        <v>78</v>
      </c>
      <c r="RD63" s="157">
        <v>32</v>
      </c>
      <c r="RE63" s="157">
        <v>31</v>
      </c>
      <c r="RF63" s="157">
        <v>1</v>
      </c>
      <c r="RG63" s="157">
        <v>0</v>
      </c>
      <c r="RH63" s="158">
        <f t="shared" si="62"/>
        <v>0.96875</v>
      </c>
      <c r="RI63" s="158">
        <f t="shared" si="63"/>
        <v>0</v>
      </c>
      <c r="RK63" s="157" t="s">
        <v>78</v>
      </c>
      <c r="RL63" s="157">
        <v>32</v>
      </c>
      <c r="RM63" s="157">
        <v>31</v>
      </c>
      <c r="RN63" s="157">
        <v>1</v>
      </c>
      <c r="RO63" s="157">
        <v>0</v>
      </c>
      <c r="RP63" s="158">
        <v>0.97</v>
      </c>
      <c r="RR63" s="157" t="s">
        <v>78</v>
      </c>
      <c r="RS63" s="157">
        <v>32</v>
      </c>
      <c r="RT63" s="157">
        <v>31</v>
      </c>
      <c r="RU63" s="157">
        <v>1</v>
      </c>
      <c r="RV63" s="157">
        <v>0</v>
      </c>
      <c r="RW63" s="158">
        <f t="shared" si="64"/>
        <v>0.96875</v>
      </c>
      <c r="RX63" s="158">
        <f t="shared" si="65"/>
        <v>0.96875</v>
      </c>
      <c r="RZ63" s="157" t="s">
        <v>78</v>
      </c>
      <c r="SA63" s="157">
        <v>32</v>
      </c>
      <c r="SB63" s="157">
        <v>31</v>
      </c>
      <c r="SC63" s="157">
        <v>1</v>
      </c>
      <c r="SD63" s="157">
        <v>0</v>
      </c>
      <c r="SE63" s="158">
        <f t="shared" si="66"/>
        <v>0.96875</v>
      </c>
      <c r="SF63" s="158">
        <f t="shared" si="67"/>
        <v>0</v>
      </c>
      <c r="SH63" s="157" t="s">
        <v>78</v>
      </c>
      <c r="SI63" s="157">
        <v>32</v>
      </c>
      <c r="SJ63" s="157">
        <v>31</v>
      </c>
      <c r="SK63" s="157">
        <v>1</v>
      </c>
      <c r="SL63" s="157">
        <v>0</v>
      </c>
      <c r="SM63" s="158">
        <f t="shared" si="68"/>
        <v>0.96875</v>
      </c>
      <c r="SN63" s="158">
        <f t="shared" si="69"/>
        <v>0</v>
      </c>
      <c r="SP63" s="157" t="s">
        <v>78</v>
      </c>
      <c r="SQ63" s="157">
        <v>32</v>
      </c>
      <c r="SR63" s="157">
        <v>31</v>
      </c>
      <c r="SS63" s="157">
        <v>1</v>
      </c>
      <c r="ST63" s="157">
        <v>0</v>
      </c>
      <c r="SU63" s="158">
        <f t="shared" si="70"/>
        <v>0.96875</v>
      </c>
      <c r="SV63" s="158">
        <f t="shared" si="71"/>
        <v>0</v>
      </c>
      <c r="SX63" s="157" t="s">
        <v>78</v>
      </c>
      <c r="SY63" s="157">
        <v>32</v>
      </c>
      <c r="SZ63" s="157">
        <v>31</v>
      </c>
      <c r="TA63" s="157">
        <v>1</v>
      </c>
      <c r="TB63" s="157">
        <v>0</v>
      </c>
      <c r="TC63" s="158">
        <f t="shared" si="72"/>
        <v>0.96875</v>
      </c>
      <c r="TD63" s="158">
        <f t="shared" si="73"/>
        <v>0</v>
      </c>
      <c r="TF63" s="157" t="s">
        <v>78</v>
      </c>
      <c r="TG63" s="157">
        <v>32</v>
      </c>
      <c r="TH63" s="157">
        <v>31</v>
      </c>
      <c r="TI63" s="157">
        <v>1</v>
      </c>
      <c r="TJ63" s="157">
        <v>0</v>
      </c>
      <c r="TK63" s="158">
        <f t="shared" si="74"/>
        <v>0.96875</v>
      </c>
      <c r="TL63" s="158">
        <f t="shared" si="75"/>
        <v>0</v>
      </c>
      <c r="TN63" s="157" t="s">
        <v>78</v>
      </c>
      <c r="TO63" s="157">
        <v>32</v>
      </c>
      <c r="TP63" s="157">
        <v>31</v>
      </c>
      <c r="TQ63" s="157">
        <v>1</v>
      </c>
      <c r="TR63" s="157">
        <v>0</v>
      </c>
      <c r="TS63" s="158">
        <f t="shared" si="76"/>
        <v>0.96875</v>
      </c>
      <c r="TT63" s="158">
        <f t="shared" si="77"/>
        <v>0</v>
      </c>
      <c r="TV63" s="157" t="s">
        <v>78</v>
      </c>
      <c r="TW63" s="157">
        <v>32</v>
      </c>
      <c r="TX63" s="157">
        <v>31</v>
      </c>
      <c r="TY63" s="157">
        <v>1</v>
      </c>
      <c r="TZ63" s="157">
        <v>0</v>
      </c>
      <c r="UA63" s="158">
        <f t="shared" si="78"/>
        <v>0.96875</v>
      </c>
      <c r="UB63" s="158">
        <f t="shared" si="79"/>
        <v>0</v>
      </c>
      <c r="UD63" s="157" t="s">
        <v>78</v>
      </c>
      <c r="UE63" s="157">
        <v>32</v>
      </c>
      <c r="UF63" s="157">
        <v>31</v>
      </c>
      <c r="UG63" s="157">
        <v>1</v>
      </c>
      <c r="UH63" s="157">
        <v>0</v>
      </c>
      <c r="UI63" s="158">
        <f t="shared" si="80"/>
        <v>0.96875</v>
      </c>
      <c r="UJ63" s="158">
        <f t="shared" si="81"/>
        <v>0</v>
      </c>
      <c r="UL63" s="157" t="s">
        <v>78</v>
      </c>
      <c r="UM63" s="157">
        <v>32</v>
      </c>
      <c r="UN63" s="157">
        <v>31</v>
      </c>
      <c r="UO63" s="157">
        <v>1</v>
      </c>
      <c r="UP63" s="157">
        <v>0</v>
      </c>
      <c r="UQ63" s="158">
        <f t="shared" si="82"/>
        <v>0.96875</v>
      </c>
      <c r="UR63" s="158">
        <f t="shared" si="83"/>
        <v>0</v>
      </c>
      <c r="UT63" s="157" t="s">
        <v>78</v>
      </c>
      <c r="UU63" s="157">
        <v>32</v>
      </c>
      <c r="UV63" s="157">
        <v>31</v>
      </c>
      <c r="UW63" s="157">
        <v>1</v>
      </c>
      <c r="UX63" s="157">
        <v>0</v>
      </c>
      <c r="UY63" s="158">
        <f t="shared" si="84"/>
        <v>0.96875</v>
      </c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5"/>
        <v>0.96875</v>
      </c>
      <c r="VH63" s="157" t="s">
        <v>78</v>
      </c>
      <c r="VI63" s="157">
        <v>32</v>
      </c>
      <c r="VJ63" s="157">
        <v>31</v>
      </c>
      <c r="VK63" s="157">
        <v>1</v>
      </c>
      <c r="VL63" s="157">
        <v>0</v>
      </c>
      <c r="VM63" s="158">
        <f t="shared" si="86"/>
        <v>0.96875</v>
      </c>
      <c r="VN63" s="158">
        <f t="shared" si="87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v>0.97</v>
      </c>
      <c r="VW63" s="158">
        <f t="shared" si="88"/>
        <v>1.2499999999999734E-3</v>
      </c>
    </row>
    <row r="64" spans="1:595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96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6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7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8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9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0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1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2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4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5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6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0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1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2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3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95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4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5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89"/>
        <v>0.2</v>
      </c>
      <c r="ID64" s="4">
        <f t="shared" si="26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90"/>
        <v>0.2</v>
      </c>
      <c r="IL64" s="4">
        <f t="shared" si="27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28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29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0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97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2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98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91"/>
        <v>0.2</v>
      </c>
      <c r="KP64" s="4">
        <f t="shared" si="34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5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6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92"/>
        <v>0.2</v>
      </c>
      <c r="LV64" s="4">
        <f t="shared" si="37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93"/>
        <v>0.2</v>
      </c>
      <c r="MD64" s="158">
        <f t="shared" si="38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39"/>
        <v>0.2</v>
      </c>
      <c r="ML64" s="158">
        <f t="shared" si="40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1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2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3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4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5"/>
        <v>0.2</v>
      </c>
      <c r="OU64" s="158">
        <f t="shared" si="46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94"/>
        <v>0.2</v>
      </c>
      <c r="PC64" s="158">
        <f t="shared" si="47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48"/>
        <v>0.2</v>
      </c>
      <c r="PK64" s="158">
        <f t="shared" si="49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0"/>
        <v>0.2</v>
      </c>
      <c r="PS64" s="158">
        <f t="shared" si="51"/>
        <v>0</v>
      </c>
      <c r="PU64" s="157" t="s">
        <v>266</v>
      </c>
      <c r="PV64" s="157">
        <v>160</v>
      </c>
      <c r="PW64" s="157">
        <v>32</v>
      </c>
      <c r="PX64" s="157">
        <v>49</v>
      </c>
      <c r="PY64" s="157">
        <v>79</v>
      </c>
      <c r="PZ64" s="158">
        <f t="shared" si="52"/>
        <v>0.2</v>
      </c>
      <c r="QA64" s="158">
        <f t="shared" si="53"/>
        <v>0</v>
      </c>
      <c r="QC64" s="157">
        <f t="shared" si="54"/>
        <v>0</v>
      </c>
      <c r="QD64" s="157" t="s">
        <v>266</v>
      </c>
      <c r="QE64" s="157">
        <v>160</v>
      </c>
      <c r="QF64" s="157">
        <v>32</v>
      </c>
      <c r="QG64" s="157">
        <v>49</v>
      </c>
      <c r="QH64" s="157">
        <v>79</v>
      </c>
      <c r="QI64" s="158">
        <f t="shared" si="55"/>
        <v>0.2</v>
      </c>
      <c r="QJ64" s="158">
        <f t="shared" si="56"/>
        <v>0</v>
      </c>
      <c r="QK64" s="2" t="s">
        <v>119</v>
      </c>
      <c r="QL64" s="157" t="s">
        <v>266</v>
      </c>
      <c r="QM64" s="157">
        <v>160</v>
      </c>
      <c r="QN64" s="157">
        <v>32</v>
      </c>
      <c r="QO64" s="157">
        <v>49</v>
      </c>
      <c r="QP64" s="157">
        <v>79</v>
      </c>
      <c r="QQ64" s="158">
        <f t="shared" si="57"/>
        <v>0.2</v>
      </c>
      <c r="QR64" s="158">
        <f t="shared" si="58"/>
        <v>0</v>
      </c>
      <c r="QT64" s="157">
        <f t="shared" si="59"/>
        <v>0</v>
      </c>
      <c r="QU64" s="157" t="s">
        <v>266</v>
      </c>
      <c r="QV64" s="157">
        <v>160</v>
      </c>
      <c r="QW64" s="157">
        <v>32</v>
      </c>
      <c r="QX64" s="157">
        <v>49</v>
      </c>
      <c r="QY64" s="157">
        <v>79</v>
      </c>
      <c r="QZ64" s="158">
        <f t="shared" si="60"/>
        <v>0.2</v>
      </c>
      <c r="RA64" s="158">
        <f t="shared" si="61"/>
        <v>0</v>
      </c>
      <c r="RB64" s="2" t="s">
        <v>119</v>
      </c>
      <c r="RC64" s="157" t="s">
        <v>266</v>
      </c>
      <c r="RD64" s="157">
        <v>160</v>
      </c>
      <c r="RE64" s="157">
        <v>32</v>
      </c>
      <c r="RF64" s="157">
        <v>47</v>
      </c>
      <c r="RG64" s="157">
        <v>81</v>
      </c>
      <c r="RH64" s="158">
        <f t="shared" si="62"/>
        <v>0.2</v>
      </c>
      <c r="RI64" s="158">
        <f t="shared" si="63"/>
        <v>0</v>
      </c>
      <c r="RJ64" s="2" t="s">
        <v>119</v>
      </c>
      <c r="RK64" s="157" t="s">
        <v>266</v>
      </c>
      <c r="RL64" s="157">
        <v>160</v>
      </c>
      <c r="RM64" s="157">
        <v>32</v>
      </c>
      <c r="RN64" s="157">
        <v>47</v>
      </c>
      <c r="RO64" s="157">
        <v>81</v>
      </c>
      <c r="RP64" s="158">
        <v>0.2</v>
      </c>
      <c r="RR64" s="157" t="s">
        <v>266</v>
      </c>
      <c r="RS64" s="157">
        <v>160</v>
      </c>
      <c r="RT64" s="157">
        <v>32</v>
      </c>
      <c r="RU64" s="159">
        <v>49</v>
      </c>
      <c r="RV64" s="159">
        <v>79</v>
      </c>
      <c r="RW64" s="158">
        <f t="shared" si="64"/>
        <v>0.2</v>
      </c>
      <c r="RX64" s="158">
        <f t="shared" si="65"/>
        <v>-80.8</v>
      </c>
      <c r="RY64" s="17" t="s">
        <v>119</v>
      </c>
      <c r="RZ64" s="157" t="s">
        <v>266</v>
      </c>
      <c r="SA64" s="157">
        <v>160</v>
      </c>
      <c r="SB64" s="157">
        <v>32</v>
      </c>
      <c r="SC64" s="159">
        <v>49</v>
      </c>
      <c r="SD64" s="159">
        <v>79</v>
      </c>
      <c r="SE64" s="158">
        <f t="shared" si="66"/>
        <v>0.2</v>
      </c>
      <c r="SF64" s="158">
        <f t="shared" si="67"/>
        <v>0</v>
      </c>
      <c r="SG64" s="17" t="s">
        <v>119</v>
      </c>
      <c r="SH64" s="157" t="s">
        <v>266</v>
      </c>
      <c r="SI64" s="157">
        <v>160</v>
      </c>
      <c r="SJ64" s="157">
        <v>32</v>
      </c>
      <c r="SK64" s="159">
        <v>49</v>
      </c>
      <c r="SL64" s="159">
        <v>79</v>
      </c>
      <c r="SM64" s="158">
        <f t="shared" si="68"/>
        <v>0.2</v>
      </c>
      <c r="SN64" s="158">
        <f t="shared" si="69"/>
        <v>0</v>
      </c>
      <c r="SO64" s="17" t="s">
        <v>119</v>
      </c>
      <c r="SP64" s="157" t="s">
        <v>266</v>
      </c>
      <c r="SQ64" s="157">
        <v>160</v>
      </c>
      <c r="SR64" s="157">
        <v>32</v>
      </c>
      <c r="SS64" s="159">
        <v>49</v>
      </c>
      <c r="ST64" s="159">
        <v>79</v>
      </c>
      <c r="SU64" s="158">
        <f t="shared" si="70"/>
        <v>0.2</v>
      </c>
      <c r="SV64" s="158">
        <f t="shared" si="71"/>
        <v>0</v>
      </c>
      <c r="SW64" s="17" t="s">
        <v>119</v>
      </c>
      <c r="SX64" s="157" t="s">
        <v>266</v>
      </c>
      <c r="SY64" s="157">
        <v>160</v>
      </c>
      <c r="SZ64" s="157">
        <v>32</v>
      </c>
      <c r="TA64" s="159">
        <v>49</v>
      </c>
      <c r="TB64" s="159">
        <v>79</v>
      </c>
      <c r="TC64" s="158">
        <f t="shared" si="72"/>
        <v>0.2</v>
      </c>
      <c r="TD64" s="158">
        <f t="shared" si="73"/>
        <v>0</v>
      </c>
      <c r="TE64" s="17" t="s">
        <v>119</v>
      </c>
      <c r="TF64" s="157" t="s">
        <v>266</v>
      </c>
      <c r="TG64" s="157">
        <v>160</v>
      </c>
      <c r="TH64" s="157">
        <v>32</v>
      </c>
      <c r="TI64" s="159">
        <v>49</v>
      </c>
      <c r="TJ64" s="159">
        <v>79</v>
      </c>
      <c r="TK64" s="158">
        <f t="shared" si="74"/>
        <v>0.2</v>
      </c>
      <c r="TL64" s="158">
        <f t="shared" si="75"/>
        <v>0</v>
      </c>
      <c r="TM64" s="17" t="s">
        <v>119</v>
      </c>
      <c r="TN64" s="157" t="s">
        <v>266</v>
      </c>
      <c r="TO64" s="157">
        <v>160</v>
      </c>
      <c r="TP64" s="157">
        <v>32</v>
      </c>
      <c r="TQ64" s="159">
        <v>49</v>
      </c>
      <c r="TR64" s="159">
        <v>79</v>
      </c>
      <c r="TS64" s="158">
        <f t="shared" si="76"/>
        <v>0.2</v>
      </c>
      <c r="TT64" s="158">
        <f t="shared" si="77"/>
        <v>0</v>
      </c>
      <c r="TU64" s="17" t="s">
        <v>119</v>
      </c>
      <c r="TV64" s="157" t="s">
        <v>266</v>
      </c>
      <c r="TW64" s="157">
        <v>160</v>
      </c>
      <c r="TX64" s="157">
        <v>32</v>
      </c>
      <c r="TY64" s="159">
        <v>49</v>
      </c>
      <c r="TZ64" s="159">
        <v>79</v>
      </c>
      <c r="UA64" s="158">
        <f t="shared" si="78"/>
        <v>0.2</v>
      </c>
      <c r="UB64" s="158">
        <f t="shared" si="79"/>
        <v>0</v>
      </c>
      <c r="UC64" s="17" t="s">
        <v>119</v>
      </c>
      <c r="UD64" s="157" t="s">
        <v>266</v>
      </c>
      <c r="UE64" s="157">
        <v>160</v>
      </c>
      <c r="UF64" s="157">
        <v>32</v>
      </c>
      <c r="UG64" s="159">
        <v>49</v>
      </c>
      <c r="UH64" s="159">
        <v>79</v>
      </c>
      <c r="UI64" s="158">
        <f t="shared" si="80"/>
        <v>0.2</v>
      </c>
      <c r="UJ64" s="158">
        <f t="shared" si="81"/>
        <v>0</v>
      </c>
      <c r="UL64" s="157" t="s">
        <v>266</v>
      </c>
      <c r="UM64" s="157">
        <v>160</v>
      </c>
      <c r="UN64" s="157">
        <v>32</v>
      </c>
      <c r="UO64" s="159">
        <v>49</v>
      </c>
      <c r="UP64" s="159">
        <v>79</v>
      </c>
      <c r="UQ64" s="158">
        <f t="shared" si="82"/>
        <v>0.2</v>
      </c>
      <c r="UR64" s="158">
        <f t="shared" si="83"/>
        <v>0</v>
      </c>
      <c r="UT64" s="157" t="s">
        <v>266</v>
      </c>
      <c r="UU64" s="157">
        <v>160</v>
      </c>
      <c r="UV64" s="157">
        <v>32</v>
      </c>
      <c r="UW64" s="159">
        <v>49</v>
      </c>
      <c r="UX64" s="159">
        <v>79</v>
      </c>
      <c r="UY64" s="158">
        <f t="shared" si="84"/>
        <v>0.2</v>
      </c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5"/>
        <v>0.2</v>
      </c>
      <c r="VH64" s="157" t="s">
        <v>266</v>
      </c>
      <c r="VI64" s="157">
        <v>160</v>
      </c>
      <c r="VJ64" s="157">
        <v>32</v>
      </c>
      <c r="VK64" s="157">
        <v>49</v>
      </c>
      <c r="VL64" s="157">
        <v>79</v>
      </c>
      <c r="VM64" s="158">
        <f t="shared" si="86"/>
        <v>0.2</v>
      </c>
      <c r="VN64" s="158">
        <f t="shared" si="87"/>
        <v>0</v>
      </c>
      <c r="VQ64" s="17" t="s">
        <v>266</v>
      </c>
      <c r="VR64" s="157">
        <v>160</v>
      </c>
      <c r="VS64" s="157">
        <v>31</v>
      </c>
      <c r="VT64" s="157">
        <v>49</v>
      </c>
      <c r="VU64" s="159">
        <v>80</v>
      </c>
      <c r="VV64" s="158">
        <v>0.19</v>
      </c>
      <c r="VW64" s="158">
        <f t="shared" si="88"/>
        <v>-1.0000000000000009E-2</v>
      </c>
    </row>
    <row r="65" spans="1:612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96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6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2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5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0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1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2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95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4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5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89"/>
        <v>1</v>
      </c>
      <c r="ID65" s="4">
        <f t="shared" si="26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90"/>
        <v>1</v>
      </c>
      <c r="IL65" s="4">
        <f t="shared" si="27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28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29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0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97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2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98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91"/>
        <v>1</v>
      </c>
      <c r="KP65" s="4">
        <f t="shared" si="34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5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6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92"/>
        <v>1</v>
      </c>
      <c r="LV65" s="4">
        <f t="shared" si="37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93"/>
        <v>1</v>
      </c>
      <c r="MD65" s="158">
        <f t="shared" si="38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39"/>
        <v>1</v>
      </c>
      <c r="ML65" s="158">
        <f t="shared" si="40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1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2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3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4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5"/>
        <v>1</v>
      </c>
      <c r="OU65" s="158">
        <f t="shared" si="46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94"/>
        <v>1</v>
      </c>
      <c r="PC65" s="158">
        <f t="shared" si="47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48"/>
        <v>1</v>
      </c>
      <c r="PK65" s="158">
        <f t="shared" si="49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0"/>
        <v>1</v>
      </c>
      <c r="PS65" s="158">
        <f t="shared" si="51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2"/>
        <v>1</v>
      </c>
      <c r="QA65" s="158">
        <f t="shared" si="53"/>
        <v>0</v>
      </c>
      <c r="QC65" s="157">
        <f t="shared" si="54"/>
        <v>0</v>
      </c>
      <c r="QD65" s="157" t="s">
        <v>106</v>
      </c>
      <c r="QE65" s="157">
        <v>52</v>
      </c>
      <c r="QF65" s="157">
        <v>52</v>
      </c>
      <c r="QG65" s="157">
        <v>0</v>
      </c>
      <c r="QH65" s="157">
        <v>0</v>
      </c>
      <c r="QI65" s="158">
        <f t="shared" si="55"/>
        <v>1</v>
      </c>
      <c r="QJ65" s="158">
        <f t="shared" si="56"/>
        <v>0</v>
      </c>
      <c r="QL65" s="157" t="s">
        <v>106</v>
      </c>
      <c r="QM65" s="157">
        <v>52</v>
      </c>
      <c r="QN65" s="157">
        <v>52</v>
      </c>
      <c r="QO65" s="157">
        <v>0</v>
      </c>
      <c r="QP65" s="157">
        <v>0</v>
      </c>
      <c r="QQ65" s="158">
        <f t="shared" si="57"/>
        <v>1</v>
      </c>
      <c r="QR65" s="158">
        <f t="shared" si="58"/>
        <v>0</v>
      </c>
      <c r="QT65" s="157">
        <f t="shared" si="59"/>
        <v>0</v>
      </c>
      <c r="QU65" s="157" t="s">
        <v>106</v>
      </c>
      <c r="QV65" s="157">
        <v>52</v>
      </c>
      <c r="QW65" s="157">
        <v>52</v>
      </c>
      <c r="QX65" s="157">
        <v>0</v>
      </c>
      <c r="QY65" s="157">
        <v>0</v>
      </c>
      <c r="QZ65" s="158">
        <f t="shared" si="60"/>
        <v>1</v>
      </c>
      <c r="RA65" s="158">
        <f t="shared" si="61"/>
        <v>0</v>
      </c>
      <c r="RC65" s="157" t="s">
        <v>106</v>
      </c>
      <c r="RD65" s="157">
        <v>52</v>
      </c>
      <c r="RE65" s="157">
        <v>52</v>
      </c>
      <c r="RF65" s="157">
        <v>0</v>
      </c>
      <c r="RG65" s="157">
        <v>0</v>
      </c>
      <c r="RH65" s="158">
        <f t="shared" si="62"/>
        <v>1</v>
      </c>
      <c r="RI65" s="158">
        <f t="shared" si="63"/>
        <v>0</v>
      </c>
      <c r="RK65" s="157" t="s">
        <v>106</v>
      </c>
      <c r="RL65" s="157">
        <v>52</v>
      </c>
      <c r="RM65" s="157">
        <v>52</v>
      </c>
      <c r="RN65" s="157">
        <v>0</v>
      </c>
      <c r="RO65" s="157">
        <v>0</v>
      </c>
      <c r="RP65" s="158">
        <v>1</v>
      </c>
      <c r="RR65" s="157" t="s">
        <v>106</v>
      </c>
      <c r="RS65" s="157">
        <v>52</v>
      </c>
      <c r="RT65" s="157">
        <v>52</v>
      </c>
      <c r="RU65" s="157">
        <v>0</v>
      </c>
      <c r="RV65" s="157">
        <v>0</v>
      </c>
      <c r="RW65" s="158">
        <f t="shared" si="64"/>
        <v>1</v>
      </c>
      <c r="RX65" s="158">
        <f t="shared" si="65"/>
        <v>1</v>
      </c>
      <c r="RZ65" s="157" t="s">
        <v>106</v>
      </c>
      <c r="SA65" s="157">
        <v>52</v>
      </c>
      <c r="SB65" s="157">
        <v>52</v>
      </c>
      <c r="SC65" s="157">
        <v>0</v>
      </c>
      <c r="SD65" s="157">
        <v>0</v>
      </c>
      <c r="SE65" s="158">
        <f t="shared" si="66"/>
        <v>1</v>
      </c>
      <c r="SF65" s="158">
        <f t="shared" si="67"/>
        <v>0</v>
      </c>
      <c r="SH65" s="157" t="s">
        <v>106</v>
      </c>
      <c r="SI65" s="157">
        <v>52</v>
      </c>
      <c r="SJ65" s="157">
        <v>52</v>
      </c>
      <c r="SK65" s="157">
        <v>0</v>
      </c>
      <c r="SL65" s="157">
        <v>0</v>
      </c>
      <c r="SM65" s="158">
        <f t="shared" si="68"/>
        <v>1</v>
      </c>
      <c r="SN65" s="158">
        <f t="shared" si="69"/>
        <v>0</v>
      </c>
      <c r="SP65" s="157" t="s">
        <v>106</v>
      </c>
      <c r="SQ65" s="157">
        <v>52</v>
      </c>
      <c r="SR65" s="157">
        <v>52</v>
      </c>
      <c r="SS65" s="157">
        <v>0</v>
      </c>
      <c r="ST65" s="157">
        <v>0</v>
      </c>
      <c r="SU65" s="158">
        <f t="shared" si="70"/>
        <v>1</v>
      </c>
      <c r="SV65" s="158">
        <f t="shared" si="71"/>
        <v>0</v>
      </c>
      <c r="SX65" s="157" t="s">
        <v>106</v>
      </c>
      <c r="SY65" s="157">
        <v>52</v>
      </c>
      <c r="SZ65" s="157">
        <v>52</v>
      </c>
      <c r="TA65" s="157">
        <v>0</v>
      </c>
      <c r="TB65" s="157">
        <v>0</v>
      </c>
      <c r="TC65" s="158">
        <f t="shared" si="72"/>
        <v>1</v>
      </c>
      <c r="TD65" s="158">
        <f t="shared" si="73"/>
        <v>0</v>
      </c>
      <c r="TF65" s="157" t="s">
        <v>106</v>
      </c>
      <c r="TG65" s="157">
        <v>52</v>
      </c>
      <c r="TH65" s="157">
        <v>52</v>
      </c>
      <c r="TI65" s="157">
        <v>0</v>
      </c>
      <c r="TJ65" s="157">
        <v>0</v>
      </c>
      <c r="TK65" s="158">
        <f t="shared" si="74"/>
        <v>1</v>
      </c>
      <c r="TL65" s="158">
        <f t="shared" si="75"/>
        <v>0</v>
      </c>
      <c r="TN65" s="157" t="s">
        <v>106</v>
      </c>
      <c r="TO65" s="157">
        <v>52</v>
      </c>
      <c r="TP65" s="157">
        <v>52</v>
      </c>
      <c r="TQ65" s="157">
        <v>0</v>
      </c>
      <c r="TR65" s="157">
        <v>0</v>
      </c>
      <c r="TS65" s="158">
        <f t="shared" si="76"/>
        <v>1</v>
      </c>
      <c r="TT65" s="158">
        <f t="shared" si="77"/>
        <v>0</v>
      </c>
      <c r="TV65" s="157" t="s">
        <v>106</v>
      </c>
      <c r="TW65" s="157">
        <v>52</v>
      </c>
      <c r="TX65" s="157">
        <v>52</v>
      </c>
      <c r="TY65" s="157">
        <v>0</v>
      </c>
      <c r="TZ65" s="157">
        <v>0</v>
      </c>
      <c r="UA65" s="158">
        <f t="shared" si="78"/>
        <v>1</v>
      </c>
      <c r="UB65" s="158">
        <f t="shared" si="79"/>
        <v>0</v>
      </c>
      <c r="UD65" s="157" t="s">
        <v>106</v>
      </c>
      <c r="UE65" s="157">
        <v>52</v>
      </c>
      <c r="UF65" s="157">
        <v>52</v>
      </c>
      <c r="UG65" s="157">
        <v>0</v>
      </c>
      <c r="UH65" s="157">
        <v>0</v>
      </c>
      <c r="UI65" s="158">
        <f t="shared" si="80"/>
        <v>1</v>
      </c>
      <c r="UJ65" s="158">
        <f t="shared" si="81"/>
        <v>0</v>
      </c>
      <c r="UL65" s="157" t="s">
        <v>106</v>
      </c>
      <c r="UM65" s="157">
        <v>52</v>
      </c>
      <c r="UN65" s="157">
        <v>52</v>
      </c>
      <c r="UO65" s="157">
        <v>0</v>
      </c>
      <c r="UP65" s="157">
        <v>0</v>
      </c>
      <c r="UQ65" s="158">
        <f t="shared" si="82"/>
        <v>1</v>
      </c>
      <c r="UR65" s="158">
        <f t="shared" si="83"/>
        <v>0</v>
      </c>
      <c r="UT65" s="157" t="s">
        <v>106</v>
      </c>
      <c r="UU65" s="157">
        <v>52</v>
      </c>
      <c r="UV65" s="157">
        <v>52</v>
      </c>
      <c r="UW65" s="157">
        <v>0</v>
      </c>
      <c r="UX65" s="157">
        <v>0</v>
      </c>
      <c r="UY65" s="158">
        <f t="shared" si="84"/>
        <v>1</v>
      </c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5"/>
        <v>1</v>
      </c>
      <c r="VH65" s="157" t="s">
        <v>106</v>
      </c>
      <c r="VI65" s="157">
        <v>52</v>
      </c>
      <c r="VJ65" s="157">
        <v>52</v>
      </c>
      <c r="VK65" s="157">
        <v>0</v>
      </c>
      <c r="VL65" s="157">
        <v>0</v>
      </c>
      <c r="VM65" s="158">
        <f t="shared" si="86"/>
        <v>1</v>
      </c>
      <c r="VN65" s="158">
        <f t="shared" si="87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v>1</v>
      </c>
      <c r="VW65" s="158">
        <f t="shared" si="88"/>
        <v>0</v>
      </c>
    </row>
    <row r="66" spans="1:612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96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6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7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8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9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0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1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2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99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5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0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1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2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95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4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5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89"/>
        <v>1</v>
      </c>
      <c r="ID66" s="4">
        <f t="shared" si="26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90"/>
        <v>1</v>
      </c>
      <c r="IL66" s="4">
        <f t="shared" si="27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28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29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0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97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2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98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91"/>
        <v>1</v>
      </c>
      <c r="KP66" s="4">
        <f t="shared" si="34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5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6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92"/>
        <v>1</v>
      </c>
      <c r="LV66" s="4">
        <f t="shared" si="37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93"/>
        <v>1</v>
      </c>
      <c r="MD66" s="158">
        <f t="shared" si="38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39"/>
        <v>1</v>
      </c>
      <c r="ML66" s="158">
        <f t="shared" si="40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1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2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3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4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5"/>
        <v>1</v>
      </c>
      <c r="OU66" s="158">
        <f t="shared" si="46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94"/>
        <v>1</v>
      </c>
      <c r="PC66" s="158">
        <f t="shared" si="47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48"/>
        <v>1</v>
      </c>
      <c r="PK66" s="158">
        <f t="shared" si="49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0"/>
        <v>1</v>
      </c>
      <c r="PS66" s="158">
        <f t="shared" si="51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2"/>
        <v>1</v>
      </c>
      <c r="QA66" s="158">
        <f t="shared" si="53"/>
        <v>0</v>
      </c>
      <c r="QC66" s="157">
        <f t="shared" si="54"/>
        <v>0</v>
      </c>
      <c r="QD66" s="157" t="s">
        <v>80</v>
      </c>
      <c r="QE66" s="157">
        <v>20</v>
      </c>
      <c r="QF66" s="157">
        <v>20</v>
      </c>
      <c r="QG66" s="157">
        <v>0</v>
      </c>
      <c r="QH66" s="157">
        <v>0</v>
      </c>
      <c r="QI66" s="158">
        <f t="shared" si="55"/>
        <v>1</v>
      </c>
      <c r="QJ66" s="158">
        <f t="shared" si="56"/>
        <v>0</v>
      </c>
      <c r="QL66" s="157" t="s">
        <v>80</v>
      </c>
      <c r="QM66" s="157">
        <v>20</v>
      </c>
      <c r="QN66" s="157">
        <v>20</v>
      </c>
      <c r="QO66" s="157">
        <v>0</v>
      </c>
      <c r="QP66" s="157">
        <v>0</v>
      </c>
      <c r="QQ66" s="158">
        <f t="shared" si="57"/>
        <v>1</v>
      </c>
      <c r="QR66" s="158">
        <f t="shared" si="58"/>
        <v>0</v>
      </c>
      <c r="QT66" s="157">
        <f t="shared" si="59"/>
        <v>0</v>
      </c>
      <c r="QU66" s="157" t="s">
        <v>80</v>
      </c>
      <c r="QV66" s="157">
        <v>20</v>
      </c>
      <c r="QW66" s="157">
        <v>20</v>
      </c>
      <c r="QX66" s="157">
        <v>0</v>
      </c>
      <c r="QY66" s="157">
        <v>0</v>
      </c>
      <c r="QZ66" s="158">
        <f t="shared" si="60"/>
        <v>1</v>
      </c>
      <c r="RA66" s="158">
        <f t="shared" si="61"/>
        <v>0</v>
      </c>
      <c r="RC66" s="157" t="s">
        <v>80</v>
      </c>
      <c r="RD66" s="157">
        <v>20</v>
      </c>
      <c r="RE66" s="157">
        <v>20</v>
      </c>
      <c r="RF66" s="157">
        <v>0</v>
      </c>
      <c r="RG66" s="157">
        <v>0</v>
      </c>
      <c r="RH66" s="158">
        <f t="shared" si="62"/>
        <v>1</v>
      </c>
      <c r="RI66" s="158">
        <f t="shared" si="63"/>
        <v>0</v>
      </c>
      <c r="RK66" s="157" t="s">
        <v>80</v>
      </c>
      <c r="RL66" s="157">
        <v>20</v>
      </c>
      <c r="RM66" s="157">
        <v>20</v>
      </c>
      <c r="RN66" s="157">
        <v>0</v>
      </c>
      <c r="RO66" s="157">
        <v>0</v>
      </c>
      <c r="RP66" s="158">
        <v>1</v>
      </c>
      <c r="RR66" s="157" t="s">
        <v>80</v>
      </c>
      <c r="RS66" s="157">
        <v>20</v>
      </c>
      <c r="RT66" s="157">
        <v>20</v>
      </c>
      <c r="RU66" s="157">
        <v>0</v>
      </c>
      <c r="RV66" s="157">
        <v>0</v>
      </c>
      <c r="RW66" s="158">
        <f t="shared" si="64"/>
        <v>1</v>
      </c>
      <c r="RX66" s="158">
        <f t="shared" si="65"/>
        <v>1</v>
      </c>
      <c r="RZ66" s="157" t="s">
        <v>80</v>
      </c>
      <c r="SA66" s="157">
        <v>20</v>
      </c>
      <c r="SB66" s="157">
        <v>20</v>
      </c>
      <c r="SC66" s="157">
        <v>0</v>
      </c>
      <c r="SD66" s="157">
        <v>0</v>
      </c>
      <c r="SE66" s="158">
        <f t="shared" si="66"/>
        <v>1</v>
      </c>
      <c r="SF66" s="158">
        <f t="shared" si="67"/>
        <v>0</v>
      </c>
      <c r="SH66" s="157" t="s">
        <v>80</v>
      </c>
      <c r="SI66" s="157">
        <v>20</v>
      </c>
      <c r="SJ66" s="157">
        <v>20</v>
      </c>
      <c r="SK66" s="157">
        <v>0</v>
      </c>
      <c r="SL66" s="157">
        <v>0</v>
      </c>
      <c r="SM66" s="158">
        <f t="shared" si="68"/>
        <v>1</v>
      </c>
      <c r="SN66" s="158">
        <f t="shared" si="69"/>
        <v>0</v>
      </c>
      <c r="SP66" s="157" t="s">
        <v>80</v>
      </c>
      <c r="SQ66" s="157">
        <v>20</v>
      </c>
      <c r="SR66" s="157">
        <v>20</v>
      </c>
      <c r="SS66" s="157">
        <v>0</v>
      </c>
      <c r="ST66" s="157">
        <v>0</v>
      </c>
      <c r="SU66" s="158">
        <f t="shared" si="70"/>
        <v>1</v>
      </c>
      <c r="SV66" s="158">
        <f t="shared" si="71"/>
        <v>0</v>
      </c>
      <c r="SX66" s="157" t="s">
        <v>80</v>
      </c>
      <c r="SY66" s="157">
        <v>20</v>
      </c>
      <c r="SZ66" s="157">
        <v>20</v>
      </c>
      <c r="TA66" s="157">
        <v>0</v>
      </c>
      <c r="TB66" s="157">
        <v>0</v>
      </c>
      <c r="TC66" s="158">
        <f t="shared" si="72"/>
        <v>1</v>
      </c>
      <c r="TD66" s="158">
        <f t="shared" si="73"/>
        <v>0</v>
      </c>
      <c r="TF66" s="157" t="s">
        <v>80</v>
      </c>
      <c r="TG66" s="157">
        <v>20</v>
      </c>
      <c r="TH66" s="157">
        <v>20</v>
      </c>
      <c r="TI66" s="157">
        <v>0</v>
      </c>
      <c r="TJ66" s="157">
        <v>0</v>
      </c>
      <c r="TK66" s="158">
        <f t="shared" si="74"/>
        <v>1</v>
      </c>
      <c r="TL66" s="158">
        <f t="shared" si="75"/>
        <v>0</v>
      </c>
      <c r="TN66" s="157" t="s">
        <v>80</v>
      </c>
      <c r="TO66" s="157">
        <v>20</v>
      </c>
      <c r="TP66" s="157">
        <v>20</v>
      </c>
      <c r="TQ66" s="157">
        <v>0</v>
      </c>
      <c r="TR66" s="157">
        <v>0</v>
      </c>
      <c r="TS66" s="158">
        <f t="shared" si="76"/>
        <v>1</v>
      </c>
      <c r="TT66" s="158">
        <f t="shared" si="77"/>
        <v>0</v>
      </c>
      <c r="TV66" s="157" t="s">
        <v>80</v>
      </c>
      <c r="TW66" s="157">
        <v>20</v>
      </c>
      <c r="TX66" s="157">
        <v>20</v>
      </c>
      <c r="TY66" s="157">
        <v>0</v>
      </c>
      <c r="TZ66" s="157">
        <v>0</v>
      </c>
      <c r="UA66" s="158">
        <f t="shared" si="78"/>
        <v>1</v>
      </c>
      <c r="UB66" s="158">
        <f t="shared" si="79"/>
        <v>0</v>
      </c>
      <c r="UD66" s="157" t="s">
        <v>80</v>
      </c>
      <c r="UE66" s="157">
        <v>20</v>
      </c>
      <c r="UF66" s="157">
        <v>20</v>
      </c>
      <c r="UG66" s="157">
        <v>0</v>
      </c>
      <c r="UH66" s="157">
        <v>0</v>
      </c>
      <c r="UI66" s="158">
        <f t="shared" si="80"/>
        <v>1</v>
      </c>
      <c r="UJ66" s="158">
        <f t="shared" si="81"/>
        <v>0</v>
      </c>
      <c r="UL66" s="157" t="s">
        <v>80</v>
      </c>
      <c r="UM66" s="157">
        <v>20</v>
      </c>
      <c r="UN66" s="159">
        <v>20</v>
      </c>
      <c r="UO66" s="159">
        <v>0</v>
      </c>
      <c r="UP66" s="157">
        <v>0</v>
      </c>
      <c r="UQ66" s="158">
        <f t="shared" si="82"/>
        <v>1</v>
      </c>
      <c r="UR66" s="158">
        <f t="shared" si="83"/>
        <v>0</v>
      </c>
      <c r="US66" s="17" t="s">
        <v>119</v>
      </c>
      <c r="UT66" s="157" t="s">
        <v>80</v>
      </c>
      <c r="UU66" s="157">
        <v>20</v>
      </c>
      <c r="UV66" s="159">
        <v>20</v>
      </c>
      <c r="UW66" s="159">
        <v>0</v>
      </c>
      <c r="UX66" s="157">
        <v>0</v>
      </c>
      <c r="UY66" s="158">
        <f t="shared" si="84"/>
        <v>1</v>
      </c>
      <c r="VA66" s="157" t="s">
        <v>80</v>
      </c>
      <c r="VB66" s="157">
        <v>20</v>
      </c>
      <c r="VC66" s="157">
        <v>20</v>
      </c>
      <c r="VD66" s="157">
        <v>0</v>
      </c>
      <c r="VE66" s="157">
        <v>0</v>
      </c>
      <c r="VF66" s="158">
        <f t="shared" si="85"/>
        <v>1</v>
      </c>
      <c r="VH66" s="157" t="s">
        <v>80</v>
      </c>
      <c r="VI66" s="157">
        <v>20</v>
      </c>
      <c r="VJ66" s="157">
        <v>20</v>
      </c>
      <c r="VK66" s="157">
        <v>0</v>
      </c>
      <c r="VL66" s="157">
        <v>0</v>
      </c>
      <c r="VM66" s="158">
        <f t="shared" si="86"/>
        <v>1</v>
      </c>
      <c r="VN66" s="158">
        <f t="shared" si="87"/>
        <v>0</v>
      </c>
      <c r="VQ66" s="17" t="s">
        <v>80</v>
      </c>
      <c r="VR66" s="157">
        <v>20</v>
      </c>
      <c r="VS66" s="157">
        <v>19</v>
      </c>
      <c r="VT66" s="159">
        <v>1</v>
      </c>
      <c r="VU66" s="157">
        <v>0</v>
      </c>
      <c r="VV66" s="158">
        <v>0.95</v>
      </c>
      <c r="VW66" s="158">
        <f t="shared" si="88"/>
        <v>-5.0000000000000044E-2</v>
      </c>
    </row>
    <row r="67" spans="1:612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00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6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7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8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9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0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1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2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99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5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0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1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2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95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4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5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89"/>
        <v>1</v>
      </c>
      <c r="ID67" s="4">
        <f t="shared" si="26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90"/>
        <v>1</v>
      </c>
      <c r="IL67" s="4">
        <f t="shared" si="27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28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29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0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97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2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98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91"/>
        <v>1</v>
      </c>
      <c r="KP67" s="4">
        <f t="shared" si="34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5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6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92"/>
        <v>1</v>
      </c>
      <c r="LV67" s="4">
        <f t="shared" si="37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93"/>
        <v>1</v>
      </c>
      <c r="MD67" s="158">
        <f t="shared" si="38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39"/>
        <v>1</v>
      </c>
      <c r="ML67" s="158">
        <f t="shared" si="40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1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2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3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4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5"/>
        <v>1</v>
      </c>
      <c r="OU67" s="158">
        <f t="shared" si="46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94"/>
        <v>1</v>
      </c>
      <c r="PC67" s="158">
        <f t="shared" si="47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48"/>
        <v>1</v>
      </c>
      <c r="PK67" s="158">
        <f t="shared" si="49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0"/>
        <v>1</v>
      </c>
      <c r="PS67" s="158">
        <f t="shared" si="51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2"/>
        <v>1</v>
      </c>
      <c r="QA67" s="158">
        <f t="shared" si="53"/>
        <v>0</v>
      </c>
      <c r="QC67" s="157">
        <f t="shared" si="54"/>
        <v>0</v>
      </c>
      <c r="QD67" s="157" t="s">
        <v>85</v>
      </c>
      <c r="QE67" s="157">
        <v>3</v>
      </c>
      <c r="QF67" s="157">
        <v>3</v>
      </c>
      <c r="QG67" s="157">
        <v>0</v>
      </c>
      <c r="QH67" s="157">
        <v>0</v>
      </c>
      <c r="QI67" s="158">
        <f t="shared" si="55"/>
        <v>1</v>
      </c>
      <c r="QJ67" s="158">
        <f t="shared" si="56"/>
        <v>0</v>
      </c>
      <c r="QL67" s="157" t="s">
        <v>85</v>
      </c>
      <c r="QM67" s="157">
        <v>3</v>
      </c>
      <c r="QN67" s="157">
        <v>3</v>
      </c>
      <c r="QO67" s="157">
        <v>0</v>
      </c>
      <c r="QP67" s="157">
        <v>0</v>
      </c>
      <c r="QQ67" s="158">
        <f t="shared" si="57"/>
        <v>1</v>
      </c>
      <c r="QR67" s="158">
        <f t="shared" si="58"/>
        <v>0</v>
      </c>
      <c r="QT67" s="157">
        <f t="shared" si="59"/>
        <v>0</v>
      </c>
      <c r="QU67" s="157" t="s">
        <v>85</v>
      </c>
      <c r="QV67" s="157">
        <v>3</v>
      </c>
      <c r="QW67" s="157">
        <v>3</v>
      </c>
      <c r="QX67" s="157">
        <v>0</v>
      </c>
      <c r="QY67" s="157">
        <v>0</v>
      </c>
      <c r="QZ67" s="158">
        <f t="shared" si="60"/>
        <v>1</v>
      </c>
      <c r="RA67" s="158">
        <f t="shared" si="61"/>
        <v>0</v>
      </c>
      <c r="RC67" s="157" t="s">
        <v>85</v>
      </c>
      <c r="RD67" s="157">
        <v>3</v>
      </c>
      <c r="RE67" s="157">
        <v>3</v>
      </c>
      <c r="RF67" s="157">
        <v>0</v>
      </c>
      <c r="RG67" s="157">
        <v>0</v>
      </c>
      <c r="RH67" s="158">
        <f t="shared" si="62"/>
        <v>1</v>
      </c>
      <c r="RI67" s="158">
        <f t="shared" si="63"/>
        <v>0</v>
      </c>
      <c r="RK67" s="157" t="s">
        <v>85</v>
      </c>
      <c r="RL67" s="157">
        <v>3</v>
      </c>
      <c r="RM67" s="157">
        <v>3</v>
      </c>
      <c r="RN67" s="157">
        <v>0</v>
      </c>
      <c r="RO67" s="157">
        <v>0</v>
      </c>
      <c r="RP67" s="158">
        <v>1</v>
      </c>
      <c r="RR67" s="157" t="s">
        <v>85</v>
      </c>
      <c r="RS67" s="157">
        <v>3</v>
      </c>
      <c r="RT67" s="157">
        <v>3</v>
      </c>
      <c r="RU67" s="157">
        <v>0</v>
      </c>
      <c r="RV67" s="157">
        <v>0</v>
      </c>
      <c r="RW67" s="158">
        <f t="shared" si="64"/>
        <v>1</v>
      </c>
      <c r="RX67" s="158">
        <f t="shared" si="65"/>
        <v>1</v>
      </c>
      <c r="RZ67" s="157" t="s">
        <v>85</v>
      </c>
      <c r="SA67" s="157">
        <v>3</v>
      </c>
      <c r="SB67" s="157">
        <v>3</v>
      </c>
      <c r="SC67" s="157">
        <v>0</v>
      </c>
      <c r="SD67" s="157">
        <v>0</v>
      </c>
      <c r="SE67" s="158">
        <f t="shared" si="66"/>
        <v>1</v>
      </c>
      <c r="SF67" s="158">
        <f t="shared" si="67"/>
        <v>0</v>
      </c>
      <c r="SH67" s="157" t="s">
        <v>85</v>
      </c>
      <c r="SI67" s="157">
        <v>3</v>
      </c>
      <c r="SJ67" s="157">
        <v>3</v>
      </c>
      <c r="SK67" s="157">
        <v>0</v>
      </c>
      <c r="SL67" s="157">
        <v>0</v>
      </c>
      <c r="SM67" s="158">
        <f t="shared" si="68"/>
        <v>1</v>
      </c>
      <c r="SN67" s="158">
        <f t="shared" si="69"/>
        <v>0</v>
      </c>
      <c r="SP67" s="157" t="s">
        <v>85</v>
      </c>
      <c r="SQ67" s="157">
        <v>3</v>
      </c>
      <c r="SR67" s="157">
        <v>3</v>
      </c>
      <c r="SS67" s="157">
        <v>0</v>
      </c>
      <c r="ST67" s="157">
        <v>0</v>
      </c>
      <c r="SU67" s="158">
        <f t="shared" si="70"/>
        <v>1</v>
      </c>
      <c r="SV67" s="158">
        <f t="shared" si="71"/>
        <v>0</v>
      </c>
      <c r="SX67" s="157" t="s">
        <v>85</v>
      </c>
      <c r="SY67" s="157">
        <v>3</v>
      </c>
      <c r="SZ67" s="157">
        <v>3</v>
      </c>
      <c r="TA67" s="157">
        <v>0</v>
      </c>
      <c r="TB67" s="157">
        <v>0</v>
      </c>
      <c r="TC67" s="158">
        <f t="shared" si="72"/>
        <v>1</v>
      </c>
      <c r="TD67" s="158">
        <f t="shared" si="73"/>
        <v>0</v>
      </c>
      <c r="TF67" s="157" t="s">
        <v>85</v>
      </c>
      <c r="TG67" s="157">
        <v>3</v>
      </c>
      <c r="TH67" s="157">
        <v>3</v>
      </c>
      <c r="TI67" s="157">
        <v>0</v>
      </c>
      <c r="TJ67" s="157">
        <v>0</v>
      </c>
      <c r="TK67" s="158">
        <f t="shared" si="74"/>
        <v>1</v>
      </c>
      <c r="TL67" s="158">
        <f t="shared" si="75"/>
        <v>0</v>
      </c>
      <c r="TN67" s="157" t="s">
        <v>85</v>
      </c>
      <c r="TO67" s="157">
        <v>3</v>
      </c>
      <c r="TP67" s="157">
        <v>3</v>
      </c>
      <c r="TQ67" s="157">
        <v>0</v>
      </c>
      <c r="TR67" s="157">
        <v>0</v>
      </c>
      <c r="TS67" s="158">
        <f t="shared" si="76"/>
        <v>1</v>
      </c>
      <c r="TT67" s="158">
        <f t="shared" si="77"/>
        <v>0</v>
      </c>
      <c r="TV67" s="157" t="s">
        <v>85</v>
      </c>
      <c r="TW67" s="157">
        <v>3</v>
      </c>
      <c r="TX67" s="157">
        <v>3</v>
      </c>
      <c r="TY67" s="157">
        <v>0</v>
      </c>
      <c r="TZ67" s="157">
        <v>0</v>
      </c>
      <c r="UA67" s="158">
        <f t="shared" si="78"/>
        <v>1</v>
      </c>
      <c r="UB67" s="158">
        <f t="shared" si="79"/>
        <v>0</v>
      </c>
      <c r="UD67" s="157" t="s">
        <v>85</v>
      </c>
      <c r="UE67" s="157">
        <v>3</v>
      </c>
      <c r="UF67" s="157">
        <v>3</v>
      </c>
      <c r="UG67" s="157">
        <v>0</v>
      </c>
      <c r="UH67" s="157">
        <v>0</v>
      </c>
      <c r="UI67" s="158">
        <f t="shared" si="80"/>
        <v>1</v>
      </c>
      <c r="UJ67" s="158">
        <f t="shared" si="81"/>
        <v>0</v>
      </c>
      <c r="UL67" s="157" t="s">
        <v>85</v>
      </c>
      <c r="UM67" s="157">
        <v>3</v>
      </c>
      <c r="UN67" s="157">
        <v>3</v>
      </c>
      <c r="UO67" s="157">
        <v>0</v>
      </c>
      <c r="UP67" s="157">
        <v>0</v>
      </c>
      <c r="UQ67" s="158">
        <f t="shared" si="82"/>
        <v>1</v>
      </c>
      <c r="UR67" s="158">
        <f t="shared" si="83"/>
        <v>0</v>
      </c>
      <c r="UT67" s="157" t="s">
        <v>85</v>
      </c>
      <c r="UU67" s="157">
        <v>3</v>
      </c>
      <c r="UV67" s="157">
        <v>3</v>
      </c>
      <c r="UW67" s="157">
        <v>0</v>
      </c>
      <c r="UX67" s="157">
        <v>0</v>
      </c>
      <c r="UY67" s="158">
        <f t="shared" si="84"/>
        <v>1</v>
      </c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5"/>
        <v>1</v>
      </c>
      <c r="VH67" s="157" t="s">
        <v>85</v>
      </c>
      <c r="VI67" s="157">
        <v>3</v>
      </c>
      <c r="VJ67" s="157">
        <v>3</v>
      </c>
      <c r="VK67" s="157">
        <v>0</v>
      </c>
      <c r="VL67" s="157">
        <v>0</v>
      </c>
      <c r="VM67" s="158">
        <f t="shared" si="86"/>
        <v>1</v>
      </c>
      <c r="VN67" s="158">
        <f t="shared" si="87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v>1</v>
      </c>
      <c r="VW67" s="158">
        <f t="shared" si="88"/>
        <v>0</v>
      </c>
    </row>
    <row r="68" spans="1:612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00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01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02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03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04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05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06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07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08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99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09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10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11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12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13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14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15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16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17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18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95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19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20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21">HZ68/HY68</f>
        <v>1</v>
      </c>
      <c r="ID68" s="4">
        <f t="shared" ref="ID68:ID73" si="122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23">IH68/IG68</f>
        <v>1</v>
      </c>
      <c r="IL68" s="4">
        <f t="shared" ref="IL68:IL73" si="124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25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26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27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97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28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98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29">KL68/KK68</f>
        <v>1</v>
      </c>
      <c r="KP68" s="4">
        <f t="shared" ref="KP68:KP73" si="130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31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32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33">LR68/LQ68</f>
        <v>1</v>
      </c>
      <c r="LV68" s="4">
        <f t="shared" ref="LV68:LV73" si="134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35">LZ68/LY68</f>
        <v>1</v>
      </c>
      <c r="MD68" s="158">
        <f t="shared" ref="MD68:MD74" si="136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37">MH68/MG68</f>
        <v>1</v>
      </c>
      <c r="ML68" s="158">
        <f t="shared" ref="ML68:ML73" si="138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39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40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41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42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43">OQ68/OP68</f>
        <v>1</v>
      </c>
      <c r="OU68" s="158">
        <f t="shared" ref="OU68:OU73" si="144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45">OY68/OX68</f>
        <v>1</v>
      </c>
      <c r="PC68" s="158">
        <f t="shared" ref="PC68:PC73" si="146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47">PG68/PF68</f>
        <v>1</v>
      </c>
      <c r="PK68" s="158">
        <f t="shared" ref="PK68:PK74" si="148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49">PO68/PN68</f>
        <v>1</v>
      </c>
      <c r="PS68" s="158">
        <f t="shared" ref="PS68:PS74" si="150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51">PW68/PV68</f>
        <v>1</v>
      </c>
      <c r="QA68" s="158">
        <f t="shared" ref="QA68:QA73" si="152">PZ68-PR68</f>
        <v>0</v>
      </c>
      <c r="QC68" s="157">
        <f t="shared" ref="QC68:QC73" si="153">PV68-PF68</f>
        <v>0</v>
      </c>
      <c r="QD68" s="157" t="s">
        <v>108</v>
      </c>
      <c r="QE68" s="157">
        <v>4</v>
      </c>
      <c r="QF68" s="157">
        <v>4</v>
      </c>
      <c r="QG68" s="157">
        <v>0</v>
      </c>
      <c r="QH68" s="157">
        <v>0</v>
      </c>
      <c r="QI68" s="158">
        <f t="shared" ref="QI68:QI74" si="154">QF68/QE68</f>
        <v>1</v>
      </c>
      <c r="QJ68" s="158">
        <f t="shared" ref="QJ68:QJ73" si="155">QI68-PZ68</f>
        <v>0</v>
      </c>
      <c r="QL68" s="157" t="s">
        <v>108</v>
      </c>
      <c r="QM68" s="157">
        <v>4</v>
      </c>
      <c r="QN68" s="157">
        <v>4</v>
      </c>
      <c r="QO68" s="157">
        <v>0</v>
      </c>
      <c r="QP68" s="157">
        <v>0</v>
      </c>
      <c r="QQ68" s="158">
        <f t="shared" ref="QQ68:QQ73" si="156">QN68/QM68</f>
        <v>1</v>
      </c>
      <c r="QR68" s="158">
        <f t="shared" ref="QR68:QR74" si="157">QQ68-QI68</f>
        <v>0</v>
      </c>
      <c r="QT68" s="157">
        <f t="shared" ref="QT68:QT73" si="158">QP68-QH68</f>
        <v>0</v>
      </c>
      <c r="QU68" s="157" t="s">
        <v>108</v>
      </c>
      <c r="QV68" s="157">
        <v>4</v>
      </c>
      <c r="QW68" s="157">
        <v>4</v>
      </c>
      <c r="QX68" s="157">
        <v>0</v>
      </c>
      <c r="QY68" s="157">
        <v>0</v>
      </c>
      <c r="QZ68" s="158">
        <f t="shared" ref="QZ68:QZ74" si="159">QW68/QV68</f>
        <v>1</v>
      </c>
      <c r="RA68" s="158">
        <f t="shared" ref="RA68:RA73" si="160">QZ68-QQ68</f>
        <v>0</v>
      </c>
      <c r="RC68" s="157" t="s">
        <v>108</v>
      </c>
      <c r="RD68" s="157">
        <v>4</v>
      </c>
      <c r="RE68" s="157">
        <v>4</v>
      </c>
      <c r="RF68" s="157">
        <v>0</v>
      </c>
      <c r="RG68" s="157">
        <v>0</v>
      </c>
      <c r="RH68" s="158">
        <f t="shared" ref="RH68:RH74" si="161">RE68/RD68</f>
        <v>1</v>
      </c>
      <c r="RI68" s="158">
        <f t="shared" ref="RI68:RI73" si="162">RH68-QZ68</f>
        <v>0</v>
      </c>
      <c r="RK68" s="157" t="s">
        <v>108</v>
      </c>
      <c r="RL68" s="157">
        <v>4</v>
      </c>
      <c r="RM68" s="157">
        <v>4</v>
      </c>
      <c r="RN68" s="157">
        <v>0</v>
      </c>
      <c r="RO68" s="157">
        <v>0</v>
      </c>
      <c r="RP68" s="158">
        <v>1</v>
      </c>
      <c r="RR68" s="157" t="s">
        <v>108</v>
      </c>
      <c r="RS68" s="157">
        <v>4</v>
      </c>
      <c r="RT68" s="157">
        <v>4</v>
      </c>
      <c r="RU68" s="157">
        <v>0</v>
      </c>
      <c r="RV68" s="157">
        <v>0</v>
      </c>
      <c r="RW68" s="158">
        <f t="shared" ref="RW68:RW73" si="163">RT68/RS68</f>
        <v>1</v>
      </c>
      <c r="RX68" s="158">
        <f t="shared" ref="RX68:RX73" si="164">RW68-RO68</f>
        <v>1</v>
      </c>
      <c r="RZ68" s="157" t="s">
        <v>108</v>
      </c>
      <c r="SA68" s="157">
        <v>4</v>
      </c>
      <c r="SB68" s="157">
        <v>4</v>
      </c>
      <c r="SC68" s="157">
        <v>0</v>
      </c>
      <c r="SD68" s="157">
        <v>0</v>
      </c>
      <c r="SE68" s="158">
        <f t="shared" ref="SE68:SE73" si="165">SB68/SA68</f>
        <v>1</v>
      </c>
      <c r="SF68" s="158">
        <f t="shared" ref="SF68:SF73" si="166">SE68-RW68</f>
        <v>0</v>
      </c>
      <c r="SH68" s="157" t="s">
        <v>108</v>
      </c>
      <c r="SI68" s="157">
        <v>4</v>
      </c>
      <c r="SJ68" s="157">
        <v>4</v>
      </c>
      <c r="SK68" s="157">
        <v>0</v>
      </c>
      <c r="SL68" s="157">
        <v>0</v>
      </c>
      <c r="SM68" s="158">
        <f t="shared" ref="SM68:SM73" si="167">SJ68/SI68</f>
        <v>1</v>
      </c>
      <c r="SN68" s="158">
        <f t="shared" ref="SN68:SN73" si="168">SM68-SE68</f>
        <v>0</v>
      </c>
      <c r="SP68" s="157" t="s">
        <v>108</v>
      </c>
      <c r="SQ68" s="157">
        <v>4</v>
      </c>
      <c r="SR68" s="157">
        <v>4</v>
      </c>
      <c r="SS68" s="157">
        <v>0</v>
      </c>
      <c r="ST68" s="157">
        <v>0</v>
      </c>
      <c r="SU68" s="158">
        <f t="shared" ref="SU68:SU73" si="169">SR68/SQ68</f>
        <v>1</v>
      </c>
      <c r="SV68" s="158">
        <f t="shared" ref="SV68:SV73" si="170">SU68-SM68</f>
        <v>0</v>
      </c>
      <c r="SX68" s="157" t="s">
        <v>108</v>
      </c>
      <c r="SY68" s="157">
        <v>4</v>
      </c>
      <c r="SZ68" s="157">
        <v>4</v>
      </c>
      <c r="TA68" s="157">
        <v>0</v>
      </c>
      <c r="TB68" s="157">
        <v>0</v>
      </c>
      <c r="TC68" s="158">
        <f t="shared" ref="TC68:TC73" si="171">SZ68/SY68</f>
        <v>1</v>
      </c>
      <c r="TD68" s="158">
        <f t="shared" ref="TD68:TD73" si="172">TC68-SU68</f>
        <v>0</v>
      </c>
      <c r="TF68" s="157" t="s">
        <v>108</v>
      </c>
      <c r="TG68" s="157">
        <v>4</v>
      </c>
      <c r="TH68" s="157">
        <v>4</v>
      </c>
      <c r="TI68" s="157">
        <v>0</v>
      </c>
      <c r="TJ68" s="157">
        <v>0</v>
      </c>
      <c r="TK68" s="158">
        <f t="shared" ref="TK68:TK73" si="173">TH68/TG68</f>
        <v>1</v>
      </c>
      <c r="TL68" s="158">
        <f t="shared" ref="TL68:TL73" si="174">TK68-TC68</f>
        <v>0</v>
      </c>
      <c r="TN68" s="157" t="s">
        <v>108</v>
      </c>
      <c r="TO68" s="157">
        <v>4</v>
      </c>
      <c r="TP68" s="157">
        <v>4</v>
      </c>
      <c r="TQ68" s="157">
        <v>0</v>
      </c>
      <c r="TR68" s="157">
        <v>0</v>
      </c>
      <c r="TS68" s="158">
        <f t="shared" ref="TS68:TS73" si="175">TP68/TO68</f>
        <v>1</v>
      </c>
      <c r="TT68" s="158">
        <f t="shared" ref="TT68:TT73" si="176">TS68-TK68</f>
        <v>0</v>
      </c>
      <c r="TV68" s="157" t="s">
        <v>108</v>
      </c>
      <c r="TW68" s="157">
        <v>4</v>
      </c>
      <c r="TX68" s="157">
        <v>4</v>
      </c>
      <c r="TY68" s="157">
        <v>0</v>
      </c>
      <c r="TZ68" s="157">
        <v>0</v>
      </c>
      <c r="UA68" s="158">
        <f t="shared" ref="UA68:UA73" si="177">TX68/TW68</f>
        <v>1</v>
      </c>
      <c r="UB68" s="158">
        <f t="shared" ref="UB68:UB73" si="178">UA68-TS68</f>
        <v>0</v>
      </c>
      <c r="UD68" s="157" t="s">
        <v>108</v>
      </c>
      <c r="UE68" s="157">
        <v>4</v>
      </c>
      <c r="UF68" s="157">
        <v>4</v>
      </c>
      <c r="UG68" s="157">
        <v>0</v>
      </c>
      <c r="UH68" s="157">
        <v>0</v>
      </c>
      <c r="UI68" s="158">
        <f t="shared" ref="UI68:UI73" si="179">UF68/UE68</f>
        <v>1</v>
      </c>
      <c r="UJ68" s="158">
        <f t="shared" ref="UJ68:UJ73" si="180">UI68-UA68</f>
        <v>0</v>
      </c>
      <c r="UL68" s="157" t="s">
        <v>108</v>
      </c>
      <c r="UM68" s="157">
        <v>4</v>
      </c>
      <c r="UN68" s="157">
        <v>4</v>
      </c>
      <c r="UO68" s="157">
        <v>0</v>
      </c>
      <c r="UP68" s="157">
        <v>0</v>
      </c>
      <c r="UQ68" s="158">
        <f t="shared" ref="UQ68:UQ73" si="181">UN68/UM68</f>
        <v>1</v>
      </c>
      <c r="UR68" s="158">
        <f t="shared" ref="UR68:UR73" si="182">UQ68-UI68</f>
        <v>0</v>
      </c>
      <c r="UT68" s="157" t="s">
        <v>108</v>
      </c>
      <c r="UU68" s="157">
        <v>4</v>
      </c>
      <c r="UV68" s="157">
        <v>4</v>
      </c>
      <c r="UW68" s="157">
        <v>0</v>
      </c>
      <c r="UX68" s="157">
        <v>0</v>
      </c>
      <c r="UY68" s="158">
        <f t="shared" ref="UY68:UY73" si="183">UV68/UU68</f>
        <v>1</v>
      </c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184">VC68/VB68</f>
        <v>1</v>
      </c>
      <c r="VH68" s="157" t="s">
        <v>108</v>
      </c>
      <c r="VI68" s="157">
        <v>4</v>
      </c>
      <c r="VJ68" s="157">
        <v>4</v>
      </c>
      <c r="VK68" s="157">
        <v>0</v>
      </c>
      <c r="VL68" s="157">
        <v>0</v>
      </c>
      <c r="VM68" s="158">
        <f t="shared" ref="VM68:VM74" si="185">VJ68/VI68</f>
        <v>1</v>
      </c>
      <c r="VN68" s="158">
        <f t="shared" ref="VN68:VN73" si="186">VM68-VF68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v>1</v>
      </c>
      <c r="VW68" s="158">
        <f t="shared" ref="VW68:VW73" si="187">VV68-VM68</f>
        <v>0</v>
      </c>
    </row>
    <row r="69" spans="1:612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00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01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02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03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04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05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06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07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08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99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09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10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11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12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13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14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15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16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17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18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95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19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20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21"/>
        <v>0.82608695652173914</v>
      </c>
      <c r="ID69" s="4">
        <f t="shared" si="122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23"/>
        <v>0.82608695652173914</v>
      </c>
      <c r="IL69" s="4">
        <f t="shared" si="124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25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26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27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97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28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98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29"/>
        <v>0.82608695652173914</v>
      </c>
      <c r="KP69" s="4">
        <f t="shared" si="130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31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32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33"/>
        <v>0.82608695652173914</v>
      </c>
      <c r="LV69" s="4">
        <f t="shared" si="13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35"/>
        <v>0.82608695652173914</v>
      </c>
      <c r="MD69" s="158">
        <f t="shared" si="136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37"/>
        <v>0.82608695652173914</v>
      </c>
      <c r="ML69" s="158">
        <f t="shared" si="138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39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40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41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42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43"/>
        <v>0.82608695652173914</v>
      </c>
      <c r="OU69" s="158">
        <f t="shared" si="144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45"/>
        <v>0.82608695652173914</v>
      </c>
      <c r="PC69" s="158">
        <f t="shared" si="146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47"/>
        <v>0.82608695652173914</v>
      </c>
      <c r="PK69" s="158">
        <f t="shared" si="148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49"/>
        <v>0.82608695652173914</v>
      </c>
      <c r="PS69" s="158">
        <f t="shared" si="150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51"/>
        <v>0.82608695652173914</v>
      </c>
      <c r="QA69" s="158">
        <f t="shared" si="152"/>
        <v>0</v>
      </c>
      <c r="QC69" s="157">
        <f t="shared" si="153"/>
        <v>0</v>
      </c>
      <c r="QD69" s="157" t="s">
        <v>267</v>
      </c>
      <c r="QE69" s="157">
        <v>92</v>
      </c>
      <c r="QF69" s="157">
        <v>76</v>
      </c>
      <c r="QG69" s="157">
        <v>10</v>
      </c>
      <c r="QH69" s="157">
        <v>6</v>
      </c>
      <c r="QI69" s="158">
        <f t="shared" si="154"/>
        <v>0.82608695652173914</v>
      </c>
      <c r="QJ69" s="158">
        <f t="shared" si="155"/>
        <v>0</v>
      </c>
      <c r="QL69" s="157" t="s">
        <v>267</v>
      </c>
      <c r="QM69" s="157">
        <v>92</v>
      </c>
      <c r="QN69" s="157">
        <v>76</v>
      </c>
      <c r="QO69" s="157">
        <v>10</v>
      </c>
      <c r="QP69" s="157">
        <v>6</v>
      </c>
      <c r="QQ69" s="158">
        <f t="shared" si="156"/>
        <v>0.82608695652173914</v>
      </c>
      <c r="QR69" s="158">
        <f t="shared" si="157"/>
        <v>0</v>
      </c>
      <c r="QT69" s="157">
        <f t="shared" si="158"/>
        <v>0</v>
      </c>
      <c r="QU69" s="157" t="s">
        <v>267</v>
      </c>
      <c r="QV69" s="157">
        <v>92</v>
      </c>
      <c r="QW69" s="157">
        <v>76</v>
      </c>
      <c r="QX69" s="157">
        <v>10</v>
      </c>
      <c r="QY69" s="157">
        <v>6</v>
      </c>
      <c r="QZ69" s="158">
        <f t="shared" si="159"/>
        <v>0.82608695652173914</v>
      </c>
      <c r="RA69" s="158">
        <f t="shared" si="160"/>
        <v>0</v>
      </c>
      <c r="RC69" s="157" t="s">
        <v>267</v>
      </c>
      <c r="RD69" s="157">
        <v>92</v>
      </c>
      <c r="RE69" s="157">
        <v>76</v>
      </c>
      <c r="RF69" s="157">
        <v>10</v>
      </c>
      <c r="RG69" s="157">
        <v>6</v>
      </c>
      <c r="RH69" s="158">
        <f t="shared" si="161"/>
        <v>0.82608695652173914</v>
      </c>
      <c r="RI69" s="158">
        <f t="shared" si="162"/>
        <v>0</v>
      </c>
      <c r="RK69" s="157" t="s">
        <v>267</v>
      </c>
      <c r="RL69" s="157">
        <v>92</v>
      </c>
      <c r="RM69" s="157">
        <v>76</v>
      </c>
      <c r="RN69" s="157">
        <v>10</v>
      </c>
      <c r="RO69" s="157">
        <v>6</v>
      </c>
      <c r="RP69" s="158">
        <v>0.83</v>
      </c>
      <c r="RR69" s="157" t="s">
        <v>267</v>
      </c>
      <c r="RS69" s="157">
        <v>92</v>
      </c>
      <c r="RT69" s="157">
        <v>76</v>
      </c>
      <c r="RU69" s="157">
        <v>10</v>
      </c>
      <c r="RV69" s="157">
        <v>6</v>
      </c>
      <c r="RW69" s="158">
        <f t="shared" si="163"/>
        <v>0.82608695652173914</v>
      </c>
      <c r="RX69" s="158">
        <f t="shared" si="164"/>
        <v>-5.1739130434782608</v>
      </c>
      <c r="RZ69" s="157" t="s">
        <v>267</v>
      </c>
      <c r="SA69" s="157">
        <v>92</v>
      </c>
      <c r="SB69" s="157">
        <v>76</v>
      </c>
      <c r="SC69" s="157">
        <v>10</v>
      </c>
      <c r="SD69" s="157">
        <v>6</v>
      </c>
      <c r="SE69" s="158">
        <f t="shared" si="165"/>
        <v>0.82608695652173914</v>
      </c>
      <c r="SF69" s="158">
        <f t="shared" si="166"/>
        <v>0</v>
      </c>
      <c r="SH69" s="157" t="s">
        <v>267</v>
      </c>
      <c r="SI69" s="157">
        <v>92</v>
      </c>
      <c r="SJ69" s="157">
        <v>76</v>
      </c>
      <c r="SK69" s="157">
        <v>10</v>
      </c>
      <c r="SL69" s="157">
        <v>6</v>
      </c>
      <c r="SM69" s="158">
        <f t="shared" si="167"/>
        <v>0.82608695652173914</v>
      </c>
      <c r="SN69" s="158">
        <f t="shared" si="168"/>
        <v>0</v>
      </c>
      <c r="SP69" s="157" t="s">
        <v>267</v>
      </c>
      <c r="SQ69" s="157">
        <v>92</v>
      </c>
      <c r="SR69" s="157">
        <v>76</v>
      </c>
      <c r="SS69" s="157">
        <v>10</v>
      </c>
      <c r="ST69" s="157">
        <v>6</v>
      </c>
      <c r="SU69" s="158">
        <f t="shared" si="169"/>
        <v>0.82608695652173914</v>
      </c>
      <c r="SV69" s="158">
        <f t="shared" si="170"/>
        <v>0</v>
      </c>
      <c r="SX69" s="157" t="s">
        <v>267</v>
      </c>
      <c r="SY69" s="157">
        <v>92</v>
      </c>
      <c r="SZ69" s="157">
        <v>76</v>
      </c>
      <c r="TA69" s="157">
        <v>10</v>
      </c>
      <c r="TB69" s="157">
        <v>6</v>
      </c>
      <c r="TC69" s="158">
        <f t="shared" si="171"/>
        <v>0.82608695652173914</v>
      </c>
      <c r="TD69" s="158">
        <f t="shared" si="172"/>
        <v>0</v>
      </c>
      <c r="TF69" s="157" t="s">
        <v>267</v>
      </c>
      <c r="TG69" s="157">
        <v>92</v>
      </c>
      <c r="TH69" s="157">
        <v>76</v>
      </c>
      <c r="TI69" s="157">
        <v>10</v>
      </c>
      <c r="TJ69" s="157">
        <v>6</v>
      </c>
      <c r="TK69" s="158">
        <f t="shared" si="173"/>
        <v>0.82608695652173914</v>
      </c>
      <c r="TL69" s="158">
        <f t="shared" si="174"/>
        <v>0</v>
      </c>
      <c r="TN69" s="157" t="s">
        <v>267</v>
      </c>
      <c r="TO69" s="157">
        <v>92</v>
      </c>
      <c r="TP69" s="157">
        <v>76</v>
      </c>
      <c r="TQ69" s="157">
        <v>10</v>
      </c>
      <c r="TR69" s="157">
        <v>6</v>
      </c>
      <c r="TS69" s="158">
        <f t="shared" si="175"/>
        <v>0.82608695652173914</v>
      </c>
      <c r="TT69" s="158">
        <f t="shared" si="176"/>
        <v>0</v>
      </c>
      <c r="TV69" s="157" t="s">
        <v>267</v>
      </c>
      <c r="TW69" s="157">
        <v>92</v>
      </c>
      <c r="TX69" s="157">
        <v>76</v>
      </c>
      <c r="TY69" s="157">
        <v>10</v>
      </c>
      <c r="TZ69" s="157">
        <v>6</v>
      </c>
      <c r="UA69" s="158">
        <f t="shared" si="177"/>
        <v>0.82608695652173914</v>
      </c>
      <c r="UB69" s="158">
        <f t="shared" si="178"/>
        <v>0</v>
      </c>
      <c r="UD69" s="157" t="s">
        <v>267</v>
      </c>
      <c r="UE69" s="157">
        <v>92</v>
      </c>
      <c r="UF69" s="157">
        <v>76</v>
      </c>
      <c r="UG69" s="157">
        <v>10</v>
      </c>
      <c r="UH69" s="157">
        <v>6</v>
      </c>
      <c r="UI69" s="158">
        <f t="shared" si="179"/>
        <v>0.82608695652173914</v>
      </c>
      <c r="UJ69" s="158">
        <f t="shared" si="180"/>
        <v>0</v>
      </c>
      <c r="UL69" s="157" t="s">
        <v>267</v>
      </c>
      <c r="UM69" s="157">
        <v>92</v>
      </c>
      <c r="UN69" s="157">
        <v>76</v>
      </c>
      <c r="UO69" s="157">
        <v>10</v>
      </c>
      <c r="UP69" s="157">
        <v>6</v>
      </c>
      <c r="UQ69" s="158">
        <f t="shared" si="181"/>
        <v>0.82608695652173914</v>
      </c>
      <c r="UR69" s="158">
        <f t="shared" si="182"/>
        <v>0</v>
      </c>
      <c r="UT69" s="157" t="s">
        <v>267</v>
      </c>
      <c r="UU69" s="157">
        <v>92</v>
      </c>
      <c r="UV69" s="157">
        <v>76</v>
      </c>
      <c r="UW69" s="157">
        <v>10</v>
      </c>
      <c r="UX69" s="157">
        <v>6</v>
      </c>
      <c r="UY69" s="158">
        <f t="shared" si="183"/>
        <v>0.82608695652173914</v>
      </c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184"/>
        <v>0.82608695652173914</v>
      </c>
      <c r="VH69" s="157" t="s">
        <v>267</v>
      </c>
      <c r="VI69" s="157">
        <v>92</v>
      </c>
      <c r="VJ69" s="157">
        <v>76</v>
      </c>
      <c r="VK69" s="157">
        <v>10</v>
      </c>
      <c r="VL69" s="157">
        <v>6</v>
      </c>
      <c r="VM69" s="158">
        <f t="shared" si="185"/>
        <v>0.82608695652173914</v>
      </c>
      <c r="VN69" s="158">
        <f t="shared" si="186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v>0.83</v>
      </c>
      <c r="VW69" s="158">
        <f t="shared" si="187"/>
        <v>3.9130434782608248E-3</v>
      </c>
    </row>
    <row r="70" spans="1:612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00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01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02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03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04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05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06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07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08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99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09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10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11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13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14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15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16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17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18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95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19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20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21"/>
        <v>0.47887323943661969</v>
      </c>
      <c r="ID70" s="28">
        <f t="shared" si="122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23"/>
        <v>0.47887323943661969</v>
      </c>
      <c r="IL70" s="28">
        <f t="shared" si="124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25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26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27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97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28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98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29"/>
        <v>0.47887323943661969</v>
      </c>
      <c r="KP70" s="4">
        <f t="shared" si="130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31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32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33"/>
        <v>0.47887323943661969</v>
      </c>
      <c r="LV70" s="4">
        <f t="shared" si="134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35"/>
        <v>0.47887323943661969</v>
      </c>
      <c r="MD70" s="158">
        <f t="shared" si="136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37"/>
        <v>0.47887323943661969</v>
      </c>
      <c r="ML70" s="158">
        <f t="shared" si="138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39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40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41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42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43"/>
        <v>0.63380281690140849</v>
      </c>
      <c r="OU70" s="158">
        <f t="shared" si="144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45"/>
        <v>0.63380281690140849</v>
      </c>
      <c r="PC70" s="158">
        <f t="shared" si="146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47"/>
        <v>0.63380281690140849</v>
      </c>
      <c r="PK70" s="158">
        <f t="shared" si="148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49"/>
        <v>0.647887323943662</v>
      </c>
      <c r="PS70" s="158">
        <f t="shared" si="150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51"/>
        <v>0.647887323943662</v>
      </c>
      <c r="QA70" s="158">
        <f t="shared" si="152"/>
        <v>0</v>
      </c>
      <c r="QB70" s="7" t="s">
        <v>119</v>
      </c>
      <c r="QC70" s="157">
        <f t="shared" si="153"/>
        <v>0</v>
      </c>
      <c r="QD70" s="157" t="s">
        <v>82</v>
      </c>
      <c r="QE70" s="157">
        <v>71</v>
      </c>
      <c r="QF70" s="157">
        <v>46</v>
      </c>
      <c r="QG70" s="159">
        <v>7</v>
      </c>
      <c r="QH70" s="157">
        <v>18</v>
      </c>
      <c r="QI70" s="158">
        <f t="shared" si="154"/>
        <v>0.647887323943662</v>
      </c>
      <c r="QJ70" s="158">
        <f t="shared" si="155"/>
        <v>0</v>
      </c>
      <c r="QK70" s="7" t="s">
        <v>119</v>
      </c>
      <c r="QL70" s="157" t="s">
        <v>82</v>
      </c>
      <c r="QM70" s="157">
        <v>71</v>
      </c>
      <c r="QN70" s="157">
        <v>46</v>
      </c>
      <c r="QO70" s="159">
        <v>7</v>
      </c>
      <c r="QP70" s="157">
        <v>18</v>
      </c>
      <c r="QQ70" s="158">
        <f t="shared" si="156"/>
        <v>0.647887323943662</v>
      </c>
      <c r="QR70" s="158">
        <f t="shared" si="157"/>
        <v>0</v>
      </c>
      <c r="QS70" s="7" t="s">
        <v>119</v>
      </c>
      <c r="QT70" s="157">
        <f t="shared" si="158"/>
        <v>0</v>
      </c>
      <c r="QU70" s="157" t="s">
        <v>82</v>
      </c>
      <c r="QV70" s="157">
        <v>71</v>
      </c>
      <c r="QW70" s="157">
        <v>46</v>
      </c>
      <c r="QX70" s="159">
        <v>7</v>
      </c>
      <c r="QY70" s="157">
        <v>18</v>
      </c>
      <c r="QZ70" s="158">
        <f t="shared" si="159"/>
        <v>0.647887323943662</v>
      </c>
      <c r="RA70" s="158">
        <f t="shared" si="160"/>
        <v>0</v>
      </c>
      <c r="RB70" s="7" t="s">
        <v>119</v>
      </c>
      <c r="RC70" s="157" t="s">
        <v>82</v>
      </c>
      <c r="RD70" s="157">
        <v>71</v>
      </c>
      <c r="RE70" s="157">
        <v>46</v>
      </c>
      <c r="RF70" s="159">
        <v>7</v>
      </c>
      <c r="RG70" s="157">
        <v>18</v>
      </c>
      <c r="RH70" s="158">
        <f t="shared" si="161"/>
        <v>0.647887323943662</v>
      </c>
      <c r="RI70" s="158">
        <f t="shared" si="162"/>
        <v>0</v>
      </c>
      <c r="RJ70" s="7" t="s">
        <v>119</v>
      </c>
      <c r="RK70" s="157" t="s">
        <v>82</v>
      </c>
      <c r="RL70" s="157">
        <v>71</v>
      </c>
      <c r="RM70" s="157">
        <v>45</v>
      </c>
      <c r="RN70" s="157">
        <v>8</v>
      </c>
      <c r="RO70" s="157">
        <v>18</v>
      </c>
      <c r="RP70" s="158">
        <v>0.63</v>
      </c>
      <c r="RR70" s="157" t="s">
        <v>82</v>
      </c>
      <c r="RS70" s="157">
        <v>71</v>
      </c>
      <c r="RT70" s="159">
        <v>46</v>
      </c>
      <c r="RU70" s="159">
        <v>7</v>
      </c>
      <c r="RV70" s="157">
        <v>18</v>
      </c>
      <c r="RW70" s="158">
        <f t="shared" si="163"/>
        <v>0.647887323943662</v>
      </c>
      <c r="RX70" s="158">
        <f t="shared" si="164"/>
        <v>-17.352112676056336</v>
      </c>
      <c r="RY70" s="17" t="s">
        <v>119</v>
      </c>
      <c r="RZ70" s="157" t="s">
        <v>82</v>
      </c>
      <c r="SA70" s="157">
        <v>71</v>
      </c>
      <c r="SB70" s="159">
        <v>46</v>
      </c>
      <c r="SC70" s="159">
        <v>7</v>
      </c>
      <c r="SD70" s="157">
        <v>18</v>
      </c>
      <c r="SE70" s="158">
        <f t="shared" si="165"/>
        <v>0.647887323943662</v>
      </c>
      <c r="SF70" s="158">
        <f t="shared" si="166"/>
        <v>0</v>
      </c>
      <c r="SG70" s="17" t="s">
        <v>119</v>
      </c>
      <c r="SH70" s="157" t="s">
        <v>82</v>
      </c>
      <c r="SI70" s="157">
        <v>71</v>
      </c>
      <c r="SJ70" s="159">
        <v>46</v>
      </c>
      <c r="SK70" s="159">
        <v>7</v>
      </c>
      <c r="SL70" s="157">
        <v>18</v>
      </c>
      <c r="SM70" s="158">
        <f t="shared" si="167"/>
        <v>0.647887323943662</v>
      </c>
      <c r="SN70" s="158">
        <f t="shared" si="168"/>
        <v>0</v>
      </c>
      <c r="SO70" s="17" t="s">
        <v>119</v>
      </c>
      <c r="SP70" s="157" t="s">
        <v>82</v>
      </c>
      <c r="SQ70" s="157">
        <v>71</v>
      </c>
      <c r="SR70" s="159">
        <v>46</v>
      </c>
      <c r="SS70" s="159">
        <v>7</v>
      </c>
      <c r="ST70" s="157">
        <v>18</v>
      </c>
      <c r="SU70" s="158">
        <f t="shared" si="169"/>
        <v>0.647887323943662</v>
      </c>
      <c r="SV70" s="158">
        <f t="shared" si="170"/>
        <v>0</v>
      </c>
      <c r="SW70" s="17" t="s">
        <v>119</v>
      </c>
      <c r="SX70" s="157" t="s">
        <v>82</v>
      </c>
      <c r="SY70" s="157">
        <v>71</v>
      </c>
      <c r="SZ70" s="159">
        <v>46</v>
      </c>
      <c r="TA70" s="159">
        <v>7</v>
      </c>
      <c r="TB70" s="157">
        <v>18</v>
      </c>
      <c r="TC70" s="158">
        <f t="shared" si="171"/>
        <v>0.647887323943662</v>
      </c>
      <c r="TD70" s="158">
        <f t="shared" si="172"/>
        <v>0</v>
      </c>
      <c r="TE70" s="17" t="s">
        <v>119</v>
      </c>
      <c r="TF70" s="157" t="s">
        <v>82</v>
      </c>
      <c r="TG70" s="157">
        <v>71</v>
      </c>
      <c r="TH70" s="159">
        <v>46</v>
      </c>
      <c r="TI70" s="159">
        <v>7</v>
      </c>
      <c r="TJ70" s="157">
        <v>18</v>
      </c>
      <c r="TK70" s="158">
        <f t="shared" si="173"/>
        <v>0.647887323943662</v>
      </c>
      <c r="TL70" s="158">
        <f t="shared" si="174"/>
        <v>0</v>
      </c>
      <c r="TM70" s="17" t="s">
        <v>119</v>
      </c>
      <c r="TN70" s="157" t="s">
        <v>82</v>
      </c>
      <c r="TO70" s="157">
        <v>71</v>
      </c>
      <c r="TP70" s="159">
        <v>46</v>
      </c>
      <c r="TQ70" s="159">
        <v>7</v>
      </c>
      <c r="TR70" s="157">
        <v>18</v>
      </c>
      <c r="TS70" s="158">
        <f t="shared" si="175"/>
        <v>0.647887323943662</v>
      </c>
      <c r="TT70" s="158">
        <f t="shared" si="176"/>
        <v>0</v>
      </c>
      <c r="TU70" s="17" t="s">
        <v>119</v>
      </c>
      <c r="TV70" s="157" t="s">
        <v>82</v>
      </c>
      <c r="TW70" s="157">
        <v>71</v>
      </c>
      <c r="TX70" s="159">
        <v>46</v>
      </c>
      <c r="TY70" s="159">
        <v>7</v>
      </c>
      <c r="TZ70" s="157">
        <v>18</v>
      </c>
      <c r="UA70" s="158">
        <f t="shared" si="177"/>
        <v>0.647887323943662</v>
      </c>
      <c r="UB70" s="158">
        <f t="shared" si="178"/>
        <v>0</v>
      </c>
      <c r="UC70" s="17" t="s">
        <v>119</v>
      </c>
      <c r="UD70" s="157" t="s">
        <v>82</v>
      </c>
      <c r="UE70" s="157">
        <v>71</v>
      </c>
      <c r="UF70" s="159">
        <v>46</v>
      </c>
      <c r="UG70" s="159">
        <v>7</v>
      </c>
      <c r="UH70" s="157">
        <v>18</v>
      </c>
      <c r="UI70" s="158">
        <f t="shared" si="179"/>
        <v>0.647887323943662</v>
      </c>
      <c r="UJ70" s="158">
        <f t="shared" si="180"/>
        <v>0</v>
      </c>
      <c r="UK70" s="110" t="s">
        <v>119</v>
      </c>
      <c r="UL70" s="157" t="s">
        <v>82</v>
      </c>
      <c r="UM70" s="157">
        <v>71</v>
      </c>
      <c r="UN70" s="159">
        <v>46</v>
      </c>
      <c r="UO70" s="159">
        <v>7</v>
      </c>
      <c r="UP70" s="157">
        <v>18</v>
      </c>
      <c r="UQ70" s="158">
        <f t="shared" si="181"/>
        <v>0.647887323943662</v>
      </c>
      <c r="UR70" s="158">
        <f t="shared" si="182"/>
        <v>0</v>
      </c>
      <c r="US70" s="17" t="s">
        <v>119</v>
      </c>
      <c r="UT70" s="157" t="s">
        <v>82</v>
      </c>
      <c r="UU70" s="157">
        <v>71</v>
      </c>
      <c r="UV70" s="159">
        <v>46</v>
      </c>
      <c r="UW70" s="159">
        <v>7</v>
      </c>
      <c r="UX70" s="157">
        <v>18</v>
      </c>
      <c r="UY70" s="158">
        <f t="shared" si="183"/>
        <v>0.647887323943662</v>
      </c>
      <c r="UZ70" s="157"/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184"/>
        <v>0.647887323943662</v>
      </c>
      <c r="VG70" s="17" t="s">
        <v>119</v>
      </c>
      <c r="VH70" s="157" t="s">
        <v>82</v>
      </c>
      <c r="VI70" s="157">
        <v>71</v>
      </c>
      <c r="VJ70" s="157">
        <v>45</v>
      </c>
      <c r="VK70" s="157">
        <v>8</v>
      </c>
      <c r="VL70" s="157">
        <v>18</v>
      </c>
      <c r="VM70" s="158">
        <f t="shared" si="185"/>
        <v>0.63380281690140849</v>
      </c>
      <c r="VN70" s="158">
        <f t="shared" si="186"/>
        <v>-1.4084507042253502E-2</v>
      </c>
      <c r="VO70" s="158"/>
      <c r="VQ70" s="17" t="s">
        <v>82</v>
      </c>
      <c r="VR70" s="157">
        <v>71</v>
      </c>
      <c r="VS70" s="157">
        <v>21</v>
      </c>
      <c r="VT70" s="159">
        <v>14</v>
      </c>
      <c r="VU70" s="159">
        <v>36</v>
      </c>
      <c r="VV70" s="158">
        <v>0.3</v>
      </c>
      <c r="VW70" s="158">
        <f t="shared" si="187"/>
        <v>-0.33380281690140851</v>
      </c>
      <c r="WN70" s="28"/>
    </row>
    <row r="71" spans="1:612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00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01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02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03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04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05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06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07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08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99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09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10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11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12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13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14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15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16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17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18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19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20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21"/>
        <v>0.99639639639639643</v>
      </c>
      <c r="ID71" s="4">
        <f t="shared" si="122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23"/>
        <v>0.99639639639639643</v>
      </c>
      <c r="IL71" s="4">
        <f t="shared" si="124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25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26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27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97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28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98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29"/>
        <v>0.99639639639639643</v>
      </c>
      <c r="KP71" s="4">
        <f t="shared" si="130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31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32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33"/>
        <v>0</v>
      </c>
      <c r="LV71" s="4">
        <f t="shared" si="134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35"/>
        <v>0</v>
      </c>
      <c r="MD71" s="158">
        <f t="shared" si="136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37"/>
        <v>0</v>
      </c>
      <c r="ML71" s="158">
        <f t="shared" si="138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39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40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41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42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43"/>
        <v>2.2014309301045681E-2</v>
      </c>
      <c r="OU71" s="158">
        <f t="shared" si="144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45"/>
        <v>2.6720106880427523E-2</v>
      </c>
      <c r="PC71" s="158">
        <f t="shared" si="146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47"/>
        <v>2.6720106880427523E-2</v>
      </c>
      <c r="PK71" s="158">
        <f t="shared" si="148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49"/>
        <v>2.6720106880427523E-2</v>
      </c>
      <c r="PS71" s="158">
        <f t="shared" si="150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51"/>
        <v>2.6720106880427523E-2</v>
      </c>
      <c r="QA71" s="158">
        <f t="shared" si="152"/>
        <v>0</v>
      </c>
      <c r="QC71" s="157">
        <f t="shared" si="153"/>
        <v>0</v>
      </c>
      <c r="QD71" s="157" t="s">
        <v>86</v>
      </c>
      <c r="QE71" s="157">
        <v>1497</v>
      </c>
      <c r="QF71" s="157">
        <v>1369</v>
      </c>
      <c r="QG71" s="157">
        <v>128</v>
      </c>
      <c r="QH71" s="157">
        <v>0</v>
      </c>
      <c r="QI71" s="158">
        <f t="shared" si="154"/>
        <v>0.91449565798263188</v>
      </c>
      <c r="QJ71" s="158">
        <f t="shared" si="155"/>
        <v>0.88777555110220441</v>
      </c>
      <c r="QL71" s="157" t="s">
        <v>86</v>
      </c>
      <c r="QM71" s="157">
        <v>1497</v>
      </c>
      <c r="QN71" s="157">
        <v>1369</v>
      </c>
      <c r="QO71" s="157">
        <v>128</v>
      </c>
      <c r="QP71" s="157">
        <v>0</v>
      </c>
      <c r="QQ71" s="158">
        <f t="shared" si="156"/>
        <v>0.91449565798263188</v>
      </c>
      <c r="QR71" s="158">
        <f t="shared" si="157"/>
        <v>0</v>
      </c>
      <c r="QT71" s="157">
        <f t="shared" si="158"/>
        <v>0</v>
      </c>
      <c r="QU71" s="157" t="s">
        <v>86</v>
      </c>
      <c r="QV71" s="157">
        <v>1497</v>
      </c>
      <c r="QW71" s="157">
        <v>1369</v>
      </c>
      <c r="QX71" s="157">
        <v>128</v>
      </c>
      <c r="QY71" s="157">
        <v>0</v>
      </c>
      <c r="QZ71" s="158">
        <f t="shared" si="159"/>
        <v>0.91449565798263188</v>
      </c>
      <c r="RA71" s="158">
        <f t="shared" si="160"/>
        <v>0</v>
      </c>
      <c r="RC71" s="157" t="s">
        <v>86</v>
      </c>
      <c r="RD71" s="157">
        <v>1497</v>
      </c>
      <c r="RE71" s="157">
        <v>1369</v>
      </c>
      <c r="RF71" s="157">
        <v>128</v>
      </c>
      <c r="RG71" s="157">
        <v>0</v>
      </c>
      <c r="RH71" s="158">
        <f t="shared" si="161"/>
        <v>0.91449565798263188</v>
      </c>
      <c r="RI71" s="158">
        <f t="shared" si="162"/>
        <v>0</v>
      </c>
      <c r="RK71" s="157" t="s">
        <v>86</v>
      </c>
      <c r="RL71" s="157">
        <v>1497</v>
      </c>
      <c r="RM71" s="157">
        <v>1369</v>
      </c>
      <c r="RN71" s="157">
        <v>128</v>
      </c>
      <c r="RO71" s="157">
        <v>0</v>
      </c>
      <c r="RP71" s="158">
        <v>0.91</v>
      </c>
      <c r="RR71" s="157" t="s">
        <v>86</v>
      </c>
      <c r="RS71" s="157">
        <v>1497</v>
      </c>
      <c r="RT71" s="157">
        <v>1369</v>
      </c>
      <c r="RU71" s="157">
        <v>128</v>
      </c>
      <c r="RV71" s="157">
        <v>0</v>
      </c>
      <c r="RW71" s="158">
        <f t="shared" si="163"/>
        <v>0.91449565798263188</v>
      </c>
      <c r="RX71" s="158">
        <f t="shared" si="164"/>
        <v>0.91449565798263188</v>
      </c>
      <c r="RZ71" s="157" t="s">
        <v>86</v>
      </c>
      <c r="SA71" s="157">
        <v>1497</v>
      </c>
      <c r="SB71" s="157">
        <v>1369</v>
      </c>
      <c r="SC71" s="157">
        <v>128</v>
      </c>
      <c r="SD71" s="157">
        <v>0</v>
      </c>
      <c r="SE71" s="158">
        <f t="shared" si="165"/>
        <v>0.91449565798263188</v>
      </c>
      <c r="SF71" s="158">
        <f t="shared" si="166"/>
        <v>0</v>
      </c>
      <c r="SH71" s="157" t="s">
        <v>86</v>
      </c>
      <c r="SI71" s="157">
        <v>1497</v>
      </c>
      <c r="SJ71" s="157">
        <v>1369</v>
      </c>
      <c r="SK71" s="157">
        <v>128</v>
      </c>
      <c r="SL71" s="157">
        <v>0</v>
      </c>
      <c r="SM71" s="158">
        <f t="shared" si="167"/>
        <v>0.91449565798263188</v>
      </c>
      <c r="SN71" s="158">
        <f t="shared" si="168"/>
        <v>0</v>
      </c>
      <c r="SP71" s="157" t="s">
        <v>86</v>
      </c>
      <c r="SQ71" s="157">
        <v>1497</v>
      </c>
      <c r="SR71" s="157">
        <v>1369</v>
      </c>
      <c r="SS71" s="157">
        <v>128</v>
      </c>
      <c r="ST71" s="157">
        <v>0</v>
      </c>
      <c r="SU71" s="158">
        <f t="shared" si="169"/>
        <v>0.91449565798263188</v>
      </c>
      <c r="SV71" s="158">
        <f t="shared" si="170"/>
        <v>0</v>
      </c>
      <c r="SX71" s="157" t="s">
        <v>86</v>
      </c>
      <c r="SY71" s="157">
        <v>1497</v>
      </c>
      <c r="SZ71" s="157">
        <v>1369</v>
      </c>
      <c r="TA71" s="157">
        <v>128</v>
      </c>
      <c r="TB71" s="157">
        <v>0</v>
      </c>
      <c r="TC71" s="158">
        <f t="shared" si="171"/>
        <v>0.91449565798263188</v>
      </c>
      <c r="TD71" s="158">
        <f t="shared" si="172"/>
        <v>0</v>
      </c>
      <c r="TF71" s="157" t="s">
        <v>86</v>
      </c>
      <c r="TG71" s="157">
        <v>1497</v>
      </c>
      <c r="TH71" s="157">
        <v>1369</v>
      </c>
      <c r="TI71" s="157">
        <v>128</v>
      </c>
      <c r="TJ71" s="157">
        <v>0</v>
      </c>
      <c r="TK71" s="158">
        <f t="shared" si="173"/>
        <v>0.91449565798263188</v>
      </c>
      <c r="TL71" s="158">
        <f t="shared" si="174"/>
        <v>0</v>
      </c>
      <c r="TN71" s="157" t="s">
        <v>86</v>
      </c>
      <c r="TO71" s="157">
        <v>1497</v>
      </c>
      <c r="TP71" s="157">
        <v>1369</v>
      </c>
      <c r="TQ71" s="157">
        <v>128</v>
      </c>
      <c r="TR71" s="157">
        <v>0</v>
      </c>
      <c r="TS71" s="158">
        <f t="shared" si="175"/>
        <v>0.91449565798263188</v>
      </c>
      <c r="TT71" s="158">
        <f t="shared" si="176"/>
        <v>0</v>
      </c>
      <c r="TV71" s="157" t="s">
        <v>86</v>
      </c>
      <c r="TW71" s="157">
        <v>1497</v>
      </c>
      <c r="TX71" s="157">
        <v>1369</v>
      </c>
      <c r="TY71" s="157">
        <v>128</v>
      </c>
      <c r="TZ71" s="157">
        <v>0</v>
      </c>
      <c r="UA71" s="158">
        <f t="shared" si="177"/>
        <v>0.91449565798263188</v>
      </c>
      <c r="UB71" s="158">
        <f t="shared" si="178"/>
        <v>0</v>
      </c>
      <c r="UD71" s="157" t="s">
        <v>86</v>
      </c>
      <c r="UE71" s="157">
        <v>1649</v>
      </c>
      <c r="UF71" s="157">
        <v>1361</v>
      </c>
      <c r="UG71" s="157">
        <v>137</v>
      </c>
      <c r="UH71" s="157">
        <v>151</v>
      </c>
      <c r="UI71" s="158">
        <f t="shared" si="179"/>
        <v>0.82534869617950268</v>
      </c>
      <c r="UJ71" s="158">
        <f t="shared" si="180"/>
        <v>-8.9146961803129199E-2</v>
      </c>
      <c r="UK71" s="158"/>
      <c r="UL71" s="157" t="s">
        <v>86</v>
      </c>
      <c r="UM71" s="157">
        <v>1649</v>
      </c>
      <c r="UN71" s="157">
        <v>1361</v>
      </c>
      <c r="UO71" s="157">
        <v>137</v>
      </c>
      <c r="UP71" s="157">
        <v>151</v>
      </c>
      <c r="UQ71" s="158">
        <f t="shared" si="181"/>
        <v>0.82534869617950268</v>
      </c>
      <c r="UR71" s="158">
        <f t="shared" si="182"/>
        <v>0</v>
      </c>
      <c r="UT71" s="157" t="s">
        <v>86</v>
      </c>
      <c r="UU71" s="157">
        <v>1649</v>
      </c>
      <c r="UV71" s="157">
        <v>1361</v>
      </c>
      <c r="UW71" s="157">
        <v>137</v>
      </c>
      <c r="UX71" s="157">
        <v>151</v>
      </c>
      <c r="UY71" s="158">
        <f t="shared" si="183"/>
        <v>0.82534869617950268</v>
      </c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184"/>
        <v>0.82534869617950268</v>
      </c>
      <c r="VH71" s="157" t="s">
        <v>86</v>
      </c>
      <c r="VI71" s="157">
        <v>1649</v>
      </c>
      <c r="VJ71" s="157">
        <v>1361</v>
      </c>
      <c r="VK71" s="157">
        <v>137</v>
      </c>
      <c r="VL71" s="157">
        <v>151</v>
      </c>
      <c r="VM71" s="158">
        <f t="shared" si="185"/>
        <v>0.82534869617950268</v>
      </c>
      <c r="VN71" s="158">
        <f t="shared" si="186"/>
        <v>0</v>
      </c>
      <c r="VQ71" s="17" t="s">
        <v>86</v>
      </c>
      <c r="VR71" s="157">
        <v>168</v>
      </c>
      <c r="VS71" s="157">
        <v>0</v>
      </c>
      <c r="VT71" s="157">
        <v>0</v>
      </c>
      <c r="VU71" s="157">
        <v>168</v>
      </c>
      <c r="VV71" s="158">
        <v>0</v>
      </c>
      <c r="VW71" s="158">
        <f t="shared" si="187"/>
        <v>-0.82534869617950268</v>
      </c>
    </row>
    <row r="72" spans="1:612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00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01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02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03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04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05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06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07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08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09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10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11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12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13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14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15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16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17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18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19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20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21"/>
        <v>0.95454545454545459</v>
      </c>
      <c r="ID72" s="4">
        <f t="shared" si="122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23"/>
        <v>0.95454545454545459</v>
      </c>
      <c r="IL72" s="4">
        <f t="shared" si="124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25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26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27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97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28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98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29"/>
        <v>0.95454545454545459</v>
      </c>
      <c r="KP72" s="4">
        <f t="shared" si="130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31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32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33"/>
        <v>0.95454545454545459</v>
      </c>
      <c r="LV72" s="4">
        <f t="shared" si="13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35"/>
        <v>0.95454545454545459</v>
      </c>
      <c r="MD72" s="158">
        <f t="shared" si="136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37"/>
        <v>0.95454545454545459</v>
      </c>
      <c r="ML72" s="158">
        <f t="shared" si="138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39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40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41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42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43"/>
        <v>0.95454545454545459</v>
      </c>
      <c r="OU72" s="158">
        <f t="shared" si="144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45"/>
        <v>0.95454545454545459</v>
      </c>
      <c r="PC72" s="158">
        <f t="shared" si="146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47"/>
        <v>0.95454545454545459</v>
      </c>
      <c r="PK72" s="158">
        <f t="shared" si="148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49"/>
        <v>0.95454545454545459</v>
      </c>
      <c r="PS72" s="158">
        <f t="shared" si="150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51"/>
        <v>0.95454545454545459</v>
      </c>
      <c r="QA72" s="158">
        <f t="shared" si="152"/>
        <v>0</v>
      </c>
      <c r="QC72" s="157">
        <f t="shared" si="153"/>
        <v>0</v>
      </c>
      <c r="QD72" s="157" t="s">
        <v>83</v>
      </c>
      <c r="QE72" s="157">
        <v>22</v>
      </c>
      <c r="QF72" s="157">
        <v>21</v>
      </c>
      <c r="QG72" s="157">
        <v>1</v>
      </c>
      <c r="QH72" s="157">
        <v>0</v>
      </c>
      <c r="QI72" s="158">
        <f t="shared" si="154"/>
        <v>0.95454545454545459</v>
      </c>
      <c r="QJ72" s="158">
        <f t="shared" si="155"/>
        <v>0</v>
      </c>
      <c r="QL72" s="157" t="s">
        <v>83</v>
      </c>
      <c r="QM72" s="157">
        <v>22</v>
      </c>
      <c r="QN72" s="157">
        <v>21</v>
      </c>
      <c r="QO72" s="157">
        <v>1</v>
      </c>
      <c r="QP72" s="157">
        <v>0</v>
      </c>
      <c r="QQ72" s="158">
        <f t="shared" si="156"/>
        <v>0.95454545454545459</v>
      </c>
      <c r="QR72" s="158">
        <f t="shared" si="157"/>
        <v>0</v>
      </c>
      <c r="QT72" s="157">
        <f t="shared" si="158"/>
        <v>0</v>
      </c>
      <c r="QU72" s="157" t="s">
        <v>83</v>
      </c>
      <c r="QV72" s="157">
        <v>22</v>
      </c>
      <c r="QW72" s="157">
        <v>21</v>
      </c>
      <c r="QX72" s="157">
        <v>1</v>
      </c>
      <c r="QY72" s="157">
        <v>0</v>
      </c>
      <c r="QZ72" s="158">
        <f t="shared" si="159"/>
        <v>0.95454545454545459</v>
      </c>
      <c r="RA72" s="158">
        <f t="shared" si="160"/>
        <v>0</v>
      </c>
      <c r="RC72" s="157" t="s">
        <v>83</v>
      </c>
      <c r="RD72" s="157">
        <v>22</v>
      </c>
      <c r="RE72" s="157">
        <v>21</v>
      </c>
      <c r="RF72" s="157">
        <v>1</v>
      </c>
      <c r="RG72" s="157">
        <v>0</v>
      </c>
      <c r="RH72" s="158">
        <f t="shared" si="161"/>
        <v>0.95454545454545459</v>
      </c>
      <c r="RI72" s="158">
        <f t="shared" si="162"/>
        <v>0</v>
      </c>
      <c r="RK72" s="157" t="s">
        <v>83</v>
      </c>
      <c r="RL72" s="157">
        <v>22</v>
      </c>
      <c r="RM72" s="157">
        <v>21</v>
      </c>
      <c r="RN72" s="157">
        <v>1</v>
      </c>
      <c r="RO72" s="157">
        <v>0</v>
      </c>
      <c r="RP72" s="158">
        <v>0.95</v>
      </c>
      <c r="RR72" s="157" t="s">
        <v>83</v>
      </c>
      <c r="RS72" s="157">
        <v>22</v>
      </c>
      <c r="RT72" s="157">
        <v>21</v>
      </c>
      <c r="RU72" s="157">
        <v>1</v>
      </c>
      <c r="RV72" s="157">
        <v>0</v>
      </c>
      <c r="RW72" s="158">
        <f t="shared" si="163"/>
        <v>0.95454545454545459</v>
      </c>
      <c r="RX72" s="158">
        <f t="shared" si="164"/>
        <v>0.95454545454545459</v>
      </c>
      <c r="RZ72" s="157" t="s">
        <v>83</v>
      </c>
      <c r="SA72" s="157">
        <v>22</v>
      </c>
      <c r="SB72" s="157">
        <v>21</v>
      </c>
      <c r="SC72" s="157">
        <v>1</v>
      </c>
      <c r="SD72" s="157">
        <v>0</v>
      </c>
      <c r="SE72" s="158">
        <f t="shared" si="165"/>
        <v>0.95454545454545459</v>
      </c>
      <c r="SF72" s="158">
        <f t="shared" si="166"/>
        <v>0</v>
      </c>
      <c r="SH72" s="157" t="s">
        <v>83</v>
      </c>
      <c r="SI72" s="157">
        <v>22</v>
      </c>
      <c r="SJ72" s="157">
        <v>21</v>
      </c>
      <c r="SK72" s="157">
        <v>1</v>
      </c>
      <c r="SL72" s="157">
        <v>0</v>
      </c>
      <c r="SM72" s="158">
        <f t="shared" si="167"/>
        <v>0.95454545454545459</v>
      </c>
      <c r="SN72" s="158">
        <f t="shared" si="168"/>
        <v>0</v>
      </c>
      <c r="SP72" s="157" t="s">
        <v>83</v>
      </c>
      <c r="SQ72" s="157">
        <v>22</v>
      </c>
      <c r="SR72" s="157">
        <v>21</v>
      </c>
      <c r="SS72" s="157">
        <v>1</v>
      </c>
      <c r="ST72" s="157">
        <v>0</v>
      </c>
      <c r="SU72" s="158">
        <f t="shared" si="169"/>
        <v>0.95454545454545459</v>
      </c>
      <c r="SV72" s="158">
        <f t="shared" si="170"/>
        <v>0</v>
      </c>
      <c r="SX72" s="157" t="s">
        <v>83</v>
      </c>
      <c r="SY72" s="157">
        <v>22</v>
      </c>
      <c r="SZ72" s="157">
        <v>21</v>
      </c>
      <c r="TA72" s="157">
        <v>1</v>
      </c>
      <c r="TB72" s="157">
        <v>0</v>
      </c>
      <c r="TC72" s="158">
        <f t="shared" si="171"/>
        <v>0.95454545454545459</v>
      </c>
      <c r="TD72" s="158">
        <f t="shared" si="172"/>
        <v>0</v>
      </c>
      <c r="TF72" s="157" t="s">
        <v>83</v>
      </c>
      <c r="TG72" s="157">
        <v>22</v>
      </c>
      <c r="TH72" s="157">
        <v>21</v>
      </c>
      <c r="TI72" s="157">
        <v>1</v>
      </c>
      <c r="TJ72" s="157">
        <v>0</v>
      </c>
      <c r="TK72" s="158">
        <f t="shared" si="173"/>
        <v>0.95454545454545459</v>
      </c>
      <c r="TL72" s="158">
        <f t="shared" si="174"/>
        <v>0</v>
      </c>
      <c r="TN72" s="157" t="s">
        <v>83</v>
      </c>
      <c r="TO72" s="157">
        <v>22</v>
      </c>
      <c r="TP72" s="157">
        <v>21</v>
      </c>
      <c r="TQ72" s="157">
        <v>1</v>
      </c>
      <c r="TR72" s="157">
        <v>0</v>
      </c>
      <c r="TS72" s="158">
        <f t="shared" si="175"/>
        <v>0.95454545454545459</v>
      </c>
      <c r="TT72" s="158">
        <f t="shared" si="176"/>
        <v>0</v>
      </c>
      <c r="TV72" s="157" t="s">
        <v>83</v>
      </c>
      <c r="TW72" s="157">
        <v>22</v>
      </c>
      <c r="TX72" s="157">
        <v>21</v>
      </c>
      <c r="TY72" s="157">
        <v>1</v>
      </c>
      <c r="TZ72" s="157">
        <v>0</v>
      </c>
      <c r="UA72" s="158">
        <f t="shared" si="177"/>
        <v>0.95454545454545459</v>
      </c>
      <c r="UB72" s="158">
        <f t="shared" si="178"/>
        <v>0</v>
      </c>
      <c r="UD72" s="157" t="s">
        <v>83</v>
      </c>
      <c r="UE72" s="157">
        <v>22</v>
      </c>
      <c r="UF72" s="157">
        <v>21</v>
      </c>
      <c r="UG72" s="157">
        <v>1</v>
      </c>
      <c r="UH72" s="157">
        <v>0</v>
      </c>
      <c r="UI72" s="158">
        <f t="shared" si="179"/>
        <v>0.95454545454545459</v>
      </c>
      <c r="UJ72" s="158">
        <f t="shared" si="180"/>
        <v>0</v>
      </c>
      <c r="UL72" s="157" t="s">
        <v>83</v>
      </c>
      <c r="UM72" s="157">
        <v>22</v>
      </c>
      <c r="UN72" s="157">
        <v>21</v>
      </c>
      <c r="UO72" s="157">
        <v>1</v>
      </c>
      <c r="UP72" s="157">
        <v>0</v>
      </c>
      <c r="UQ72" s="158">
        <f t="shared" si="181"/>
        <v>0.95454545454545459</v>
      </c>
      <c r="UR72" s="158">
        <f t="shared" si="182"/>
        <v>0</v>
      </c>
      <c r="UT72" s="157" t="s">
        <v>83</v>
      </c>
      <c r="UU72" s="157">
        <v>22</v>
      </c>
      <c r="UV72" s="157">
        <v>21</v>
      </c>
      <c r="UW72" s="157">
        <v>1</v>
      </c>
      <c r="UX72" s="157">
        <v>0</v>
      </c>
      <c r="UY72" s="158">
        <f t="shared" si="183"/>
        <v>0.95454545454545459</v>
      </c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184"/>
        <v>0.95454545454545459</v>
      </c>
      <c r="VH72" s="157" t="s">
        <v>83</v>
      </c>
      <c r="VI72" s="157">
        <v>22</v>
      </c>
      <c r="VJ72" s="157">
        <v>21</v>
      </c>
      <c r="VK72" s="157">
        <v>1</v>
      </c>
      <c r="VL72" s="157">
        <v>0</v>
      </c>
      <c r="VM72" s="158">
        <f t="shared" si="185"/>
        <v>0.95454545454545459</v>
      </c>
      <c r="VN72" s="158">
        <f t="shared" si="186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v>0.95</v>
      </c>
      <c r="VW72" s="158">
        <f t="shared" si="187"/>
        <v>-4.5454545454546302E-3</v>
      </c>
    </row>
    <row r="73" spans="1:612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00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01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02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03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04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05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06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07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08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09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10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11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12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13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14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15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16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17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18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19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20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21"/>
        <v>0.84444444444444444</v>
      </c>
      <c r="ID73" s="4">
        <f t="shared" si="122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24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25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26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27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97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28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98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29"/>
        <v>0.84444444444444444</v>
      </c>
      <c r="KP73" s="4">
        <f t="shared" si="130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31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32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33"/>
        <v>0.85074626865671643</v>
      </c>
      <c r="LV73" s="4">
        <f t="shared" si="134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35"/>
        <v>0.85074626865671643</v>
      </c>
      <c r="MD73" s="158">
        <f t="shared" si="136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37"/>
        <v>0.85820895522388063</v>
      </c>
      <c r="ML73" s="158">
        <f t="shared" si="138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39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40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41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42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43"/>
        <v>0.82089552238805974</v>
      </c>
      <c r="OU73" s="158">
        <f t="shared" si="144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45"/>
        <v>0.82089552238805974</v>
      </c>
      <c r="PC73" s="158">
        <f t="shared" si="146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47"/>
        <v>0.82089552238805974</v>
      </c>
      <c r="PK73" s="158">
        <f t="shared" si="148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49"/>
        <v>0.82089552238805974</v>
      </c>
      <c r="PS73" s="158">
        <f t="shared" si="150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51"/>
        <v>0.83582089552238803</v>
      </c>
      <c r="QA73" s="158">
        <f t="shared" si="152"/>
        <v>1.492537313432829E-2</v>
      </c>
      <c r="QB73" s="2" t="s">
        <v>119</v>
      </c>
      <c r="QC73" s="157">
        <f t="shared" si="153"/>
        <v>0</v>
      </c>
      <c r="QD73" s="157" t="s">
        <v>84</v>
      </c>
      <c r="QE73" s="157">
        <v>134</v>
      </c>
      <c r="QF73" s="157">
        <v>112</v>
      </c>
      <c r="QG73" s="157">
        <v>13</v>
      </c>
      <c r="QH73" s="159">
        <v>9</v>
      </c>
      <c r="QI73" s="158">
        <f t="shared" si="154"/>
        <v>0.83582089552238803</v>
      </c>
      <c r="QJ73" s="158">
        <f t="shared" si="155"/>
        <v>0</v>
      </c>
      <c r="QK73" s="2" t="s">
        <v>119</v>
      </c>
      <c r="QL73" s="157" t="s">
        <v>84</v>
      </c>
      <c r="QM73" s="157">
        <v>134</v>
      </c>
      <c r="QN73" s="157">
        <v>112</v>
      </c>
      <c r="QO73" s="157">
        <v>13</v>
      </c>
      <c r="QP73" s="159">
        <v>9</v>
      </c>
      <c r="QQ73" s="158">
        <f t="shared" si="156"/>
        <v>0.83582089552238803</v>
      </c>
      <c r="QR73" s="158">
        <f t="shared" si="157"/>
        <v>0</v>
      </c>
      <c r="QS73" s="2" t="s">
        <v>119</v>
      </c>
      <c r="QT73" s="157">
        <f t="shared" si="158"/>
        <v>0</v>
      </c>
      <c r="QU73" s="157" t="s">
        <v>84</v>
      </c>
      <c r="QV73" s="157">
        <v>134</v>
      </c>
      <c r="QW73" s="157">
        <v>112</v>
      </c>
      <c r="QX73" s="157">
        <v>13</v>
      </c>
      <c r="QY73" s="159">
        <v>9</v>
      </c>
      <c r="QZ73" s="158">
        <f t="shared" si="159"/>
        <v>0.83582089552238803</v>
      </c>
      <c r="RA73" s="158">
        <f t="shared" si="160"/>
        <v>0</v>
      </c>
      <c r="RB73" s="2" t="s">
        <v>119</v>
      </c>
      <c r="RC73" s="157" t="s">
        <v>84</v>
      </c>
      <c r="RD73" s="157">
        <v>134</v>
      </c>
      <c r="RE73" s="157">
        <v>112</v>
      </c>
      <c r="RF73" s="157">
        <v>13</v>
      </c>
      <c r="RG73" s="159">
        <v>9</v>
      </c>
      <c r="RH73" s="158">
        <f t="shared" si="161"/>
        <v>0.83582089552238803</v>
      </c>
      <c r="RI73" s="158">
        <f t="shared" si="162"/>
        <v>0</v>
      </c>
      <c r="RJ73" s="2" t="s">
        <v>119</v>
      </c>
      <c r="RK73" s="157" t="s">
        <v>84</v>
      </c>
      <c r="RL73" s="157">
        <v>134</v>
      </c>
      <c r="RM73" s="157">
        <v>109</v>
      </c>
      <c r="RN73" s="157">
        <v>13</v>
      </c>
      <c r="RO73" s="157">
        <v>12</v>
      </c>
      <c r="RP73" s="158">
        <v>0.81</v>
      </c>
      <c r="RR73" s="157" t="s">
        <v>84</v>
      </c>
      <c r="RS73" s="157">
        <v>134</v>
      </c>
      <c r="RT73" s="159">
        <v>112</v>
      </c>
      <c r="RU73" s="157">
        <v>13</v>
      </c>
      <c r="RV73" s="159">
        <v>9</v>
      </c>
      <c r="RW73" s="158">
        <f t="shared" si="163"/>
        <v>0.83582089552238803</v>
      </c>
      <c r="RX73" s="158">
        <f t="shared" si="164"/>
        <v>-11.164179104477611</v>
      </c>
      <c r="RY73" s="17" t="s">
        <v>119</v>
      </c>
      <c r="RZ73" s="157" t="s">
        <v>84</v>
      </c>
      <c r="SA73" s="157">
        <v>134</v>
      </c>
      <c r="SB73" s="159">
        <v>112</v>
      </c>
      <c r="SC73" s="157">
        <v>13</v>
      </c>
      <c r="SD73" s="159">
        <v>9</v>
      </c>
      <c r="SE73" s="158">
        <f t="shared" si="165"/>
        <v>0.83582089552238803</v>
      </c>
      <c r="SF73" s="158">
        <f t="shared" si="166"/>
        <v>0</v>
      </c>
      <c r="SG73" s="17" t="s">
        <v>119</v>
      </c>
      <c r="SH73" s="157" t="s">
        <v>84</v>
      </c>
      <c r="SI73" s="157">
        <v>134</v>
      </c>
      <c r="SJ73" s="159">
        <v>112</v>
      </c>
      <c r="SK73" s="157">
        <v>13</v>
      </c>
      <c r="SL73" s="159">
        <v>9</v>
      </c>
      <c r="SM73" s="158">
        <f t="shared" si="167"/>
        <v>0.83582089552238803</v>
      </c>
      <c r="SN73" s="158">
        <f t="shared" si="168"/>
        <v>0</v>
      </c>
      <c r="SO73" s="17" t="s">
        <v>119</v>
      </c>
      <c r="SP73" s="157" t="s">
        <v>84</v>
      </c>
      <c r="SQ73" s="157">
        <v>134</v>
      </c>
      <c r="SR73" s="159">
        <v>112</v>
      </c>
      <c r="SS73" s="157">
        <v>13</v>
      </c>
      <c r="ST73" s="159">
        <v>9</v>
      </c>
      <c r="SU73" s="158">
        <f t="shared" si="169"/>
        <v>0.83582089552238803</v>
      </c>
      <c r="SV73" s="158">
        <f t="shared" si="170"/>
        <v>0</v>
      </c>
      <c r="SW73" s="17" t="s">
        <v>119</v>
      </c>
      <c r="SX73" s="157" t="s">
        <v>84</v>
      </c>
      <c r="SY73" s="157">
        <v>134</v>
      </c>
      <c r="SZ73" s="159">
        <v>112</v>
      </c>
      <c r="TA73" s="157">
        <v>13</v>
      </c>
      <c r="TB73" s="159">
        <v>9</v>
      </c>
      <c r="TC73" s="158">
        <f t="shared" si="171"/>
        <v>0.83582089552238803</v>
      </c>
      <c r="TD73" s="158">
        <f t="shared" si="172"/>
        <v>0</v>
      </c>
      <c r="TE73" s="17" t="s">
        <v>119</v>
      </c>
      <c r="TF73" s="157" t="s">
        <v>84</v>
      </c>
      <c r="TG73" s="157">
        <v>134</v>
      </c>
      <c r="TH73" s="159">
        <v>112</v>
      </c>
      <c r="TI73" s="157">
        <v>13</v>
      </c>
      <c r="TJ73" s="159">
        <v>9</v>
      </c>
      <c r="TK73" s="158">
        <f t="shared" si="173"/>
        <v>0.83582089552238803</v>
      </c>
      <c r="TL73" s="158">
        <f t="shared" si="174"/>
        <v>0</v>
      </c>
      <c r="TM73" s="17" t="s">
        <v>119</v>
      </c>
      <c r="TN73" s="157" t="s">
        <v>84</v>
      </c>
      <c r="TO73" s="157">
        <v>134</v>
      </c>
      <c r="TP73" s="159">
        <v>112</v>
      </c>
      <c r="TQ73" s="157">
        <v>13</v>
      </c>
      <c r="TR73" s="159">
        <v>9</v>
      </c>
      <c r="TS73" s="158">
        <f t="shared" si="175"/>
        <v>0.83582089552238803</v>
      </c>
      <c r="TT73" s="158">
        <f t="shared" si="176"/>
        <v>0</v>
      </c>
      <c r="TU73" s="17" t="s">
        <v>119</v>
      </c>
      <c r="TV73" s="157" t="s">
        <v>84</v>
      </c>
      <c r="TW73" s="157">
        <v>134</v>
      </c>
      <c r="TX73" s="159">
        <v>112</v>
      </c>
      <c r="TY73" s="157">
        <v>13</v>
      </c>
      <c r="TZ73" s="159">
        <v>9</v>
      </c>
      <c r="UA73" s="158">
        <f t="shared" si="177"/>
        <v>0.83582089552238803</v>
      </c>
      <c r="UB73" s="158">
        <f t="shared" si="178"/>
        <v>0</v>
      </c>
      <c r="UC73" s="17" t="s">
        <v>119</v>
      </c>
      <c r="UD73" s="157" t="s">
        <v>84</v>
      </c>
      <c r="UE73" s="157">
        <v>134</v>
      </c>
      <c r="UF73" s="159">
        <v>112</v>
      </c>
      <c r="UG73" s="157">
        <v>13</v>
      </c>
      <c r="UH73" s="159">
        <v>9</v>
      </c>
      <c r="UI73" s="158">
        <f t="shared" si="179"/>
        <v>0.83582089552238803</v>
      </c>
      <c r="UJ73" s="158">
        <f t="shared" si="180"/>
        <v>0</v>
      </c>
      <c r="UK73" s="110" t="s">
        <v>119</v>
      </c>
      <c r="UL73" s="157" t="s">
        <v>84</v>
      </c>
      <c r="UM73" s="157">
        <v>134</v>
      </c>
      <c r="UN73" s="159">
        <v>112</v>
      </c>
      <c r="UO73" s="157">
        <v>13</v>
      </c>
      <c r="UP73" s="159">
        <v>9</v>
      </c>
      <c r="UQ73" s="158">
        <f t="shared" si="181"/>
        <v>0.83582089552238803</v>
      </c>
      <c r="UR73" s="158">
        <f t="shared" si="182"/>
        <v>0</v>
      </c>
      <c r="US73" s="17" t="s">
        <v>119</v>
      </c>
      <c r="UT73" s="157" t="s">
        <v>84</v>
      </c>
      <c r="UU73" s="157">
        <v>134</v>
      </c>
      <c r="UV73" s="159">
        <v>112</v>
      </c>
      <c r="UW73" s="157">
        <v>13</v>
      </c>
      <c r="UX73" s="159">
        <v>9</v>
      </c>
      <c r="UY73" s="158">
        <f t="shared" si="183"/>
        <v>0.83582089552238803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184"/>
        <v>0.83582089552238803</v>
      </c>
      <c r="VG73" s="17" t="s">
        <v>119</v>
      </c>
      <c r="VH73" s="157" t="s">
        <v>84</v>
      </c>
      <c r="VI73" s="157">
        <v>134</v>
      </c>
      <c r="VJ73" s="157">
        <v>111</v>
      </c>
      <c r="VK73" s="157">
        <v>13</v>
      </c>
      <c r="VL73" s="157">
        <v>10</v>
      </c>
      <c r="VM73" s="158">
        <f t="shared" si="185"/>
        <v>0.82835820895522383</v>
      </c>
      <c r="VN73" s="158">
        <f t="shared" si="186"/>
        <v>-7.4626865671642006E-3</v>
      </c>
      <c r="VQ73" s="17" t="s">
        <v>84</v>
      </c>
      <c r="VR73" s="157">
        <v>134</v>
      </c>
      <c r="VS73" s="157">
        <v>0</v>
      </c>
      <c r="VT73" s="157">
        <v>0</v>
      </c>
      <c r="VU73" s="157">
        <v>134</v>
      </c>
      <c r="VV73" s="158">
        <v>0</v>
      </c>
      <c r="VW73" s="158">
        <f t="shared" si="187"/>
        <v>-0.82835820895522383</v>
      </c>
    </row>
    <row r="74" spans="1:612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06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07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08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23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25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26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33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36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37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43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45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48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49"/>
        <v>0.78038649087953771</v>
      </c>
      <c r="PS74" s="2">
        <f t="shared" si="150"/>
        <v>9.0301607368670211E-5</v>
      </c>
      <c r="PV74" s="2">
        <f>SUM(PV3:PV73)</f>
        <v>11064</v>
      </c>
      <c r="PW74" s="2">
        <f>SUM(PW3:PW73)</f>
        <v>8638</v>
      </c>
      <c r="PX74" s="2">
        <f>SUM(PX3:PX73)</f>
        <v>787</v>
      </c>
      <c r="PY74" s="2">
        <f>SUM(PY3:PY73)</f>
        <v>1639</v>
      </c>
      <c r="PZ74" s="158">
        <f t="shared" si="151"/>
        <v>0.78073029645697756</v>
      </c>
      <c r="QE74" s="2">
        <f>SUM(QE3:QE73)</f>
        <v>11064</v>
      </c>
      <c r="QF74" s="2">
        <f>SUM(QF3:QF73)</f>
        <v>9967</v>
      </c>
      <c r="QG74" s="2">
        <f>SUM(QG3:QG73)</f>
        <v>766</v>
      </c>
      <c r="QI74" s="158">
        <f t="shared" si="154"/>
        <v>0.9008496023138105</v>
      </c>
      <c r="QM74" s="2">
        <f>SUM(QM3:QM73)</f>
        <v>11064</v>
      </c>
      <c r="QN74" s="2">
        <f>SUM(QN3:QN73)</f>
        <v>9967</v>
      </c>
      <c r="QO74" s="2">
        <f>SUM(QO3:QO73)</f>
        <v>766</v>
      </c>
      <c r="QQ74" s="158">
        <f>QN74/QM74</f>
        <v>0.9008496023138105</v>
      </c>
      <c r="QR74" s="2">
        <f t="shared" si="157"/>
        <v>0</v>
      </c>
      <c r="QV74" s="2">
        <f>SUM(QV3:QV73)</f>
        <v>11064</v>
      </c>
      <c r="QW74" s="2">
        <f>SUM(QW3:QW73)</f>
        <v>9967</v>
      </c>
      <c r="QZ74" s="158">
        <f t="shared" si="159"/>
        <v>0.9008496023138105</v>
      </c>
      <c r="RD74" s="2">
        <f>SUM(RD3:RD73)</f>
        <v>11064</v>
      </c>
      <c r="RE74" s="2">
        <f>SUM(RE3:RE73)</f>
        <v>9970</v>
      </c>
      <c r="RH74" s="158">
        <f t="shared" si="161"/>
        <v>0.901120751988431</v>
      </c>
      <c r="RL74" s="2">
        <f>SUM(RL3:RL73)</f>
        <v>11414</v>
      </c>
      <c r="RM74" s="2">
        <f>SUM(RM3:RM73)</f>
        <v>9959</v>
      </c>
      <c r="RP74" s="158">
        <f>RM74/RL74</f>
        <v>0.87252496933590329</v>
      </c>
      <c r="RS74" s="157">
        <f>SUM(RS3:RS73)</f>
        <v>11064</v>
      </c>
      <c r="RT74" s="157">
        <f>SUM(RT3:RT73)</f>
        <v>9970</v>
      </c>
      <c r="RW74" s="158">
        <f>RT74/RS74</f>
        <v>0.901120751988431</v>
      </c>
      <c r="SA74" s="157">
        <f>SUM(SA3:SA73)</f>
        <v>11064</v>
      </c>
      <c r="SB74" s="157">
        <f>SUM(SB3:SB73)</f>
        <v>9970</v>
      </c>
      <c r="SE74" s="158">
        <f>SB74/SA74</f>
        <v>0.901120751988431</v>
      </c>
      <c r="SI74" s="157">
        <f>SUM(SI3:SI73)</f>
        <v>11064</v>
      </c>
      <c r="SJ74" s="157">
        <f>SUM(SJ3:SJ73)</f>
        <v>9970</v>
      </c>
      <c r="SM74" s="158">
        <f>SJ74/SI74</f>
        <v>0.901120751988431</v>
      </c>
      <c r="SQ74" s="157">
        <f>SUM(SQ3:SQ73)</f>
        <v>11064</v>
      </c>
      <c r="SR74" s="157">
        <f>SUM(SR3:SR73)</f>
        <v>9970</v>
      </c>
      <c r="SU74" s="158">
        <f>SR74/SQ74</f>
        <v>0.901120751988431</v>
      </c>
      <c r="SY74" s="157">
        <f>SUM(SY3:SY73)</f>
        <v>11087</v>
      </c>
      <c r="SZ74" s="157">
        <f>SUM(SZ3:SZ73)</f>
        <v>9980</v>
      </c>
      <c r="TC74" s="158">
        <f>SZ74/SY74</f>
        <v>0.90015333273202847</v>
      </c>
      <c r="TG74" s="157">
        <f>SUM(TG3:TG73)</f>
        <v>11087</v>
      </c>
      <c r="TH74" s="157">
        <f>SUM(TH3:TH73)</f>
        <v>9980</v>
      </c>
      <c r="TK74" s="158">
        <f>TH74/TG74</f>
        <v>0.90015333273202847</v>
      </c>
      <c r="TO74" s="157">
        <f>SUM(TO3:TO73)</f>
        <v>11087</v>
      </c>
      <c r="TP74" s="157">
        <f>SUM(TP3:TP73)</f>
        <v>9980</v>
      </c>
      <c r="TS74" s="158">
        <f>TP74/TO74</f>
        <v>0.90015333273202847</v>
      </c>
      <c r="TW74" s="157">
        <f>SUM(TW3:TW73)</f>
        <v>11087</v>
      </c>
      <c r="TX74" s="157">
        <f>SUM(TX3:TX73)</f>
        <v>9980</v>
      </c>
      <c r="UA74" s="158">
        <f>TX74/TW74</f>
        <v>0.90015333273202847</v>
      </c>
      <c r="UE74" s="157">
        <f>SUM(UE3:UE73)</f>
        <v>11280</v>
      </c>
      <c r="UF74" s="157">
        <f>SUM(UF3:UF73)</f>
        <v>10012</v>
      </c>
      <c r="UI74" s="158">
        <f>UF74/UE74</f>
        <v>0.88758865248226948</v>
      </c>
      <c r="UM74" s="157">
        <f>SUM(UM3:UM73)</f>
        <v>11280</v>
      </c>
      <c r="UN74" s="157">
        <f>SUM(UN3:UN73)</f>
        <v>10012</v>
      </c>
      <c r="UQ74" s="158">
        <f>UN74/UM74</f>
        <v>0.88758865248226948</v>
      </c>
      <c r="UU74" s="157">
        <f>SUM(UU3:UU73)</f>
        <v>11280</v>
      </c>
      <c r="UV74" s="157">
        <f>SUM(UV3:UV73)</f>
        <v>10012</v>
      </c>
      <c r="UY74" s="158">
        <f>UV74/UU74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I74" s="157">
        <f>SUM(VI3:VI73)</f>
        <v>11280</v>
      </c>
      <c r="VJ74" s="157">
        <f>SUM(VJ3:VJ73)</f>
        <v>9905</v>
      </c>
      <c r="VM74" s="158">
        <f t="shared" si="185"/>
        <v>0.87810283687943258</v>
      </c>
    </row>
    <row r="75" spans="1:612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06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07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08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12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12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12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12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D79" s="157" t="s">
        <v>0</v>
      </c>
      <c r="QE79" s="157" t="s">
        <v>1</v>
      </c>
      <c r="QF79" s="157" t="s">
        <v>2</v>
      </c>
      <c r="QG79" s="157" t="s">
        <v>3</v>
      </c>
      <c r="QH79" s="157" t="s">
        <v>4</v>
      </c>
      <c r="QI79" s="158" t="s">
        <v>5</v>
      </c>
      <c r="QL79" s="157" t="s">
        <v>0</v>
      </c>
      <c r="QM79" s="157" t="s">
        <v>1</v>
      </c>
      <c r="QN79" s="157" t="s">
        <v>2</v>
      </c>
      <c r="QO79" s="157" t="s">
        <v>3</v>
      </c>
      <c r="QP79" s="157" t="s">
        <v>4</v>
      </c>
      <c r="QQ79" s="158" t="s">
        <v>5</v>
      </c>
      <c r="QU79" s="157" t="s">
        <v>0</v>
      </c>
      <c r="QV79" s="157" t="s">
        <v>1</v>
      </c>
      <c r="QW79" s="157" t="s">
        <v>2</v>
      </c>
      <c r="QX79" s="157" t="s">
        <v>3</v>
      </c>
      <c r="QY79" s="157" t="s">
        <v>4</v>
      </c>
      <c r="QZ79" s="158" t="s">
        <v>5</v>
      </c>
      <c r="RR79" s="157" t="s">
        <v>0</v>
      </c>
      <c r="RS79" s="157" t="s">
        <v>1</v>
      </c>
      <c r="RT79" s="157" t="s">
        <v>2</v>
      </c>
      <c r="RU79" s="157" t="s">
        <v>3</v>
      </c>
      <c r="RV79" s="157" t="s">
        <v>4</v>
      </c>
      <c r="RW79" s="158" t="s">
        <v>5</v>
      </c>
      <c r="RZ79" s="157" t="s">
        <v>0</v>
      </c>
      <c r="SA79" s="157" t="s">
        <v>1</v>
      </c>
      <c r="SB79" s="157" t="s">
        <v>2</v>
      </c>
      <c r="SC79" s="157" t="s">
        <v>3</v>
      </c>
      <c r="SD79" s="157" t="s">
        <v>4</v>
      </c>
      <c r="SE79" s="158" t="s">
        <v>5</v>
      </c>
      <c r="SH79" s="157" t="s">
        <v>0</v>
      </c>
      <c r="SI79" s="157" t="s">
        <v>1</v>
      </c>
      <c r="SJ79" s="157" t="s">
        <v>2</v>
      </c>
      <c r="SK79" s="157" t="s">
        <v>3</v>
      </c>
      <c r="SL79" s="157" t="s">
        <v>4</v>
      </c>
      <c r="SM79" s="158" t="s">
        <v>5</v>
      </c>
      <c r="SP79" s="157" t="s">
        <v>0</v>
      </c>
      <c r="SQ79" s="157" t="s">
        <v>1</v>
      </c>
      <c r="SR79" s="157" t="s">
        <v>2</v>
      </c>
      <c r="SS79" s="157" t="s">
        <v>3</v>
      </c>
      <c r="ST79" s="157" t="s">
        <v>4</v>
      </c>
      <c r="SU79" s="158" t="s">
        <v>5</v>
      </c>
      <c r="SX79" s="157" t="s">
        <v>0</v>
      </c>
      <c r="SY79" s="157" t="s">
        <v>1</v>
      </c>
      <c r="SZ79" s="157" t="s">
        <v>2</v>
      </c>
      <c r="TA79" s="157" t="s">
        <v>3</v>
      </c>
      <c r="TB79" s="157" t="s">
        <v>4</v>
      </c>
      <c r="TC79" s="158" t="s">
        <v>5</v>
      </c>
      <c r="TF79" s="157" t="s">
        <v>0</v>
      </c>
      <c r="TG79" s="157" t="s">
        <v>1</v>
      </c>
      <c r="TH79" s="157" t="s">
        <v>2</v>
      </c>
      <c r="TI79" s="157" t="s">
        <v>3</v>
      </c>
      <c r="TJ79" s="157" t="s">
        <v>4</v>
      </c>
      <c r="TK79" s="158" t="s">
        <v>5</v>
      </c>
      <c r="TN79" s="157" t="s">
        <v>0</v>
      </c>
      <c r="TO79" s="157" t="s">
        <v>1</v>
      </c>
      <c r="TP79" s="157" t="s">
        <v>2</v>
      </c>
      <c r="TQ79" s="157" t="s">
        <v>3</v>
      </c>
      <c r="TR79" s="157" t="s">
        <v>4</v>
      </c>
      <c r="TS79" s="158" t="s">
        <v>5</v>
      </c>
      <c r="TV79" s="157" t="s">
        <v>0</v>
      </c>
      <c r="TW79" s="157" t="s">
        <v>1</v>
      </c>
      <c r="TX79" s="157" t="s">
        <v>2</v>
      </c>
      <c r="TY79" s="157" t="s">
        <v>3</v>
      </c>
      <c r="TZ79" s="157" t="s">
        <v>4</v>
      </c>
      <c r="UA79" s="158" t="s">
        <v>5</v>
      </c>
      <c r="UD79" s="157" t="s">
        <v>0</v>
      </c>
      <c r="UE79" s="157" t="s">
        <v>1</v>
      </c>
      <c r="UF79" s="157" t="s">
        <v>2</v>
      </c>
      <c r="UG79" s="157" t="s">
        <v>3</v>
      </c>
      <c r="UH79" s="157" t="s">
        <v>4</v>
      </c>
      <c r="UI79" s="158" t="s">
        <v>5</v>
      </c>
      <c r="UL79" s="157" t="s">
        <v>0</v>
      </c>
      <c r="UM79" s="157" t="s">
        <v>1</v>
      </c>
      <c r="UN79" s="157" t="s">
        <v>2</v>
      </c>
      <c r="UO79" s="157" t="s">
        <v>3</v>
      </c>
      <c r="UP79" s="157" t="s">
        <v>4</v>
      </c>
      <c r="UQ79" s="158" t="s">
        <v>5</v>
      </c>
      <c r="UT79" s="157" t="s">
        <v>0</v>
      </c>
      <c r="UU79" s="157" t="s">
        <v>1</v>
      </c>
      <c r="UV79" s="157" t="s">
        <v>2</v>
      </c>
      <c r="UW79" s="157" t="s">
        <v>3</v>
      </c>
      <c r="UX79" s="157" t="s">
        <v>4</v>
      </c>
      <c r="UY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WI79" s="157" t="s">
        <v>0</v>
      </c>
      <c r="WJ79" s="157" t="s">
        <v>1</v>
      </c>
      <c r="WK79" s="157" t="s">
        <v>2</v>
      </c>
      <c r="WL79" s="157" t="s">
        <v>3</v>
      </c>
      <c r="WM79" s="157" t="s">
        <v>4</v>
      </c>
      <c r="WN79" s="158" t="s">
        <v>5</v>
      </c>
    </row>
    <row r="80" spans="1:612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D80" s="157" t="s">
        <v>133</v>
      </c>
      <c r="QE80" s="157">
        <v>5</v>
      </c>
      <c r="QF80" s="157">
        <v>5</v>
      </c>
      <c r="QG80" s="157">
        <v>0</v>
      </c>
      <c r="QH80" s="157">
        <v>0</v>
      </c>
      <c r="QI80" s="158">
        <v>1</v>
      </c>
      <c r="QL80" s="157" t="s">
        <v>133</v>
      </c>
      <c r="QM80" s="157">
        <v>5</v>
      </c>
      <c r="QN80" s="157">
        <v>5</v>
      </c>
      <c r="QO80" s="157">
        <v>0</v>
      </c>
      <c r="QP80" s="157">
        <v>0</v>
      </c>
      <c r="QQ80" s="158">
        <v>1</v>
      </c>
      <c r="QU80" s="157" t="s">
        <v>133</v>
      </c>
      <c r="QV80" s="157">
        <v>5</v>
      </c>
      <c r="QW80" s="157">
        <v>5</v>
      </c>
      <c r="QX80" s="157">
        <v>0</v>
      </c>
      <c r="QY80" s="157">
        <v>0</v>
      </c>
      <c r="QZ80" s="158">
        <v>1</v>
      </c>
      <c r="RR80" s="157" t="s">
        <v>133</v>
      </c>
      <c r="RS80" s="157">
        <v>5</v>
      </c>
      <c r="RT80" s="157">
        <v>5</v>
      </c>
      <c r="RU80" s="157">
        <v>0</v>
      </c>
      <c r="RV80" s="157">
        <v>0</v>
      </c>
      <c r="RW80" s="158">
        <v>1</v>
      </c>
      <c r="RZ80" s="157" t="s">
        <v>133</v>
      </c>
      <c r="SA80" s="157">
        <v>5</v>
      </c>
      <c r="SB80" s="157">
        <v>5</v>
      </c>
      <c r="SC80" s="157">
        <v>0</v>
      </c>
      <c r="SD80" s="157">
        <v>0</v>
      </c>
      <c r="SE80" s="158">
        <v>1</v>
      </c>
      <c r="SH80" s="157" t="s">
        <v>133</v>
      </c>
      <c r="SI80" s="157">
        <v>5</v>
      </c>
      <c r="SJ80" s="157">
        <v>5</v>
      </c>
      <c r="SK80" s="157">
        <v>0</v>
      </c>
      <c r="SL80" s="157">
        <v>0</v>
      </c>
      <c r="SM80" s="158">
        <v>1</v>
      </c>
      <c r="SP80" s="157" t="s">
        <v>133</v>
      </c>
      <c r="SQ80" s="157">
        <v>5</v>
      </c>
      <c r="SR80" s="157">
        <v>5</v>
      </c>
      <c r="SS80" s="157">
        <v>0</v>
      </c>
      <c r="ST80" s="157">
        <v>0</v>
      </c>
      <c r="SU80" s="158">
        <v>1</v>
      </c>
      <c r="SX80" s="157" t="s">
        <v>133</v>
      </c>
      <c r="SY80" s="157">
        <v>5</v>
      </c>
      <c r="SZ80" s="157">
        <v>5</v>
      </c>
      <c r="TA80" s="157">
        <v>0</v>
      </c>
      <c r="TB80" s="157">
        <v>0</v>
      </c>
      <c r="TC80" s="158">
        <v>1</v>
      </c>
      <c r="TF80" s="157" t="s">
        <v>133</v>
      </c>
      <c r="TG80" s="157">
        <v>5</v>
      </c>
      <c r="TH80" s="157">
        <v>5</v>
      </c>
      <c r="TI80" s="157">
        <v>0</v>
      </c>
      <c r="TJ80" s="157">
        <v>0</v>
      </c>
      <c r="TK80" s="158">
        <v>1</v>
      </c>
      <c r="TN80" s="157" t="s">
        <v>133</v>
      </c>
      <c r="TO80" s="157">
        <v>5</v>
      </c>
      <c r="TP80" s="157">
        <v>5</v>
      </c>
      <c r="TQ80" s="157">
        <v>0</v>
      </c>
      <c r="TR80" s="157">
        <v>0</v>
      </c>
      <c r="TS80" s="158">
        <v>1</v>
      </c>
      <c r="TV80" s="157" t="s">
        <v>133</v>
      </c>
      <c r="TW80" s="157">
        <v>5</v>
      </c>
      <c r="TX80" s="157">
        <v>5</v>
      </c>
      <c r="TY80" s="157">
        <v>0</v>
      </c>
      <c r="TZ80" s="157">
        <v>0</v>
      </c>
      <c r="UA80" s="158">
        <v>1</v>
      </c>
      <c r="UD80" s="157" t="s">
        <v>133</v>
      </c>
      <c r="UE80" s="157">
        <v>5</v>
      </c>
      <c r="UF80" s="157">
        <v>5</v>
      </c>
      <c r="UG80" s="157">
        <v>0</v>
      </c>
      <c r="UH80" s="157">
        <v>0</v>
      </c>
      <c r="UI80" s="158">
        <v>1</v>
      </c>
      <c r="UL80" s="157" t="s">
        <v>133</v>
      </c>
      <c r="UM80" s="157">
        <v>5</v>
      </c>
      <c r="UN80" s="157">
        <v>5</v>
      </c>
      <c r="UO80" s="157">
        <v>0</v>
      </c>
      <c r="UP80" s="157">
        <v>0</v>
      </c>
      <c r="UQ80" s="158">
        <v>1</v>
      </c>
      <c r="UT80" s="157" t="s">
        <v>133</v>
      </c>
      <c r="UU80" s="157">
        <v>5</v>
      </c>
      <c r="UV80" s="157">
        <v>5</v>
      </c>
      <c r="UW80" s="157">
        <v>0</v>
      </c>
      <c r="UX80" s="157">
        <v>0</v>
      </c>
      <c r="UY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WI80" s="157" t="s">
        <v>133</v>
      </c>
      <c r="WJ80" s="157">
        <v>5</v>
      </c>
      <c r="WK80" s="157">
        <v>5</v>
      </c>
      <c r="WL80" s="157">
        <v>0</v>
      </c>
      <c r="WM80" s="157">
        <v>0</v>
      </c>
      <c r="WN80" s="158">
        <v>1</v>
      </c>
    </row>
    <row r="81" spans="13:612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D81" s="157" t="s">
        <v>144</v>
      </c>
      <c r="QE81" s="157">
        <v>265</v>
      </c>
      <c r="QF81" s="157">
        <v>265</v>
      </c>
      <c r="QG81" s="157">
        <v>0</v>
      </c>
      <c r="QH81" s="157">
        <v>0</v>
      </c>
      <c r="QI81" s="158">
        <v>1</v>
      </c>
      <c r="QL81" s="157" t="s">
        <v>144</v>
      </c>
      <c r="QM81" s="157">
        <v>265</v>
      </c>
      <c r="QN81" s="157">
        <v>265</v>
      </c>
      <c r="QO81" s="157">
        <v>0</v>
      </c>
      <c r="QP81" s="157">
        <v>0</v>
      </c>
      <c r="QQ81" s="158">
        <v>1</v>
      </c>
      <c r="QU81" s="157" t="s">
        <v>144</v>
      </c>
      <c r="QV81" s="157">
        <v>265</v>
      </c>
      <c r="QW81" s="157">
        <v>265</v>
      </c>
      <c r="QX81" s="157">
        <v>0</v>
      </c>
      <c r="QY81" s="157">
        <v>0</v>
      </c>
      <c r="QZ81" s="158">
        <v>1</v>
      </c>
      <c r="RR81" s="157" t="s">
        <v>144</v>
      </c>
      <c r="RS81" s="157">
        <v>265</v>
      </c>
      <c r="RT81" s="157">
        <v>265</v>
      </c>
      <c r="RU81" s="157">
        <v>0</v>
      </c>
      <c r="RV81" s="157">
        <v>0</v>
      </c>
      <c r="RW81" s="158">
        <v>1</v>
      </c>
      <c r="RZ81" s="157" t="s">
        <v>144</v>
      </c>
      <c r="SA81" s="157">
        <v>265</v>
      </c>
      <c r="SB81" s="157">
        <v>265</v>
      </c>
      <c r="SC81" s="157">
        <v>0</v>
      </c>
      <c r="SD81" s="157">
        <v>0</v>
      </c>
      <c r="SE81" s="158">
        <v>1</v>
      </c>
      <c r="SH81" s="157" t="s">
        <v>144</v>
      </c>
      <c r="SI81" s="157">
        <v>265</v>
      </c>
      <c r="SJ81" s="157">
        <v>265</v>
      </c>
      <c r="SK81" s="157">
        <v>0</v>
      </c>
      <c r="SL81" s="157">
        <v>0</v>
      </c>
      <c r="SM81" s="158">
        <v>1</v>
      </c>
      <c r="SP81" s="157" t="s">
        <v>144</v>
      </c>
      <c r="SQ81" s="157">
        <v>265</v>
      </c>
      <c r="SR81" s="157">
        <v>265</v>
      </c>
      <c r="SS81" s="157">
        <v>0</v>
      </c>
      <c r="ST81" s="157">
        <v>0</v>
      </c>
      <c r="SU81" s="158">
        <v>1</v>
      </c>
      <c r="SX81" s="157" t="s">
        <v>144</v>
      </c>
      <c r="SY81" s="157">
        <v>265</v>
      </c>
      <c r="SZ81" s="157">
        <v>265</v>
      </c>
      <c r="TA81" s="157">
        <v>0</v>
      </c>
      <c r="TB81" s="157">
        <v>0</v>
      </c>
      <c r="TC81" s="158">
        <v>1</v>
      </c>
      <c r="TF81" s="157" t="s">
        <v>144</v>
      </c>
      <c r="TG81" s="157">
        <v>265</v>
      </c>
      <c r="TH81" s="157">
        <v>265</v>
      </c>
      <c r="TI81" s="157">
        <v>0</v>
      </c>
      <c r="TJ81" s="157">
        <v>0</v>
      </c>
      <c r="TK81" s="158">
        <v>1</v>
      </c>
      <c r="TN81" s="157" t="s">
        <v>144</v>
      </c>
      <c r="TO81" s="157">
        <v>265</v>
      </c>
      <c r="TP81" s="157">
        <v>265</v>
      </c>
      <c r="TQ81" s="157">
        <v>0</v>
      </c>
      <c r="TR81" s="157">
        <v>0</v>
      </c>
      <c r="TS81" s="158">
        <v>1</v>
      </c>
      <c r="TV81" s="157" t="s">
        <v>144</v>
      </c>
      <c r="TW81" s="157">
        <v>265</v>
      </c>
      <c r="TX81" s="157">
        <v>265</v>
      </c>
      <c r="TY81" s="157">
        <v>0</v>
      </c>
      <c r="TZ81" s="157">
        <v>0</v>
      </c>
      <c r="UA81" s="158">
        <v>1</v>
      </c>
      <c r="UD81" s="157" t="s">
        <v>419</v>
      </c>
      <c r="UE81" s="157">
        <v>13</v>
      </c>
      <c r="UF81" s="157">
        <v>13</v>
      </c>
      <c r="UG81" s="157">
        <v>0</v>
      </c>
      <c r="UH81" s="157">
        <v>0</v>
      </c>
      <c r="UI81" s="158">
        <v>1</v>
      </c>
      <c r="UL81" s="157" t="s">
        <v>419</v>
      </c>
      <c r="UM81" s="157">
        <v>13</v>
      </c>
      <c r="UN81" s="157">
        <v>13</v>
      </c>
      <c r="UO81" s="157">
        <v>0</v>
      </c>
      <c r="UP81" s="157">
        <v>0</v>
      </c>
      <c r="UQ81" s="158">
        <v>1</v>
      </c>
      <c r="UT81" s="157" t="s">
        <v>419</v>
      </c>
      <c r="UU81" s="157">
        <v>13</v>
      </c>
      <c r="UV81" s="157">
        <v>13</v>
      </c>
      <c r="UW81" s="157">
        <v>0</v>
      </c>
      <c r="UX81" s="157">
        <v>0</v>
      </c>
      <c r="UY81" s="158">
        <v>1</v>
      </c>
      <c r="VA81" s="157" t="s">
        <v>419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WI81" s="157" t="s">
        <v>419</v>
      </c>
      <c r="WJ81" s="157">
        <v>13</v>
      </c>
      <c r="WK81" s="157">
        <v>13</v>
      </c>
      <c r="WL81" s="157">
        <v>0</v>
      </c>
      <c r="WM81" s="157">
        <v>0</v>
      </c>
      <c r="WN81" s="158">
        <v>1</v>
      </c>
    </row>
    <row r="82" spans="13:612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D82" s="157" t="s">
        <v>128</v>
      </c>
      <c r="QE82" s="157">
        <v>5</v>
      </c>
      <c r="QF82" s="157">
        <v>5</v>
      </c>
      <c r="QG82" s="157">
        <v>0</v>
      </c>
      <c r="QH82" s="157">
        <v>0</v>
      </c>
      <c r="QI82" s="158">
        <v>1</v>
      </c>
      <c r="QL82" s="157" t="s">
        <v>128</v>
      </c>
      <c r="QM82" s="157">
        <v>5</v>
      </c>
      <c r="QN82" s="157">
        <v>5</v>
      </c>
      <c r="QO82" s="157">
        <v>0</v>
      </c>
      <c r="QP82" s="157">
        <v>0</v>
      </c>
      <c r="QQ82" s="158">
        <v>1</v>
      </c>
      <c r="QU82" s="157" t="s">
        <v>128</v>
      </c>
      <c r="QV82" s="157">
        <v>5</v>
      </c>
      <c r="QW82" s="157">
        <v>5</v>
      </c>
      <c r="QX82" s="157">
        <v>0</v>
      </c>
      <c r="QY82" s="157">
        <v>0</v>
      </c>
      <c r="QZ82" s="158">
        <v>1</v>
      </c>
      <c r="RR82" s="157" t="s">
        <v>128</v>
      </c>
      <c r="RS82" s="157">
        <v>5</v>
      </c>
      <c r="RT82" s="157">
        <v>5</v>
      </c>
      <c r="RU82" s="157">
        <v>0</v>
      </c>
      <c r="RV82" s="157">
        <v>0</v>
      </c>
      <c r="RW82" s="158">
        <v>1</v>
      </c>
      <c r="RZ82" s="157" t="s">
        <v>128</v>
      </c>
      <c r="SA82" s="157">
        <v>5</v>
      </c>
      <c r="SB82" s="157">
        <v>5</v>
      </c>
      <c r="SC82" s="157">
        <v>0</v>
      </c>
      <c r="SD82" s="157">
        <v>0</v>
      </c>
      <c r="SE82" s="158">
        <v>1</v>
      </c>
      <c r="SH82" s="157" t="s">
        <v>128</v>
      </c>
      <c r="SI82" s="157">
        <v>5</v>
      </c>
      <c r="SJ82" s="157">
        <v>5</v>
      </c>
      <c r="SK82" s="157">
        <v>0</v>
      </c>
      <c r="SL82" s="157">
        <v>0</v>
      </c>
      <c r="SM82" s="158">
        <v>1</v>
      </c>
      <c r="SP82" s="157" t="s">
        <v>128</v>
      </c>
      <c r="SQ82" s="157">
        <v>5</v>
      </c>
      <c r="SR82" s="157">
        <v>5</v>
      </c>
      <c r="SS82" s="157">
        <v>0</v>
      </c>
      <c r="ST82" s="157">
        <v>0</v>
      </c>
      <c r="SU82" s="158">
        <v>1</v>
      </c>
      <c r="SX82" s="157" t="s">
        <v>128</v>
      </c>
      <c r="SY82" s="157">
        <v>5</v>
      </c>
      <c r="SZ82" s="157">
        <v>5</v>
      </c>
      <c r="TA82" s="157">
        <v>0</v>
      </c>
      <c r="TB82" s="157">
        <v>0</v>
      </c>
      <c r="TC82" s="158">
        <v>1</v>
      </c>
      <c r="TF82" s="157" t="s">
        <v>128</v>
      </c>
      <c r="TG82" s="157">
        <v>5</v>
      </c>
      <c r="TH82" s="157">
        <v>5</v>
      </c>
      <c r="TI82" s="157">
        <v>0</v>
      </c>
      <c r="TJ82" s="157">
        <v>0</v>
      </c>
      <c r="TK82" s="158">
        <v>1</v>
      </c>
      <c r="TN82" s="157" t="s">
        <v>128</v>
      </c>
      <c r="TO82" s="157">
        <v>5</v>
      </c>
      <c r="TP82" s="157">
        <v>5</v>
      </c>
      <c r="TQ82" s="157">
        <v>0</v>
      </c>
      <c r="TR82" s="157">
        <v>0</v>
      </c>
      <c r="TS82" s="158">
        <v>1</v>
      </c>
      <c r="TV82" s="157" t="s">
        <v>128</v>
      </c>
      <c r="TW82" s="157">
        <v>5</v>
      </c>
      <c r="TX82" s="157">
        <v>5</v>
      </c>
      <c r="TY82" s="157">
        <v>0</v>
      </c>
      <c r="TZ82" s="157">
        <v>0</v>
      </c>
      <c r="UA82" s="158">
        <v>1</v>
      </c>
      <c r="UD82" s="157" t="s">
        <v>144</v>
      </c>
      <c r="UE82" s="157">
        <v>266</v>
      </c>
      <c r="UF82" s="157">
        <v>265</v>
      </c>
      <c r="UG82" s="157">
        <v>1</v>
      </c>
      <c r="UH82" s="157">
        <v>0</v>
      </c>
      <c r="UI82" s="158">
        <v>1</v>
      </c>
      <c r="UL82" s="157" t="s">
        <v>144</v>
      </c>
      <c r="UM82" s="157">
        <v>266</v>
      </c>
      <c r="UN82" s="157">
        <v>265</v>
      </c>
      <c r="UO82" s="157">
        <v>1</v>
      </c>
      <c r="UP82" s="157">
        <v>0</v>
      </c>
      <c r="UQ82" s="158">
        <v>1</v>
      </c>
      <c r="UT82" s="157" t="s">
        <v>144</v>
      </c>
      <c r="UU82" s="157">
        <v>266</v>
      </c>
      <c r="UV82" s="157">
        <v>265</v>
      </c>
      <c r="UW82" s="157">
        <v>1</v>
      </c>
      <c r="UX82" s="157">
        <v>0</v>
      </c>
      <c r="UY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WI82" s="157" t="s">
        <v>144</v>
      </c>
      <c r="WJ82" s="157">
        <v>266</v>
      </c>
      <c r="WK82" s="157">
        <v>265</v>
      </c>
      <c r="WL82" s="157">
        <v>1</v>
      </c>
      <c r="WM82" s="157">
        <v>0</v>
      </c>
      <c r="WN82" s="158">
        <v>1</v>
      </c>
    </row>
    <row r="83" spans="13:612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D83" s="157" t="s">
        <v>145</v>
      </c>
      <c r="QE83" s="157">
        <v>262</v>
      </c>
      <c r="QF83" s="157">
        <v>262</v>
      </c>
      <c r="QG83" s="157">
        <v>0</v>
      </c>
      <c r="QH83" s="157">
        <v>0</v>
      </c>
      <c r="QI83" s="158">
        <v>1</v>
      </c>
      <c r="QL83" s="157" t="s">
        <v>145</v>
      </c>
      <c r="QM83" s="157">
        <v>262</v>
      </c>
      <c r="QN83" s="157">
        <v>262</v>
      </c>
      <c r="QO83" s="157">
        <v>0</v>
      </c>
      <c r="QP83" s="157">
        <v>0</v>
      </c>
      <c r="QQ83" s="158">
        <v>1</v>
      </c>
      <c r="QU83" s="157" t="s">
        <v>145</v>
      </c>
      <c r="QV83" s="157">
        <v>262</v>
      </c>
      <c r="QW83" s="157">
        <v>262</v>
      </c>
      <c r="QX83" s="157">
        <v>0</v>
      </c>
      <c r="QY83" s="157">
        <v>0</v>
      </c>
      <c r="QZ83" s="158">
        <v>1</v>
      </c>
      <c r="RR83" s="157" t="s">
        <v>396</v>
      </c>
      <c r="RS83" s="157">
        <v>46</v>
      </c>
      <c r="RT83" s="157">
        <v>42</v>
      </c>
      <c r="RU83" s="157">
        <v>4</v>
      </c>
      <c r="RV83" s="157">
        <v>0</v>
      </c>
      <c r="RW83" s="158">
        <v>0.91</v>
      </c>
      <c r="RZ83" s="157" t="s">
        <v>396</v>
      </c>
      <c r="SA83" s="157">
        <v>46</v>
      </c>
      <c r="SB83" s="157">
        <v>42</v>
      </c>
      <c r="SC83" s="157">
        <v>4</v>
      </c>
      <c r="SD83" s="157">
        <v>0</v>
      </c>
      <c r="SE83" s="158">
        <v>0.91</v>
      </c>
      <c r="SH83" s="157" t="s">
        <v>396</v>
      </c>
      <c r="SI83" s="157">
        <v>46</v>
      </c>
      <c r="SJ83" s="157">
        <v>42</v>
      </c>
      <c r="SK83" s="157">
        <v>4</v>
      </c>
      <c r="SL83" s="157">
        <v>0</v>
      </c>
      <c r="SM83" s="158">
        <v>0.91</v>
      </c>
      <c r="SP83" s="157" t="s">
        <v>396</v>
      </c>
      <c r="SQ83" s="157">
        <v>46</v>
      </c>
      <c r="SR83" s="157">
        <v>42</v>
      </c>
      <c r="SS83" s="157">
        <v>4</v>
      </c>
      <c r="ST83" s="157">
        <v>0</v>
      </c>
      <c r="SU83" s="158">
        <v>0.91</v>
      </c>
      <c r="SX83" s="157" t="s">
        <v>396</v>
      </c>
      <c r="SY83" s="157">
        <v>46</v>
      </c>
      <c r="SZ83" s="157">
        <v>46</v>
      </c>
      <c r="TA83" s="157">
        <v>0</v>
      </c>
      <c r="TB83" s="157">
        <v>0</v>
      </c>
      <c r="TC83" s="158">
        <v>1</v>
      </c>
      <c r="TF83" s="157" t="s">
        <v>396</v>
      </c>
      <c r="TG83" s="157">
        <v>46</v>
      </c>
      <c r="TH83" s="157">
        <v>46</v>
      </c>
      <c r="TI83" s="157">
        <v>0</v>
      </c>
      <c r="TJ83" s="157">
        <v>0</v>
      </c>
      <c r="TK83" s="158">
        <v>1</v>
      </c>
      <c r="TN83" s="157" t="s">
        <v>396</v>
      </c>
      <c r="TO83" s="157">
        <v>46</v>
      </c>
      <c r="TP83" s="157">
        <v>46</v>
      </c>
      <c r="TQ83" s="157">
        <v>0</v>
      </c>
      <c r="TR83" s="157">
        <v>0</v>
      </c>
      <c r="TS83" s="158">
        <v>1</v>
      </c>
      <c r="TV83" s="157" t="s">
        <v>396</v>
      </c>
      <c r="TW83" s="157">
        <v>46</v>
      </c>
      <c r="TX83" s="157">
        <v>46</v>
      </c>
      <c r="TY83" s="157">
        <v>0</v>
      </c>
      <c r="TZ83" s="157">
        <v>0</v>
      </c>
      <c r="UA83" s="158">
        <v>1</v>
      </c>
      <c r="UD83" s="157" t="s">
        <v>128</v>
      </c>
      <c r="UE83" s="157">
        <v>5</v>
      </c>
      <c r="UF83" s="157">
        <v>5</v>
      </c>
      <c r="UG83" s="157">
        <v>0</v>
      </c>
      <c r="UH83" s="157">
        <v>0</v>
      </c>
      <c r="UI83" s="158">
        <v>1</v>
      </c>
      <c r="UL83" s="157" t="s">
        <v>128</v>
      </c>
      <c r="UM83" s="157">
        <v>5</v>
      </c>
      <c r="UN83" s="157">
        <v>5</v>
      </c>
      <c r="UO83" s="157">
        <v>0</v>
      </c>
      <c r="UP83" s="157">
        <v>0</v>
      </c>
      <c r="UQ83" s="158">
        <v>1</v>
      </c>
      <c r="UT83" s="157" t="s">
        <v>128</v>
      </c>
      <c r="UU83" s="157">
        <v>5</v>
      </c>
      <c r="UV83" s="157">
        <v>5</v>
      </c>
      <c r="UW83" s="157">
        <v>0</v>
      </c>
      <c r="UX83" s="157">
        <v>0</v>
      </c>
      <c r="UY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WI83" s="157" t="s">
        <v>128</v>
      </c>
      <c r="WJ83" s="157">
        <v>5</v>
      </c>
      <c r="WK83" s="157">
        <v>5</v>
      </c>
      <c r="WL83" s="157">
        <v>0</v>
      </c>
      <c r="WM83" s="157">
        <v>0</v>
      </c>
      <c r="WN83" s="158">
        <v>1</v>
      </c>
    </row>
    <row r="84" spans="13:612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D84" s="157" t="s">
        <v>279</v>
      </c>
      <c r="QE84" s="157">
        <v>3</v>
      </c>
      <c r="QF84" s="157">
        <v>3</v>
      </c>
      <c r="QG84" s="157">
        <v>0</v>
      </c>
      <c r="QH84" s="157">
        <v>0</v>
      </c>
      <c r="QI84" s="158">
        <v>1</v>
      </c>
      <c r="QL84" s="157" t="s">
        <v>279</v>
      </c>
      <c r="QM84" s="157">
        <v>3</v>
      </c>
      <c r="QN84" s="157">
        <v>3</v>
      </c>
      <c r="QO84" s="157">
        <v>0</v>
      </c>
      <c r="QP84" s="157">
        <v>0</v>
      </c>
      <c r="QQ84" s="158">
        <v>1</v>
      </c>
      <c r="QU84" s="157" t="s">
        <v>279</v>
      </c>
      <c r="QV84" s="157">
        <v>3</v>
      </c>
      <c r="QW84" s="157">
        <v>3</v>
      </c>
      <c r="QX84" s="157">
        <v>0</v>
      </c>
      <c r="QY84" s="157">
        <v>0</v>
      </c>
      <c r="QZ84" s="158">
        <v>1</v>
      </c>
      <c r="RR84" s="157" t="s">
        <v>145</v>
      </c>
      <c r="RS84" s="157">
        <v>262</v>
      </c>
      <c r="RT84" s="157">
        <v>262</v>
      </c>
      <c r="RU84" s="157">
        <v>0</v>
      </c>
      <c r="RV84" s="157">
        <v>0</v>
      </c>
      <c r="RW84" s="158">
        <v>1</v>
      </c>
      <c r="RZ84" s="157" t="s">
        <v>145</v>
      </c>
      <c r="SA84" s="157">
        <v>262</v>
      </c>
      <c r="SB84" s="157">
        <v>262</v>
      </c>
      <c r="SC84" s="157">
        <v>0</v>
      </c>
      <c r="SD84" s="157">
        <v>0</v>
      </c>
      <c r="SE84" s="158">
        <v>1</v>
      </c>
      <c r="SH84" s="157" t="s">
        <v>145</v>
      </c>
      <c r="SI84" s="157">
        <v>262</v>
      </c>
      <c r="SJ84" s="157">
        <v>262</v>
      </c>
      <c r="SK84" s="157">
        <v>0</v>
      </c>
      <c r="SL84" s="157">
        <v>0</v>
      </c>
      <c r="SM84" s="158">
        <v>1</v>
      </c>
      <c r="SP84" s="157" t="s">
        <v>145</v>
      </c>
      <c r="SQ84" s="157">
        <v>262</v>
      </c>
      <c r="SR84" s="157">
        <v>262</v>
      </c>
      <c r="SS84" s="157">
        <v>0</v>
      </c>
      <c r="ST84" s="157">
        <v>0</v>
      </c>
      <c r="SU84" s="158">
        <v>1</v>
      </c>
      <c r="SX84" s="157" t="s">
        <v>145</v>
      </c>
      <c r="SY84" s="157">
        <v>262</v>
      </c>
      <c r="SZ84" s="157">
        <v>262</v>
      </c>
      <c r="TA84" s="157">
        <v>0</v>
      </c>
      <c r="TB84" s="157">
        <v>0</v>
      </c>
      <c r="TC84" s="158">
        <v>1</v>
      </c>
      <c r="TF84" s="157" t="s">
        <v>145</v>
      </c>
      <c r="TG84" s="157">
        <v>262</v>
      </c>
      <c r="TH84" s="157">
        <v>262</v>
      </c>
      <c r="TI84" s="157">
        <v>0</v>
      </c>
      <c r="TJ84" s="157">
        <v>0</v>
      </c>
      <c r="TK84" s="158">
        <v>1</v>
      </c>
      <c r="TN84" s="157" t="s">
        <v>145</v>
      </c>
      <c r="TO84" s="157">
        <v>262</v>
      </c>
      <c r="TP84" s="157">
        <v>262</v>
      </c>
      <c r="TQ84" s="157">
        <v>0</v>
      </c>
      <c r="TR84" s="157">
        <v>0</v>
      </c>
      <c r="TS84" s="158">
        <v>1</v>
      </c>
      <c r="TV84" s="157" t="s">
        <v>145</v>
      </c>
      <c r="TW84" s="157">
        <v>262</v>
      </c>
      <c r="TX84" s="157">
        <v>262</v>
      </c>
      <c r="TY84" s="157">
        <v>0</v>
      </c>
      <c r="TZ84" s="157">
        <v>0</v>
      </c>
      <c r="UA84" s="158">
        <v>1</v>
      </c>
      <c r="UD84" s="157" t="s">
        <v>396</v>
      </c>
      <c r="UE84" s="157">
        <v>49</v>
      </c>
      <c r="UF84" s="157">
        <v>48</v>
      </c>
      <c r="UG84" s="157">
        <v>1</v>
      </c>
      <c r="UH84" s="157">
        <v>0</v>
      </c>
      <c r="UI84" s="158">
        <v>0.98</v>
      </c>
      <c r="UL84" s="157" t="s">
        <v>396</v>
      </c>
      <c r="UM84" s="157">
        <v>49</v>
      </c>
      <c r="UN84" s="157">
        <v>48</v>
      </c>
      <c r="UO84" s="157">
        <v>1</v>
      </c>
      <c r="UP84" s="157">
        <v>0</v>
      </c>
      <c r="UQ84" s="158">
        <v>0.98</v>
      </c>
      <c r="UT84" s="157" t="s">
        <v>396</v>
      </c>
      <c r="UU84" s="157">
        <v>49</v>
      </c>
      <c r="UV84" s="157">
        <v>48</v>
      </c>
      <c r="UW84" s="157">
        <v>1</v>
      </c>
      <c r="UX84" s="157">
        <v>0</v>
      </c>
      <c r="UY84" s="158">
        <v>0.98</v>
      </c>
      <c r="VA84" s="157" t="s">
        <v>396</v>
      </c>
      <c r="VB84" s="157">
        <v>49</v>
      </c>
      <c r="VC84" s="157">
        <v>44</v>
      </c>
      <c r="VD84" s="157">
        <v>5</v>
      </c>
      <c r="VE84" s="157">
        <v>0</v>
      </c>
      <c r="VF84" s="158">
        <v>0.9</v>
      </c>
      <c r="WI84" s="157" t="s">
        <v>396</v>
      </c>
      <c r="WJ84" s="157">
        <v>49</v>
      </c>
      <c r="WK84" s="157">
        <v>48</v>
      </c>
      <c r="WL84" s="157">
        <v>1</v>
      </c>
      <c r="WM84" s="157">
        <v>0</v>
      </c>
      <c r="WN84" s="158">
        <v>0.98</v>
      </c>
    </row>
    <row r="85" spans="13:612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R85" s="157" t="s">
        <v>279</v>
      </c>
      <c r="RS85" s="157">
        <v>3</v>
      </c>
      <c r="RT85" s="157">
        <v>3</v>
      </c>
      <c r="RU85" s="157">
        <v>0</v>
      </c>
      <c r="RV85" s="157">
        <v>0</v>
      </c>
      <c r="RW85" s="158">
        <v>1</v>
      </c>
      <c r="RZ85" s="157" t="s">
        <v>279</v>
      </c>
      <c r="SA85" s="157">
        <v>3</v>
      </c>
      <c r="SB85" s="157">
        <v>3</v>
      </c>
      <c r="SC85" s="157">
        <v>0</v>
      </c>
      <c r="SD85" s="157">
        <v>0</v>
      </c>
      <c r="SE85" s="158">
        <v>1</v>
      </c>
      <c r="SH85" s="157" t="s">
        <v>279</v>
      </c>
      <c r="SI85" s="157">
        <v>3</v>
      </c>
      <c r="SJ85" s="157">
        <v>3</v>
      </c>
      <c r="SK85" s="157">
        <v>0</v>
      </c>
      <c r="SL85" s="157">
        <v>0</v>
      </c>
      <c r="SM85" s="158">
        <v>1</v>
      </c>
      <c r="SP85" s="157" t="s">
        <v>279</v>
      </c>
      <c r="SQ85" s="157">
        <v>3</v>
      </c>
      <c r="SR85" s="157">
        <v>3</v>
      </c>
      <c r="SS85" s="157">
        <v>0</v>
      </c>
      <c r="ST85" s="157">
        <v>0</v>
      </c>
      <c r="SU85" s="158">
        <v>1</v>
      </c>
      <c r="SX85" s="157" t="s">
        <v>279</v>
      </c>
      <c r="SY85" s="157">
        <v>3</v>
      </c>
      <c r="SZ85" s="157">
        <v>3</v>
      </c>
      <c r="TA85" s="157">
        <v>0</v>
      </c>
      <c r="TB85" s="157">
        <v>0</v>
      </c>
      <c r="TC85" s="158">
        <v>1</v>
      </c>
      <c r="TF85" s="157" t="s">
        <v>279</v>
      </c>
      <c r="TG85" s="157">
        <v>3</v>
      </c>
      <c r="TH85" s="157">
        <v>3</v>
      </c>
      <c r="TI85" s="157">
        <v>0</v>
      </c>
      <c r="TJ85" s="157">
        <v>0</v>
      </c>
      <c r="TK85" s="158">
        <v>1</v>
      </c>
      <c r="TN85" s="157" t="s">
        <v>279</v>
      </c>
      <c r="TO85" s="157">
        <v>3</v>
      </c>
      <c r="TP85" s="157">
        <v>3</v>
      </c>
      <c r="TQ85" s="157">
        <v>0</v>
      </c>
      <c r="TR85" s="157">
        <v>0</v>
      </c>
      <c r="TS85" s="158">
        <v>1</v>
      </c>
      <c r="TV85" s="157" t="s">
        <v>279</v>
      </c>
      <c r="TW85" s="157">
        <v>3</v>
      </c>
      <c r="TX85" s="157">
        <v>3</v>
      </c>
      <c r="TY85" s="157">
        <v>0</v>
      </c>
      <c r="TZ85" s="157">
        <v>0</v>
      </c>
      <c r="UA85" s="158">
        <v>1</v>
      </c>
      <c r="UD85" s="157" t="s">
        <v>145</v>
      </c>
      <c r="UE85" s="157">
        <v>262</v>
      </c>
      <c r="UF85" s="157">
        <v>262</v>
      </c>
      <c r="UG85" s="157">
        <v>0</v>
      </c>
      <c r="UH85" s="157">
        <v>0</v>
      </c>
      <c r="UI85" s="158">
        <v>1</v>
      </c>
      <c r="UL85" s="157" t="s">
        <v>145</v>
      </c>
      <c r="UM85" s="157">
        <v>262</v>
      </c>
      <c r="UN85" s="157">
        <v>262</v>
      </c>
      <c r="UO85" s="157">
        <v>0</v>
      </c>
      <c r="UP85" s="157">
        <v>0</v>
      </c>
      <c r="UQ85" s="158">
        <v>1</v>
      </c>
      <c r="UT85" s="157" t="s">
        <v>145</v>
      </c>
      <c r="UU85" s="157">
        <v>262</v>
      </c>
      <c r="UV85" s="157">
        <v>262</v>
      </c>
      <c r="UW85" s="157">
        <v>0</v>
      </c>
      <c r="UX85" s="157">
        <v>0</v>
      </c>
      <c r="UY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WI85" s="157" t="s">
        <v>145</v>
      </c>
      <c r="WJ85" s="157">
        <v>262</v>
      </c>
      <c r="WK85" s="157">
        <v>262</v>
      </c>
      <c r="WL85" s="157">
        <v>0</v>
      </c>
      <c r="WM85" s="157">
        <v>0</v>
      </c>
      <c r="WN85" s="158">
        <v>1</v>
      </c>
    </row>
    <row r="86" spans="13:612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S86" s="157">
        <f>SUM(RS80:RS85)</f>
        <v>586</v>
      </c>
      <c r="RT86" s="157">
        <f>SUM(RT80:RT85)</f>
        <v>582</v>
      </c>
      <c r="RW86" s="158">
        <f>RT86/RS86</f>
        <v>0.99317406143344711</v>
      </c>
      <c r="SA86" s="157">
        <f>SUM(SA80:SA85)</f>
        <v>586</v>
      </c>
      <c r="SB86" s="157">
        <f>SUM(SB80:SB85)</f>
        <v>582</v>
      </c>
      <c r="SE86" s="158">
        <f>SB86/SA86</f>
        <v>0.99317406143344711</v>
      </c>
      <c r="SI86" s="157">
        <f>SUM(SI80:SI85)</f>
        <v>586</v>
      </c>
      <c r="SJ86" s="157">
        <f>SUM(SJ80:SJ85)</f>
        <v>582</v>
      </c>
      <c r="SM86" s="158">
        <f>SJ86/SI86</f>
        <v>0.99317406143344711</v>
      </c>
      <c r="SQ86" s="157">
        <f>SUM(SQ80:SQ85)</f>
        <v>586</v>
      </c>
      <c r="SR86" s="157">
        <f>SUM(SR80:SR85)</f>
        <v>582</v>
      </c>
      <c r="SU86" s="158">
        <f>SR86/SQ86</f>
        <v>0.99317406143344711</v>
      </c>
      <c r="SY86" s="157">
        <f>SUM(SY80:SY85)</f>
        <v>586</v>
      </c>
      <c r="SZ86" s="157">
        <f>SUM(SZ80:SZ85)</f>
        <v>586</v>
      </c>
      <c r="TC86" s="158">
        <f>SZ86/SY86</f>
        <v>1</v>
      </c>
      <c r="TG86" s="157">
        <f>SUM(TG80:TG85)</f>
        <v>586</v>
      </c>
      <c r="TH86" s="157">
        <f>SUM(TH80:TH85)</f>
        <v>586</v>
      </c>
      <c r="TK86" s="158">
        <f>TH86/TG86</f>
        <v>1</v>
      </c>
      <c r="TO86" s="157">
        <f>SUM(TO80:TO85)</f>
        <v>586</v>
      </c>
      <c r="TP86" s="157">
        <f>SUM(TP80:TP85)</f>
        <v>586</v>
      </c>
      <c r="TS86" s="158">
        <f>TP86/TO86</f>
        <v>1</v>
      </c>
      <c r="TW86" s="157">
        <f>SUM(TW80:TW85)</f>
        <v>586</v>
      </c>
      <c r="TX86" s="157">
        <f>SUM(TX80:TX85)</f>
        <v>586</v>
      </c>
      <c r="UA86" s="158">
        <f>TX86/TW86</f>
        <v>1</v>
      </c>
      <c r="UD86" s="157" t="s">
        <v>420</v>
      </c>
      <c r="UE86" s="157">
        <v>4</v>
      </c>
      <c r="UF86" s="157">
        <v>4</v>
      </c>
      <c r="UG86" s="157">
        <v>0</v>
      </c>
      <c r="UH86" s="157">
        <v>0</v>
      </c>
      <c r="UI86" s="158">
        <v>1</v>
      </c>
      <c r="UL86" s="157" t="s">
        <v>420</v>
      </c>
      <c r="UM86" s="157">
        <v>4</v>
      </c>
      <c r="UN86" s="157">
        <v>4</v>
      </c>
      <c r="UO86" s="157">
        <v>0</v>
      </c>
      <c r="UP86" s="157">
        <v>0</v>
      </c>
      <c r="UQ86" s="158">
        <v>1</v>
      </c>
      <c r="UT86" s="157" t="s">
        <v>420</v>
      </c>
      <c r="UU86" s="157">
        <v>4</v>
      </c>
      <c r="UV86" s="157">
        <v>4</v>
      </c>
      <c r="UW86" s="157">
        <v>0</v>
      </c>
      <c r="UX86" s="157">
        <v>0</v>
      </c>
      <c r="UY86" s="158">
        <v>1</v>
      </c>
      <c r="VA86" s="157" t="s">
        <v>420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WI86" s="157" t="s">
        <v>420</v>
      </c>
      <c r="WJ86" s="157">
        <v>4</v>
      </c>
      <c r="WK86" s="157">
        <v>4</v>
      </c>
      <c r="WL86" s="157">
        <v>0</v>
      </c>
      <c r="WM86" s="157">
        <v>0</v>
      </c>
      <c r="WN86" s="158">
        <v>1</v>
      </c>
    </row>
    <row r="87" spans="13:612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D87" s="157" t="s">
        <v>289</v>
      </c>
      <c r="QE87" s="157">
        <v>111</v>
      </c>
      <c r="QF87" s="157">
        <v>99</v>
      </c>
      <c r="QG87" s="157">
        <v>12</v>
      </c>
      <c r="QH87" s="157">
        <v>0</v>
      </c>
      <c r="QI87" s="158">
        <v>0.89</v>
      </c>
      <c r="QL87" s="157" t="s">
        <v>289</v>
      </c>
      <c r="QM87" s="157">
        <v>111</v>
      </c>
      <c r="QN87" s="157">
        <v>98</v>
      </c>
      <c r="QO87" s="157">
        <v>13</v>
      </c>
      <c r="QP87" s="157">
        <v>0</v>
      </c>
      <c r="QQ87" s="158">
        <v>0.88</v>
      </c>
      <c r="QU87" s="157" t="s">
        <v>289</v>
      </c>
      <c r="QV87" s="157">
        <v>111</v>
      </c>
      <c r="QW87" s="157">
        <v>99</v>
      </c>
      <c r="QX87" s="157">
        <v>12</v>
      </c>
      <c r="QY87" s="157">
        <v>0</v>
      </c>
      <c r="QZ87" s="158">
        <v>0.89</v>
      </c>
      <c r="UD87" s="157" t="s">
        <v>279</v>
      </c>
      <c r="UE87" s="157">
        <v>3</v>
      </c>
      <c r="UF87" s="157">
        <v>3</v>
      </c>
      <c r="UG87" s="157">
        <v>0</v>
      </c>
      <c r="UH87" s="157">
        <v>0</v>
      </c>
      <c r="UI87" s="158">
        <v>1</v>
      </c>
      <c r="UL87" s="157" t="s">
        <v>279</v>
      </c>
      <c r="UM87" s="157">
        <v>3</v>
      </c>
      <c r="UN87" s="157">
        <v>3</v>
      </c>
      <c r="UO87" s="157">
        <v>0</v>
      </c>
      <c r="UP87" s="157">
        <v>0</v>
      </c>
      <c r="UQ87" s="158">
        <v>1</v>
      </c>
      <c r="UT87" s="157" t="s">
        <v>279</v>
      </c>
      <c r="UU87" s="157">
        <v>3</v>
      </c>
      <c r="UV87" s="157">
        <v>3</v>
      </c>
      <c r="UW87" s="157">
        <v>0</v>
      </c>
      <c r="UX87" s="157">
        <v>0</v>
      </c>
      <c r="UY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WI87" s="157" t="s">
        <v>279</v>
      </c>
      <c r="WJ87" s="157">
        <v>3</v>
      </c>
      <c r="WK87" s="157">
        <v>3</v>
      </c>
      <c r="WL87" s="157">
        <v>0</v>
      </c>
      <c r="WM87" s="157">
        <v>0</v>
      </c>
      <c r="WN87" s="158">
        <v>1</v>
      </c>
    </row>
    <row r="88" spans="13:612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R88" s="157" t="s">
        <v>289</v>
      </c>
      <c r="RS88" s="157">
        <v>111</v>
      </c>
      <c r="RT88" s="157">
        <v>98</v>
      </c>
      <c r="RU88" s="157">
        <v>13</v>
      </c>
      <c r="RV88" s="157">
        <v>0</v>
      </c>
      <c r="RW88" s="158">
        <v>0.88</v>
      </c>
      <c r="RZ88" s="157" t="s">
        <v>289</v>
      </c>
      <c r="SA88" s="157">
        <v>111</v>
      </c>
      <c r="SB88" s="157">
        <v>98</v>
      </c>
      <c r="SC88" s="157">
        <v>13</v>
      </c>
      <c r="SD88" s="157">
        <v>0</v>
      </c>
      <c r="SE88" s="158">
        <v>0.88</v>
      </c>
      <c r="SH88" s="157" t="s">
        <v>289</v>
      </c>
      <c r="SI88" s="157">
        <v>111</v>
      </c>
      <c r="SJ88" s="157">
        <v>98</v>
      </c>
      <c r="SK88" s="157">
        <v>13</v>
      </c>
      <c r="SL88" s="157">
        <v>0</v>
      </c>
      <c r="SM88" s="158">
        <v>0.88</v>
      </c>
      <c r="SP88" s="157" t="s">
        <v>289</v>
      </c>
      <c r="SQ88" s="157">
        <v>111</v>
      </c>
      <c r="SR88" s="157">
        <v>98</v>
      </c>
      <c r="SS88" s="157">
        <v>13</v>
      </c>
      <c r="ST88" s="157">
        <v>0</v>
      </c>
      <c r="SU88" s="158">
        <v>0.88</v>
      </c>
      <c r="SX88" s="157" t="s">
        <v>289</v>
      </c>
      <c r="SY88" s="157">
        <v>111</v>
      </c>
      <c r="SZ88" s="157">
        <v>98</v>
      </c>
      <c r="TA88" s="157">
        <v>13</v>
      </c>
      <c r="TB88" s="157">
        <v>0</v>
      </c>
      <c r="TC88" s="158">
        <v>0.88</v>
      </c>
      <c r="TF88" s="157" t="s">
        <v>289</v>
      </c>
      <c r="TG88" s="157">
        <v>111</v>
      </c>
      <c r="TH88" s="157">
        <v>98</v>
      </c>
      <c r="TI88" s="157">
        <v>13</v>
      </c>
      <c r="TJ88" s="157">
        <v>0</v>
      </c>
      <c r="TK88" s="158">
        <v>0.88</v>
      </c>
      <c r="TN88" s="157" t="s">
        <v>289</v>
      </c>
      <c r="TO88" s="157">
        <v>111</v>
      </c>
      <c r="TP88" s="157">
        <v>98</v>
      </c>
      <c r="TQ88" s="157">
        <v>13</v>
      </c>
      <c r="TR88" s="157">
        <v>0</v>
      </c>
      <c r="TS88" s="158">
        <v>0.88</v>
      </c>
      <c r="TV88" s="157" t="s">
        <v>289</v>
      </c>
      <c r="TW88" s="157">
        <v>111</v>
      </c>
      <c r="TX88" s="157">
        <v>98</v>
      </c>
      <c r="TY88" s="157">
        <v>13</v>
      </c>
      <c r="TZ88" s="157">
        <v>0</v>
      </c>
      <c r="UA88" s="158">
        <v>0.88</v>
      </c>
      <c r="UE88" s="157">
        <f>SUM(UE80:UE87)</f>
        <v>607</v>
      </c>
      <c r="UF88" s="157">
        <f>SUM(UF80:UF87)</f>
        <v>605</v>
      </c>
      <c r="UI88" s="158">
        <f>UF88/UE88</f>
        <v>0.99670510708401971</v>
      </c>
      <c r="UM88" s="157">
        <f>SUM(UM80:UM87)</f>
        <v>607</v>
      </c>
      <c r="UN88" s="157">
        <f>SUM(UN80:UN87)</f>
        <v>605</v>
      </c>
      <c r="UQ88" s="158">
        <f>UN88/UM88</f>
        <v>0.99670510708401971</v>
      </c>
      <c r="UU88" s="157">
        <f>SUM(UU80:UU87)</f>
        <v>607</v>
      </c>
      <c r="UV88" s="157">
        <f>SUM(UV80:UV87)</f>
        <v>605</v>
      </c>
      <c r="UY88" s="158">
        <f>UV88/UU88</f>
        <v>0.99670510708401971</v>
      </c>
      <c r="VB88" s="157">
        <f>SUM(VB80:VB87)</f>
        <v>607</v>
      </c>
      <c r="VC88" s="157">
        <f>SUM(VC80:VC87)</f>
        <v>601</v>
      </c>
      <c r="VF88" s="158">
        <f>VC88/VB88</f>
        <v>0.99011532125205926</v>
      </c>
    </row>
    <row r="89" spans="13:612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</row>
    <row r="90" spans="13:612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UD90" s="157" t="s">
        <v>289</v>
      </c>
      <c r="UE90" s="157">
        <v>111</v>
      </c>
      <c r="UF90" s="157">
        <v>98</v>
      </c>
      <c r="UG90" s="157">
        <v>13</v>
      </c>
      <c r="UH90" s="157">
        <v>0</v>
      </c>
      <c r="UI90" s="158">
        <v>0.88</v>
      </c>
      <c r="UL90" s="157" t="s">
        <v>289</v>
      </c>
      <c r="UM90" s="157">
        <v>111</v>
      </c>
      <c r="UN90" s="157">
        <v>98</v>
      </c>
      <c r="UO90" s="157">
        <v>13</v>
      </c>
      <c r="UP90" s="157">
        <v>0</v>
      </c>
      <c r="UQ90" s="158">
        <v>0.88</v>
      </c>
      <c r="UT90" s="157" t="s">
        <v>421</v>
      </c>
      <c r="UU90" s="157">
        <v>11</v>
      </c>
      <c r="UV90" s="157">
        <v>4</v>
      </c>
      <c r="UW90" s="157">
        <v>7</v>
      </c>
      <c r="UX90" s="157">
        <v>0</v>
      </c>
      <c r="UY90" s="158">
        <v>0.36</v>
      </c>
    </row>
    <row r="91" spans="13:612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333</v>
      </c>
      <c r="PC91" s="2" t="s">
        <v>332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352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332</v>
      </c>
      <c r="PS91" s="2" t="s">
        <v>333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D91" s="161" t="s">
        <v>71</v>
      </c>
      <c r="QE91" s="157">
        <v>192</v>
      </c>
      <c r="QF91" s="157">
        <v>183</v>
      </c>
      <c r="QG91" s="157">
        <v>7</v>
      </c>
      <c r="QH91" s="159">
        <v>2</v>
      </c>
      <c r="QI91" s="158" t="s">
        <v>320</v>
      </c>
      <c r="QJ91" s="2" t="s">
        <v>318</v>
      </c>
      <c r="QL91" s="161" t="s">
        <v>58</v>
      </c>
      <c r="QM91" s="157">
        <v>3</v>
      </c>
      <c r="QN91" s="157">
        <v>0</v>
      </c>
      <c r="QO91" s="157">
        <v>0</v>
      </c>
      <c r="QP91" s="159">
        <v>3</v>
      </c>
      <c r="RV91" s="159"/>
      <c r="SD91" s="159"/>
      <c r="SL91" s="159"/>
      <c r="ST91" s="159"/>
      <c r="TB91" s="159"/>
      <c r="TJ91" s="159"/>
      <c r="TR91" s="159"/>
      <c r="TZ91" s="159"/>
      <c r="UH91" s="159"/>
      <c r="UP91" s="159"/>
      <c r="UX91" s="159"/>
      <c r="VE91" s="159"/>
    </row>
    <row r="92" spans="13:612" ht="15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>OQ92/OP92</f>
        <v>0.8666666666666667</v>
      </c>
      <c r="OU92" s="2" t="s">
        <v>361</v>
      </c>
      <c r="PB92" s="158" t="s">
        <v>320</v>
      </c>
      <c r="PC92" s="2" t="s">
        <v>334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320</v>
      </c>
      <c r="PS92" s="2" t="s">
        <v>334</v>
      </c>
      <c r="PZ92" s="158" t="s">
        <v>305</v>
      </c>
      <c r="QA92" s="2" t="s">
        <v>302</v>
      </c>
      <c r="QD92" s="157" t="s">
        <v>72</v>
      </c>
      <c r="QE92" s="157">
        <v>85</v>
      </c>
      <c r="QF92" s="157">
        <v>53</v>
      </c>
      <c r="QG92" s="157">
        <v>2</v>
      </c>
      <c r="QH92" s="159">
        <v>30</v>
      </c>
      <c r="QI92" s="158" t="s">
        <v>360</v>
      </c>
      <c r="QL92" s="157" t="s">
        <v>68</v>
      </c>
      <c r="QM92" s="157">
        <v>1597</v>
      </c>
      <c r="QN92" s="157">
        <v>1164</v>
      </c>
      <c r="QO92" s="159">
        <v>11</v>
      </c>
      <c r="QP92" s="159">
        <v>422</v>
      </c>
      <c r="SE92" s="183"/>
    </row>
    <row r="93" spans="13:612" ht="15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323</v>
      </c>
      <c r="PB93" s="158" t="s">
        <v>342</v>
      </c>
      <c r="PC93" s="2" t="s">
        <v>343</v>
      </c>
      <c r="PJ93" s="158" t="s">
        <v>301</v>
      </c>
      <c r="PR93" s="158" t="s">
        <v>342</v>
      </c>
      <c r="PS93" s="2" t="s">
        <v>343</v>
      </c>
      <c r="PZ93" s="158" t="s">
        <v>303</v>
      </c>
      <c r="QA93" s="2" t="s">
        <v>306</v>
      </c>
      <c r="QD93" s="157" t="s">
        <v>270</v>
      </c>
      <c r="QE93" s="157">
        <v>144</v>
      </c>
      <c r="QF93" s="157">
        <v>130</v>
      </c>
      <c r="QG93" s="159">
        <v>6</v>
      </c>
      <c r="QH93" s="159">
        <v>8</v>
      </c>
      <c r="QI93" s="158" t="s">
        <v>301</v>
      </c>
      <c r="QJ93" s="2" t="s">
        <v>304</v>
      </c>
      <c r="QL93" s="157" t="s">
        <v>270</v>
      </c>
      <c r="QM93" s="157">
        <v>144</v>
      </c>
      <c r="QN93" s="157">
        <v>130</v>
      </c>
      <c r="QO93" s="159">
        <v>6</v>
      </c>
      <c r="QP93" s="159">
        <v>8</v>
      </c>
      <c r="QQ93" s="158" t="s">
        <v>301</v>
      </c>
      <c r="QR93" s="2" t="s">
        <v>304</v>
      </c>
      <c r="QU93" s="161" t="s">
        <v>71</v>
      </c>
      <c r="QV93" s="157">
        <v>192</v>
      </c>
      <c r="QW93" s="157">
        <v>183</v>
      </c>
      <c r="QX93" s="157">
        <v>7</v>
      </c>
      <c r="QY93" s="159">
        <v>2</v>
      </c>
      <c r="QZ93" s="158" t="s">
        <v>318</v>
      </c>
      <c r="RA93" s="2" t="s">
        <v>320</v>
      </c>
      <c r="RC93" s="157" t="s">
        <v>35</v>
      </c>
      <c r="RD93" s="157">
        <v>48</v>
      </c>
      <c r="RE93" s="157">
        <v>21</v>
      </c>
      <c r="RF93" s="157">
        <v>21</v>
      </c>
      <c r="RG93" s="157">
        <v>6</v>
      </c>
      <c r="RH93" s="158" t="s">
        <v>367</v>
      </c>
      <c r="RR93" s="157" t="s">
        <v>35</v>
      </c>
      <c r="RS93" s="157">
        <v>48</v>
      </c>
      <c r="RT93" s="157">
        <v>21</v>
      </c>
      <c r="RU93" s="159">
        <v>21</v>
      </c>
      <c r="RV93" s="159">
        <v>6</v>
      </c>
      <c r="RW93" s="158" t="s">
        <v>422</v>
      </c>
      <c r="RX93" s="194"/>
      <c r="RZ93" s="157" t="s">
        <v>35</v>
      </c>
      <c r="SA93" s="157">
        <v>48</v>
      </c>
      <c r="SB93" s="157">
        <v>21</v>
      </c>
      <c r="SC93" s="159">
        <v>21</v>
      </c>
      <c r="SD93" s="159">
        <v>6</v>
      </c>
      <c r="SE93" s="158" t="s">
        <v>423</v>
      </c>
      <c r="SF93" s="194"/>
      <c r="SH93" s="157" t="s">
        <v>35</v>
      </c>
      <c r="SI93" s="157">
        <v>48</v>
      </c>
      <c r="SJ93" s="157">
        <v>21</v>
      </c>
      <c r="SK93" s="157">
        <v>21</v>
      </c>
      <c r="SL93" s="157">
        <v>6</v>
      </c>
      <c r="SN93" s="194"/>
      <c r="SP93" s="157" t="s">
        <v>35</v>
      </c>
      <c r="SQ93" s="157">
        <v>48</v>
      </c>
      <c r="SR93" s="157">
        <v>21</v>
      </c>
      <c r="SS93" s="157">
        <v>21</v>
      </c>
      <c r="ST93" s="157">
        <v>6</v>
      </c>
      <c r="SV93" s="194"/>
      <c r="SX93" s="157" t="s">
        <v>35</v>
      </c>
      <c r="SY93" s="157">
        <v>48</v>
      </c>
      <c r="SZ93" s="157">
        <v>21</v>
      </c>
      <c r="TA93" s="157">
        <v>21</v>
      </c>
      <c r="TB93" s="157">
        <v>6</v>
      </c>
      <c r="TF93" s="161" t="s">
        <v>71</v>
      </c>
      <c r="TG93" s="157">
        <v>192</v>
      </c>
      <c r="TH93" s="157">
        <v>184</v>
      </c>
      <c r="TI93" s="157">
        <v>7</v>
      </c>
      <c r="TJ93" s="157">
        <v>1</v>
      </c>
      <c r="TK93" s="158" t="s">
        <v>424</v>
      </c>
      <c r="TN93" s="157" t="s">
        <v>270</v>
      </c>
      <c r="TO93" s="157">
        <v>144</v>
      </c>
      <c r="TP93" s="159">
        <v>134</v>
      </c>
      <c r="TQ93" s="159">
        <v>8</v>
      </c>
      <c r="TR93" s="159">
        <v>2</v>
      </c>
      <c r="TV93" s="157" t="s">
        <v>35</v>
      </c>
      <c r="TW93" s="157">
        <v>48</v>
      </c>
      <c r="TX93" s="157">
        <v>21</v>
      </c>
      <c r="TY93" s="159">
        <v>21</v>
      </c>
      <c r="TZ93" s="159">
        <v>6</v>
      </c>
      <c r="UD93" s="157" t="s">
        <v>70</v>
      </c>
      <c r="UE93" s="157">
        <v>270</v>
      </c>
      <c r="UF93" s="157">
        <v>0</v>
      </c>
      <c r="UG93" s="157">
        <v>0</v>
      </c>
      <c r="UH93" s="157">
        <v>270</v>
      </c>
      <c r="UJ93" s="158"/>
      <c r="UL93" s="157" t="s">
        <v>35</v>
      </c>
      <c r="UM93" s="157">
        <v>48</v>
      </c>
      <c r="UN93" s="157">
        <v>21</v>
      </c>
      <c r="UO93" s="159">
        <v>21</v>
      </c>
      <c r="UP93" s="159">
        <v>6</v>
      </c>
      <c r="UR93" s="158"/>
      <c r="UT93" s="157" t="s">
        <v>35</v>
      </c>
      <c r="UU93" s="157">
        <v>48</v>
      </c>
      <c r="UV93" s="157">
        <v>21</v>
      </c>
      <c r="UW93" s="159">
        <v>21</v>
      </c>
      <c r="UX93" s="159">
        <v>6</v>
      </c>
      <c r="VA93" s="157" t="s">
        <v>70</v>
      </c>
      <c r="VB93" s="157">
        <v>270</v>
      </c>
      <c r="VC93" s="157">
        <v>0</v>
      </c>
      <c r="VD93" s="157">
        <v>0</v>
      </c>
      <c r="VE93" s="157">
        <v>270</v>
      </c>
      <c r="VH93" s="157" t="s">
        <v>70</v>
      </c>
      <c r="VI93" s="157">
        <v>270</v>
      </c>
      <c r="VJ93" s="157">
        <v>0</v>
      </c>
      <c r="VK93" s="157">
        <v>0</v>
      </c>
      <c r="VL93" s="157">
        <v>270</v>
      </c>
    </row>
    <row r="94" spans="13:612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318</v>
      </c>
      <c r="OV94" s="2" t="s">
        <v>320</v>
      </c>
      <c r="PB94" s="158" t="s">
        <v>344</v>
      </c>
      <c r="PC94" s="2" t="s">
        <v>345</v>
      </c>
      <c r="PJ94" s="158" t="s">
        <v>304</v>
      </c>
      <c r="PR94" s="158" t="s">
        <v>344</v>
      </c>
      <c r="PS94" s="2" t="s">
        <v>345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321</v>
      </c>
      <c r="QI94" s="158" t="s">
        <v>305</v>
      </c>
      <c r="QJ94" s="2" t="s">
        <v>302</v>
      </c>
      <c r="QQ94" s="158" t="s">
        <v>305</v>
      </c>
      <c r="QR94" s="157" t="s">
        <v>302</v>
      </c>
      <c r="QU94" s="157" t="s">
        <v>270</v>
      </c>
      <c r="QV94" s="157">
        <v>144</v>
      </c>
      <c r="QW94" s="157">
        <v>130</v>
      </c>
      <c r="QX94" s="159">
        <v>6</v>
      </c>
      <c r="QY94" s="159">
        <v>8</v>
      </c>
      <c r="QZ94" s="158" t="s">
        <v>301</v>
      </c>
      <c r="RA94" s="2" t="s">
        <v>304</v>
      </c>
      <c r="RC94" s="161" t="s">
        <v>71</v>
      </c>
      <c r="RD94" s="157">
        <v>192</v>
      </c>
      <c r="RE94" s="157">
        <v>184</v>
      </c>
      <c r="RF94" s="157">
        <v>7</v>
      </c>
      <c r="RG94" s="159">
        <v>1</v>
      </c>
      <c r="RH94" s="158" t="s">
        <v>318</v>
      </c>
      <c r="RW94" s="195"/>
      <c r="RX94" s="194"/>
      <c r="RZ94" s="157" t="s">
        <v>270</v>
      </c>
      <c r="SA94" s="157">
        <v>144</v>
      </c>
      <c r="SB94" s="159">
        <v>131</v>
      </c>
      <c r="SC94" s="159">
        <v>6</v>
      </c>
      <c r="SD94" s="159">
        <v>7</v>
      </c>
      <c r="SE94" s="195" t="s">
        <v>301</v>
      </c>
      <c r="SF94" s="194"/>
      <c r="SH94" s="161" t="s">
        <v>71</v>
      </c>
      <c r="SI94" s="157">
        <v>192</v>
      </c>
      <c r="SJ94" s="157">
        <v>183</v>
      </c>
      <c r="SK94" s="157">
        <v>7</v>
      </c>
      <c r="SL94" s="157">
        <v>2</v>
      </c>
      <c r="SM94" s="195"/>
      <c r="SN94" s="194"/>
      <c r="SP94" s="161" t="s">
        <v>71</v>
      </c>
      <c r="SQ94" s="157">
        <v>192</v>
      </c>
      <c r="SR94" s="157">
        <v>185</v>
      </c>
      <c r="SS94" s="157">
        <v>6</v>
      </c>
      <c r="ST94" s="157">
        <v>1</v>
      </c>
      <c r="SU94" s="195"/>
      <c r="SV94" s="194"/>
      <c r="SX94" s="157" t="s">
        <v>67</v>
      </c>
      <c r="SY94" s="157">
        <v>148</v>
      </c>
      <c r="SZ94" s="157">
        <v>129</v>
      </c>
      <c r="TA94" s="157">
        <v>4</v>
      </c>
      <c r="TB94" s="157">
        <v>15</v>
      </c>
      <c r="TC94" s="195"/>
      <c r="TF94" s="157" t="s">
        <v>72</v>
      </c>
      <c r="TG94" s="157">
        <v>85</v>
      </c>
      <c r="TH94" s="157">
        <v>53</v>
      </c>
      <c r="TI94" s="157">
        <v>2</v>
      </c>
      <c r="TJ94" s="157">
        <v>30</v>
      </c>
      <c r="TK94" s="195" t="s">
        <v>425</v>
      </c>
      <c r="TN94" s="157" t="s">
        <v>266</v>
      </c>
      <c r="TO94" s="157">
        <v>160</v>
      </c>
      <c r="TP94" s="157">
        <v>32</v>
      </c>
      <c r="TQ94" s="159">
        <v>47</v>
      </c>
      <c r="TR94" s="159">
        <v>81</v>
      </c>
      <c r="TS94" s="195"/>
      <c r="TV94" s="157" t="s">
        <v>270</v>
      </c>
      <c r="TW94" s="157">
        <v>144</v>
      </c>
      <c r="TX94" s="159">
        <v>123</v>
      </c>
      <c r="TY94" s="159">
        <v>5</v>
      </c>
      <c r="TZ94" s="159">
        <v>16</v>
      </c>
      <c r="UA94" s="195"/>
      <c r="UD94" s="157" t="s">
        <v>82</v>
      </c>
      <c r="UE94" s="157">
        <v>71</v>
      </c>
      <c r="UF94" s="159">
        <v>45</v>
      </c>
      <c r="UG94" s="159">
        <v>8</v>
      </c>
      <c r="UH94" s="157">
        <v>18</v>
      </c>
      <c r="UJ94" s="158"/>
      <c r="UL94" s="17" t="s">
        <v>70</v>
      </c>
      <c r="UM94" s="157">
        <v>270</v>
      </c>
      <c r="UN94" s="157">
        <v>0</v>
      </c>
      <c r="UO94" s="157">
        <v>0</v>
      </c>
      <c r="UP94" s="157">
        <v>270</v>
      </c>
      <c r="UR94" s="158"/>
      <c r="UT94" s="157" t="s">
        <v>70</v>
      </c>
      <c r="UU94" s="157">
        <v>270</v>
      </c>
      <c r="UV94" s="157">
        <v>0</v>
      </c>
      <c r="UW94" s="157">
        <v>0</v>
      </c>
      <c r="UX94" s="157">
        <v>270</v>
      </c>
      <c r="VA94" s="161" t="s">
        <v>71</v>
      </c>
      <c r="VB94" s="157">
        <v>194</v>
      </c>
      <c r="VC94" s="159">
        <v>185</v>
      </c>
      <c r="VD94" s="157">
        <v>7</v>
      </c>
      <c r="VE94" s="159">
        <v>2</v>
      </c>
    </row>
    <row r="95" spans="13:612" s="157" customForma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346</v>
      </c>
      <c r="PC95" s="157" t="s">
        <v>347</v>
      </c>
      <c r="PJ95" s="158" t="s">
        <v>305</v>
      </c>
      <c r="PR95" s="158" t="s">
        <v>346</v>
      </c>
      <c r="PS95" s="157" t="s">
        <v>347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362</v>
      </c>
      <c r="QA95" s="157" t="s">
        <v>363</v>
      </c>
      <c r="QI95" s="158" t="s">
        <v>303</v>
      </c>
      <c r="QJ95" s="157" t="s">
        <v>306</v>
      </c>
      <c r="QQ95" s="158" t="s">
        <v>306</v>
      </c>
      <c r="QR95" s="157" t="s">
        <v>303</v>
      </c>
      <c r="QZ95" s="158" t="s">
        <v>305</v>
      </c>
      <c r="RA95" s="157" t="s">
        <v>372</v>
      </c>
      <c r="RC95" s="157" t="s">
        <v>72</v>
      </c>
      <c r="RD95" s="157">
        <v>85</v>
      </c>
      <c r="RE95" s="157">
        <v>53</v>
      </c>
      <c r="RF95" s="157">
        <v>2</v>
      </c>
      <c r="RG95" s="159">
        <v>30</v>
      </c>
      <c r="RH95" s="158" t="s">
        <v>360</v>
      </c>
      <c r="RP95" s="158"/>
      <c r="RT95" s="159"/>
      <c r="RV95" s="159"/>
      <c r="RW95" s="195"/>
      <c r="SB95" s="159"/>
      <c r="SD95" s="159"/>
      <c r="SE95" s="195" t="s">
        <v>426</v>
      </c>
      <c r="SH95" s="157" t="s">
        <v>270</v>
      </c>
      <c r="SI95" s="157">
        <v>144</v>
      </c>
      <c r="SJ95" s="157">
        <v>130</v>
      </c>
      <c r="SK95" s="157">
        <v>6</v>
      </c>
      <c r="SL95" s="157">
        <v>8</v>
      </c>
      <c r="SM95" s="195"/>
      <c r="SP95" s="157" t="s">
        <v>72</v>
      </c>
      <c r="SQ95" s="157">
        <v>85</v>
      </c>
      <c r="SR95" s="157">
        <v>53</v>
      </c>
      <c r="SS95" s="157">
        <v>2</v>
      </c>
      <c r="ST95" s="157">
        <v>30</v>
      </c>
      <c r="SU95" s="195"/>
      <c r="SX95" s="157" t="s">
        <v>270</v>
      </c>
      <c r="SY95" s="157">
        <v>144</v>
      </c>
      <c r="SZ95" s="157">
        <v>128</v>
      </c>
      <c r="TA95" s="157">
        <v>6</v>
      </c>
      <c r="TB95" s="157">
        <v>10</v>
      </c>
      <c r="TC95" s="195" t="s">
        <v>427</v>
      </c>
      <c r="TF95" s="157" t="s">
        <v>270</v>
      </c>
      <c r="TG95" s="157">
        <v>144</v>
      </c>
      <c r="TH95" s="159">
        <v>127</v>
      </c>
      <c r="TI95" s="159">
        <v>6</v>
      </c>
      <c r="TJ95" s="159">
        <v>11</v>
      </c>
      <c r="TK95" s="195"/>
      <c r="TN95" s="157" t="s">
        <v>82</v>
      </c>
      <c r="TO95" s="157">
        <v>71</v>
      </c>
      <c r="TP95" s="159">
        <v>45</v>
      </c>
      <c r="TQ95" s="159">
        <v>8</v>
      </c>
      <c r="TR95" s="157">
        <v>18</v>
      </c>
      <c r="TS95" s="195"/>
      <c r="TV95" s="157" t="s">
        <v>266</v>
      </c>
      <c r="TW95" s="157">
        <v>160</v>
      </c>
      <c r="TX95" s="157">
        <v>32</v>
      </c>
      <c r="TY95" s="159">
        <v>47</v>
      </c>
      <c r="TZ95" s="159">
        <v>81</v>
      </c>
      <c r="UA95" s="195"/>
      <c r="UD95" s="157" t="s">
        <v>86</v>
      </c>
      <c r="UE95" s="157">
        <v>1649</v>
      </c>
      <c r="UF95" s="157">
        <v>1361</v>
      </c>
      <c r="UG95" s="157">
        <v>137</v>
      </c>
      <c r="UH95" s="157">
        <v>151</v>
      </c>
      <c r="UI95" s="158"/>
      <c r="UJ95" s="158"/>
      <c r="UL95" s="161" t="s">
        <v>71</v>
      </c>
      <c r="UM95" s="157">
        <v>194</v>
      </c>
      <c r="UN95" s="159">
        <v>186</v>
      </c>
      <c r="UO95" s="157">
        <v>7</v>
      </c>
      <c r="UP95" s="159">
        <v>1</v>
      </c>
      <c r="UQ95" s="158" t="s">
        <v>227</v>
      </c>
      <c r="UT95" s="161" t="s">
        <v>71</v>
      </c>
      <c r="UU95" s="157">
        <v>194</v>
      </c>
      <c r="UV95" s="159">
        <v>185</v>
      </c>
      <c r="UW95" s="157">
        <v>7</v>
      </c>
      <c r="UX95" s="159">
        <v>2</v>
      </c>
      <c r="UY95" s="158"/>
      <c r="VA95" s="157" t="s">
        <v>270</v>
      </c>
      <c r="VB95" s="157">
        <v>144</v>
      </c>
      <c r="VC95" s="159">
        <v>116</v>
      </c>
      <c r="VD95" s="159">
        <v>5</v>
      </c>
      <c r="VE95" s="159">
        <v>23</v>
      </c>
      <c r="VF95" s="158"/>
      <c r="VM95" s="158"/>
      <c r="VN95" s="158"/>
      <c r="VO95" s="158"/>
      <c r="VV95" s="158"/>
      <c r="WN95" s="158"/>
    </row>
    <row r="96" spans="13:612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348</v>
      </c>
      <c r="PJ96" s="158" t="s">
        <v>306</v>
      </c>
      <c r="PR96" s="158" t="s">
        <v>318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358</v>
      </c>
      <c r="QD96" s="157" t="s">
        <v>82</v>
      </c>
      <c r="QE96" s="157">
        <v>71</v>
      </c>
      <c r="QF96" s="157">
        <v>45</v>
      </c>
      <c r="QG96" s="159">
        <v>8</v>
      </c>
      <c r="QH96" s="157">
        <v>18</v>
      </c>
      <c r="QI96" s="158" t="s">
        <v>364</v>
      </c>
      <c r="QL96" s="157" t="s">
        <v>82</v>
      </c>
      <c r="QM96" s="157">
        <v>71</v>
      </c>
      <c r="QN96" s="157">
        <v>45</v>
      </c>
      <c r="QO96" s="159">
        <v>8</v>
      </c>
      <c r="QP96" s="157">
        <v>18</v>
      </c>
      <c r="QQ96" s="158" t="s">
        <v>321</v>
      </c>
      <c r="QZ96" s="158" t="s">
        <v>302</v>
      </c>
      <c r="RA96" s="2" t="s">
        <v>306</v>
      </c>
      <c r="RC96" s="157" t="s">
        <v>270</v>
      </c>
      <c r="RD96" s="157">
        <v>144</v>
      </c>
      <c r="RE96" s="157">
        <v>128</v>
      </c>
      <c r="RF96" s="159">
        <v>7</v>
      </c>
      <c r="RG96" s="159">
        <v>9</v>
      </c>
      <c r="RH96" s="158" t="s">
        <v>301</v>
      </c>
      <c r="RI96" s="2" t="s">
        <v>304</v>
      </c>
      <c r="RJ96" s="2" t="s">
        <v>303</v>
      </c>
      <c r="RR96" s="157" t="s">
        <v>73</v>
      </c>
      <c r="RS96" s="157">
        <v>291</v>
      </c>
      <c r="RT96" s="157">
        <v>262</v>
      </c>
      <c r="RU96" s="157">
        <v>26</v>
      </c>
      <c r="RV96" s="159">
        <v>3</v>
      </c>
      <c r="RW96" s="51" t="s">
        <v>428</v>
      </c>
      <c r="SD96" s="159"/>
      <c r="SE96" s="195" t="s">
        <v>429</v>
      </c>
      <c r="SH96" s="157" t="s">
        <v>266</v>
      </c>
      <c r="SI96" s="157">
        <v>160</v>
      </c>
      <c r="SJ96" s="157">
        <v>32</v>
      </c>
      <c r="SK96" s="157">
        <v>47</v>
      </c>
      <c r="SL96" s="157">
        <v>81</v>
      </c>
      <c r="SM96" s="195"/>
      <c r="SP96" s="157" t="s">
        <v>270</v>
      </c>
      <c r="SQ96" s="157">
        <v>144</v>
      </c>
      <c r="SR96" s="157">
        <v>129</v>
      </c>
      <c r="SS96" s="157">
        <v>6</v>
      </c>
      <c r="ST96" s="157">
        <v>9</v>
      </c>
      <c r="SU96" s="195"/>
      <c r="TC96" s="158" t="s">
        <v>430</v>
      </c>
      <c r="TF96" s="157" t="s">
        <v>266</v>
      </c>
      <c r="TG96" s="157">
        <v>160</v>
      </c>
      <c r="TH96" s="157">
        <v>32</v>
      </c>
      <c r="TI96" s="159">
        <v>47</v>
      </c>
      <c r="TJ96" s="159">
        <v>81</v>
      </c>
      <c r="TN96" s="157" t="s">
        <v>84</v>
      </c>
      <c r="TO96" s="157">
        <v>134</v>
      </c>
      <c r="TP96" s="159">
        <v>108</v>
      </c>
      <c r="TQ96" s="157">
        <v>13</v>
      </c>
      <c r="TR96" s="159">
        <v>13</v>
      </c>
      <c r="TV96" s="157" t="s">
        <v>82</v>
      </c>
      <c r="TW96" s="157">
        <v>71</v>
      </c>
      <c r="TX96" s="159">
        <v>45</v>
      </c>
      <c r="TY96" s="159">
        <v>8</v>
      </c>
      <c r="TZ96" s="157">
        <v>18</v>
      </c>
      <c r="UD96" s="157" t="s">
        <v>84</v>
      </c>
      <c r="UE96" s="157">
        <v>134</v>
      </c>
      <c r="UF96" s="159">
        <v>110</v>
      </c>
      <c r="UG96" s="157">
        <v>13</v>
      </c>
      <c r="UH96" s="159">
        <v>11</v>
      </c>
      <c r="UJ96" s="158"/>
      <c r="UL96" s="17" t="s">
        <v>270</v>
      </c>
      <c r="UM96" s="157">
        <v>144</v>
      </c>
      <c r="UN96" s="159">
        <v>120</v>
      </c>
      <c r="UO96" s="159">
        <v>6</v>
      </c>
      <c r="UP96" s="159">
        <v>18</v>
      </c>
      <c r="UR96" s="158"/>
      <c r="UT96" s="157" t="s">
        <v>72</v>
      </c>
      <c r="UU96" s="157">
        <v>85</v>
      </c>
      <c r="UV96" s="159">
        <v>53</v>
      </c>
      <c r="UW96" s="157">
        <v>2</v>
      </c>
      <c r="UX96" s="159">
        <v>30</v>
      </c>
      <c r="VA96" s="157" t="s">
        <v>82</v>
      </c>
      <c r="VB96" s="157">
        <v>71</v>
      </c>
      <c r="VC96" s="159">
        <v>45</v>
      </c>
      <c r="VD96" s="159">
        <v>8</v>
      </c>
      <c r="VE96" s="157">
        <v>18</v>
      </c>
    </row>
    <row r="97" spans="13:612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306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349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354</v>
      </c>
      <c r="PZ97" s="158"/>
      <c r="QD97" s="157" t="s">
        <v>84</v>
      </c>
      <c r="QE97" s="157">
        <v>134</v>
      </c>
      <c r="QF97" s="157">
        <v>110</v>
      </c>
      <c r="QG97" s="157">
        <v>13</v>
      </c>
      <c r="QH97" s="159">
        <v>11</v>
      </c>
      <c r="QI97" s="158" t="s">
        <v>319</v>
      </c>
      <c r="QJ97" s="157" t="s">
        <v>366</v>
      </c>
      <c r="QL97" s="157" t="s">
        <v>84</v>
      </c>
      <c r="QM97" s="157">
        <v>134</v>
      </c>
      <c r="QN97" s="157">
        <v>110</v>
      </c>
      <c r="QO97" s="157">
        <v>13</v>
      </c>
      <c r="QP97" s="159">
        <v>11</v>
      </c>
      <c r="QQ97" s="158" t="s">
        <v>350</v>
      </c>
      <c r="QR97" s="157" t="s">
        <v>297</v>
      </c>
      <c r="QU97" s="157" t="s">
        <v>82</v>
      </c>
      <c r="QV97" s="157">
        <v>71</v>
      </c>
      <c r="QW97" s="157">
        <v>45</v>
      </c>
      <c r="QX97" s="159">
        <v>8</v>
      </c>
      <c r="QY97" s="157">
        <v>18</v>
      </c>
      <c r="QZ97" s="158" t="s">
        <v>321</v>
      </c>
      <c r="RH97" s="158" t="s">
        <v>305</v>
      </c>
      <c r="RI97" s="157" t="s">
        <v>387</v>
      </c>
      <c r="RJ97" s="157" t="s">
        <v>389</v>
      </c>
      <c r="RP97" s="158"/>
      <c r="RR97" s="157" t="s">
        <v>270</v>
      </c>
      <c r="RS97" s="157">
        <v>144</v>
      </c>
      <c r="RT97" s="159">
        <v>126</v>
      </c>
      <c r="RU97" s="159">
        <v>7</v>
      </c>
      <c r="RV97" s="159">
        <v>11</v>
      </c>
      <c r="RW97" s="51"/>
      <c r="SE97" s="157" t="s">
        <v>306</v>
      </c>
      <c r="SH97" s="157" t="s">
        <v>82</v>
      </c>
      <c r="SI97" s="157">
        <v>71</v>
      </c>
      <c r="SJ97" s="157">
        <v>45</v>
      </c>
      <c r="SK97" s="157">
        <v>8</v>
      </c>
      <c r="SL97" s="157">
        <v>18</v>
      </c>
      <c r="SP97" s="157" t="s">
        <v>266</v>
      </c>
      <c r="SQ97" s="157">
        <v>160</v>
      </c>
      <c r="SR97" s="157">
        <v>32</v>
      </c>
      <c r="SS97" s="157">
        <v>47</v>
      </c>
      <c r="ST97" s="157">
        <v>81</v>
      </c>
      <c r="TC97" s="157" t="s">
        <v>426</v>
      </c>
      <c r="TF97" s="157" t="s">
        <v>82</v>
      </c>
      <c r="TG97" s="157">
        <v>71</v>
      </c>
      <c r="TH97" s="159">
        <v>45</v>
      </c>
      <c r="TI97" s="159">
        <v>8</v>
      </c>
      <c r="TJ97" s="157">
        <v>18</v>
      </c>
      <c r="TK97" s="157" t="s">
        <v>431</v>
      </c>
      <c r="TP97" s="159"/>
      <c r="TQ97" s="159"/>
      <c r="TV97" s="157" t="s">
        <v>84</v>
      </c>
      <c r="TW97" s="157">
        <v>134</v>
      </c>
      <c r="TX97" s="159">
        <v>111</v>
      </c>
      <c r="TY97" s="157">
        <v>13</v>
      </c>
      <c r="TZ97" s="159">
        <v>10</v>
      </c>
      <c r="UF97" s="159"/>
      <c r="UH97" s="159"/>
      <c r="UL97" s="17" t="s">
        <v>80</v>
      </c>
      <c r="UM97" s="157">
        <v>20</v>
      </c>
      <c r="UN97" s="157">
        <v>19</v>
      </c>
      <c r="UO97" s="157">
        <v>1</v>
      </c>
      <c r="UP97" s="157">
        <v>0</v>
      </c>
      <c r="UQ97" s="157" t="s">
        <v>432</v>
      </c>
      <c r="UT97" s="157" t="s">
        <v>270</v>
      </c>
      <c r="UU97" s="157">
        <v>144</v>
      </c>
      <c r="UV97" s="159">
        <v>117</v>
      </c>
      <c r="UW97" s="159">
        <v>5</v>
      </c>
      <c r="UX97" s="159">
        <v>22</v>
      </c>
      <c r="VA97" s="157" t="s">
        <v>84</v>
      </c>
      <c r="VB97" s="157">
        <v>134</v>
      </c>
      <c r="VC97" s="159">
        <v>110</v>
      </c>
      <c r="VD97" s="157">
        <v>13</v>
      </c>
      <c r="VE97" s="159">
        <v>11</v>
      </c>
      <c r="VM97" s="158"/>
      <c r="VN97" s="158"/>
      <c r="VO97" s="158"/>
      <c r="VV97" s="158"/>
      <c r="WN97" s="158"/>
    </row>
    <row r="98" spans="13:612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324</v>
      </c>
      <c r="PJ98" s="158"/>
      <c r="PR98" s="158" t="s">
        <v>355</v>
      </c>
      <c r="PS98" s="157" t="s">
        <v>304</v>
      </c>
      <c r="PZ98" s="158"/>
      <c r="QD98" s="157" t="s">
        <v>35</v>
      </c>
      <c r="QE98" s="157">
        <v>48</v>
      </c>
      <c r="QF98" s="157">
        <v>21</v>
      </c>
      <c r="QG98" s="157">
        <v>21</v>
      </c>
      <c r="QH98" s="159">
        <v>6</v>
      </c>
      <c r="QI98" s="158" t="s">
        <v>367</v>
      </c>
      <c r="QL98" s="157" t="s">
        <v>35</v>
      </c>
      <c r="QM98" s="157">
        <v>48</v>
      </c>
      <c r="QN98" s="157">
        <v>21</v>
      </c>
      <c r="QO98" s="157">
        <v>21</v>
      </c>
      <c r="QP98" s="157">
        <v>6</v>
      </c>
      <c r="QQ98" s="158" t="s">
        <v>367</v>
      </c>
      <c r="QU98" s="157" t="s">
        <v>84</v>
      </c>
      <c r="QV98" s="157">
        <v>134</v>
      </c>
      <c r="QW98" s="157">
        <v>110</v>
      </c>
      <c r="QX98" s="157">
        <v>13</v>
      </c>
      <c r="QY98" s="159">
        <v>11</v>
      </c>
      <c r="QZ98" s="158" t="s">
        <v>296</v>
      </c>
      <c r="RA98" s="157" t="s">
        <v>350</v>
      </c>
      <c r="RH98" s="158" t="s">
        <v>388</v>
      </c>
      <c r="RI98" s="157" t="s">
        <v>302</v>
      </c>
      <c r="RP98" s="158"/>
      <c r="RR98" s="157" t="s">
        <v>266</v>
      </c>
      <c r="RS98" s="157">
        <v>160</v>
      </c>
      <c r="RT98" s="157">
        <v>32</v>
      </c>
      <c r="RU98" s="159">
        <v>47</v>
      </c>
      <c r="RV98" s="159">
        <v>81</v>
      </c>
      <c r="RW98" s="196" t="s">
        <v>380</v>
      </c>
      <c r="SE98" s="157" t="s">
        <v>433</v>
      </c>
      <c r="SH98" s="157" t="s">
        <v>84</v>
      </c>
      <c r="SI98" s="157">
        <v>134</v>
      </c>
      <c r="SJ98" s="157">
        <v>111</v>
      </c>
      <c r="SK98" s="157">
        <v>13</v>
      </c>
      <c r="SL98" s="157">
        <v>10</v>
      </c>
      <c r="SP98" s="157" t="s">
        <v>82</v>
      </c>
      <c r="SQ98" s="157">
        <v>71</v>
      </c>
      <c r="SR98" s="157">
        <v>45</v>
      </c>
      <c r="SS98" s="157">
        <v>8</v>
      </c>
      <c r="ST98" s="157">
        <v>18</v>
      </c>
      <c r="TC98" s="157" t="s">
        <v>429</v>
      </c>
      <c r="TF98" s="157" t="s">
        <v>84</v>
      </c>
      <c r="TG98" s="157">
        <v>134</v>
      </c>
      <c r="TH98" s="159">
        <v>109</v>
      </c>
      <c r="TI98" s="157">
        <v>13</v>
      </c>
      <c r="TJ98" s="159">
        <v>12</v>
      </c>
      <c r="TP98" s="159"/>
      <c r="TR98" s="159"/>
      <c r="TX98" s="159"/>
      <c r="TZ98" s="159"/>
      <c r="UF98" s="159"/>
      <c r="UH98" s="159"/>
      <c r="UL98" s="157" t="s">
        <v>82</v>
      </c>
      <c r="UM98" s="157">
        <v>71</v>
      </c>
      <c r="UN98" s="159">
        <v>45</v>
      </c>
      <c r="UO98" s="159">
        <v>8</v>
      </c>
      <c r="UP98" s="157">
        <v>18</v>
      </c>
      <c r="UT98" s="157" t="s">
        <v>82</v>
      </c>
      <c r="UU98" s="157">
        <v>71</v>
      </c>
      <c r="UV98" s="159">
        <v>45</v>
      </c>
      <c r="UW98" s="159">
        <v>8</v>
      </c>
      <c r="UX98" s="157">
        <v>18</v>
      </c>
      <c r="VC98" s="159"/>
      <c r="VD98" s="159"/>
      <c r="VM98" s="158"/>
      <c r="VN98" s="158"/>
      <c r="VO98" s="158"/>
      <c r="VV98" s="158"/>
      <c r="WN98" s="158"/>
    </row>
    <row r="99" spans="13:612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306</v>
      </c>
      <c r="PZ99" s="158"/>
      <c r="QD99" s="157" t="s">
        <v>68</v>
      </c>
      <c r="QE99" s="157">
        <v>1597</v>
      </c>
      <c r="QF99" s="157">
        <v>1584</v>
      </c>
      <c r="QG99" s="157">
        <v>12</v>
      </c>
      <c r="QH99" s="157">
        <v>1</v>
      </c>
      <c r="QI99" s="158" t="s">
        <v>368</v>
      </c>
      <c r="QL99" s="157" t="s">
        <v>73</v>
      </c>
      <c r="QM99" s="157">
        <v>291</v>
      </c>
      <c r="QN99" s="157">
        <v>262</v>
      </c>
      <c r="QO99" s="159">
        <v>27</v>
      </c>
      <c r="QP99" s="157">
        <v>2</v>
      </c>
      <c r="QQ99" s="158" t="s">
        <v>370</v>
      </c>
      <c r="QU99" s="157" t="s">
        <v>34</v>
      </c>
      <c r="QV99" s="157">
        <v>203</v>
      </c>
      <c r="QW99" s="157">
        <v>8</v>
      </c>
      <c r="QX99" s="157">
        <v>184</v>
      </c>
      <c r="QY99" s="157">
        <v>11</v>
      </c>
      <c r="QZ99" s="158" t="s">
        <v>373</v>
      </c>
      <c r="RA99" s="157" t="s">
        <v>374</v>
      </c>
      <c r="RC99" s="157" t="s">
        <v>82</v>
      </c>
      <c r="RD99" s="157">
        <v>71</v>
      </c>
      <c r="RE99" s="157">
        <v>45</v>
      </c>
      <c r="RF99" s="159">
        <v>8</v>
      </c>
      <c r="RG99" s="157">
        <v>18</v>
      </c>
      <c r="RH99" s="158" t="s">
        <v>364</v>
      </c>
      <c r="RP99" s="158"/>
      <c r="RW99" s="157" t="s">
        <v>381</v>
      </c>
      <c r="RZ99" s="157" t="s">
        <v>266</v>
      </c>
      <c r="SA99" s="157">
        <v>160</v>
      </c>
      <c r="SB99" s="157">
        <v>32</v>
      </c>
      <c r="SC99" s="159">
        <v>47</v>
      </c>
      <c r="SD99" s="159">
        <v>81</v>
      </c>
      <c r="SE99" s="195"/>
      <c r="SK99" s="159"/>
      <c r="SL99" s="159"/>
      <c r="SM99" s="195"/>
      <c r="SP99" s="157" t="s">
        <v>84</v>
      </c>
      <c r="SQ99" s="157">
        <v>134</v>
      </c>
      <c r="SR99" s="157">
        <v>109</v>
      </c>
      <c r="SS99" s="157">
        <v>13</v>
      </c>
      <c r="ST99" s="157">
        <v>12</v>
      </c>
      <c r="SU99" s="195"/>
      <c r="TC99" s="157" t="s">
        <v>434</v>
      </c>
      <c r="UL99" s="157" t="s">
        <v>84</v>
      </c>
      <c r="UM99" s="157">
        <v>134</v>
      </c>
      <c r="UN99" s="159">
        <v>111</v>
      </c>
      <c r="UO99" s="157">
        <v>13</v>
      </c>
      <c r="UP99" s="159">
        <v>10</v>
      </c>
      <c r="UQ99" s="157" t="s">
        <v>435</v>
      </c>
      <c r="UT99" s="157" t="s">
        <v>84</v>
      </c>
      <c r="UU99" s="157">
        <v>134</v>
      </c>
      <c r="UV99" s="159">
        <v>111</v>
      </c>
      <c r="UW99" s="157">
        <v>13</v>
      </c>
      <c r="UX99" s="159">
        <v>10</v>
      </c>
      <c r="VC99" s="159"/>
      <c r="VE99" s="159"/>
      <c r="VM99" s="158"/>
      <c r="VN99" s="158"/>
      <c r="VO99" s="158"/>
      <c r="VV99" s="158"/>
      <c r="WN99" s="158"/>
    </row>
    <row r="100" spans="13:612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>OQ100/OP100</f>
        <v>0.81343283582089554</v>
      </c>
      <c r="OU100" s="2" t="s">
        <v>325</v>
      </c>
      <c r="PB100" s="158" t="s">
        <v>350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>PG100/PF100</f>
        <v>2.2014309301045681E-2</v>
      </c>
      <c r="PR100" s="158" t="s">
        <v>302</v>
      </c>
      <c r="QG100" s="2">
        <f>SUM(QG3:QG99)</f>
        <v>1613</v>
      </c>
      <c r="QH100" s="2">
        <f>SUM(QH3:QH99)</f>
        <v>407</v>
      </c>
      <c r="QZ100" s="158" t="s">
        <v>375</v>
      </c>
      <c r="RA100" s="2" t="s">
        <v>376</v>
      </c>
      <c r="RC100" s="157" t="s">
        <v>84</v>
      </c>
      <c r="RD100" s="157">
        <v>134</v>
      </c>
      <c r="RE100" s="157">
        <v>109</v>
      </c>
      <c r="RF100" s="157">
        <v>13</v>
      </c>
      <c r="RG100" s="159">
        <v>12</v>
      </c>
      <c r="RH100" s="158" t="s">
        <v>319</v>
      </c>
      <c r="RI100" s="2" t="s">
        <v>350</v>
      </c>
      <c r="RR100" s="157" t="s">
        <v>82</v>
      </c>
      <c r="RS100" s="157">
        <v>71</v>
      </c>
      <c r="RT100" s="159">
        <v>45</v>
      </c>
      <c r="RU100" s="159">
        <v>8</v>
      </c>
      <c r="RV100" s="157">
        <v>18</v>
      </c>
      <c r="RW100" s="51" t="s">
        <v>436</v>
      </c>
      <c r="SC100" s="159"/>
      <c r="SD100" s="159"/>
      <c r="SE100" s="195"/>
      <c r="SK100" s="159"/>
      <c r="SL100" s="159"/>
      <c r="SM100" s="195"/>
      <c r="SS100" s="159"/>
      <c r="ST100" s="159"/>
      <c r="SU100" s="195"/>
      <c r="TC100" s="158" t="s">
        <v>437</v>
      </c>
    </row>
    <row r="101" spans="13:612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309</v>
      </c>
      <c r="PB101" s="158" t="s">
        <v>351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356</v>
      </c>
      <c r="QZ101" s="158" t="s">
        <v>377</v>
      </c>
      <c r="RA101" s="2" t="s">
        <v>378</v>
      </c>
      <c r="RH101" s="158" t="s">
        <v>297</v>
      </c>
      <c r="RR101" s="157" t="s">
        <v>84</v>
      </c>
      <c r="RS101" s="157">
        <v>134</v>
      </c>
      <c r="RT101" s="159">
        <v>110</v>
      </c>
      <c r="RU101" s="157">
        <v>13</v>
      </c>
      <c r="RV101" s="159">
        <v>11</v>
      </c>
      <c r="RW101" s="51" t="s">
        <v>363</v>
      </c>
      <c r="RZ101" s="157" t="s">
        <v>82</v>
      </c>
      <c r="SA101" s="157">
        <v>71</v>
      </c>
      <c r="SB101" s="159">
        <v>45</v>
      </c>
      <c r="SC101" s="159">
        <v>8</v>
      </c>
      <c r="SD101" s="157">
        <v>18</v>
      </c>
      <c r="SE101" s="195" t="s">
        <v>321</v>
      </c>
      <c r="SJ101" s="159"/>
      <c r="SK101" s="159"/>
      <c r="SM101" s="195"/>
      <c r="SR101" s="159"/>
      <c r="SS101" s="159"/>
      <c r="SU101" s="195"/>
      <c r="TC101" s="158" t="s">
        <v>389</v>
      </c>
    </row>
    <row r="102" spans="13:612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326</v>
      </c>
      <c r="PR102" s="28" t="s">
        <v>357</v>
      </c>
      <c r="QZ102" s="158" t="s">
        <v>379</v>
      </c>
      <c r="RC102" s="157" t="s">
        <v>266</v>
      </c>
      <c r="RD102" s="157">
        <v>160</v>
      </c>
      <c r="RE102" s="157">
        <v>32</v>
      </c>
      <c r="RF102" s="157">
        <v>47</v>
      </c>
      <c r="RG102" s="157">
        <v>81</v>
      </c>
      <c r="RH102" s="28" t="s">
        <v>380</v>
      </c>
      <c r="RW102" s="51" t="s">
        <v>438</v>
      </c>
      <c r="RZ102" s="157" t="s">
        <v>84</v>
      </c>
      <c r="SA102" s="157">
        <v>134</v>
      </c>
      <c r="SB102" s="159">
        <v>111</v>
      </c>
      <c r="SC102" s="157">
        <v>13</v>
      </c>
      <c r="SD102" s="159">
        <v>10</v>
      </c>
      <c r="SE102" s="195" t="s">
        <v>439</v>
      </c>
      <c r="SJ102" s="159"/>
      <c r="SL102" s="159"/>
      <c r="SM102" s="195"/>
      <c r="SR102" s="159"/>
      <c r="ST102" s="159"/>
      <c r="SU102" s="195"/>
      <c r="SZ102" s="159"/>
      <c r="TB102" s="159"/>
      <c r="TC102" s="195" t="s">
        <v>249</v>
      </c>
      <c r="TH102" s="159"/>
      <c r="TJ102" s="159"/>
      <c r="TK102" s="195"/>
      <c r="TP102" s="159"/>
      <c r="TR102" s="159"/>
      <c r="TS102" s="195"/>
      <c r="TX102" s="159"/>
      <c r="TZ102" s="159"/>
      <c r="UA102" s="195"/>
      <c r="UF102" s="159"/>
      <c r="UH102" s="159"/>
      <c r="UI102" s="195"/>
      <c r="UN102" s="159"/>
      <c r="UP102" s="159"/>
      <c r="UQ102" s="195"/>
      <c r="UV102" s="159"/>
      <c r="UX102" s="159"/>
      <c r="UY102" s="195"/>
      <c r="VC102" s="159"/>
      <c r="VE102" s="159"/>
      <c r="VF102" s="195"/>
    </row>
    <row r="103" spans="13:612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310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321</v>
      </c>
      <c r="QU103" s="157" t="s">
        <v>35</v>
      </c>
      <c r="QV103" s="157">
        <v>48</v>
      </c>
      <c r="QW103" s="157">
        <v>21</v>
      </c>
      <c r="QX103" s="157">
        <v>21</v>
      </c>
      <c r="QY103" s="157">
        <v>6</v>
      </c>
      <c r="QZ103" s="158" t="s">
        <v>367</v>
      </c>
      <c r="RH103" s="28" t="s">
        <v>381</v>
      </c>
      <c r="RU103" s="159"/>
      <c r="RV103" s="159"/>
      <c r="RW103" s="196"/>
      <c r="SC103" s="159"/>
      <c r="SD103" s="159"/>
      <c r="SE103" s="195"/>
      <c r="SK103" s="159"/>
      <c r="SL103" s="159"/>
      <c r="SM103" s="195"/>
      <c r="SS103" s="159"/>
      <c r="ST103" s="159"/>
      <c r="SU103" s="195"/>
      <c r="SX103" s="157" t="s">
        <v>440</v>
      </c>
      <c r="SY103" s="157">
        <v>160</v>
      </c>
      <c r="SZ103" s="157">
        <v>32</v>
      </c>
      <c r="TA103" s="157">
        <v>47</v>
      </c>
      <c r="TB103" s="157">
        <v>81</v>
      </c>
      <c r="TC103" s="195" t="s">
        <v>441</v>
      </c>
      <c r="TK103" s="195"/>
      <c r="TS103" s="195"/>
      <c r="UA103" s="195"/>
      <c r="UI103" s="195"/>
      <c r="UQ103" s="195"/>
      <c r="UY103" s="195"/>
      <c r="VF103" s="195"/>
    </row>
    <row r="104" spans="13:612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324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358</v>
      </c>
      <c r="QU104" s="157" t="s">
        <v>266</v>
      </c>
      <c r="QV104" s="157">
        <v>160</v>
      </c>
      <c r="QW104" s="157">
        <v>32</v>
      </c>
      <c r="QX104" s="157">
        <v>47</v>
      </c>
      <c r="QY104" s="157">
        <v>81</v>
      </c>
      <c r="QZ104" s="158" t="s">
        <v>380</v>
      </c>
      <c r="RA104" s="2" t="s">
        <v>381</v>
      </c>
      <c r="RW104" s="157"/>
      <c r="SE104" s="195"/>
      <c r="SM104" s="195"/>
      <c r="SU104" s="195"/>
      <c r="TC104" s="157" t="s">
        <v>442</v>
      </c>
      <c r="TK104" s="157"/>
      <c r="TS104" s="157"/>
      <c r="UA104" s="157"/>
      <c r="UI104" s="157"/>
      <c r="UQ104" s="157"/>
      <c r="UY104" s="157"/>
      <c r="VF104" s="157"/>
    </row>
    <row r="105" spans="13:612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>OQ105/OP105</f>
        <v>0.90034364261168387</v>
      </c>
      <c r="OU105" s="2" t="s">
        <v>327</v>
      </c>
      <c r="RT105" s="159"/>
      <c r="RU105" s="159"/>
      <c r="RW105" s="157"/>
      <c r="SB105" s="159"/>
      <c r="SC105" s="159"/>
      <c r="SE105" s="195"/>
      <c r="SJ105" s="159"/>
      <c r="SK105" s="159"/>
      <c r="SM105" s="195"/>
      <c r="SR105" s="159"/>
      <c r="SS105" s="159"/>
      <c r="SU105" s="195"/>
      <c r="SX105" s="157" t="s">
        <v>82</v>
      </c>
      <c r="SY105" s="157">
        <v>71</v>
      </c>
      <c r="SZ105" s="157">
        <v>45</v>
      </c>
      <c r="TA105" s="157">
        <v>8</v>
      </c>
      <c r="TB105" s="157">
        <v>18</v>
      </c>
      <c r="TC105" s="157"/>
      <c r="TK105" s="157"/>
      <c r="TS105" s="157"/>
      <c r="UA105" s="157"/>
      <c r="UI105" s="157"/>
      <c r="UQ105" s="157"/>
      <c r="UY105" s="157"/>
      <c r="VF105" s="157"/>
    </row>
    <row r="106" spans="13:612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>OQ106/OP106</f>
        <v>0.87146529562982</v>
      </c>
      <c r="OU106" s="2" t="s">
        <v>328</v>
      </c>
      <c r="RT106" s="159"/>
      <c r="RV106" s="159"/>
      <c r="RW106" s="157"/>
      <c r="SB106" s="159"/>
      <c r="SD106" s="159"/>
      <c r="SE106" s="157"/>
      <c r="SJ106" s="159"/>
      <c r="SL106" s="159"/>
      <c r="SM106" s="157"/>
      <c r="SR106" s="159"/>
      <c r="ST106" s="159"/>
      <c r="SU106" s="157"/>
      <c r="SX106" s="157" t="s">
        <v>84</v>
      </c>
      <c r="SY106" s="157">
        <v>134</v>
      </c>
      <c r="SZ106" s="157">
        <v>109</v>
      </c>
      <c r="TA106" s="157">
        <v>13</v>
      </c>
      <c r="TB106" s="157">
        <v>12</v>
      </c>
      <c r="TC106" s="157" t="s">
        <v>439</v>
      </c>
      <c r="TK106" s="157"/>
      <c r="TS106" s="157"/>
      <c r="UA106" s="157"/>
      <c r="UI106" s="157"/>
      <c r="UQ106" s="157"/>
      <c r="UY106" s="157"/>
      <c r="VF106" s="157"/>
    </row>
    <row r="107" spans="13:612">
      <c r="HY107" s="2">
        <f>IA102+IB102+HS85+HT85+HK104+HL104+HC74+HD74+GU93+GV93</f>
        <v>4369</v>
      </c>
      <c r="OO107" s="157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>OQ107/OP107</f>
        <v>0.63380281690140849</v>
      </c>
      <c r="OU107" s="2" t="s">
        <v>321</v>
      </c>
      <c r="RW107" s="157"/>
      <c r="SE107" s="195"/>
      <c r="SM107" s="195"/>
      <c r="SU107" s="195"/>
      <c r="TA107" s="159"/>
      <c r="TB107" s="159"/>
      <c r="TC107" s="195" t="s">
        <v>443</v>
      </c>
      <c r="TI107" s="159"/>
      <c r="TJ107" s="159"/>
      <c r="TK107" s="195"/>
      <c r="TQ107" s="159"/>
      <c r="TR107" s="159"/>
      <c r="TS107" s="195"/>
      <c r="TY107" s="159"/>
      <c r="TZ107" s="159"/>
      <c r="UA107" s="195"/>
      <c r="UG107" s="159"/>
      <c r="UH107" s="159"/>
      <c r="UI107" s="195"/>
      <c r="UO107" s="159"/>
      <c r="UP107" s="159"/>
      <c r="UQ107" s="195"/>
      <c r="UW107" s="159"/>
      <c r="UX107" s="159"/>
      <c r="UY107" s="195"/>
      <c r="VD107" s="159"/>
      <c r="VE107" s="159"/>
      <c r="VF107" s="195"/>
    </row>
    <row r="108" spans="13:612">
      <c r="OO108" s="157" t="s">
        <v>35</v>
      </c>
      <c r="OP108" s="157">
        <v>48</v>
      </c>
      <c r="OQ108" s="157">
        <v>21</v>
      </c>
      <c r="OR108" s="157">
        <v>21</v>
      </c>
      <c r="OS108" s="157">
        <v>6</v>
      </c>
      <c r="OT108" s="158">
        <f>OQ108/OP108</f>
        <v>0.4375</v>
      </c>
      <c r="OU108" s="2" t="s">
        <v>329</v>
      </c>
      <c r="RT108" s="159"/>
      <c r="RU108" s="159"/>
      <c r="RW108" s="157"/>
      <c r="SB108" s="159"/>
      <c r="SC108" s="159"/>
      <c r="SE108" s="195"/>
      <c r="SJ108" s="159"/>
      <c r="SK108" s="159"/>
      <c r="SM108" s="195"/>
      <c r="SR108" s="159"/>
      <c r="SS108" s="159"/>
      <c r="SU108" s="195"/>
      <c r="SZ108" s="159"/>
      <c r="TA108" s="159"/>
      <c r="TC108" s="195" t="s">
        <v>444</v>
      </c>
      <c r="TH108" s="159"/>
      <c r="TI108" s="159"/>
      <c r="TK108" s="195"/>
      <c r="TP108" s="159"/>
      <c r="TQ108" s="159"/>
      <c r="TS108" s="195"/>
      <c r="TX108" s="159"/>
      <c r="TY108" s="159"/>
      <c r="UA108" s="195"/>
      <c r="UF108" s="159"/>
      <c r="UG108" s="159"/>
      <c r="UI108" s="195"/>
      <c r="UN108" s="159"/>
      <c r="UO108" s="159"/>
      <c r="UQ108" s="195"/>
      <c r="UV108" s="159"/>
      <c r="UW108" s="159"/>
      <c r="UY108" s="195"/>
      <c r="VC108" s="159"/>
      <c r="VD108" s="159"/>
      <c r="VF108" s="195"/>
    </row>
    <row r="109" spans="13:612">
      <c r="OR109" s="2">
        <f>SUM(OR3:OR108)</f>
        <v>919</v>
      </c>
      <c r="OS109" s="2">
        <f>SUM(OS3:OS108)</f>
        <v>2053</v>
      </c>
      <c r="RT109" s="159"/>
      <c r="RV109" s="159"/>
      <c r="RW109" s="157"/>
      <c r="SB109" s="159"/>
      <c r="SD109" s="159"/>
      <c r="SE109" s="157"/>
      <c r="SJ109" s="159"/>
      <c r="SL109" s="159"/>
      <c r="SM109" s="157"/>
      <c r="SR109" s="159"/>
      <c r="ST109" s="159"/>
      <c r="SU109" s="157"/>
      <c r="SZ109" s="159"/>
      <c r="TB109" s="159"/>
      <c r="TC109" s="157"/>
      <c r="TH109" s="159"/>
      <c r="TJ109" s="159"/>
      <c r="TK109" s="157"/>
      <c r="TP109" s="159"/>
      <c r="TR109" s="159"/>
      <c r="TS109" s="157"/>
      <c r="TX109" s="159"/>
      <c r="TZ109" s="159"/>
      <c r="UA109" s="157"/>
      <c r="UF109" s="159"/>
      <c r="UH109" s="159"/>
      <c r="UI109" s="157"/>
      <c r="UN109" s="159"/>
      <c r="UP109" s="159"/>
      <c r="UQ109" s="157"/>
      <c r="UV109" s="159"/>
      <c r="UX109" s="159"/>
      <c r="UY109" s="157"/>
      <c r="VC109" s="159"/>
      <c r="VE109" s="159"/>
      <c r="VF109" s="157"/>
    </row>
    <row r="110" spans="13:612">
      <c r="RW110" s="157"/>
      <c r="SE110" s="195"/>
      <c r="SM110" s="195"/>
      <c r="SU110" s="195"/>
      <c r="SX110" s="157" t="s">
        <v>73</v>
      </c>
      <c r="SY110" s="157">
        <v>291</v>
      </c>
      <c r="SZ110" s="157">
        <v>262</v>
      </c>
      <c r="TA110" s="157">
        <v>27</v>
      </c>
      <c r="TB110" s="157">
        <v>2</v>
      </c>
      <c r="TC110" s="195"/>
      <c r="TK110" s="195"/>
      <c r="TS110" s="195"/>
      <c r="UA110" s="195"/>
      <c r="UI110" s="195"/>
      <c r="UQ110" s="195"/>
      <c r="UY110" s="195"/>
      <c r="VF110" s="195"/>
    </row>
    <row r="111" spans="13:612">
      <c r="RT111" s="159"/>
      <c r="RU111" s="159"/>
      <c r="RW111" s="157"/>
      <c r="SB111" s="159"/>
      <c r="SC111" s="159"/>
      <c r="SE111" s="195"/>
      <c r="SJ111" s="159"/>
      <c r="SK111" s="159"/>
      <c r="SM111" s="195"/>
      <c r="SR111" s="159"/>
      <c r="SS111" s="159"/>
      <c r="SU111" s="195"/>
      <c r="SZ111" s="159"/>
      <c r="TA111" s="159"/>
      <c r="TC111" s="195"/>
      <c r="TH111" s="159"/>
      <c r="TI111" s="159"/>
      <c r="TK111" s="195"/>
      <c r="TP111" s="159"/>
      <c r="TQ111" s="159"/>
      <c r="TS111" s="195"/>
      <c r="TX111" s="159"/>
      <c r="TY111" s="159"/>
      <c r="UA111" s="195"/>
      <c r="UF111" s="159"/>
      <c r="UG111" s="159"/>
      <c r="UI111" s="195"/>
      <c r="UN111" s="159"/>
      <c r="UO111" s="159"/>
      <c r="UQ111" s="195"/>
      <c r="UV111" s="159"/>
      <c r="UW111" s="159"/>
      <c r="UY111" s="195"/>
      <c r="VC111" s="159"/>
      <c r="VD111" s="159"/>
      <c r="VF111" s="195"/>
    </row>
    <row r="112" spans="13:612">
      <c r="OS112" s="2">
        <f>OR109+OS109</f>
        <v>2972</v>
      </c>
      <c r="RT112" s="159"/>
      <c r="RV112" s="159"/>
      <c r="RW112" s="157"/>
      <c r="SB112" s="159"/>
      <c r="SD112" s="159"/>
      <c r="SE112" s="157"/>
      <c r="SJ112" s="159"/>
      <c r="SL112" s="159"/>
      <c r="SM112" s="157"/>
      <c r="SR112" s="159"/>
      <c r="ST112" s="159"/>
      <c r="SU112" s="157"/>
      <c r="SZ112" s="159"/>
      <c r="TB112" s="159"/>
      <c r="TC112" s="157"/>
      <c r="TH112" s="159"/>
      <c r="TJ112" s="159"/>
      <c r="TK112" s="157"/>
      <c r="TP112" s="159"/>
      <c r="TR112" s="159"/>
      <c r="TS112" s="157"/>
      <c r="TX112" s="159"/>
      <c r="TZ112" s="159"/>
      <c r="UA112" s="157"/>
      <c r="UF112" s="159"/>
      <c r="UH112" s="159"/>
      <c r="UI112" s="157"/>
      <c r="UN112" s="159"/>
      <c r="UP112" s="159"/>
      <c r="UQ112" s="157"/>
      <c r="UV112" s="159"/>
      <c r="UX112" s="159"/>
      <c r="UY112" s="157"/>
      <c r="VC112" s="159"/>
      <c r="VE112" s="159"/>
      <c r="VF112" s="157"/>
    </row>
    <row r="113" spans="486:578">
      <c r="RW113" s="157"/>
      <c r="SE113" s="195"/>
      <c r="SM113" s="195"/>
      <c r="SU113" s="195"/>
      <c r="TC113" s="195"/>
      <c r="TK113" s="195"/>
      <c r="TS113" s="195"/>
      <c r="UA113" s="195"/>
      <c r="UI113" s="195"/>
      <c r="UQ113" s="195"/>
      <c r="UY113" s="195"/>
      <c r="VF113" s="195"/>
    </row>
    <row r="114" spans="486:578">
      <c r="RT114" s="159"/>
      <c r="RU114" s="159"/>
      <c r="RW114" s="157"/>
      <c r="SB114" s="159"/>
      <c r="SC114" s="159"/>
      <c r="SE114" s="195"/>
      <c r="SJ114" s="159"/>
      <c r="SK114" s="159"/>
      <c r="SM114" s="195"/>
      <c r="SR114" s="159"/>
      <c r="SS114" s="159"/>
      <c r="SU114" s="195"/>
      <c r="SZ114" s="159"/>
      <c r="TA114" s="159"/>
      <c r="TC114" s="195"/>
      <c r="TH114" s="159"/>
      <c r="TI114" s="159"/>
      <c r="TK114" s="195"/>
      <c r="TP114" s="159"/>
      <c r="TQ114" s="159"/>
      <c r="TS114" s="195"/>
      <c r="TX114" s="159"/>
      <c r="TY114" s="159"/>
      <c r="UA114" s="195"/>
      <c r="UF114" s="159"/>
      <c r="UG114" s="159"/>
      <c r="UI114" s="195"/>
      <c r="UN114" s="159"/>
      <c r="UO114" s="159"/>
      <c r="UQ114" s="195"/>
      <c r="UV114" s="159"/>
      <c r="UW114" s="159"/>
      <c r="UY114" s="195"/>
      <c r="VC114" s="159"/>
      <c r="VD114" s="159"/>
      <c r="VF114" s="195"/>
    </row>
    <row r="115" spans="486:578">
      <c r="RT115" s="159"/>
      <c r="RV115" s="159"/>
      <c r="RW115" s="157"/>
      <c r="SB115" s="159"/>
      <c r="SD115" s="159"/>
      <c r="SE115" s="157"/>
      <c r="SJ115" s="159"/>
      <c r="SL115" s="159"/>
      <c r="SM115" s="157"/>
      <c r="SR115" s="159"/>
      <c r="ST115" s="159"/>
      <c r="SU115" s="157"/>
      <c r="SZ115" s="159"/>
      <c r="TB115" s="159"/>
      <c r="TC115" s="157"/>
      <c r="TH115" s="159"/>
      <c r="TJ115" s="159"/>
      <c r="TK115" s="157"/>
      <c r="TP115" s="159"/>
      <c r="TR115" s="159"/>
      <c r="TS115" s="157"/>
      <c r="TX115" s="159"/>
      <c r="TZ115" s="159"/>
      <c r="UA115" s="157"/>
      <c r="UF115" s="159"/>
      <c r="UH115" s="159"/>
      <c r="UI115" s="157"/>
      <c r="UN115" s="159"/>
      <c r="UP115" s="159"/>
      <c r="UQ115" s="157"/>
      <c r="UV115" s="159"/>
      <c r="UX115" s="159"/>
      <c r="UY115" s="157"/>
      <c r="VC115" s="159"/>
      <c r="VE115" s="159"/>
      <c r="VF115" s="157"/>
    </row>
    <row r="116" spans="486:578">
      <c r="RW116" s="157"/>
      <c r="SE116" s="195"/>
      <c r="SM116" s="195"/>
      <c r="SU116" s="195"/>
      <c r="TC116" s="195"/>
      <c r="TK116" s="195"/>
      <c r="TS116" s="195"/>
      <c r="UA116" s="195"/>
      <c r="UI116" s="195"/>
      <c r="UQ116" s="195"/>
      <c r="UY116" s="195"/>
      <c r="VF116" s="195"/>
    </row>
    <row r="117" spans="486:578">
      <c r="RT117" s="159"/>
      <c r="RU117" s="159"/>
      <c r="RW117" s="157"/>
      <c r="SB117" s="159"/>
      <c r="SC117" s="159"/>
      <c r="SE117" s="195"/>
      <c r="SJ117" s="159"/>
      <c r="SK117" s="159"/>
      <c r="SM117" s="195"/>
      <c r="SR117" s="159"/>
      <c r="SS117" s="159"/>
      <c r="SU117" s="195"/>
      <c r="SZ117" s="159"/>
      <c r="TA117" s="159"/>
      <c r="TC117" s="195"/>
      <c r="TH117" s="159"/>
      <c r="TI117" s="159"/>
      <c r="TK117" s="195"/>
      <c r="TP117" s="159"/>
      <c r="TQ117" s="159"/>
      <c r="TS117" s="195"/>
      <c r="TX117" s="159"/>
      <c r="TY117" s="159"/>
      <c r="UA117" s="195"/>
      <c r="UF117" s="159"/>
      <c r="UG117" s="159"/>
      <c r="UI117" s="195"/>
      <c r="UN117" s="159"/>
      <c r="UO117" s="159"/>
      <c r="UQ117" s="195"/>
      <c r="UV117" s="159"/>
      <c r="UW117" s="159"/>
      <c r="UY117" s="195"/>
      <c r="VC117" s="159"/>
      <c r="VD117" s="159"/>
      <c r="VF117" s="195"/>
    </row>
    <row r="118" spans="486:578">
      <c r="RT118" s="159"/>
      <c r="RV118" s="159"/>
      <c r="RW118" s="157"/>
      <c r="SB118" s="159"/>
      <c r="SD118" s="159"/>
      <c r="SE118" s="157"/>
      <c r="SJ118" s="159"/>
      <c r="SL118" s="159"/>
      <c r="SM118" s="157"/>
      <c r="SR118" s="159"/>
      <c r="ST118" s="159"/>
      <c r="SU118" s="157"/>
      <c r="SZ118" s="159"/>
      <c r="TB118" s="159"/>
      <c r="TC118" s="157"/>
      <c r="TH118" s="159"/>
      <c r="TJ118" s="159"/>
      <c r="TK118" s="157"/>
      <c r="TP118" s="159"/>
      <c r="TR118" s="159"/>
      <c r="TS118" s="157"/>
      <c r="TX118" s="159"/>
      <c r="TZ118" s="159"/>
      <c r="UA118" s="157"/>
      <c r="UF118" s="159"/>
      <c r="UH118" s="159"/>
      <c r="UI118" s="157"/>
      <c r="UN118" s="159"/>
      <c r="UP118" s="159"/>
      <c r="UQ118" s="157"/>
      <c r="UV118" s="159"/>
      <c r="UX118" s="159"/>
      <c r="UY118" s="157"/>
      <c r="VC118" s="159"/>
      <c r="VE118" s="159"/>
      <c r="VF118" s="157"/>
    </row>
    <row r="119" spans="486:578">
      <c r="RW119" s="157"/>
      <c r="SE119" s="195"/>
      <c r="SM119" s="195"/>
      <c r="SU119" s="195"/>
      <c r="TC119" s="195"/>
      <c r="TK119" s="195"/>
      <c r="TS119" s="195"/>
      <c r="UA119" s="195"/>
      <c r="UI119" s="195"/>
      <c r="UQ119" s="195"/>
      <c r="UY119" s="195"/>
      <c r="VF119" s="195"/>
    </row>
    <row r="120" spans="486:578">
      <c r="RT120" s="159"/>
      <c r="RU120" s="159"/>
      <c r="RW120" s="157"/>
      <c r="SB120" s="159"/>
      <c r="SC120" s="159"/>
      <c r="SE120" s="195"/>
      <c r="SJ120" s="159"/>
      <c r="SK120" s="159"/>
      <c r="SM120" s="195"/>
      <c r="SR120" s="159"/>
      <c r="SS120" s="159"/>
      <c r="SU120" s="195"/>
      <c r="SZ120" s="159"/>
      <c r="TA120" s="159"/>
      <c r="TC120" s="195"/>
      <c r="TH120" s="159"/>
      <c r="TI120" s="159"/>
      <c r="TK120" s="195"/>
      <c r="TP120" s="159"/>
      <c r="TQ120" s="159"/>
      <c r="TS120" s="195"/>
      <c r="TX120" s="159"/>
      <c r="TY120" s="159"/>
      <c r="UA120" s="195"/>
      <c r="UF120" s="159"/>
      <c r="UG120" s="159"/>
      <c r="UI120" s="195"/>
      <c r="UN120" s="159"/>
      <c r="UO120" s="159"/>
      <c r="UQ120" s="195"/>
      <c r="UV120" s="159"/>
      <c r="UW120" s="159"/>
      <c r="UY120" s="195"/>
      <c r="VC120" s="159"/>
      <c r="VD120" s="159"/>
      <c r="VF120" s="195"/>
    </row>
    <row r="121" spans="486:578">
      <c r="RT121" s="159"/>
      <c r="RV121" s="159"/>
      <c r="RW121" s="157"/>
      <c r="SB121" s="159"/>
      <c r="SD121" s="159"/>
      <c r="SE121" s="157"/>
      <c r="SJ121" s="159"/>
      <c r="SL121" s="159"/>
      <c r="SM121" s="157"/>
      <c r="SR121" s="159"/>
      <c r="ST121" s="159"/>
      <c r="SU121" s="157"/>
      <c r="SZ121" s="159"/>
      <c r="TB121" s="159"/>
      <c r="TC121" s="157"/>
      <c r="TH121" s="159"/>
      <c r="TJ121" s="159"/>
      <c r="TK121" s="157"/>
      <c r="TP121" s="159"/>
      <c r="TR121" s="159"/>
      <c r="TS121" s="157"/>
      <c r="TX121" s="159"/>
      <c r="TZ121" s="159"/>
      <c r="UA121" s="157"/>
      <c r="UF121" s="159"/>
      <c r="UH121" s="159"/>
      <c r="UI121" s="157"/>
      <c r="UN121" s="159"/>
      <c r="UP121" s="159"/>
      <c r="UQ121" s="157"/>
      <c r="UV121" s="159"/>
      <c r="UX121" s="159"/>
      <c r="UY121" s="157"/>
      <c r="VC121" s="159"/>
      <c r="VE121" s="159"/>
      <c r="VF121" s="157"/>
    </row>
    <row r="122" spans="486:578">
      <c r="RR122" s="121"/>
      <c r="RS122" s="121"/>
      <c r="RT122" s="121"/>
      <c r="RU122" s="121"/>
      <c r="RV122" s="121"/>
      <c r="RW122" s="132"/>
      <c r="RX122" s="121"/>
      <c r="RZ122" s="121"/>
      <c r="SA122" s="121"/>
      <c r="SB122" s="121"/>
      <c r="SC122" s="121"/>
      <c r="SD122" s="121"/>
      <c r="SE122" s="132"/>
      <c r="SF122" s="121"/>
      <c r="SH122" s="121"/>
      <c r="SI122" s="121"/>
      <c r="SJ122" s="121"/>
      <c r="SK122" s="121"/>
      <c r="SL122" s="121"/>
      <c r="SM122" s="132"/>
      <c r="SN122" s="121"/>
      <c r="SP122" s="121"/>
      <c r="SQ122" s="121"/>
      <c r="SR122" s="121"/>
      <c r="SS122" s="121"/>
      <c r="ST122" s="121"/>
      <c r="SU122" s="132"/>
      <c r="SV122" s="121"/>
      <c r="SX122" s="121"/>
      <c r="SY122" s="121"/>
      <c r="SZ122" s="121"/>
      <c r="TA122" s="121"/>
      <c r="TB122" s="121"/>
      <c r="TC122" s="132"/>
      <c r="TF122" s="121"/>
      <c r="TG122" s="121"/>
      <c r="TH122" s="121"/>
      <c r="TI122" s="121"/>
      <c r="TJ122" s="121"/>
      <c r="TK122" s="132"/>
      <c r="TN122" s="121"/>
      <c r="TO122" s="121"/>
      <c r="TP122" s="121"/>
      <c r="TQ122" s="121"/>
      <c r="TR122" s="121"/>
      <c r="TS122" s="132"/>
      <c r="TV122" s="121"/>
      <c r="TW122" s="121"/>
      <c r="TX122" s="121"/>
      <c r="TY122" s="121"/>
      <c r="TZ122" s="121"/>
      <c r="UA122" s="132"/>
      <c r="UD122" s="121"/>
      <c r="UE122" s="121"/>
      <c r="UF122" s="121"/>
      <c r="UG122" s="121"/>
      <c r="UH122" s="121"/>
      <c r="UI122" s="132"/>
      <c r="UL122" s="121"/>
      <c r="UM122" s="121"/>
      <c r="UN122" s="121"/>
      <c r="UO122" s="121"/>
      <c r="UP122" s="121"/>
      <c r="UQ122" s="132"/>
      <c r="UT122" s="121"/>
      <c r="UU122" s="121"/>
      <c r="UV122" s="121"/>
      <c r="UW122" s="121"/>
      <c r="UX122" s="121"/>
      <c r="UY122" s="132"/>
      <c r="VA122" s="121"/>
      <c r="VB122" s="121"/>
      <c r="VC122" s="121"/>
      <c r="VD122" s="121"/>
      <c r="VE122" s="121"/>
      <c r="VF122" s="132"/>
    </row>
    <row r="123" spans="486:578">
      <c r="RR123" s="121"/>
      <c r="RS123" s="121"/>
      <c r="RT123" s="121"/>
      <c r="RU123" s="121"/>
      <c r="RV123" s="121"/>
      <c r="RW123" s="132"/>
      <c r="RX123" s="121"/>
      <c r="RZ123" s="121"/>
      <c r="SA123" s="121"/>
      <c r="SB123" s="121"/>
      <c r="SC123" s="121"/>
      <c r="SD123" s="121"/>
      <c r="SE123" s="132"/>
      <c r="SF123" s="121"/>
      <c r="SH123" s="121"/>
      <c r="SI123" s="121"/>
      <c r="SJ123" s="121"/>
      <c r="SK123" s="121"/>
      <c r="SL123" s="121"/>
      <c r="SM123" s="132"/>
      <c r="SN123" s="121"/>
      <c r="SP123" s="121"/>
      <c r="SQ123" s="121"/>
      <c r="SR123" s="121"/>
      <c r="SS123" s="121"/>
      <c r="ST123" s="121"/>
      <c r="SU123" s="132"/>
      <c r="SV123" s="121"/>
      <c r="SX123" s="121"/>
      <c r="SY123" s="121"/>
      <c r="SZ123" s="121"/>
      <c r="TA123" s="121"/>
      <c r="TB123" s="121"/>
      <c r="TC123" s="132"/>
      <c r="TF123" s="121"/>
      <c r="TG123" s="121"/>
      <c r="TH123" s="121"/>
      <c r="TI123" s="121"/>
      <c r="TJ123" s="121"/>
      <c r="TK123" s="132"/>
      <c r="TN123" s="121"/>
      <c r="TO123" s="121"/>
      <c r="TP123" s="121"/>
      <c r="TQ123" s="121"/>
      <c r="TR123" s="121"/>
      <c r="TS123" s="132"/>
      <c r="TV123" s="121"/>
      <c r="TW123" s="121"/>
      <c r="TX123" s="121"/>
      <c r="TY123" s="121"/>
      <c r="TZ123" s="121"/>
      <c r="UA123" s="132"/>
      <c r="UD123" s="121"/>
      <c r="UE123" s="121"/>
      <c r="UF123" s="121"/>
      <c r="UG123" s="121"/>
      <c r="UH123" s="121"/>
      <c r="UI123" s="132"/>
      <c r="UL123" s="121"/>
      <c r="UM123" s="121"/>
      <c r="UN123" s="121"/>
      <c r="UO123" s="121"/>
      <c r="UP123" s="121"/>
      <c r="UQ123" s="132"/>
      <c r="UT123" s="121"/>
      <c r="UU123" s="121"/>
      <c r="UV123" s="121"/>
      <c r="UW123" s="121"/>
      <c r="UX123" s="121"/>
      <c r="UY123" s="132"/>
      <c r="VA123" s="121"/>
      <c r="VB123" s="121"/>
      <c r="VC123" s="121"/>
      <c r="VD123" s="121"/>
      <c r="VE123" s="121"/>
      <c r="VF123" s="132"/>
    </row>
    <row r="124" spans="486:578">
      <c r="RR124" s="121"/>
      <c r="RS124" s="121"/>
      <c r="RT124" s="121"/>
      <c r="RU124" s="121"/>
      <c r="RV124" s="121"/>
      <c r="RW124" s="132"/>
      <c r="RX124" s="121"/>
      <c r="RZ124" s="121"/>
      <c r="SA124" s="121"/>
      <c r="SB124" s="121"/>
      <c r="SC124" s="121"/>
      <c r="SD124" s="121"/>
      <c r="SE124" s="132"/>
      <c r="SF124" s="121"/>
      <c r="SH124" s="121"/>
      <c r="SI124" s="121"/>
      <c r="SJ124" s="121"/>
      <c r="SK124" s="121"/>
      <c r="SL124" s="121"/>
      <c r="SM124" s="132"/>
      <c r="SN124" s="121"/>
      <c r="SP124" s="121"/>
      <c r="SQ124" s="121"/>
      <c r="SR124" s="121"/>
      <c r="SS124" s="121"/>
      <c r="ST124" s="121"/>
      <c r="SU124" s="132"/>
      <c r="SV124" s="121"/>
      <c r="SX124" s="121"/>
      <c r="SY124" s="121"/>
      <c r="SZ124" s="121"/>
      <c r="TA124" s="121"/>
      <c r="TB124" s="121"/>
      <c r="TC124" s="132"/>
      <c r="TF124" s="121"/>
      <c r="TG124" s="121"/>
      <c r="TH124" s="121"/>
      <c r="TI124" s="121"/>
      <c r="TJ124" s="121"/>
      <c r="TK124" s="132"/>
      <c r="TN124" s="121"/>
      <c r="TO124" s="121"/>
      <c r="TP124" s="121"/>
      <c r="TQ124" s="121"/>
      <c r="TR124" s="121"/>
      <c r="TS124" s="132"/>
      <c r="TV124" s="121"/>
      <c r="TW124" s="121"/>
      <c r="TX124" s="121"/>
      <c r="TY124" s="121"/>
      <c r="TZ124" s="121"/>
      <c r="UA124" s="132"/>
      <c r="UD124" s="121"/>
      <c r="UE124" s="121"/>
      <c r="UF124" s="121"/>
      <c r="UG124" s="121"/>
      <c r="UH124" s="121"/>
      <c r="UI124" s="132"/>
      <c r="UL124" s="121"/>
      <c r="UM124" s="121"/>
      <c r="UN124" s="121"/>
      <c r="UO124" s="121"/>
      <c r="UP124" s="121"/>
      <c r="UQ124" s="132"/>
      <c r="UT124" s="121"/>
      <c r="UU124" s="121"/>
      <c r="UV124" s="121"/>
      <c r="UW124" s="121"/>
      <c r="UX124" s="121"/>
      <c r="UY124" s="132"/>
      <c r="VA124" s="121"/>
      <c r="VB124" s="121"/>
      <c r="VC124" s="121"/>
      <c r="VD124" s="121"/>
      <c r="VE124" s="121"/>
      <c r="VF124" s="132"/>
    </row>
    <row r="125" spans="486:578">
      <c r="RR125" s="121"/>
      <c r="RS125" s="121"/>
      <c r="RT125" s="121"/>
      <c r="RU125" s="121"/>
      <c r="RV125" s="121"/>
      <c r="RW125" s="132"/>
      <c r="RX125" s="121"/>
      <c r="RZ125" s="121"/>
      <c r="SA125" s="121"/>
      <c r="SB125" s="121"/>
      <c r="SC125" s="121"/>
      <c r="SD125" s="121"/>
      <c r="SE125" s="132"/>
      <c r="SF125" s="121"/>
      <c r="SH125" s="121"/>
      <c r="SI125" s="121"/>
      <c r="SJ125" s="121"/>
      <c r="SK125" s="121"/>
      <c r="SL125" s="121"/>
      <c r="SM125" s="132"/>
      <c r="SN125" s="121"/>
      <c r="SP125" s="121"/>
      <c r="SQ125" s="121"/>
      <c r="SR125" s="121"/>
      <c r="SS125" s="121"/>
      <c r="ST125" s="121"/>
      <c r="SU125" s="132"/>
      <c r="SV125" s="121"/>
      <c r="SX125" s="121"/>
      <c r="SY125" s="121"/>
      <c r="SZ125" s="121"/>
      <c r="TA125" s="121"/>
      <c r="TB125" s="121"/>
      <c r="TC125" s="132"/>
      <c r="TF125" s="121"/>
      <c r="TG125" s="121"/>
      <c r="TH125" s="121"/>
      <c r="TI125" s="121"/>
      <c r="TJ125" s="121"/>
      <c r="TK125" s="132"/>
      <c r="TN125" s="121"/>
      <c r="TO125" s="121"/>
      <c r="TP125" s="121"/>
      <c r="TQ125" s="121"/>
      <c r="TR125" s="121"/>
      <c r="TS125" s="132"/>
      <c r="TV125" s="121"/>
      <c r="TW125" s="121"/>
      <c r="TX125" s="121"/>
      <c r="TY125" s="121"/>
      <c r="TZ125" s="121"/>
      <c r="UA125" s="132"/>
      <c r="UD125" s="121"/>
      <c r="UE125" s="121"/>
      <c r="UF125" s="121"/>
      <c r="UG125" s="121"/>
      <c r="UH125" s="121"/>
      <c r="UI125" s="132"/>
      <c r="UL125" s="121"/>
      <c r="UM125" s="121"/>
      <c r="UN125" s="121"/>
      <c r="UO125" s="121"/>
      <c r="UP125" s="121"/>
      <c r="UQ125" s="132"/>
      <c r="UT125" s="121"/>
      <c r="UU125" s="121"/>
      <c r="UV125" s="121"/>
      <c r="UW125" s="121"/>
      <c r="UX125" s="121"/>
      <c r="UY125" s="132"/>
      <c r="VA125" s="121"/>
      <c r="VB125" s="121"/>
      <c r="VC125" s="121"/>
      <c r="VD125" s="121"/>
      <c r="VE125" s="121"/>
      <c r="VF125" s="132"/>
    </row>
    <row r="126" spans="486:578">
      <c r="RR126" s="121"/>
      <c r="RS126" s="121"/>
      <c r="RT126" s="121"/>
      <c r="RU126" s="121"/>
      <c r="RV126" s="121"/>
      <c r="RW126" s="132"/>
      <c r="RX126" s="121"/>
      <c r="RZ126" s="121"/>
      <c r="SA126" s="121"/>
      <c r="SB126" s="121"/>
      <c r="SC126" s="121"/>
      <c r="SD126" s="121"/>
      <c r="SE126" s="132"/>
      <c r="SF126" s="121"/>
      <c r="SH126" s="121"/>
      <c r="SI126" s="121"/>
      <c r="SJ126" s="121"/>
      <c r="SK126" s="121"/>
      <c r="SL126" s="121"/>
      <c r="SM126" s="132"/>
      <c r="SN126" s="121"/>
      <c r="SP126" s="121"/>
      <c r="SQ126" s="121"/>
      <c r="SR126" s="121"/>
      <c r="SS126" s="121"/>
      <c r="ST126" s="121"/>
      <c r="SU126" s="132"/>
      <c r="SV126" s="121"/>
      <c r="SX126" s="121"/>
      <c r="SY126" s="121"/>
      <c r="SZ126" s="121"/>
      <c r="TA126" s="121"/>
      <c r="TB126" s="121"/>
      <c r="TC126" s="132"/>
      <c r="TF126" s="121"/>
      <c r="TG126" s="121"/>
      <c r="TH126" s="121"/>
      <c r="TI126" s="121"/>
      <c r="TJ126" s="121"/>
      <c r="TK126" s="132"/>
      <c r="TN126" s="121"/>
      <c r="TO126" s="121"/>
      <c r="TP126" s="121"/>
      <c r="TQ126" s="121"/>
      <c r="TR126" s="121"/>
      <c r="TS126" s="132"/>
      <c r="TV126" s="121"/>
      <c r="TW126" s="121"/>
      <c r="TX126" s="121"/>
      <c r="TY126" s="121"/>
      <c r="TZ126" s="121"/>
      <c r="UA126" s="132"/>
      <c r="UD126" s="121"/>
      <c r="UE126" s="121"/>
      <c r="UF126" s="121"/>
      <c r="UG126" s="121"/>
      <c r="UH126" s="121"/>
      <c r="UI126" s="132"/>
      <c r="UL126" s="121"/>
      <c r="UM126" s="121"/>
      <c r="UN126" s="121"/>
      <c r="UO126" s="121"/>
      <c r="UP126" s="121"/>
      <c r="UQ126" s="132"/>
      <c r="UT126" s="121"/>
      <c r="UU126" s="121"/>
      <c r="UV126" s="121"/>
      <c r="UW126" s="121"/>
      <c r="UX126" s="121"/>
      <c r="UY126" s="132"/>
      <c r="VA126" s="121"/>
      <c r="VB126" s="121"/>
      <c r="VC126" s="121"/>
      <c r="VD126" s="121"/>
      <c r="VE126" s="121"/>
      <c r="VF126" s="132"/>
    </row>
    <row r="127" spans="486:578">
      <c r="RR127" s="121"/>
      <c r="RS127" s="121"/>
      <c r="RT127" s="121"/>
      <c r="RU127" s="121"/>
      <c r="RV127" s="121"/>
      <c r="RW127" s="132"/>
      <c r="RX127" s="121"/>
      <c r="RZ127" s="121"/>
      <c r="SA127" s="121"/>
      <c r="SB127" s="121"/>
      <c r="SC127" s="121"/>
      <c r="SD127" s="121"/>
      <c r="SE127" s="132"/>
      <c r="SF127" s="121"/>
      <c r="SH127" s="121"/>
      <c r="SI127" s="121"/>
      <c r="SJ127" s="121"/>
      <c r="SK127" s="121"/>
      <c r="SL127" s="121"/>
      <c r="SM127" s="132"/>
      <c r="SN127" s="121"/>
      <c r="SP127" s="121"/>
      <c r="SQ127" s="121"/>
      <c r="SR127" s="121"/>
      <c r="SS127" s="121"/>
      <c r="ST127" s="121"/>
      <c r="SU127" s="132"/>
      <c r="SV127" s="121"/>
      <c r="SX127" s="121"/>
      <c r="SY127" s="121"/>
      <c r="SZ127" s="121"/>
      <c r="TA127" s="121"/>
      <c r="TB127" s="121"/>
      <c r="TC127" s="132"/>
      <c r="TF127" s="121"/>
      <c r="TG127" s="121"/>
      <c r="TH127" s="121"/>
      <c r="TI127" s="121"/>
      <c r="TJ127" s="121"/>
      <c r="TK127" s="132"/>
      <c r="TN127" s="121"/>
      <c r="TO127" s="121"/>
      <c r="TP127" s="121"/>
      <c r="TQ127" s="121"/>
      <c r="TR127" s="121"/>
      <c r="TS127" s="132"/>
      <c r="TV127" s="121"/>
      <c r="TW127" s="121"/>
      <c r="TX127" s="121"/>
      <c r="TY127" s="121"/>
      <c r="TZ127" s="121"/>
      <c r="UA127" s="132"/>
      <c r="UD127" s="121"/>
      <c r="UE127" s="121"/>
      <c r="UF127" s="121"/>
      <c r="UG127" s="121"/>
      <c r="UH127" s="121"/>
      <c r="UI127" s="132"/>
      <c r="UL127" s="121"/>
      <c r="UM127" s="121"/>
      <c r="UN127" s="121"/>
      <c r="UO127" s="121"/>
      <c r="UP127" s="121"/>
      <c r="UQ127" s="132"/>
      <c r="UT127" s="121"/>
      <c r="UU127" s="121"/>
      <c r="UV127" s="121"/>
      <c r="UW127" s="121"/>
      <c r="UX127" s="121"/>
      <c r="UY127" s="132"/>
      <c r="VA127" s="121"/>
      <c r="VB127" s="121"/>
      <c r="VC127" s="121"/>
      <c r="VD127" s="121"/>
      <c r="VE127" s="121"/>
      <c r="VF127" s="132"/>
    </row>
    <row r="128" spans="486:578">
      <c r="RR128" s="121"/>
      <c r="RS128" s="121"/>
      <c r="RT128" s="121"/>
      <c r="RU128" s="121"/>
      <c r="RV128" s="121"/>
      <c r="RW128" s="132"/>
      <c r="RX128" s="121"/>
      <c r="RZ128" s="121"/>
      <c r="SA128" s="121"/>
      <c r="SB128" s="121"/>
      <c r="SC128" s="121"/>
      <c r="SD128" s="121"/>
      <c r="SE128" s="132"/>
      <c r="SF128" s="121"/>
      <c r="SH128" s="121"/>
      <c r="SI128" s="121"/>
      <c r="SJ128" s="121"/>
      <c r="SK128" s="121"/>
      <c r="SL128" s="121"/>
      <c r="SM128" s="132"/>
      <c r="SN128" s="121"/>
      <c r="SP128" s="121"/>
      <c r="SQ128" s="121"/>
      <c r="SR128" s="121"/>
      <c r="SS128" s="121"/>
      <c r="ST128" s="121"/>
      <c r="SU128" s="132"/>
      <c r="SV128" s="121"/>
      <c r="SX128" s="121"/>
      <c r="SY128" s="121"/>
      <c r="SZ128" s="121"/>
      <c r="TA128" s="121"/>
      <c r="TB128" s="121"/>
      <c r="TC128" s="132"/>
      <c r="TF128" s="121"/>
      <c r="TG128" s="121"/>
      <c r="TH128" s="121"/>
      <c r="TI128" s="121"/>
      <c r="TJ128" s="121"/>
      <c r="TK128" s="132"/>
      <c r="TN128" s="121"/>
      <c r="TO128" s="121"/>
      <c r="TP128" s="121"/>
      <c r="TQ128" s="121"/>
      <c r="TR128" s="121"/>
      <c r="TS128" s="132"/>
      <c r="TV128" s="121"/>
      <c r="TW128" s="121"/>
      <c r="TX128" s="121"/>
      <c r="TY128" s="121"/>
      <c r="TZ128" s="121"/>
      <c r="UA128" s="132"/>
      <c r="UD128" s="121"/>
      <c r="UE128" s="121"/>
      <c r="UF128" s="121"/>
      <c r="UG128" s="121"/>
      <c r="UH128" s="121"/>
      <c r="UI128" s="132"/>
      <c r="UL128" s="121"/>
      <c r="UM128" s="121"/>
      <c r="UN128" s="121"/>
      <c r="UO128" s="121"/>
      <c r="UP128" s="121"/>
      <c r="UQ128" s="132"/>
      <c r="UT128" s="121"/>
      <c r="UU128" s="121"/>
      <c r="UV128" s="121"/>
      <c r="UW128" s="121"/>
      <c r="UX128" s="121"/>
      <c r="UY128" s="132"/>
      <c r="VA128" s="121"/>
      <c r="VB128" s="121"/>
      <c r="VC128" s="121"/>
      <c r="VD128" s="121"/>
      <c r="VE128" s="121"/>
      <c r="VF128" s="132"/>
    </row>
    <row r="129" spans="486:578">
      <c r="RR129" s="121"/>
      <c r="RS129" s="121"/>
      <c r="RT129" s="121"/>
      <c r="RU129" s="121"/>
      <c r="RV129" s="121"/>
      <c r="RW129" s="132"/>
      <c r="RX129" s="121"/>
      <c r="RZ129" s="121"/>
      <c r="SA129" s="121"/>
      <c r="SB129" s="121"/>
      <c r="SC129" s="121"/>
      <c r="SD129" s="121"/>
      <c r="SE129" s="132"/>
      <c r="SF129" s="121"/>
      <c r="SH129" s="121"/>
      <c r="SI129" s="121"/>
      <c r="SJ129" s="121"/>
      <c r="SK129" s="121"/>
      <c r="SL129" s="121"/>
      <c r="SM129" s="132"/>
      <c r="SN129" s="121"/>
      <c r="SP129" s="121"/>
      <c r="SQ129" s="121"/>
      <c r="SR129" s="121"/>
      <c r="SS129" s="121"/>
      <c r="ST129" s="121"/>
      <c r="SU129" s="132"/>
      <c r="SV129" s="121"/>
      <c r="SX129" s="121"/>
      <c r="SY129" s="121"/>
      <c r="SZ129" s="121"/>
      <c r="TA129" s="121"/>
      <c r="TB129" s="121"/>
      <c r="TC129" s="132"/>
      <c r="TF129" s="121"/>
      <c r="TG129" s="121"/>
      <c r="TH129" s="121"/>
      <c r="TI129" s="121"/>
      <c r="TJ129" s="121"/>
      <c r="TK129" s="132"/>
      <c r="TN129" s="121"/>
      <c r="TO129" s="121"/>
      <c r="TP129" s="121"/>
      <c r="TQ129" s="121"/>
      <c r="TR129" s="121"/>
      <c r="TS129" s="132"/>
      <c r="TV129" s="121"/>
      <c r="TW129" s="121"/>
      <c r="TX129" s="121"/>
      <c r="TY129" s="121"/>
      <c r="TZ129" s="121"/>
      <c r="UA129" s="132"/>
      <c r="UD129" s="121"/>
      <c r="UE129" s="121"/>
      <c r="UF129" s="121"/>
      <c r="UG129" s="121"/>
      <c r="UH129" s="121"/>
      <c r="UI129" s="132"/>
      <c r="UL129" s="121"/>
      <c r="UM129" s="121"/>
      <c r="UN129" s="121"/>
      <c r="UO129" s="121"/>
      <c r="UP129" s="121"/>
      <c r="UQ129" s="132"/>
      <c r="UT129" s="121"/>
      <c r="UU129" s="121"/>
      <c r="UV129" s="121"/>
      <c r="UW129" s="121"/>
      <c r="UX129" s="121"/>
      <c r="UY129" s="132"/>
      <c r="VA129" s="121"/>
      <c r="VB129" s="121"/>
      <c r="VC129" s="121"/>
      <c r="VD129" s="121"/>
      <c r="VE129" s="121"/>
      <c r="VF129" s="132"/>
    </row>
    <row r="130" spans="486:578">
      <c r="RR130" s="121"/>
      <c r="RS130" s="121"/>
      <c r="RT130" s="121"/>
      <c r="RU130" s="121"/>
      <c r="RV130" s="121"/>
      <c r="RW130" s="132"/>
      <c r="RX130" s="121"/>
      <c r="RZ130" s="121"/>
      <c r="SA130" s="121"/>
      <c r="SB130" s="121"/>
      <c r="SC130" s="121"/>
      <c r="SD130" s="121"/>
      <c r="SE130" s="132"/>
      <c r="SF130" s="121"/>
      <c r="SH130" s="121"/>
      <c r="SI130" s="121"/>
      <c r="SJ130" s="121"/>
      <c r="SK130" s="121"/>
      <c r="SL130" s="121"/>
      <c r="SM130" s="132"/>
      <c r="SN130" s="121"/>
      <c r="SP130" s="121"/>
      <c r="SQ130" s="121"/>
      <c r="SR130" s="121"/>
      <c r="SS130" s="121"/>
      <c r="ST130" s="121"/>
      <c r="SU130" s="132"/>
      <c r="SV130" s="121"/>
      <c r="SX130" s="121"/>
      <c r="SY130" s="121"/>
      <c r="SZ130" s="121"/>
      <c r="TA130" s="121"/>
      <c r="TB130" s="121"/>
      <c r="TC130" s="132"/>
      <c r="TF130" s="121"/>
      <c r="TG130" s="121"/>
      <c r="TH130" s="121"/>
      <c r="TI130" s="121"/>
      <c r="TJ130" s="121"/>
      <c r="TK130" s="132"/>
      <c r="TN130" s="121"/>
      <c r="TO130" s="121"/>
      <c r="TP130" s="121"/>
      <c r="TQ130" s="121"/>
      <c r="TR130" s="121"/>
      <c r="TS130" s="132"/>
      <c r="TV130" s="121"/>
      <c r="TW130" s="121"/>
      <c r="TX130" s="121"/>
      <c r="TY130" s="121"/>
      <c r="TZ130" s="121"/>
      <c r="UA130" s="132"/>
      <c r="UD130" s="121"/>
      <c r="UE130" s="121"/>
      <c r="UF130" s="121"/>
      <c r="UG130" s="121"/>
      <c r="UH130" s="121"/>
      <c r="UI130" s="132"/>
      <c r="UL130" s="121"/>
      <c r="UM130" s="121"/>
      <c r="UN130" s="121"/>
      <c r="UO130" s="121"/>
      <c r="UP130" s="121"/>
      <c r="UQ130" s="132"/>
      <c r="UT130" s="121"/>
      <c r="UU130" s="121"/>
      <c r="UV130" s="121"/>
      <c r="UW130" s="121"/>
      <c r="UX130" s="121"/>
      <c r="UY130" s="132"/>
      <c r="VA130" s="121"/>
      <c r="VB130" s="121"/>
      <c r="VC130" s="121"/>
      <c r="VD130" s="121"/>
      <c r="VE130" s="121"/>
      <c r="VF130" s="132"/>
    </row>
    <row r="131" spans="486:578">
      <c r="RR131" s="121"/>
      <c r="RS131" s="121"/>
      <c r="RT131" s="121"/>
      <c r="RU131" s="121"/>
      <c r="RV131" s="121"/>
      <c r="RW131" s="132"/>
      <c r="RX131" s="121"/>
      <c r="RZ131" s="121"/>
      <c r="SA131" s="121"/>
      <c r="SB131" s="121"/>
      <c r="SC131" s="121"/>
      <c r="SD131" s="121"/>
      <c r="SE131" s="132"/>
      <c r="SF131" s="121"/>
      <c r="SH131" s="121"/>
      <c r="SI131" s="121"/>
      <c r="SJ131" s="121"/>
      <c r="SK131" s="121"/>
      <c r="SL131" s="121"/>
      <c r="SM131" s="132"/>
      <c r="SN131" s="121"/>
      <c r="SP131" s="121"/>
      <c r="SQ131" s="121"/>
      <c r="SR131" s="121"/>
      <c r="SS131" s="121"/>
      <c r="ST131" s="121"/>
      <c r="SU131" s="132"/>
      <c r="SV131" s="121"/>
      <c r="SX131" s="121"/>
      <c r="SY131" s="121"/>
      <c r="SZ131" s="121"/>
      <c r="TA131" s="121"/>
      <c r="TB131" s="121"/>
      <c r="TC131" s="132"/>
      <c r="TF131" s="121"/>
      <c r="TG131" s="121"/>
      <c r="TH131" s="121"/>
      <c r="TI131" s="121"/>
      <c r="TJ131" s="121"/>
      <c r="TK131" s="132"/>
      <c r="TN131" s="121"/>
      <c r="TO131" s="121"/>
      <c r="TP131" s="121"/>
      <c r="TQ131" s="121"/>
      <c r="TR131" s="121"/>
      <c r="TS131" s="132"/>
      <c r="TV131" s="121"/>
      <c r="TW131" s="121"/>
      <c r="TX131" s="121"/>
      <c r="TY131" s="121"/>
      <c r="TZ131" s="121"/>
      <c r="UA131" s="132"/>
      <c r="UD131" s="121"/>
      <c r="UE131" s="121"/>
      <c r="UF131" s="121"/>
      <c r="UG131" s="121"/>
      <c r="UH131" s="121"/>
      <c r="UI131" s="132"/>
      <c r="UL131" s="121"/>
      <c r="UM131" s="121"/>
      <c r="UN131" s="121"/>
      <c r="UO131" s="121"/>
      <c r="UP131" s="121"/>
      <c r="UQ131" s="132"/>
      <c r="UT131" s="121"/>
      <c r="UU131" s="121"/>
      <c r="UV131" s="121"/>
      <c r="UW131" s="121"/>
      <c r="UX131" s="121"/>
      <c r="UY131" s="132"/>
      <c r="VA131" s="121"/>
      <c r="VB131" s="121"/>
      <c r="VC131" s="121"/>
      <c r="VD131" s="121"/>
      <c r="VE131" s="121"/>
      <c r="VF131" s="132"/>
    </row>
    <row r="132" spans="486:578">
      <c r="RR132" s="121"/>
      <c r="RS132" s="121"/>
      <c r="RT132" s="121"/>
      <c r="RU132" s="121"/>
      <c r="RV132" s="121"/>
      <c r="RW132" s="132"/>
      <c r="RX132" s="121"/>
      <c r="RZ132" s="121"/>
      <c r="SA132" s="121"/>
      <c r="SB132" s="121"/>
      <c r="SC132" s="121"/>
      <c r="SD132" s="121"/>
      <c r="SE132" s="132"/>
      <c r="SF132" s="121"/>
      <c r="SH132" s="121"/>
      <c r="SI132" s="121"/>
      <c r="SJ132" s="121"/>
      <c r="SK132" s="121"/>
      <c r="SL132" s="121"/>
      <c r="SM132" s="132"/>
      <c r="SN132" s="121"/>
      <c r="SP132" s="121"/>
      <c r="SQ132" s="121"/>
      <c r="SR132" s="121"/>
      <c r="SS132" s="121"/>
      <c r="ST132" s="121"/>
      <c r="SU132" s="132"/>
      <c r="SV132" s="121"/>
      <c r="SX132" s="121"/>
      <c r="SY132" s="121"/>
      <c r="SZ132" s="121"/>
      <c r="TA132" s="121"/>
      <c r="TB132" s="121"/>
      <c r="TC132" s="132"/>
      <c r="TF132" s="121"/>
      <c r="TG132" s="121"/>
      <c r="TH132" s="121"/>
      <c r="TI132" s="121"/>
      <c r="TJ132" s="121"/>
      <c r="TK132" s="132"/>
      <c r="TN132" s="121"/>
      <c r="TO132" s="121"/>
      <c r="TP132" s="121"/>
      <c r="TQ132" s="121"/>
      <c r="TR132" s="121"/>
      <c r="TS132" s="132"/>
      <c r="TV132" s="121"/>
      <c r="TW132" s="121"/>
      <c r="TX132" s="121"/>
      <c r="TY132" s="121"/>
      <c r="TZ132" s="121"/>
      <c r="UA132" s="132"/>
      <c r="UD132" s="121"/>
      <c r="UE132" s="121"/>
      <c r="UF132" s="121"/>
      <c r="UG132" s="121"/>
      <c r="UH132" s="121"/>
      <c r="UI132" s="132"/>
      <c r="UL132" s="121"/>
      <c r="UM132" s="121"/>
      <c r="UN132" s="121"/>
      <c r="UO132" s="121"/>
      <c r="UP132" s="121"/>
      <c r="UQ132" s="132"/>
      <c r="UT132" s="121"/>
      <c r="UU132" s="121"/>
      <c r="UV132" s="121"/>
      <c r="UW132" s="121"/>
      <c r="UX132" s="121"/>
      <c r="UY132" s="132"/>
      <c r="VA132" s="121"/>
      <c r="VB132" s="121"/>
      <c r="VC132" s="121"/>
      <c r="VD132" s="121"/>
      <c r="VE132" s="121"/>
      <c r="VF132" s="132"/>
    </row>
    <row r="133" spans="486:578">
      <c r="RR133" s="121"/>
      <c r="RS133" s="121"/>
      <c r="RT133" s="121"/>
      <c r="RU133" s="121"/>
      <c r="RV133" s="121"/>
      <c r="RW133" s="132"/>
      <c r="RX133" s="121"/>
      <c r="RZ133" s="121"/>
      <c r="SA133" s="121"/>
      <c r="SB133" s="121"/>
      <c r="SC133" s="121"/>
      <c r="SD133" s="121"/>
      <c r="SE133" s="132"/>
      <c r="SF133" s="121"/>
      <c r="SH133" s="121"/>
      <c r="SI133" s="121"/>
      <c r="SJ133" s="121"/>
      <c r="SK133" s="121"/>
      <c r="SL133" s="121"/>
      <c r="SM133" s="132"/>
      <c r="SN133" s="121"/>
      <c r="SP133" s="121"/>
      <c r="SQ133" s="121"/>
      <c r="SR133" s="121"/>
      <c r="SS133" s="121"/>
      <c r="ST133" s="121"/>
      <c r="SU133" s="132"/>
      <c r="SV133" s="121"/>
      <c r="SX133" s="121"/>
      <c r="SY133" s="121"/>
      <c r="SZ133" s="121"/>
      <c r="TA133" s="121"/>
      <c r="TB133" s="121"/>
      <c r="TC133" s="132"/>
      <c r="TF133" s="121"/>
      <c r="TG133" s="121"/>
      <c r="TH133" s="121"/>
      <c r="TI133" s="121"/>
      <c r="TJ133" s="121"/>
      <c r="TK133" s="132"/>
      <c r="TN133" s="121"/>
      <c r="TO133" s="121"/>
      <c r="TP133" s="121"/>
      <c r="TQ133" s="121"/>
      <c r="TR133" s="121"/>
      <c r="TS133" s="132"/>
      <c r="TV133" s="121"/>
      <c r="TW133" s="121"/>
      <c r="TX133" s="121"/>
      <c r="TY133" s="121"/>
      <c r="TZ133" s="121"/>
      <c r="UA133" s="132"/>
      <c r="UD133" s="121"/>
      <c r="UE133" s="121"/>
      <c r="UF133" s="121"/>
      <c r="UG133" s="121"/>
      <c r="UH133" s="121"/>
      <c r="UI133" s="132"/>
      <c r="UL133" s="121"/>
      <c r="UM133" s="121"/>
      <c r="UN133" s="121"/>
      <c r="UO133" s="121"/>
      <c r="UP133" s="121"/>
      <c r="UQ133" s="132"/>
      <c r="UT133" s="121"/>
      <c r="UU133" s="121"/>
      <c r="UV133" s="121"/>
      <c r="UW133" s="121"/>
      <c r="UX133" s="121"/>
      <c r="UY133" s="132"/>
      <c r="VA133" s="121"/>
      <c r="VB133" s="121"/>
      <c r="VC133" s="121"/>
      <c r="VD133" s="121"/>
      <c r="VE133" s="121"/>
      <c r="VF133" s="132"/>
    </row>
    <row r="134" spans="486:578">
      <c r="RR134" s="121"/>
      <c r="RS134" s="121"/>
      <c r="RT134" s="121"/>
      <c r="RU134" s="121"/>
      <c r="RV134" s="121"/>
      <c r="RW134" s="132"/>
      <c r="RX134" s="121"/>
      <c r="RZ134" s="121"/>
      <c r="SA134" s="121"/>
      <c r="SB134" s="121"/>
      <c r="SC134" s="121"/>
      <c r="SD134" s="121"/>
      <c r="SE134" s="132"/>
      <c r="SF134" s="121"/>
      <c r="SH134" s="121"/>
      <c r="SI134" s="121"/>
      <c r="SJ134" s="121"/>
      <c r="SK134" s="121"/>
      <c r="SL134" s="121"/>
      <c r="SM134" s="132"/>
      <c r="SN134" s="121"/>
      <c r="SP134" s="121"/>
      <c r="SQ134" s="121"/>
      <c r="SR134" s="121"/>
      <c r="SS134" s="121"/>
      <c r="ST134" s="121"/>
      <c r="SU134" s="132"/>
      <c r="SV134" s="121"/>
      <c r="SX134" s="121"/>
      <c r="SY134" s="121"/>
      <c r="SZ134" s="121"/>
      <c r="TA134" s="121"/>
      <c r="TB134" s="121"/>
      <c r="TC134" s="132"/>
      <c r="TF134" s="121"/>
      <c r="TG134" s="121"/>
      <c r="TH134" s="121"/>
      <c r="TI134" s="121"/>
      <c r="TJ134" s="121"/>
      <c r="TK134" s="132"/>
      <c r="TN134" s="121"/>
      <c r="TO134" s="121"/>
      <c r="TP134" s="121"/>
      <c r="TQ134" s="121"/>
      <c r="TR134" s="121"/>
      <c r="TS134" s="132"/>
      <c r="TV134" s="121"/>
      <c r="TW134" s="121"/>
      <c r="TX134" s="121"/>
      <c r="TY134" s="121"/>
      <c r="TZ134" s="121"/>
      <c r="UA134" s="132"/>
      <c r="UD134" s="121"/>
      <c r="UE134" s="121"/>
      <c r="UF134" s="121"/>
      <c r="UG134" s="121"/>
      <c r="UH134" s="121"/>
      <c r="UI134" s="132"/>
      <c r="UL134" s="121"/>
      <c r="UM134" s="121"/>
      <c r="UN134" s="121"/>
      <c r="UO134" s="121"/>
      <c r="UP134" s="121"/>
      <c r="UQ134" s="132"/>
      <c r="UT134" s="121"/>
      <c r="UU134" s="121"/>
      <c r="UV134" s="121"/>
      <c r="UW134" s="121"/>
      <c r="UX134" s="121"/>
      <c r="UY134" s="132"/>
      <c r="VA134" s="121"/>
      <c r="VB134" s="121"/>
      <c r="VC134" s="121"/>
      <c r="VD134" s="121"/>
      <c r="VE134" s="121"/>
      <c r="VF134" s="132"/>
    </row>
  </sheetData>
  <autoFilter ref="VQ1:VQ134"/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:JU19 JU86:JU87 JU21:JU58 JU60:JU72 JU74:JU79">
    <cfRule type="cellIs" dxfId="348" priority="235" operator="equal">
      <formula>799</formula>
    </cfRule>
    <cfRule type="uniqueValues" priority="236"/>
  </conditionalFormatting>
  <conditionalFormatting sqref="JU80:JU85">
    <cfRule type="cellIs" dxfId="347" priority="231" operator="equal">
      <formula>799</formula>
    </cfRule>
    <cfRule type="uniqueValues" priority="234"/>
  </conditionalFormatting>
  <conditionalFormatting sqref="JU80:JU85 JY80:JY85">
    <cfRule type="uniqueValues" priority="233"/>
  </conditionalFormatting>
  <conditionalFormatting sqref="JU80:JU85">
    <cfRule type="cellIs" dxfId="346" priority="232" operator="equal">
      <formula>799</formula>
    </cfRule>
  </conditionalFormatting>
  <conditionalFormatting sqref="JU96:JU99">
    <cfRule type="cellIs" dxfId="345" priority="229" operator="equal">
      <formula>799</formula>
    </cfRule>
    <cfRule type="uniqueValues" priority="230"/>
  </conditionalFormatting>
  <conditionalFormatting sqref="JU100">
    <cfRule type="cellIs" dxfId="344" priority="227" operator="equal">
      <formula>799</formula>
    </cfRule>
    <cfRule type="uniqueValues" priority="228"/>
  </conditionalFormatting>
  <conditionalFormatting sqref="JU101">
    <cfRule type="cellIs" dxfId="343" priority="225" operator="equal">
      <formula>799</formula>
    </cfRule>
    <cfRule type="uniqueValues" priority="226"/>
  </conditionalFormatting>
  <conditionalFormatting sqref="JU102">
    <cfRule type="cellIs" dxfId="342" priority="223" operator="equal">
      <formula>799</formula>
    </cfRule>
    <cfRule type="uniqueValues" priority="224"/>
  </conditionalFormatting>
  <conditionalFormatting sqref="JU103">
    <cfRule type="cellIs" dxfId="341" priority="221" operator="equal">
      <formula>799</formula>
    </cfRule>
    <cfRule type="uniqueValues" priority="222"/>
  </conditionalFormatting>
  <conditionalFormatting sqref="JU104">
    <cfRule type="cellIs" dxfId="340" priority="219" operator="equal">
      <formula>799</formula>
    </cfRule>
    <cfRule type="uniqueValues" priority="220"/>
  </conditionalFormatting>
  <conditionalFormatting sqref="KC4">
    <cfRule type="cellIs" dxfId="339" priority="217" operator="equal">
      <formula>799</formula>
    </cfRule>
    <cfRule type="uniqueValues" priority="218"/>
  </conditionalFormatting>
  <conditionalFormatting sqref="KC9">
    <cfRule type="cellIs" dxfId="338" priority="215" operator="equal">
      <formula>799</formula>
    </cfRule>
    <cfRule type="uniqueValues" priority="216"/>
  </conditionalFormatting>
  <conditionalFormatting sqref="KC11">
    <cfRule type="cellIs" dxfId="337" priority="213" operator="equal">
      <formula>799</formula>
    </cfRule>
    <cfRule type="uniqueValues" priority="214"/>
  </conditionalFormatting>
  <conditionalFormatting sqref="KC12">
    <cfRule type="cellIs" dxfId="336" priority="211" operator="equal">
      <formula>799</formula>
    </cfRule>
    <cfRule type="uniqueValues" priority="212"/>
  </conditionalFormatting>
  <conditionalFormatting sqref="KC14">
    <cfRule type="cellIs" dxfId="335" priority="209" operator="equal">
      <formula>799</formula>
    </cfRule>
    <cfRule type="uniqueValues" priority="210"/>
  </conditionalFormatting>
  <conditionalFormatting sqref="KC17">
    <cfRule type="cellIs" dxfId="334" priority="207" operator="equal">
      <formula>799</formula>
    </cfRule>
    <cfRule type="uniqueValues" priority="208"/>
  </conditionalFormatting>
  <conditionalFormatting sqref="KC22">
    <cfRule type="cellIs" dxfId="333" priority="205" operator="equal">
      <formula>799</formula>
    </cfRule>
    <cfRule type="uniqueValues" priority="206"/>
  </conditionalFormatting>
  <conditionalFormatting sqref="KC31">
    <cfRule type="cellIs" dxfId="332" priority="203" operator="equal">
      <formula>799</formula>
    </cfRule>
    <cfRule type="uniqueValues" priority="204"/>
  </conditionalFormatting>
  <conditionalFormatting sqref="KC42">
    <cfRule type="cellIs" dxfId="331" priority="201" operator="equal">
      <formula>799</formula>
    </cfRule>
    <cfRule type="uniqueValues" priority="202"/>
  </conditionalFormatting>
  <conditionalFormatting sqref="KC43">
    <cfRule type="cellIs" dxfId="330" priority="199" operator="equal">
      <formula>799</formula>
    </cfRule>
    <cfRule type="uniqueValues" priority="200"/>
  </conditionalFormatting>
  <conditionalFormatting sqref="KK4">
    <cfRule type="cellIs" dxfId="329" priority="197" operator="equal">
      <formula>799</formula>
    </cfRule>
    <cfRule type="uniqueValues" priority="198"/>
  </conditionalFormatting>
  <conditionalFormatting sqref="KK9">
    <cfRule type="cellIs" dxfId="328" priority="195" operator="equal">
      <formula>799</formula>
    </cfRule>
    <cfRule type="uniqueValues" priority="196"/>
  </conditionalFormatting>
  <conditionalFormatting sqref="KK11">
    <cfRule type="cellIs" dxfId="327" priority="193" operator="equal">
      <formula>799</formula>
    </cfRule>
    <cfRule type="uniqueValues" priority="194"/>
  </conditionalFormatting>
  <conditionalFormatting sqref="KK12">
    <cfRule type="cellIs" dxfId="326" priority="191" operator="equal">
      <formula>799</formula>
    </cfRule>
    <cfRule type="uniqueValues" priority="192"/>
  </conditionalFormatting>
  <conditionalFormatting sqref="KK14">
    <cfRule type="cellIs" dxfId="325" priority="189" operator="equal">
      <formula>799</formula>
    </cfRule>
    <cfRule type="uniqueValues" priority="190"/>
  </conditionalFormatting>
  <conditionalFormatting sqref="KK17">
    <cfRule type="cellIs" dxfId="324" priority="187" operator="equal">
      <formula>799</formula>
    </cfRule>
    <cfRule type="uniqueValues" priority="188"/>
  </conditionalFormatting>
  <conditionalFormatting sqref="KK22">
    <cfRule type="cellIs" dxfId="323" priority="185" operator="equal">
      <formula>799</formula>
    </cfRule>
    <cfRule type="uniqueValues" priority="186"/>
  </conditionalFormatting>
  <conditionalFormatting sqref="KK31">
    <cfRule type="cellIs" dxfId="322" priority="183" operator="equal">
      <formula>799</formula>
    </cfRule>
    <cfRule type="uniqueValues" priority="184"/>
  </conditionalFormatting>
  <conditionalFormatting sqref="KK42">
    <cfRule type="cellIs" dxfId="321" priority="181" operator="equal">
      <formula>799</formula>
    </cfRule>
    <cfRule type="uniqueValues" priority="182"/>
  </conditionalFormatting>
  <conditionalFormatting sqref="KK43">
    <cfRule type="cellIs" dxfId="320" priority="179" operator="equal">
      <formula>799</formula>
    </cfRule>
    <cfRule type="uniqueValues" priority="180"/>
  </conditionalFormatting>
  <conditionalFormatting sqref="LQ4">
    <cfRule type="cellIs" dxfId="319" priority="177" operator="equal">
      <formula>799</formula>
    </cfRule>
    <cfRule type="uniqueValues" priority="178"/>
  </conditionalFormatting>
  <conditionalFormatting sqref="LI4">
    <cfRule type="cellIs" dxfId="318" priority="175" operator="equal">
      <formula>799</formula>
    </cfRule>
    <cfRule type="uniqueValues" priority="176"/>
  </conditionalFormatting>
  <conditionalFormatting sqref="LI9">
    <cfRule type="cellIs" dxfId="317" priority="173" operator="equal">
      <formula>799</formula>
    </cfRule>
    <cfRule type="uniqueValues" priority="174"/>
  </conditionalFormatting>
  <conditionalFormatting sqref="LI11">
    <cfRule type="cellIs" dxfId="316" priority="171" operator="equal">
      <formula>799</formula>
    </cfRule>
    <cfRule type="uniqueValues" priority="172"/>
  </conditionalFormatting>
  <conditionalFormatting sqref="LI12">
    <cfRule type="cellIs" dxfId="315" priority="169" operator="equal">
      <formula>799</formula>
    </cfRule>
    <cfRule type="uniqueValues" priority="170"/>
  </conditionalFormatting>
  <conditionalFormatting sqref="LI14">
    <cfRule type="cellIs" dxfId="314" priority="167" operator="equal">
      <formula>799</formula>
    </cfRule>
    <cfRule type="uniqueValues" priority="168"/>
  </conditionalFormatting>
  <conditionalFormatting sqref="LI17">
    <cfRule type="cellIs" dxfId="313" priority="165" operator="equal">
      <formula>799</formula>
    </cfRule>
    <cfRule type="uniqueValues" priority="166"/>
  </conditionalFormatting>
  <conditionalFormatting sqref="LI22">
    <cfRule type="cellIs" dxfId="312" priority="163" operator="equal">
      <formula>799</formula>
    </cfRule>
    <cfRule type="uniqueValues" priority="164"/>
  </conditionalFormatting>
  <conditionalFormatting sqref="LI42">
    <cfRule type="cellIs" dxfId="311" priority="161" operator="equal">
      <formula>799</formula>
    </cfRule>
    <cfRule type="uniqueValues" priority="162"/>
  </conditionalFormatting>
  <conditionalFormatting sqref="LI31">
    <cfRule type="cellIs" dxfId="310" priority="159" operator="equal">
      <formula>799</formula>
    </cfRule>
    <cfRule type="uniqueValues" priority="160"/>
  </conditionalFormatting>
  <conditionalFormatting sqref="LY4">
    <cfRule type="cellIs" dxfId="309" priority="157" operator="equal">
      <formula>799</formula>
    </cfRule>
    <cfRule type="uniqueValues" priority="158"/>
  </conditionalFormatting>
  <conditionalFormatting sqref="MG4">
    <cfRule type="cellIs" dxfId="308" priority="155" operator="equal">
      <formula>799</formula>
    </cfRule>
    <cfRule type="uniqueValues" priority="156"/>
  </conditionalFormatting>
  <conditionalFormatting sqref="MG9">
    <cfRule type="cellIs" dxfId="307" priority="153" operator="equal">
      <formula>799</formula>
    </cfRule>
    <cfRule type="uniqueValues" priority="154"/>
  </conditionalFormatting>
  <conditionalFormatting sqref="MG11">
    <cfRule type="cellIs" dxfId="306" priority="151" operator="equal">
      <formula>799</formula>
    </cfRule>
    <cfRule type="uniqueValues" priority="152"/>
  </conditionalFormatting>
  <conditionalFormatting sqref="MG12">
    <cfRule type="cellIs" dxfId="305" priority="149" operator="equal">
      <formula>799</formula>
    </cfRule>
    <cfRule type="uniqueValues" priority="150"/>
  </conditionalFormatting>
  <conditionalFormatting sqref="MG17">
    <cfRule type="cellIs" dxfId="304" priority="147" operator="equal">
      <formula>799</formula>
    </cfRule>
    <cfRule type="uniqueValues" priority="148"/>
  </conditionalFormatting>
  <conditionalFormatting sqref="MG31">
    <cfRule type="cellIs" dxfId="303" priority="145" operator="equal">
      <formula>799</formula>
    </cfRule>
    <cfRule type="uniqueValues" priority="146"/>
  </conditionalFormatting>
  <conditionalFormatting sqref="MG42">
    <cfRule type="cellIs" dxfId="302" priority="143" operator="equal">
      <formula>799</formula>
    </cfRule>
    <cfRule type="uniqueValues" priority="144"/>
  </conditionalFormatting>
  <conditionalFormatting sqref="MO4">
    <cfRule type="cellIs" dxfId="301" priority="141" operator="equal">
      <formula>799</formula>
    </cfRule>
    <cfRule type="uniqueValues" priority="142"/>
  </conditionalFormatting>
  <conditionalFormatting sqref="MO9">
    <cfRule type="cellIs" dxfId="300" priority="139" operator="equal">
      <formula>799</formula>
    </cfRule>
    <cfRule type="uniqueValues" priority="140"/>
  </conditionalFormatting>
  <conditionalFormatting sqref="MO12">
    <cfRule type="cellIs" dxfId="299" priority="137" operator="equal">
      <formula>799</formula>
    </cfRule>
    <cfRule type="uniqueValues" priority="138"/>
  </conditionalFormatting>
  <conditionalFormatting sqref="MO17">
    <cfRule type="cellIs" dxfId="298" priority="135" operator="equal">
      <formula>799</formula>
    </cfRule>
    <cfRule type="uniqueValues" priority="136"/>
  </conditionalFormatting>
  <conditionalFormatting sqref="MO31">
    <cfRule type="cellIs" dxfId="297" priority="133" operator="equal">
      <formula>799</formula>
    </cfRule>
    <cfRule type="uniqueValues" priority="134"/>
  </conditionalFormatting>
  <conditionalFormatting sqref="MO42">
    <cfRule type="cellIs" dxfId="296" priority="131" operator="equal">
      <formula>799</formula>
    </cfRule>
    <cfRule type="uniqueValues" priority="132"/>
  </conditionalFormatting>
  <conditionalFormatting sqref="MW4">
    <cfRule type="cellIs" dxfId="295" priority="129" operator="equal">
      <formula>799</formula>
    </cfRule>
    <cfRule type="uniqueValues" priority="130"/>
  </conditionalFormatting>
  <conditionalFormatting sqref="MW9">
    <cfRule type="cellIs" dxfId="294" priority="127" operator="equal">
      <formula>799</formula>
    </cfRule>
    <cfRule type="uniqueValues" priority="128"/>
  </conditionalFormatting>
  <conditionalFormatting sqref="MW12">
    <cfRule type="cellIs" dxfId="293" priority="125" operator="equal">
      <formula>799</formula>
    </cfRule>
    <cfRule type="uniqueValues" priority="126"/>
  </conditionalFormatting>
  <conditionalFormatting sqref="NE4">
    <cfRule type="cellIs" dxfId="292" priority="123" operator="equal">
      <formula>799</formula>
    </cfRule>
    <cfRule type="uniqueValues" priority="124"/>
  </conditionalFormatting>
  <conditionalFormatting sqref="NE9">
    <cfRule type="cellIs" dxfId="291" priority="121" operator="equal">
      <formula>799</formula>
    </cfRule>
    <cfRule type="uniqueValues" priority="122"/>
  </conditionalFormatting>
  <conditionalFormatting sqref="NE12">
    <cfRule type="cellIs" dxfId="290" priority="119" operator="equal">
      <formula>799</formula>
    </cfRule>
    <cfRule type="uniqueValues" priority="120"/>
  </conditionalFormatting>
  <conditionalFormatting sqref="NM4">
    <cfRule type="cellIs" dxfId="289" priority="117" operator="equal">
      <formula>799</formula>
    </cfRule>
    <cfRule type="uniqueValues" priority="118"/>
  </conditionalFormatting>
  <conditionalFormatting sqref="NM9">
    <cfRule type="cellIs" dxfId="288" priority="115" operator="equal">
      <formula>799</formula>
    </cfRule>
    <cfRule type="uniqueValues" priority="116"/>
  </conditionalFormatting>
  <conditionalFormatting sqref="NM12">
    <cfRule type="cellIs" dxfId="287" priority="113" operator="equal">
      <formula>799</formula>
    </cfRule>
    <cfRule type="uniqueValues" priority="114"/>
  </conditionalFormatting>
  <conditionalFormatting sqref="OP4">
    <cfRule type="cellIs" dxfId="286" priority="111" operator="equal">
      <formula>799</formula>
    </cfRule>
    <cfRule type="uniqueValues" priority="112"/>
  </conditionalFormatting>
  <conditionalFormatting sqref="OP9">
    <cfRule type="cellIs" dxfId="285" priority="109" operator="equal">
      <formula>799</formula>
    </cfRule>
    <cfRule type="uniqueValues" priority="110"/>
  </conditionalFormatting>
  <conditionalFormatting sqref="OP12">
    <cfRule type="cellIs" dxfId="284" priority="107" operator="equal">
      <formula>799</formula>
    </cfRule>
    <cfRule type="uniqueValues" priority="108"/>
  </conditionalFormatting>
  <conditionalFormatting sqref="OX4">
    <cfRule type="cellIs" dxfId="283" priority="105" operator="equal">
      <formula>799</formula>
    </cfRule>
    <cfRule type="uniqueValues" priority="106"/>
  </conditionalFormatting>
  <conditionalFormatting sqref="OX9">
    <cfRule type="cellIs" dxfId="282" priority="103" operator="equal">
      <formula>799</formula>
    </cfRule>
    <cfRule type="uniqueValues" priority="104"/>
  </conditionalFormatting>
  <conditionalFormatting sqref="OX12">
    <cfRule type="cellIs" dxfId="281" priority="101" operator="equal">
      <formula>799</formula>
    </cfRule>
    <cfRule type="uniqueValues" priority="102"/>
  </conditionalFormatting>
  <conditionalFormatting sqref="PF4">
    <cfRule type="cellIs" dxfId="280" priority="99" operator="equal">
      <formula>799</formula>
    </cfRule>
    <cfRule type="uniqueValues" priority="100"/>
  </conditionalFormatting>
  <conditionalFormatting sqref="PF9">
    <cfRule type="cellIs" dxfId="279" priority="97" operator="equal">
      <formula>799</formula>
    </cfRule>
    <cfRule type="uniqueValues" priority="98"/>
  </conditionalFormatting>
  <conditionalFormatting sqref="PF12">
    <cfRule type="cellIs" dxfId="278" priority="95" operator="equal">
      <formula>799</formula>
    </cfRule>
    <cfRule type="uniqueValues" priority="96"/>
  </conditionalFormatting>
  <conditionalFormatting sqref="PN4">
    <cfRule type="cellIs" dxfId="277" priority="93" operator="equal">
      <formula>799</formula>
    </cfRule>
    <cfRule type="uniqueValues" priority="94"/>
  </conditionalFormatting>
  <conditionalFormatting sqref="PN9">
    <cfRule type="cellIs" dxfId="276" priority="91" operator="equal">
      <formula>799</formula>
    </cfRule>
    <cfRule type="uniqueValues" priority="92"/>
  </conditionalFormatting>
  <conditionalFormatting sqref="PN12">
    <cfRule type="cellIs" dxfId="275" priority="89" operator="equal">
      <formula>799</formula>
    </cfRule>
    <cfRule type="uniqueValues" priority="90"/>
  </conditionalFormatting>
  <conditionalFormatting sqref="PV4">
    <cfRule type="cellIs" dxfId="274" priority="87" operator="equal">
      <formula>799</formula>
    </cfRule>
    <cfRule type="uniqueValues" priority="88"/>
  </conditionalFormatting>
  <conditionalFormatting sqref="PV9">
    <cfRule type="cellIs" dxfId="273" priority="85" operator="equal">
      <formula>799</formula>
    </cfRule>
    <cfRule type="uniqueValues" priority="86"/>
  </conditionalFormatting>
  <conditionalFormatting sqref="PV12">
    <cfRule type="cellIs" dxfId="272" priority="83" operator="equal">
      <formula>799</formula>
    </cfRule>
    <cfRule type="uniqueValues" priority="84"/>
  </conditionalFormatting>
  <conditionalFormatting sqref="QE4">
    <cfRule type="cellIs" dxfId="271" priority="75" operator="equal">
      <formula>799</formula>
    </cfRule>
    <cfRule type="uniqueValues" priority="76"/>
  </conditionalFormatting>
  <conditionalFormatting sqref="QE9">
    <cfRule type="cellIs" dxfId="270" priority="73" operator="equal">
      <formula>799</formula>
    </cfRule>
    <cfRule type="uniqueValues" priority="74"/>
  </conditionalFormatting>
  <conditionalFormatting sqref="QE12">
    <cfRule type="cellIs" dxfId="269" priority="71" operator="equal">
      <formula>799</formula>
    </cfRule>
    <cfRule type="uniqueValues" priority="72"/>
  </conditionalFormatting>
  <conditionalFormatting sqref="QM4">
    <cfRule type="cellIs" dxfId="268" priority="69" operator="equal">
      <formula>799</formula>
    </cfRule>
    <cfRule type="uniqueValues" priority="70"/>
  </conditionalFormatting>
  <conditionalFormatting sqref="QM9">
    <cfRule type="cellIs" dxfId="267" priority="67" operator="equal">
      <formula>799</formula>
    </cfRule>
    <cfRule type="uniqueValues" priority="68"/>
  </conditionalFormatting>
  <conditionalFormatting sqref="QM12">
    <cfRule type="cellIs" dxfId="266" priority="65" operator="equal">
      <formula>799</formula>
    </cfRule>
    <cfRule type="uniqueValues" priority="66"/>
  </conditionalFormatting>
  <conditionalFormatting sqref="QV4">
    <cfRule type="cellIs" dxfId="265" priority="63" operator="equal">
      <formula>799</formula>
    </cfRule>
    <cfRule type="uniqueValues" priority="64"/>
  </conditionalFormatting>
  <conditionalFormatting sqref="QV9">
    <cfRule type="cellIs" dxfId="264" priority="61" operator="equal">
      <formula>799</formula>
    </cfRule>
    <cfRule type="uniqueValues" priority="62"/>
  </conditionalFormatting>
  <conditionalFormatting sqref="QV12">
    <cfRule type="cellIs" dxfId="263" priority="59" operator="equal">
      <formula>799</formula>
    </cfRule>
    <cfRule type="uniqueValues" priority="60"/>
  </conditionalFormatting>
  <conditionalFormatting sqref="RD4">
    <cfRule type="cellIs" dxfId="262" priority="57" operator="equal">
      <formula>799</formula>
    </cfRule>
    <cfRule type="uniqueValues" priority="58"/>
  </conditionalFormatting>
  <conditionalFormatting sqref="RD9">
    <cfRule type="cellIs" dxfId="261" priority="55" operator="equal">
      <formula>799</formula>
    </cfRule>
    <cfRule type="uniqueValues" priority="56"/>
  </conditionalFormatting>
  <conditionalFormatting sqref="RD12">
    <cfRule type="cellIs" dxfId="260" priority="53" operator="equal">
      <formula>799</formula>
    </cfRule>
    <cfRule type="uniqueValues" priority="54"/>
  </conditionalFormatting>
  <conditionalFormatting sqref="RS4">
    <cfRule type="cellIs" dxfId="259" priority="45" operator="equal">
      <formula>799</formula>
    </cfRule>
    <cfRule type="uniqueValues" priority="46"/>
  </conditionalFormatting>
  <conditionalFormatting sqref="RS9">
    <cfRule type="cellIs" dxfId="258" priority="43" operator="equal">
      <formula>799</formula>
    </cfRule>
    <cfRule type="uniqueValues" priority="44"/>
  </conditionalFormatting>
  <conditionalFormatting sqref="RS12">
    <cfRule type="cellIs" dxfId="257" priority="41" operator="equal">
      <formula>799</formula>
    </cfRule>
    <cfRule type="uniqueValues" priority="42"/>
  </conditionalFormatting>
  <conditionalFormatting sqref="SA4">
    <cfRule type="cellIs" dxfId="256" priority="39" operator="equal">
      <formula>799</formula>
    </cfRule>
    <cfRule type="uniqueValues" priority="40"/>
  </conditionalFormatting>
  <conditionalFormatting sqref="SA9">
    <cfRule type="cellIs" dxfId="255" priority="37" operator="equal">
      <formula>799</formula>
    </cfRule>
    <cfRule type="uniqueValues" priority="38"/>
  </conditionalFormatting>
  <conditionalFormatting sqref="SA12">
    <cfRule type="cellIs" dxfId="254" priority="35" operator="equal">
      <formula>799</formula>
    </cfRule>
    <cfRule type="uniqueValues" priority="36"/>
  </conditionalFormatting>
  <conditionalFormatting sqref="SI4">
    <cfRule type="cellIs" dxfId="253" priority="33" operator="equal">
      <formula>799</formula>
    </cfRule>
    <cfRule type="uniqueValues" priority="34"/>
  </conditionalFormatting>
  <conditionalFormatting sqref="SI9">
    <cfRule type="cellIs" dxfId="252" priority="31" operator="equal">
      <formula>799</formula>
    </cfRule>
    <cfRule type="uniqueValues" priority="32"/>
  </conditionalFormatting>
  <conditionalFormatting sqref="SQ4">
    <cfRule type="cellIs" dxfId="251" priority="29" operator="equal">
      <formula>799</formula>
    </cfRule>
    <cfRule type="uniqueValues" priority="30"/>
  </conditionalFormatting>
  <conditionalFormatting sqref="SQ9">
    <cfRule type="cellIs" dxfId="250" priority="27" operator="equal">
      <formula>799</formula>
    </cfRule>
    <cfRule type="uniqueValues" priority="28"/>
  </conditionalFormatting>
  <conditionalFormatting sqref="SY9">
    <cfRule type="cellIs" dxfId="249" priority="23" operator="equal">
      <formula>799</formula>
    </cfRule>
    <cfRule type="uniqueValues" priority="24"/>
  </conditionalFormatting>
  <conditionalFormatting sqref="SY4">
    <cfRule type="cellIs" dxfId="248" priority="25" operator="equal">
      <formula>799</formula>
    </cfRule>
    <cfRule type="uniqueValues" priority="26"/>
  </conditionalFormatting>
  <conditionalFormatting sqref="TG4">
    <cfRule type="cellIs" dxfId="247" priority="21" operator="equal">
      <formula>799</formula>
    </cfRule>
    <cfRule type="uniqueValues" priority="22"/>
  </conditionalFormatting>
  <conditionalFormatting sqref="TG9">
    <cfRule type="cellIs" dxfId="246" priority="19" operator="equal">
      <formula>799</formula>
    </cfRule>
    <cfRule type="uniqueValues" priority="20"/>
  </conditionalFormatting>
  <conditionalFormatting sqref="TO4">
    <cfRule type="cellIs" dxfId="245" priority="17" operator="equal">
      <formula>799</formula>
    </cfRule>
    <cfRule type="uniqueValues" priority="18"/>
  </conditionalFormatting>
  <conditionalFormatting sqref="TO9">
    <cfRule type="cellIs" dxfId="244" priority="15" operator="equal">
      <formula>799</formula>
    </cfRule>
    <cfRule type="uniqueValues" priority="16"/>
  </conditionalFormatting>
  <conditionalFormatting sqref="TW4">
    <cfRule type="cellIs" dxfId="243" priority="13" operator="equal">
      <formula>799</formula>
    </cfRule>
    <cfRule type="uniqueValues" priority="14"/>
  </conditionalFormatting>
  <conditionalFormatting sqref="TW9">
    <cfRule type="cellIs" dxfId="242" priority="11" operator="equal">
      <formula>799</formula>
    </cfRule>
    <cfRule type="uniqueValues" priority="12"/>
  </conditionalFormatting>
  <conditionalFormatting sqref="UE4">
    <cfRule type="cellIs" dxfId="241" priority="9" operator="equal">
      <formula>799</formula>
    </cfRule>
    <cfRule type="uniqueValues" priority="10"/>
  </conditionalFormatting>
  <conditionalFormatting sqref="UM4">
    <cfRule type="cellIs" dxfId="240" priority="7" operator="equal">
      <formula>799</formula>
    </cfRule>
    <cfRule type="uniqueValues" priority="8"/>
  </conditionalFormatting>
  <conditionalFormatting sqref="UU4">
    <cfRule type="cellIs" dxfId="239" priority="5" operator="equal">
      <formula>799</formula>
    </cfRule>
    <cfRule type="uniqueValues" priority="6"/>
  </conditionalFormatting>
  <conditionalFormatting sqref="VB4">
    <cfRule type="cellIs" dxfId="238" priority="3" operator="equal">
      <formula>799</formula>
    </cfRule>
    <cfRule type="uniqueValues" priority="4"/>
  </conditionalFormatting>
  <conditionalFormatting sqref="VI4">
    <cfRule type="cellIs" dxfId="237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K99"/>
  <sheetViews>
    <sheetView topLeftCell="YM1" zoomScale="80" zoomScaleNormal="80" workbookViewId="0">
      <pane ySplit="2" topLeftCell="A75" activePane="bottomLeft" state="frozen"/>
      <selection activeCell="CW21" sqref="CW21"/>
      <selection pane="bottomLeft" activeCell="YU99" sqref="YU99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3" width="9.140625" style="18"/>
    <col min="554" max="555" width="9.140625" style="121"/>
    <col min="556" max="559" width="9.140625" style="157"/>
    <col min="560" max="560" width="9.140625" style="158"/>
    <col min="561" max="563" width="9.140625" style="121"/>
    <col min="564" max="567" width="9.140625" style="157"/>
    <col min="568" max="568" width="9.140625" style="158"/>
    <col min="569" max="571" width="9.140625" style="121"/>
    <col min="572" max="575" width="9.140625" style="157"/>
    <col min="576" max="576" width="9.140625" style="158"/>
    <col min="577" max="579" width="9.140625" style="121"/>
    <col min="580" max="583" width="9.140625" style="157"/>
    <col min="584" max="584" width="9.140625" style="158"/>
    <col min="585" max="587" width="9.140625" style="121"/>
    <col min="588" max="591" width="9.140625" style="157"/>
    <col min="592" max="593" width="9.140625" style="158"/>
    <col min="594" max="594" width="9.140625" style="121"/>
    <col min="595" max="598" width="9.140625" style="157"/>
    <col min="599" max="599" width="9.140625" style="158"/>
    <col min="600" max="601" width="9.140625" style="121"/>
    <col min="602" max="605" width="9.140625" style="157"/>
    <col min="606" max="606" width="9.140625" style="158"/>
    <col min="607" max="609" width="9.140625" style="121"/>
    <col min="610" max="613" width="9.140625" style="157"/>
    <col min="614" max="614" width="9.140625" style="158"/>
    <col min="615" max="617" width="9.140625" style="121"/>
    <col min="618" max="621" width="9.140625" style="157"/>
    <col min="622" max="622" width="9.140625" style="158"/>
    <col min="623" max="625" width="9.140625" style="121"/>
    <col min="626" max="629" width="9.140625" style="157"/>
    <col min="630" max="630" width="9.140625" style="158"/>
    <col min="631" max="633" width="9.140625" style="121"/>
    <col min="634" max="637" width="9.140625" style="157"/>
    <col min="638" max="638" width="9.140625" style="158"/>
    <col min="639" max="641" width="9.140625" style="121"/>
    <col min="642" max="645" width="9.140625" style="157"/>
    <col min="646" max="646" width="9.140625" style="158"/>
    <col min="647" max="649" width="9.140625" style="121"/>
    <col min="650" max="653" width="9.140625" style="157"/>
    <col min="654" max="654" width="9.140625" style="158"/>
    <col min="655" max="657" width="9.140625" style="121"/>
    <col min="658" max="661" width="9.140625" style="157"/>
    <col min="662" max="662" width="9.140625" style="158"/>
    <col min="663" max="665" width="9.140625" style="121"/>
    <col min="666" max="669" width="9.140625" style="157"/>
    <col min="670" max="670" width="9.140625" style="158"/>
    <col min="671" max="673" width="9.140625" style="121"/>
    <col min="674" max="677" width="9.140625" style="157"/>
    <col min="678" max="678" width="9.140625" style="158"/>
    <col min="679" max="679" width="9.140625" style="18"/>
    <col min="680" max="680" width="9.140625" style="121"/>
    <col min="681" max="684" width="9.140625" style="157"/>
    <col min="685" max="685" width="9.140625" style="158"/>
    <col min="686" max="687" width="9.140625" style="121"/>
    <col min="688" max="16384" width="9.140625" style="18"/>
  </cols>
  <sheetData>
    <row r="1" spans="1:687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00" t="s">
        <v>206</v>
      </c>
      <c r="ML1" s="200"/>
      <c r="MP1" s="68"/>
      <c r="MS1" s="201" t="s">
        <v>215</v>
      </c>
      <c r="MT1" s="201"/>
      <c r="MX1" s="68"/>
      <c r="NA1" s="200" t="s">
        <v>220</v>
      </c>
      <c r="NB1" s="200"/>
      <c r="NF1" s="68"/>
      <c r="NI1" s="200" t="s">
        <v>230</v>
      </c>
      <c r="NJ1" s="200"/>
      <c r="NN1" s="68"/>
      <c r="NQ1" s="200" t="s">
        <v>237</v>
      </c>
      <c r="NR1" s="200"/>
      <c r="NV1" s="68"/>
      <c r="NY1" s="200" t="s">
        <v>244</v>
      </c>
      <c r="NZ1" s="200"/>
      <c r="OD1" s="68"/>
      <c r="OG1" s="200" t="s">
        <v>260</v>
      </c>
      <c r="OH1" s="200"/>
      <c r="OL1" s="68"/>
      <c r="OO1" s="64" t="s">
        <v>259</v>
      </c>
      <c r="OT1" s="68"/>
      <c r="OW1" s="200" t="s">
        <v>276</v>
      </c>
      <c r="OX1" s="200"/>
      <c r="OY1" s="133"/>
      <c r="OZ1" s="133"/>
      <c r="PA1" s="133"/>
      <c r="PB1" s="134"/>
      <c r="PC1" s="133"/>
      <c r="PD1" s="133"/>
      <c r="PE1" s="200" t="s">
        <v>277</v>
      </c>
      <c r="PF1" s="200"/>
      <c r="PG1" s="133"/>
      <c r="PH1" s="133"/>
      <c r="PI1" s="133"/>
      <c r="PJ1" s="134"/>
      <c r="PK1" s="133"/>
      <c r="PM1" s="200" t="s">
        <v>278</v>
      </c>
      <c r="PN1" s="200"/>
      <c r="PO1" s="133"/>
      <c r="PP1" s="133"/>
      <c r="PQ1" s="133"/>
      <c r="PR1" s="134"/>
      <c r="PS1" s="133"/>
      <c r="PT1" s="133"/>
      <c r="PU1" s="200" t="s">
        <v>271</v>
      </c>
      <c r="PV1" s="200"/>
      <c r="PW1" s="133"/>
      <c r="PX1" s="133"/>
      <c r="PY1" s="133"/>
      <c r="PZ1" s="134"/>
      <c r="QA1" s="133"/>
      <c r="QB1" s="133"/>
      <c r="QC1" s="200" t="s">
        <v>282</v>
      </c>
      <c r="QD1" s="200"/>
      <c r="QE1" s="133"/>
      <c r="QF1" s="133"/>
      <c r="QG1" s="133"/>
      <c r="QH1" s="134"/>
      <c r="QI1" s="133"/>
      <c r="QJ1" s="133"/>
      <c r="QK1" s="200" t="s">
        <v>286</v>
      </c>
      <c r="QL1" s="200"/>
      <c r="QM1" s="133"/>
      <c r="QN1" s="133"/>
      <c r="QO1" s="133"/>
      <c r="QP1" s="134"/>
      <c r="QQ1" s="133"/>
      <c r="QR1" s="133"/>
      <c r="QS1" s="198" t="s">
        <v>288</v>
      </c>
      <c r="QT1" s="198"/>
      <c r="QU1" s="157"/>
      <c r="QV1" s="157"/>
      <c r="QW1" s="157"/>
      <c r="QX1" s="158"/>
      <c r="QY1" s="157"/>
      <c r="QZ1" s="133"/>
      <c r="RA1" s="200" t="s">
        <v>313</v>
      </c>
      <c r="RB1" s="200"/>
      <c r="RC1" s="133"/>
      <c r="RD1" s="133"/>
      <c r="RE1" s="133"/>
      <c r="RF1" s="134"/>
      <c r="RG1" s="133"/>
      <c r="RH1" s="133"/>
      <c r="RI1" s="133"/>
      <c r="RJ1" s="200" t="s">
        <v>315</v>
      </c>
      <c r="RK1" s="200"/>
      <c r="RL1" s="133"/>
      <c r="RM1" s="133"/>
      <c r="RN1" s="133"/>
      <c r="RO1" s="134"/>
      <c r="RP1" s="133"/>
      <c r="RQ1" s="133"/>
      <c r="RR1" s="200" t="s">
        <v>316</v>
      </c>
      <c r="RS1" s="200"/>
      <c r="RT1" s="133"/>
      <c r="RU1" s="133"/>
      <c r="RV1" s="133"/>
      <c r="RW1" s="134"/>
      <c r="RX1" s="133"/>
      <c r="RY1" s="200" t="s">
        <v>307</v>
      </c>
      <c r="RZ1" s="200"/>
      <c r="SA1" s="133"/>
      <c r="SB1" s="133"/>
      <c r="SC1" s="133"/>
      <c r="SD1" s="134"/>
      <c r="SE1" s="133"/>
      <c r="SF1" s="200" t="s">
        <v>312</v>
      </c>
      <c r="SG1" s="200"/>
      <c r="SH1" s="133"/>
      <c r="SI1" s="133"/>
      <c r="SJ1" s="133"/>
      <c r="SK1" s="134"/>
      <c r="SL1" s="133"/>
      <c r="SM1" s="200" t="s">
        <v>317</v>
      </c>
      <c r="SN1" s="200"/>
      <c r="SO1" s="133"/>
      <c r="SP1" s="133"/>
      <c r="SQ1" s="133"/>
      <c r="SR1" s="134"/>
      <c r="SU1" s="64" t="s">
        <v>330</v>
      </c>
      <c r="SZ1" s="134"/>
      <c r="TC1" s="64" t="s">
        <v>331</v>
      </c>
      <c r="TH1" s="134"/>
      <c r="TK1" s="64" t="s">
        <v>353</v>
      </c>
      <c r="TP1" s="134"/>
      <c r="TS1" s="64" t="s">
        <v>365</v>
      </c>
      <c r="TX1" s="134"/>
      <c r="UA1" s="64" t="s">
        <v>369</v>
      </c>
      <c r="UF1" s="134"/>
      <c r="UH1" s="133"/>
      <c r="UI1" s="133" t="s">
        <v>445</v>
      </c>
      <c r="UJ1" s="157"/>
      <c r="UK1" s="157"/>
      <c r="UL1" s="157"/>
      <c r="UM1" s="157"/>
      <c r="UN1" s="158"/>
      <c r="UO1" s="133"/>
      <c r="UP1" s="133"/>
      <c r="UQ1" s="133" t="s">
        <v>446</v>
      </c>
      <c r="UR1" s="157"/>
      <c r="US1" s="157"/>
      <c r="UT1" s="157"/>
      <c r="UU1" s="157"/>
      <c r="UV1" s="158"/>
      <c r="UW1" s="133"/>
      <c r="UX1" s="133"/>
      <c r="UY1" s="133" t="s">
        <v>447</v>
      </c>
      <c r="UZ1" s="157"/>
      <c r="VA1" s="157"/>
      <c r="VB1" s="157"/>
      <c r="VC1" s="157"/>
      <c r="VD1" s="158"/>
      <c r="VE1" s="133"/>
      <c r="VF1" s="133"/>
      <c r="VG1" s="133" t="s">
        <v>448</v>
      </c>
      <c r="VH1" s="157"/>
      <c r="VI1" s="157"/>
      <c r="VJ1" s="157"/>
      <c r="VK1" s="157"/>
      <c r="VL1" s="158"/>
      <c r="VM1" s="133"/>
      <c r="VN1" s="133"/>
      <c r="VO1" s="133" t="s">
        <v>449</v>
      </c>
      <c r="VP1" s="157"/>
      <c r="VQ1" s="157"/>
      <c r="VR1" s="157"/>
      <c r="VS1" s="157"/>
      <c r="VT1" s="158"/>
      <c r="VU1" s="158"/>
      <c r="VV1" s="133" t="s">
        <v>408</v>
      </c>
      <c r="VW1" s="157"/>
      <c r="VX1" s="157"/>
      <c r="VY1" s="157"/>
      <c r="VZ1" s="157"/>
      <c r="WA1" s="158"/>
      <c r="WB1" s="133"/>
      <c r="WC1" s="133" t="s">
        <v>409</v>
      </c>
      <c r="WD1" s="157"/>
      <c r="WE1" s="157"/>
      <c r="WF1" s="157"/>
      <c r="WG1" s="157"/>
      <c r="WH1" s="158"/>
      <c r="WI1" s="133"/>
      <c r="WJ1" s="133"/>
      <c r="WK1" s="133" t="s">
        <v>410</v>
      </c>
      <c r="WL1" s="157"/>
      <c r="WM1" s="157"/>
      <c r="WN1" s="157"/>
      <c r="WO1" s="157"/>
      <c r="WP1" s="158"/>
      <c r="WQ1" s="133"/>
      <c r="WR1" s="133"/>
      <c r="WS1" s="133" t="s">
        <v>411</v>
      </c>
      <c r="WT1" s="157"/>
      <c r="WU1" s="157"/>
      <c r="WV1" s="157"/>
      <c r="WW1" s="157"/>
      <c r="WX1" s="158"/>
      <c r="WY1" s="133"/>
      <c r="WZ1" s="133"/>
      <c r="XA1" s="133" t="s">
        <v>412</v>
      </c>
      <c r="XB1" s="157"/>
      <c r="XC1" s="157"/>
      <c r="XD1" s="157"/>
      <c r="XE1" s="157"/>
      <c r="XF1" s="158"/>
      <c r="XG1" s="133"/>
      <c r="XH1" s="133"/>
      <c r="XI1" s="133" t="s">
        <v>413</v>
      </c>
      <c r="XJ1" s="157"/>
      <c r="XK1" s="157"/>
      <c r="XL1" s="157"/>
      <c r="XM1" s="157"/>
      <c r="XN1" s="158"/>
      <c r="XO1" s="133"/>
      <c r="XP1" s="133"/>
      <c r="XQ1" s="133" t="s">
        <v>414</v>
      </c>
      <c r="XR1" s="157"/>
      <c r="XS1" s="157"/>
      <c r="XT1" s="157"/>
      <c r="XU1" s="157"/>
      <c r="XV1" s="158"/>
      <c r="XW1" s="133"/>
      <c r="XX1" s="133"/>
      <c r="XY1" s="133" t="s">
        <v>415</v>
      </c>
      <c r="XZ1" s="157"/>
      <c r="YA1" s="157"/>
      <c r="YB1" s="157"/>
      <c r="YC1" s="157"/>
      <c r="YD1" s="158"/>
      <c r="YE1" s="133"/>
      <c r="YF1" s="133"/>
      <c r="YG1" s="133" t="s">
        <v>416</v>
      </c>
      <c r="YH1" s="157"/>
      <c r="YI1" s="157"/>
      <c r="YJ1" s="157"/>
      <c r="YK1" s="157"/>
      <c r="YL1" s="158"/>
      <c r="YM1" s="133"/>
      <c r="YN1" s="133"/>
      <c r="YO1" s="133" t="s">
        <v>417</v>
      </c>
      <c r="YP1" s="157"/>
      <c r="YQ1" s="157"/>
      <c r="YR1" s="157"/>
      <c r="YS1" s="157"/>
      <c r="YT1" s="158"/>
      <c r="YU1" s="133"/>
      <c r="YV1" s="133"/>
      <c r="YW1" s="133" t="s">
        <v>418</v>
      </c>
      <c r="YX1" s="157"/>
      <c r="YY1" s="157"/>
      <c r="YZ1" s="157"/>
      <c r="ZA1" s="157"/>
      <c r="ZB1" s="158"/>
      <c r="ZD1" s="133" t="s">
        <v>451</v>
      </c>
      <c r="ZE1" s="157"/>
      <c r="ZF1" s="157"/>
      <c r="ZG1" s="157"/>
      <c r="ZH1" s="157"/>
      <c r="ZI1" s="158"/>
      <c r="ZJ1" s="133"/>
      <c r="ZK1" s="133"/>
    </row>
    <row r="2" spans="1:687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V2" s="157" t="s">
        <v>0</v>
      </c>
      <c r="VW2" s="157" t="s">
        <v>1</v>
      </c>
      <c r="VX2" s="157" t="s">
        <v>2</v>
      </c>
      <c r="VY2" s="157" t="s">
        <v>3</v>
      </c>
      <c r="VZ2" s="157" t="s">
        <v>4</v>
      </c>
      <c r="WA2" s="158" t="s">
        <v>5</v>
      </c>
      <c r="WC2" s="157" t="s">
        <v>0</v>
      </c>
      <c r="WD2" s="157" t="s">
        <v>1</v>
      </c>
      <c r="WE2" s="157" t="s">
        <v>2</v>
      </c>
      <c r="WF2" s="157" t="s">
        <v>3</v>
      </c>
      <c r="WG2" s="157" t="s">
        <v>4</v>
      </c>
      <c r="WH2" s="158" t="s">
        <v>5</v>
      </c>
      <c r="WK2" s="157" t="s">
        <v>0</v>
      </c>
      <c r="WL2" s="157" t="s">
        <v>1</v>
      </c>
      <c r="WM2" s="157" t="s">
        <v>2</v>
      </c>
      <c r="WN2" s="157" t="s">
        <v>3</v>
      </c>
      <c r="WO2" s="157" t="s">
        <v>4</v>
      </c>
      <c r="WP2" s="158" t="s">
        <v>5</v>
      </c>
      <c r="WS2" s="157" t="s">
        <v>0</v>
      </c>
      <c r="WT2" s="157" t="s">
        <v>1</v>
      </c>
      <c r="WU2" s="157" t="s">
        <v>2</v>
      </c>
      <c r="WV2" s="157" t="s">
        <v>3</v>
      </c>
      <c r="WW2" s="157" t="s">
        <v>4</v>
      </c>
      <c r="WX2" s="158" t="s">
        <v>5</v>
      </c>
      <c r="XA2" s="157" t="s">
        <v>0</v>
      </c>
      <c r="XB2" s="157" t="s">
        <v>1</v>
      </c>
      <c r="XC2" s="157" t="s">
        <v>2</v>
      </c>
      <c r="XD2" s="157" t="s">
        <v>3</v>
      </c>
      <c r="XE2" s="157" t="s">
        <v>4</v>
      </c>
      <c r="XF2" s="158" t="s">
        <v>5</v>
      </c>
      <c r="XI2" s="157" t="s">
        <v>0</v>
      </c>
      <c r="XJ2" s="157" t="s">
        <v>1</v>
      </c>
      <c r="XK2" s="157" t="s">
        <v>2</v>
      </c>
      <c r="XL2" s="157" t="s">
        <v>3</v>
      </c>
      <c r="XM2" s="157" t="s">
        <v>4</v>
      </c>
      <c r="XN2" s="158" t="s">
        <v>5</v>
      </c>
      <c r="XQ2" s="157" t="s">
        <v>0</v>
      </c>
      <c r="XR2" s="157" t="s">
        <v>1</v>
      </c>
      <c r="XS2" s="157" t="s">
        <v>2</v>
      </c>
      <c r="XT2" s="157" t="s">
        <v>3</v>
      </c>
      <c r="XU2" s="157" t="s">
        <v>4</v>
      </c>
      <c r="XV2" s="158" t="s">
        <v>5</v>
      </c>
      <c r="XY2" s="157" t="s">
        <v>0</v>
      </c>
      <c r="XZ2" s="157" t="s">
        <v>1</v>
      </c>
      <c r="YA2" s="157" t="s">
        <v>2</v>
      </c>
      <c r="YB2" s="157" t="s">
        <v>3</v>
      </c>
      <c r="YC2" s="157" t="s">
        <v>4</v>
      </c>
      <c r="YD2" s="158" t="s">
        <v>5</v>
      </c>
      <c r="YG2" s="157" t="s">
        <v>0</v>
      </c>
      <c r="YH2" s="157" t="s">
        <v>1</v>
      </c>
      <c r="YI2" s="157" t="s">
        <v>2</v>
      </c>
      <c r="YJ2" s="157" t="s">
        <v>3</v>
      </c>
      <c r="YK2" s="157" t="s">
        <v>4</v>
      </c>
      <c r="YL2" s="158" t="s">
        <v>5</v>
      </c>
      <c r="YO2" s="157" t="s">
        <v>0</v>
      </c>
      <c r="YP2" s="157" t="s">
        <v>1</v>
      </c>
      <c r="YQ2" s="157" t="s">
        <v>2</v>
      </c>
      <c r="YR2" s="157" t="s">
        <v>3</v>
      </c>
      <c r="YS2" s="157" t="s">
        <v>4</v>
      </c>
      <c r="YT2" s="158" t="s">
        <v>5</v>
      </c>
      <c r="YW2" s="157" t="s">
        <v>0</v>
      </c>
      <c r="YX2" s="157" t="s">
        <v>1</v>
      </c>
      <c r="YY2" s="157" t="s">
        <v>2</v>
      </c>
      <c r="YZ2" s="157" t="s">
        <v>3</v>
      </c>
      <c r="ZA2" s="157" t="s">
        <v>4</v>
      </c>
      <c r="ZB2" s="158" t="s">
        <v>5</v>
      </c>
      <c r="ZD2" s="157" t="s">
        <v>0</v>
      </c>
      <c r="ZE2" s="157" t="s">
        <v>1</v>
      </c>
      <c r="ZF2" s="157" t="s">
        <v>2</v>
      </c>
      <c r="ZG2" s="157" t="s">
        <v>3</v>
      </c>
      <c r="ZH2" s="157" t="s">
        <v>4</v>
      </c>
      <c r="ZI2" s="158" t="s">
        <v>5</v>
      </c>
    </row>
    <row r="3" spans="1:687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H3" s="132"/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V3" s="157" t="s">
        <v>17</v>
      </c>
      <c r="VW3" s="157">
        <v>34</v>
      </c>
      <c r="VX3" s="157">
        <v>34</v>
      </c>
      <c r="VY3" s="157">
        <v>0</v>
      </c>
      <c r="VZ3" s="157">
        <v>0</v>
      </c>
      <c r="WA3" s="158">
        <f>VX3/VW3</f>
        <v>1</v>
      </c>
      <c r="WC3" s="157" t="s">
        <v>17</v>
      </c>
      <c r="WD3" s="157">
        <v>34</v>
      </c>
      <c r="WE3" s="157">
        <v>34</v>
      </c>
      <c r="WF3" s="157">
        <v>0</v>
      </c>
      <c r="WG3" s="157">
        <v>0</v>
      </c>
      <c r="WH3" s="158">
        <f>WE3/WD3</f>
        <v>1</v>
      </c>
      <c r="WI3" s="132">
        <f t="shared" ref="WI3:WI34" si="23">WH3-WA3</f>
        <v>0</v>
      </c>
      <c r="WK3" s="157" t="s">
        <v>17</v>
      </c>
      <c r="WL3" s="157">
        <v>34</v>
      </c>
      <c r="WM3" s="157">
        <v>34</v>
      </c>
      <c r="WN3" s="157">
        <v>0</v>
      </c>
      <c r="WO3" s="157">
        <v>0</v>
      </c>
      <c r="WP3" s="158">
        <f>WM3/WL3</f>
        <v>1</v>
      </c>
      <c r="WQ3" s="132">
        <f>WP3-WH3</f>
        <v>0</v>
      </c>
      <c r="WS3" s="157" t="s">
        <v>17</v>
      </c>
      <c r="WT3" s="157">
        <v>34</v>
      </c>
      <c r="WU3" s="157">
        <v>34</v>
      </c>
      <c r="WV3" s="157">
        <v>0</v>
      </c>
      <c r="WW3" s="157">
        <v>0</v>
      </c>
      <c r="WX3" s="158">
        <f>WU3/WT3</f>
        <v>1</v>
      </c>
      <c r="WY3" s="132">
        <f>WX3-WP3</f>
        <v>0</v>
      </c>
      <c r="XA3" s="157" t="s">
        <v>17</v>
      </c>
      <c r="XB3" s="157">
        <v>34</v>
      </c>
      <c r="XC3" s="157">
        <v>34</v>
      </c>
      <c r="XD3" s="157">
        <v>0</v>
      </c>
      <c r="XE3" s="157">
        <v>0</v>
      </c>
      <c r="XF3" s="158">
        <f>XC3/XB3</f>
        <v>1</v>
      </c>
      <c r="XG3" s="132">
        <f>XF3-WX3</f>
        <v>0</v>
      </c>
      <c r="XI3" s="157" t="s">
        <v>17</v>
      </c>
      <c r="XJ3" s="157">
        <v>34</v>
      </c>
      <c r="XK3" s="157">
        <v>34</v>
      </c>
      <c r="XL3" s="157">
        <v>0</v>
      </c>
      <c r="XM3" s="157">
        <v>0</v>
      </c>
      <c r="XN3" s="158">
        <f>XK3/XJ3</f>
        <v>1</v>
      </c>
      <c r="XO3" s="132">
        <f>XN3-XF3</f>
        <v>0</v>
      </c>
      <c r="XQ3" s="157" t="s">
        <v>17</v>
      </c>
      <c r="XR3" s="157">
        <v>34</v>
      </c>
      <c r="XS3" s="157">
        <v>34</v>
      </c>
      <c r="XT3" s="157">
        <v>0</v>
      </c>
      <c r="XU3" s="157">
        <v>0</v>
      </c>
      <c r="XV3" s="158">
        <f>XS3/XR3</f>
        <v>1</v>
      </c>
      <c r="XW3" s="132">
        <f>XV3-XN3</f>
        <v>0</v>
      </c>
      <c r="XY3" s="157" t="s">
        <v>17</v>
      </c>
      <c r="XZ3" s="157">
        <v>34</v>
      </c>
      <c r="YA3" s="157">
        <v>34</v>
      </c>
      <c r="YB3" s="157">
        <v>0</v>
      </c>
      <c r="YC3" s="157">
        <v>0</v>
      </c>
      <c r="YD3" s="158">
        <f>YA3/XZ3</f>
        <v>1</v>
      </c>
      <c r="YE3" s="132">
        <f>YD3-XV3</f>
        <v>0</v>
      </c>
      <c r="YG3" s="157" t="s">
        <v>17</v>
      </c>
      <c r="YH3" s="157">
        <v>34</v>
      </c>
      <c r="YI3" s="157">
        <v>34</v>
      </c>
      <c r="YJ3" s="157">
        <v>0</v>
      </c>
      <c r="YK3" s="157">
        <v>0</v>
      </c>
      <c r="YL3" s="158">
        <f>YI3/YH3</f>
        <v>1</v>
      </c>
      <c r="YM3" s="132">
        <f>YL3-YD3</f>
        <v>0</v>
      </c>
      <c r="YO3" s="157" t="s">
        <v>17</v>
      </c>
      <c r="YP3" s="157">
        <v>34</v>
      </c>
      <c r="YQ3" s="157">
        <v>34</v>
      </c>
      <c r="YR3" s="157">
        <v>0</v>
      </c>
      <c r="YS3" s="157">
        <v>0</v>
      </c>
      <c r="YT3" s="158">
        <f>YQ3/YP3</f>
        <v>1</v>
      </c>
      <c r="YU3" s="132">
        <f>YT3-YL3</f>
        <v>0</v>
      </c>
      <c r="YW3" s="157" t="s">
        <v>17</v>
      </c>
      <c r="YX3" s="157">
        <v>34</v>
      </c>
      <c r="YY3" s="157">
        <v>34</v>
      </c>
      <c r="YZ3" s="157">
        <v>0</v>
      </c>
      <c r="ZA3" s="157">
        <v>0</v>
      </c>
      <c r="ZB3" s="158">
        <f>YY3/YX3</f>
        <v>1</v>
      </c>
      <c r="ZD3" s="157" t="s">
        <v>17</v>
      </c>
      <c r="ZE3" s="157">
        <v>34</v>
      </c>
      <c r="ZF3" s="157">
        <v>34</v>
      </c>
      <c r="ZG3" s="157">
        <v>0</v>
      </c>
      <c r="ZH3" s="157">
        <v>0</v>
      </c>
      <c r="ZI3" s="158">
        <f>ZF3/ZE3</f>
        <v>1</v>
      </c>
      <c r="ZJ3" s="132">
        <f>ZI3-ZA3</f>
        <v>1</v>
      </c>
    </row>
    <row r="4" spans="1:687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4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5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6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7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8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9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30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1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2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3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4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5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6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7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8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9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40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1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2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3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4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5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6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7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8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9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50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1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2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3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4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5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6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7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8">RL4/RK4</f>
        <v>1</v>
      </c>
      <c r="RP4" s="132">
        <f t="shared" ref="RP4:RP67" si="59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60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1">TE4/TD4</f>
        <v>1</v>
      </c>
      <c r="TI4" s="132">
        <f t="shared" ref="TI4:TI67" si="62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3">TM4/TL4</f>
        <v>1</v>
      </c>
      <c r="TQ4" s="132">
        <f t="shared" ref="TQ4:TQ67" si="64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5">TU4/TT4</f>
        <v>1</v>
      </c>
      <c r="TY4" s="132">
        <f t="shared" ref="TY4:TY67" si="66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7">UC4/UB4</f>
        <v>1</v>
      </c>
      <c r="UG4" s="132">
        <f t="shared" ref="UG4:UG67" si="68">UF4-TX4</f>
        <v>0</v>
      </c>
      <c r="UH4" s="132"/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9">UK4/UJ4</f>
        <v>1</v>
      </c>
      <c r="UO4" s="132">
        <f t="shared" ref="UO4:UO67" si="70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1">US4/UR4</f>
        <v>1</v>
      </c>
      <c r="UW4" s="132">
        <f t="shared" ref="UW4:UW67" si="72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3">VA4/UZ4</f>
        <v>1</v>
      </c>
      <c r="VE4" s="132">
        <f t="shared" ref="VE4:VE67" si="74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5">VI4/VH4</f>
        <v>1</v>
      </c>
      <c r="VM4" s="132">
        <f t="shared" ref="VM4:VM67" si="76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7">VQ4/VP4</f>
        <v>1</v>
      </c>
      <c r="VV4" s="163" t="s">
        <v>18</v>
      </c>
      <c r="VW4" s="157">
        <v>32</v>
      </c>
      <c r="VX4" s="157">
        <v>32</v>
      </c>
      <c r="VY4" s="157">
        <v>0</v>
      </c>
      <c r="VZ4" s="157">
        <v>0</v>
      </c>
      <c r="WA4" s="158">
        <f t="shared" ref="WA4:WA67" si="78">VX4/VW4</f>
        <v>1</v>
      </c>
      <c r="WC4" s="163" t="s">
        <v>18</v>
      </c>
      <c r="WD4" s="157">
        <v>32</v>
      </c>
      <c r="WE4" s="157">
        <v>32</v>
      </c>
      <c r="WF4" s="157">
        <v>0</v>
      </c>
      <c r="WG4" s="157">
        <v>0</v>
      </c>
      <c r="WH4" s="158">
        <f t="shared" ref="WH4:WH67" si="79">WE4/WD4</f>
        <v>1</v>
      </c>
      <c r="WI4" s="132">
        <f t="shared" si="23"/>
        <v>0</v>
      </c>
      <c r="WK4" s="163" t="s">
        <v>18</v>
      </c>
      <c r="WL4" s="157">
        <v>32</v>
      </c>
      <c r="WM4" s="157">
        <v>32</v>
      </c>
      <c r="WN4" s="157">
        <v>0</v>
      </c>
      <c r="WO4" s="157">
        <v>0</v>
      </c>
      <c r="WP4" s="158">
        <f t="shared" ref="WP4:WP67" si="80">WM4/WL4</f>
        <v>1</v>
      </c>
      <c r="WQ4" s="132">
        <f t="shared" ref="WQ4:WQ67" si="81">WP4-WH4</f>
        <v>0</v>
      </c>
      <c r="WS4" s="163" t="s">
        <v>18</v>
      </c>
      <c r="WT4" s="157">
        <v>32</v>
      </c>
      <c r="WU4" s="157">
        <v>32</v>
      </c>
      <c r="WV4" s="157">
        <v>0</v>
      </c>
      <c r="WW4" s="157">
        <v>0</v>
      </c>
      <c r="WX4" s="158">
        <f t="shared" ref="WX4:WX67" si="82">WU4/WT4</f>
        <v>1</v>
      </c>
      <c r="WY4" s="132">
        <f t="shared" ref="WY4:WY67" si="83">WX4-WP4</f>
        <v>0</v>
      </c>
      <c r="XA4" s="163" t="s">
        <v>18</v>
      </c>
      <c r="XB4" s="157">
        <v>32</v>
      </c>
      <c r="XC4" s="157">
        <v>32</v>
      </c>
      <c r="XD4" s="157">
        <v>0</v>
      </c>
      <c r="XE4" s="157">
        <v>0</v>
      </c>
      <c r="XF4" s="158">
        <f t="shared" ref="XF4:XF67" si="84">XC4/XB4</f>
        <v>1</v>
      </c>
      <c r="XG4" s="132">
        <f t="shared" ref="XG4:XG67" si="85">XF4-WX4</f>
        <v>0</v>
      </c>
      <c r="XI4" s="163" t="s">
        <v>18</v>
      </c>
      <c r="XJ4" s="157">
        <v>32</v>
      </c>
      <c r="XK4" s="157">
        <v>32</v>
      </c>
      <c r="XL4" s="157">
        <v>0</v>
      </c>
      <c r="XM4" s="157">
        <v>0</v>
      </c>
      <c r="XN4" s="158">
        <f t="shared" ref="XN4:XN67" si="86">XK4/XJ4</f>
        <v>1</v>
      </c>
      <c r="XO4" s="132">
        <f t="shared" ref="XO4:XO67" si="87">XN4-XF4</f>
        <v>0</v>
      </c>
      <c r="XQ4" s="163" t="s">
        <v>18</v>
      </c>
      <c r="XR4" s="157">
        <v>32</v>
      </c>
      <c r="XS4" s="157">
        <v>32</v>
      </c>
      <c r="XT4" s="157">
        <v>0</v>
      </c>
      <c r="XU4" s="157">
        <v>0</v>
      </c>
      <c r="XV4" s="158">
        <f t="shared" ref="XV4:XV67" si="88">XS4/XR4</f>
        <v>1</v>
      </c>
      <c r="XW4" s="132">
        <f t="shared" ref="XW4:XW67" si="89">XV4-XN4</f>
        <v>0</v>
      </c>
      <c r="XY4" s="163" t="s">
        <v>18</v>
      </c>
      <c r="XZ4" s="157">
        <v>32</v>
      </c>
      <c r="YA4" s="157">
        <v>32</v>
      </c>
      <c r="YB4" s="157">
        <v>0</v>
      </c>
      <c r="YC4" s="157">
        <v>0</v>
      </c>
      <c r="YD4" s="158">
        <f t="shared" ref="YD4:YD67" si="90">YA4/XZ4</f>
        <v>1</v>
      </c>
      <c r="YE4" s="132">
        <f t="shared" ref="YE4:YE67" si="91">YD4-XV4</f>
        <v>0</v>
      </c>
      <c r="YG4" s="163" t="s">
        <v>18</v>
      </c>
      <c r="YH4" s="157">
        <v>32</v>
      </c>
      <c r="YI4" s="157">
        <v>32</v>
      </c>
      <c r="YJ4" s="157">
        <v>0</v>
      </c>
      <c r="YK4" s="157">
        <v>0</v>
      </c>
      <c r="YL4" s="158">
        <f t="shared" ref="YL4:YL67" si="92">YI4/YH4</f>
        <v>1</v>
      </c>
      <c r="YM4" s="132">
        <f t="shared" ref="YM4:YM67" si="93">YL4-YD4</f>
        <v>0</v>
      </c>
      <c r="YO4" s="163" t="s">
        <v>18</v>
      </c>
      <c r="YP4" s="157">
        <v>32</v>
      </c>
      <c r="YQ4" s="157">
        <v>32</v>
      </c>
      <c r="YR4" s="157">
        <v>0</v>
      </c>
      <c r="YS4" s="157">
        <v>0</v>
      </c>
      <c r="YT4" s="158">
        <f t="shared" ref="YT4:YT67" si="94">YQ4/YP4</f>
        <v>1</v>
      </c>
      <c r="YU4" s="132">
        <f t="shared" ref="YU4:YU67" si="95">YT4-YL4</f>
        <v>0</v>
      </c>
      <c r="YW4" s="163" t="s">
        <v>18</v>
      </c>
      <c r="YX4" s="157">
        <v>32</v>
      </c>
      <c r="YY4" s="157">
        <v>32</v>
      </c>
      <c r="YZ4" s="157">
        <v>0</v>
      </c>
      <c r="ZA4" s="157">
        <v>0</v>
      </c>
      <c r="ZB4" s="158">
        <f t="shared" ref="ZB4:ZB67" si="96">YY4/YX4</f>
        <v>1</v>
      </c>
      <c r="ZD4" s="163" t="s">
        <v>18</v>
      </c>
      <c r="ZE4" s="157">
        <v>32</v>
      </c>
      <c r="ZF4" s="157">
        <v>32</v>
      </c>
      <c r="ZG4" s="157">
        <v>0</v>
      </c>
      <c r="ZH4" s="157">
        <v>0</v>
      </c>
      <c r="ZI4" s="158">
        <f t="shared" ref="ZI4:ZI67" si="97">ZF4/ZE4</f>
        <v>1</v>
      </c>
      <c r="ZJ4" s="132">
        <f t="shared" ref="ZJ4:ZJ67" si="98">ZI4-ZA4</f>
        <v>1</v>
      </c>
    </row>
    <row r="5" spans="1:687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4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5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6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7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8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9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30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1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2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3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4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5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6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7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8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9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40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1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2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3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99">ME5/MD5</f>
        <v>1</v>
      </c>
      <c r="MI5" s="19">
        <f t="shared" si="44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0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5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6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7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8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9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50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01">OQ5/OP5</f>
        <v>1</v>
      </c>
      <c r="OU5" s="19">
        <f t="shared" si="51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2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3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4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5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6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7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8"/>
        <v>1</v>
      </c>
      <c r="RP5" s="132">
        <f t="shared" si="59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02">SW5/SV5</f>
        <v>1</v>
      </c>
      <c r="TA5" s="132">
        <f t="shared" si="60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1"/>
        <v>1</v>
      </c>
      <c r="TI5" s="132">
        <f t="shared" si="62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3"/>
        <v>1</v>
      </c>
      <c r="TQ5" s="132">
        <f t="shared" si="64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5"/>
        <v>1</v>
      </c>
      <c r="TY5" s="132">
        <f t="shared" si="66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7"/>
        <v>1</v>
      </c>
      <c r="UG5" s="132">
        <f t="shared" si="68"/>
        <v>0</v>
      </c>
      <c r="UH5" s="132"/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9"/>
        <v>1</v>
      </c>
      <c r="UO5" s="132">
        <f t="shared" si="70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1"/>
        <v>1</v>
      </c>
      <c r="UW5" s="132">
        <f t="shared" si="72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3"/>
        <v>1</v>
      </c>
      <c r="VE5" s="132">
        <f t="shared" si="74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5"/>
        <v>1</v>
      </c>
      <c r="VM5" s="132">
        <f t="shared" si="76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7"/>
        <v>1</v>
      </c>
      <c r="VV5" s="157" t="s">
        <v>19</v>
      </c>
      <c r="VW5" s="157">
        <v>26</v>
      </c>
      <c r="VX5" s="157">
        <v>26</v>
      </c>
      <c r="VY5" s="157">
        <v>0</v>
      </c>
      <c r="VZ5" s="157">
        <v>0</v>
      </c>
      <c r="WA5" s="158">
        <f t="shared" si="78"/>
        <v>1</v>
      </c>
      <c r="WC5" s="157" t="s">
        <v>19</v>
      </c>
      <c r="WD5" s="157">
        <v>26</v>
      </c>
      <c r="WE5" s="157">
        <v>26</v>
      </c>
      <c r="WF5" s="157">
        <v>0</v>
      </c>
      <c r="WG5" s="157">
        <v>0</v>
      </c>
      <c r="WH5" s="158">
        <f t="shared" si="79"/>
        <v>1</v>
      </c>
      <c r="WI5" s="132">
        <f t="shared" si="23"/>
        <v>0</v>
      </c>
      <c r="WK5" s="157" t="s">
        <v>19</v>
      </c>
      <c r="WL5" s="157">
        <v>26</v>
      </c>
      <c r="WM5" s="157">
        <v>26</v>
      </c>
      <c r="WN5" s="157">
        <v>0</v>
      </c>
      <c r="WO5" s="157">
        <v>0</v>
      </c>
      <c r="WP5" s="158">
        <f t="shared" si="80"/>
        <v>1</v>
      </c>
      <c r="WQ5" s="132">
        <f t="shared" si="81"/>
        <v>0</v>
      </c>
      <c r="WS5" s="157" t="s">
        <v>19</v>
      </c>
      <c r="WT5" s="157">
        <v>26</v>
      </c>
      <c r="WU5" s="157">
        <v>26</v>
      </c>
      <c r="WV5" s="157">
        <v>0</v>
      </c>
      <c r="WW5" s="157">
        <v>0</v>
      </c>
      <c r="WX5" s="158">
        <f t="shared" si="82"/>
        <v>1</v>
      </c>
      <c r="WY5" s="132">
        <f t="shared" si="83"/>
        <v>0</v>
      </c>
      <c r="XA5" s="157" t="s">
        <v>19</v>
      </c>
      <c r="XB5" s="157">
        <v>26</v>
      </c>
      <c r="XC5" s="157">
        <v>26</v>
      </c>
      <c r="XD5" s="157">
        <v>0</v>
      </c>
      <c r="XE5" s="157">
        <v>0</v>
      </c>
      <c r="XF5" s="158">
        <f t="shared" si="84"/>
        <v>1</v>
      </c>
      <c r="XG5" s="132">
        <f t="shared" si="85"/>
        <v>0</v>
      </c>
      <c r="XI5" s="157" t="s">
        <v>19</v>
      </c>
      <c r="XJ5" s="157">
        <v>26</v>
      </c>
      <c r="XK5" s="157">
        <v>26</v>
      </c>
      <c r="XL5" s="157">
        <v>0</v>
      </c>
      <c r="XM5" s="157">
        <v>0</v>
      </c>
      <c r="XN5" s="158">
        <f t="shared" si="86"/>
        <v>1</v>
      </c>
      <c r="XO5" s="132">
        <f t="shared" si="87"/>
        <v>0</v>
      </c>
      <c r="XQ5" s="157" t="s">
        <v>19</v>
      </c>
      <c r="XR5" s="157">
        <v>26</v>
      </c>
      <c r="XS5" s="157">
        <v>26</v>
      </c>
      <c r="XT5" s="157">
        <v>0</v>
      </c>
      <c r="XU5" s="157">
        <v>0</v>
      </c>
      <c r="XV5" s="158">
        <f t="shared" si="88"/>
        <v>1</v>
      </c>
      <c r="XW5" s="132">
        <f t="shared" si="89"/>
        <v>0</v>
      </c>
      <c r="XY5" s="157" t="s">
        <v>19</v>
      </c>
      <c r="XZ5" s="157">
        <v>26</v>
      </c>
      <c r="YA5" s="157">
        <v>26</v>
      </c>
      <c r="YB5" s="157">
        <v>0</v>
      </c>
      <c r="YC5" s="157">
        <v>0</v>
      </c>
      <c r="YD5" s="158">
        <f t="shared" si="90"/>
        <v>1</v>
      </c>
      <c r="YE5" s="132">
        <f t="shared" si="91"/>
        <v>0</v>
      </c>
      <c r="YG5" s="157" t="s">
        <v>19</v>
      </c>
      <c r="YH5" s="157">
        <v>26</v>
      </c>
      <c r="YI5" s="157">
        <v>26</v>
      </c>
      <c r="YJ5" s="157">
        <v>0</v>
      </c>
      <c r="YK5" s="157">
        <v>0</v>
      </c>
      <c r="YL5" s="158">
        <f t="shared" si="92"/>
        <v>1</v>
      </c>
      <c r="YM5" s="132">
        <f t="shared" si="93"/>
        <v>0</v>
      </c>
      <c r="YO5" s="157" t="s">
        <v>19</v>
      </c>
      <c r="YP5" s="157">
        <v>26</v>
      </c>
      <c r="YQ5" s="157">
        <v>26</v>
      </c>
      <c r="YR5" s="157">
        <v>0</v>
      </c>
      <c r="YS5" s="157">
        <v>0</v>
      </c>
      <c r="YT5" s="158">
        <f t="shared" si="94"/>
        <v>1</v>
      </c>
      <c r="YU5" s="132">
        <f t="shared" si="95"/>
        <v>0</v>
      </c>
      <c r="YW5" s="157" t="s">
        <v>19</v>
      </c>
      <c r="YX5" s="157">
        <v>26</v>
      </c>
      <c r="YY5" s="157">
        <v>26</v>
      </c>
      <c r="YZ5" s="157">
        <v>0</v>
      </c>
      <c r="ZA5" s="157">
        <v>0</v>
      </c>
      <c r="ZB5" s="158">
        <f t="shared" si="96"/>
        <v>1</v>
      </c>
      <c r="ZD5" s="157" t="s">
        <v>19</v>
      </c>
      <c r="ZE5" s="157">
        <v>26</v>
      </c>
      <c r="ZF5" s="157">
        <v>26</v>
      </c>
      <c r="ZG5" s="157">
        <v>0</v>
      </c>
      <c r="ZH5" s="157">
        <v>0</v>
      </c>
      <c r="ZI5" s="158">
        <f t="shared" si="97"/>
        <v>1</v>
      </c>
      <c r="ZJ5" s="132">
        <f t="shared" si="98"/>
        <v>1</v>
      </c>
    </row>
    <row r="6" spans="1:687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4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5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6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7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8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9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30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1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2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3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4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5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6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7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8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9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40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1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2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3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99"/>
        <v>1</v>
      </c>
      <c r="MI6" s="19">
        <f t="shared" si="44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0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5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6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7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8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9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50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01"/>
        <v>1</v>
      </c>
      <c r="OU6" s="19">
        <f t="shared" si="51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2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3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4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5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6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7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8"/>
        <v>1</v>
      </c>
      <c r="RP6" s="132">
        <f t="shared" si="59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02"/>
        <v>1</v>
      </c>
      <c r="TA6" s="132">
        <f t="shared" si="60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1"/>
        <v>1</v>
      </c>
      <c r="TI6" s="132">
        <f t="shared" si="62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3"/>
        <v>1</v>
      </c>
      <c r="TQ6" s="132">
        <f t="shared" si="64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5"/>
        <v>1</v>
      </c>
      <c r="TY6" s="132">
        <f t="shared" si="66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7"/>
        <v>1</v>
      </c>
      <c r="UG6" s="132">
        <f t="shared" si="68"/>
        <v>0</v>
      </c>
      <c r="UH6" s="132"/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9"/>
        <v>1</v>
      </c>
      <c r="UO6" s="132">
        <f t="shared" si="70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1"/>
        <v>1</v>
      </c>
      <c r="UW6" s="132">
        <f t="shared" si="72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3"/>
        <v>1</v>
      </c>
      <c r="VE6" s="132">
        <f t="shared" si="74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5"/>
        <v>1</v>
      </c>
      <c r="VM6" s="132">
        <f t="shared" si="76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7"/>
        <v>1</v>
      </c>
      <c r="VV6" s="157" t="s">
        <v>20</v>
      </c>
      <c r="VW6" s="157">
        <v>11</v>
      </c>
      <c r="VX6" s="157">
        <v>11</v>
      </c>
      <c r="VY6" s="157">
        <v>0</v>
      </c>
      <c r="VZ6" s="157">
        <v>0</v>
      </c>
      <c r="WA6" s="158">
        <f t="shared" si="78"/>
        <v>1</v>
      </c>
      <c r="WC6" s="157" t="s">
        <v>20</v>
      </c>
      <c r="WD6" s="157">
        <v>11</v>
      </c>
      <c r="WE6" s="157">
        <v>11</v>
      </c>
      <c r="WF6" s="157">
        <v>0</v>
      </c>
      <c r="WG6" s="157">
        <v>0</v>
      </c>
      <c r="WH6" s="158">
        <f t="shared" si="79"/>
        <v>1</v>
      </c>
      <c r="WI6" s="132">
        <f t="shared" si="23"/>
        <v>0</v>
      </c>
      <c r="WK6" s="157" t="s">
        <v>20</v>
      </c>
      <c r="WL6" s="157">
        <v>11</v>
      </c>
      <c r="WM6" s="157">
        <v>11</v>
      </c>
      <c r="WN6" s="157">
        <v>0</v>
      </c>
      <c r="WO6" s="157">
        <v>0</v>
      </c>
      <c r="WP6" s="158">
        <f t="shared" si="80"/>
        <v>1</v>
      </c>
      <c r="WQ6" s="132">
        <f t="shared" si="81"/>
        <v>0</v>
      </c>
      <c r="WS6" s="157" t="s">
        <v>20</v>
      </c>
      <c r="WT6" s="157">
        <v>11</v>
      </c>
      <c r="WU6" s="157">
        <v>11</v>
      </c>
      <c r="WV6" s="157">
        <v>0</v>
      </c>
      <c r="WW6" s="157">
        <v>0</v>
      </c>
      <c r="WX6" s="158">
        <f t="shared" si="82"/>
        <v>1</v>
      </c>
      <c r="WY6" s="132">
        <f t="shared" si="83"/>
        <v>0</v>
      </c>
      <c r="XA6" s="157" t="s">
        <v>20</v>
      </c>
      <c r="XB6" s="157">
        <v>11</v>
      </c>
      <c r="XC6" s="157">
        <v>11</v>
      </c>
      <c r="XD6" s="157">
        <v>0</v>
      </c>
      <c r="XE6" s="157">
        <v>0</v>
      </c>
      <c r="XF6" s="158">
        <f t="shared" si="84"/>
        <v>1</v>
      </c>
      <c r="XG6" s="132">
        <f t="shared" si="85"/>
        <v>0</v>
      </c>
      <c r="XI6" s="157" t="s">
        <v>20</v>
      </c>
      <c r="XJ6" s="157">
        <v>11</v>
      </c>
      <c r="XK6" s="157">
        <v>11</v>
      </c>
      <c r="XL6" s="157">
        <v>0</v>
      </c>
      <c r="XM6" s="157">
        <v>0</v>
      </c>
      <c r="XN6" s="158">
        <f t="shared" si="86"/>
        <v>1</v>
      </c>
      <c r="XO6" s="132">
        <f t="shared" si="87"/>
        <v>0</v>
      </c>
      <c r="XQ6" s="157" t="s">
        <v>20</v>
      </c>
      <c r="XR6" s="157">
        <v>11</v>
      </c>
      <c r="XS6" s="157">
        <v>11</v>
      </c>
      <c r="XT6" s="157">
        <v>0</v>
      </c>
      <c r="XU6" s="157">
        <v>0</v>
      </c>
      <c r="XV6" s="158">
        <f t="shared" si="88"/>
        <v>1</v>
      </c>
      <c r="XW6" s="132">
        <f t="shared" si="89"/>
        <v>0</v>
      </c>
      <c r="XY6" s="157" t="s">
        <v>20</v>
      </c>
      <c r="XZ6" s="157">
        <v>11</v>
      </c>
      <c r="YA6" s="157">
        <v>11</v>
      </c>
      <c r="YB6" s="157">
        <v>0</v>
      </c>
      <c r="YC6" s="157">
        <v>0</v>
      </c>
      <c r="YD6" s="158">
        <f t="shared" si="90"/>
        <v>1</v>
      </c>
      <c r="YE6" s="132">
        <f t="shared" si="91"/>
        <v>0</v>
      </c>
      <c r="YG6" s="157" t="s">
        <v>20</v>
      </c>
      <c r="YH6" s="157">
        <v>11</v>
      </c>
      <c r="YI6" s="157">
        <v>11</v>
      </c>
      <c r="YJ6" s="157">
        <v>0</v>
      </c>
      <c r="YK6" s="157">
        <v>0</v>
      </c>
      <c r="YL6" s="158">
        <f t="shared" si="92"/>
        <v>1</v>
      </c>
      <c r="YM6" s="132">
        <f t="shared" si="93"/>
        <v>0</v>
      </c>
      <c r="YO6" s="157" t="s">
        <v>20</v>
      </c>
      <c r="YP6" s="157">
        <v>11</v>
      </c>
      <c r="YQ6" s="157">
        <v>11</v>
      </c>
      <c r="YR6" s="157">
        <v>0</v>
      </c>
      <c r="YS6" s="157">
        <v>0</v>
      </c>
      <c r="YT6" s="158">
        <f t="shared" si="94"/>
        <v>1</v>
      </c>
      <c r="YU6" s="132">
        <f t="shared" si="95"/>
        <v>0</v>
      </c>
      <c r="YW6" s="157" t="s">
        <v>20</v>
      </c>
      <c r="YX6" s="157">
        <v>11</v>
      </c>
      <c r="YY6" s="157">
        <v>11</v>
      </c>
      <c r="YZ6" s="157">
        <v>0</v>
      </c>
      <c r="ZA6" s="157">
        <v>0</v>
      </c>
      <c r="ZB6" s="158">
        <f t="shared" si="96"/>
        <v>1</v>
      </c>
      <c r="ZD6" s="157" t="s">
        <v>20</v>
      </c>
      <c r="ZE6" s="157">
        <v>11</v>
      </c>
      <c r="ZF6" s="157">
        <v>11</v>
      </c>
      <c r="ZG6" s="157">
        <v>0</v>
      </c>
      <c r="ZH6" s="157">
        <v>0</v>
      </c>
      <c r="ZI6" s="158">
        <f t="shared" si="97"/>
        <v>1</v>
      </c>
      <c r="ZJ6" s="132">
        <f t="shared" si="98"/>
        <v>1</v>
      </c>
    </row>
    <row r="7" spans="1:687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4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5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6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7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8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9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30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1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2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3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4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5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6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7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8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9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40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1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2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3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99"/>
        <v>1</v>
      </c>
      <c r="MI7" s="19">
        <f t="shared" si="44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0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5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6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7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8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9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50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01"/>
        <v>1</v>
      </c>
      <c r="OU7" s="19">
        <f t="shared" si="51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2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3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4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5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6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7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8"/>
        <v>1</v>
      </c>
      <c r="RP7" s="132">
        <f t="shared" si="59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02"/>
        <v>1</v>
      </c>
      <c r="TA7" s="132">
        <f t="shared" si="60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1"/>
        <v>1</v>
      </c>
      <c r="TI7" s="132">
        <f t="shared" si="62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3"/>
        <v>1</v>
      </c>
      <c r="TQ7" s="132">
        <f t="shared" si="64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5"/>
        <v>1</v>
      </c>
      <c r="TY7" s="132">
        <f t="shared" si="66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7"/>
        <v>1</v>
      </c>
      <c r="UG7" s="132">
        <f t="shared" si="68"/>
        <v>0</v>
      </c>
      <c r="UH7" s="132"/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9"/>
        <v>1</v>
      </c>
      <c r="UO7" s="132">
        <f t="shared" si="70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1"/>
        <v>1</v>
      </c>
      <c r="UW7" s="132">
        <f t="shared" si="72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3"/>
        <v>1</v>
      </c>
      <c r="VE7" s="132">
        <f t="shared" si="74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5"/>
        <v>1</v>
      </c>
      <c r="VM7" s="132">
        <f t="shared" si="76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7"/>
        <v>1</v>
      </c>
      <c r="VV7" s="157" t="s">
        <v>21</v>
      </c>
      <c r="VW7" s="157">
        <v>36</v>
      </c>
      <c r="VX7" s="157">
        <v>36</v>
      </c>
      <c r="VY7" s="157">
        <v>0</v>
      </c>
      <c r="VZ7" s="157">
        <v>0</v>
      </c>
      <c r="WA7" s="158">
        <f t="shared" si="78"/>
        <v>1</v>
      </c>
      <c r="WC7" s="157" t="s">
        <v>21</v>
      </c>
      <c r="WD7" s="157">
        <v>36</v>
      </c>
      <c r="WE7" s="157">
        <v>36</v>
      </c>
      <c r="WF7" s="157">
        <v>0</v>
      </c>
      <c r="WG7" s="157">
        <v>0</v>
      </c>
      <c r="WH7" s="158">
        <f t="shared" si="79"/>
        <v>1</v>
      </c>
      <c r="WI7" s="132">
        <f t="shared" si="23"/>
        <v>0</v>
      </c>
      <c r="WK7" s="157" t="s">
        <v>21</v>
      </c>
      <c r="WL7" s="157">
        <v>36</v>
      </c>
      <c r="WM7" s="157">
        <v>36</v>
      </c>
      <c r="WN7" s="157">
        <v>0</v>
      </c>
      <c r="WO7" s="157">
        <v>0</v>
      </c>
      <c r="WP7" s="158">
        <f t="shared" si="80"/>
        <v>1</v>
      </c>
      <c r="WQ7" s="132">
        <f t="shared" si="81"/>
        <v>0</v>
      </c>
      <c r="WS7" s="157" t="s">
        <v>21</v>
      </c>
      <c r="WT7" s="157">
        <v>36</v>
      </c>
      <c r="WU7" s="157">
        <v>36</v>
      </c>
      <c r="WV7" s="157">
        <v>0</v>
      </c>
      <c r="WW7" s="157">
        <v>0</v>
      </c>
      <c r="WX7" s="158">
        <f t="shared" si="82"/>
        <v>1</v>
      </c>
      <c r="WY7" s="132">
        <f t="shared" si="83"/>
        <v>0</v>
      </c>
      <c r="XA7" s="157" t="s">
        <v>21</v>
      </c>
      <c r="XB7" s="157">
        <v>36</v>
      </c>
      <c r="XC7" s="157">
        <v>36</v>
      </c>
      <c r="XD7" s="157">
        <v>0</v>
      </c>
      <c r="XE7" s="157">
        <v>0</v>
      </c>
      <c r="XF7" s="158">
        <f t="shared" si="84"/>
        <v>1</v>
      </c>
      <c r="XG7" s="132">
        <f t="shared" si="85"/>
        <v>0</v>
      </c>
      <c r="XI7" s="157" t="s">
        <v>21</v>
      </c>
      <c r="XJ7" s="157">
        <v>36</v>
      </c>
      <c r="XK7" s="157">
        <v>36</v>
      </c>
      <c r="XL7" s="157">
        <v>0</v>
      </c>
      <c r="XM7" s="157">
        <v>0</v>
      </c>
      <c r="XN7" s="158">
        <f t="shared" si="86"/>
        <v>1</v>
      </c>
      <c r="XO7" s="132">
        <f t="shared" si="87"/>
        <v>0</v>
      </c>
      <c r="XQ7" s="157" t="s">
        <v>21</v>
      </c>
      <c r="XR7" s="157">
        <v>36</v>
      </c>
      <c r="XS7" s="157">
        <v>36</v>
      </c>
      <c r="XT7" s="157">
        <v>0</v>
      </c>
      <c r="XU7" s="157">
        <v>0</v>
      </c>
      <c r="XV7" s="158">
        <f t="shared" si="88"/>
        <v>1</v>
      </c>
      <c r="XW7" s="132">
        <f t="shared" si="89"/>
        <v>0</v>
      </c>
      <c r="XY7" s="157" t="s">
        <v>21</v>
      </c>
      <c r="XZ7" s="157">
        <v>36</v>
      </c>
      <c r="YA7" s="157">
        <v>36</v>
      </c>
      <c r="YB7" s="157">
        <v>0</v>
      </c>
      <c r="YC7" s="157">
        <v>0</v>
      </c>
      <c r="YD7" s="158">
        <f t="shared" si="90"/>
        <v>1</v>
      </c>
      <c r="YE7" s="132">
        <f t="shared" si="91"/>
        <v>0</v>
      </c>
      <c r="YG7" s="157" t="s">
        <v>21</v>
      </c>
      <c r="YH7" s="157">
        <v>36</v>
      </c>
      <c r="YI7" s="157">
        <v>36</v>
      </c>
      <c r="YJ7" s="157">
        <v>0</v>
      </c>
      <c r="YK7" s="157">
        <v>0</v>
      </c>
      <c r="YL7" s="158">
        <f t="shared" si="92"/>
        <v>1</v>
      </c>
      <c r="YM7" s="132">
        <f t="shared" si="93"/>
        <v>0</v>
      </c>
      <c r="YO7" s="157" t="s">
        <v>21</v>
      </c>
      <c r="YP7" s="157">
        <v>36</v>
      </c>
      <c r="YQ7" s="157">
        <v>36</v>
      </c>
      <c r="YR7" s="157">
        <v>0</v>
      </c>
      <c r="YS7" s="157">
        <v>0</v>
      </c>
      <c r="YT7" s="158">
        <f t="shared" si="94"/>
        <v>1</v>
      </c>
      <c r="YU7" s="132">
        <f t="shared" si="95"/>
        <v>0</v>
      </c>
      <c r="YW7" s="157" t="s">
        <v>21</v>
      </c>
      <c r="YX7" s="157">
        <v>36</v>
      </c>
      <c r="YY7" s="157">
        <v>36</v>
      </c>
      <c r="YZ7" s="157">
        <v>0</v>
      </c>
      <c r="ZA7" s="157">
        <v>0</v>
      </c>
      <c r="ZB7" s="158">
        <f t="shared" si="96"/>
        <v>1</v>
      </c>
      <c r="ZD7" s="157" t="s">
        <v>21</v>
      </c>
      <c r="ZE7" s="157">
        <v>36</v>
      </c>
      <c r="ZF7" s="157">
        <v>36</v>
      </c>
      <c r="ZG7" s="157">
        <v>0</v>
      </c>
      <c r="ZH7" s="157">
        <v>0</v>
      </c>
      <c r="ZI7" s="158">
        <f t="shared" si="97"/>
        <v>1</v>
      </c>
      <c r="ZJ7" s="132">
        <f t="shared" si="98"/>
        <v>1</v>
      </c>
    </row>
    <row r="8" spans="1:687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4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5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6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7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8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9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30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1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2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3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4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5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6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7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8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9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40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1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2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3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99"/>
        <v>0.8655172413793103</v>
      </c>
      <c r="MI8" s="19">
        <f t="shared" si="44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0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5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6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7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8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9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50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01"/>
        <v>0.8655172413793103</v>
      </c>
      <c r="OU8" s="19">
        <f t="shared" si="51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2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3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4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5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6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7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8"/>
        <v>0.7385057471264368</v>
      </c>
      <c r="RP8" s="132">
        <f t="shared" si="59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02"/>
        <v>0.7385057471264368</v>
      </c>
      <c r="TA8" s="132">
        <f t="shared" si="60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1"/>
        <v>0.7385057471264368</v>
      </c>
      <c r="TI8" s="132">
        <f t="shared" si="62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3"/>
        <v>0.74277456647398843</v>
      </c>
      <c r="TQ8" s="132">
        <f t="shared" si="64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5"/>
        <v>0.74277456647398843</v>
      </c>
      <c r="TY8" s="132">
        <f t="shared" si="66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7"/>
        <v>0.74855491329479773</v>
      </c>
      <c r="UG8" s="132">
        <f t="shared" si="68"/>
        <v>5.7803468208093012E-3</v>
      </c>
      <c r="UH8" s="132"/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9"/>
        <v>0.74855491329479773</v>
      </c>
      <c r="UO8" s="132">
        <f t="shared" si="70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1"/>
        <v>0.74855491329479773</v>
      </c>
      <c r="UW8" s="132">
        <f t="shared" si="72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3"/>
        <v>0.74855491329479773</v>
      </c>
      <c r="VE8" s="132">
        <f t="shared" si="74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5"/>
        <v>0.74855491329479773</v>
      </c>
      <c r="VM8" s="132">
        <f t="shared" si="76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7"/>
        <v>0.74855491329479773</v>
      </c>
      <c r="VV8" s="161" t="s">
        <v>22</v>
      </c>
      <c r="VW8" s="157">
        <v>346</v>
      </c>
      <c r="VX8" s="157">
        <v>259</v>
      </c>
      <c r="VY8" s="157">
        <v>56</v>
      </c>
      <c r="VZ8" s="157">
        <v>31</v>
      </c>
      <c r="WA8" s="158">
        <f t="shared" si="78"/>
        <v>0.74855491329479773</v>
      </c>
      <c r="WC8" s="161" t="s">
        <v>22</v>
      </c>
      <c r="WD8" s="157">
        <v>346</v>
      </c>
      <c r="WE8" s="157">
        <v>259</v>
      </c>
      <c r="WF8" s="157">
        <v>56</v>
      </c>
      <c r="WG8" s="157">
        <v>31</v>
      </c>
      <c r="WH8" s="158">
        <f t="shared" si="79"/>
        <v>0.74855491329479773</v>
      </c>
      <c r="WI8" s="132">
        <f t="shared" si="23"/>
        <v>0</v>
      </c>
      <c r="WK8" s="161" t="s">
        <v>22</v>
      </c>
      <c r="WL8" s="157">
        <v>346</v>
      </c>
      <c r="WM8" s="157">
        <v>259</v>
      </c>
      <c r="WN8" s="157">
        <v>56</v>
      </c>
      <c r="WO8" s="157">
        <v>31</v>
      </c>
      <c r="WP8" s="158">
        <f t="shared" si="80"/>
        <v>0.74855491329479773</v>
      </c>
      <c r="WQ8" s="132">
        <f t="shared" si="81"/>
        <v>0</v>
      </c>
      <c r="WS8" s="161" t="s">
        <v>22</v>
      </c>
      <c r="WT8" s="157">
        <v>346</v>
      </c>
      <c r="WU8" s="157">
        <v>259</v>
      </c>
      <c r="WV8" s="157">
        <v>56</v>
      </c>
      <c r="WW8" s="157">
        <v>31</v>
      </c>
      <c r="WX8" s="158">
        <f t="shared" si="82"/>
        <v>0.74855491329479773</v>
      </c>
      <c r="WY8" s="132">
        <f t="shared" si="83"/>
        <v>0</v>
      </c>
      <c r="XA8" s="161" t="s">
        <v>22</v>
      </c>
      <c r="XB8" s="157">
        <v>346</v>
      </c>
      <c r="XC8" s="157">
        <v>259</v>
      </c>
      <c r="XD8" s="157">
        <v>56</v>
      </c>
      <c r="XE8" s="157">
        <v>31</v>
      </c>
      <c r="XF8" s="158">
        <f t="shared" si="84"/>
        <v>0.74855491329479773</v>
      </c>
      <c r="XG8" s="132">
        <f t="shared" si="85"/>
        <v>0</v>
      </c>
      <c r="XI8" s="161" t="s">
        <v>22</v>
      </c>
      <c r="XJ8" s="157">
        <v>346</v>
      </c>
      <c r="XK8" s="157">
        <v>259</v>
      </c>
      <c r="XL8" s="157">
        <v>56</v>
      </c>
      <c r="XM8" s="157">
        <v>31</v>
      </c>
      <c r="XN8" s="158">
        <f t="shared" si="86"/>
        <v>0.74855491329479773</v>
      </c>
      <c r="XO8" s="132">
        <f t="shared" si="87"/>
        <v>0</v>
      </c>
      <c r="XQ8" s="161" t="s">
        <v>22</v>
      </c>
      <c r="XR8" s="157">
        <v>346</v>
      </c>
      <c r="XS8" s="157">
        <v>259</v>
      </c>
      <c r="XT8" s="157">
        <v>56</v>
      </c>
      <c r="XU8" s="157">
        <v>31</v>
      </c>
      <c r="XV8" s="158">
        <f t="shared" si="88"/>
        <v>0.74855491329479773</v>
      </c>
      <c r="XW8" s="132">
        <f t="shared" si="89"/>
        <v>0</v>
      </c>
      <c r="XY8" s="161" t="s">
        <v>22</v>
      </c>
      <c r="XZ8" s="157">
        <v>346</v>
      </c>
      <c r="YA8" s="157">
        <v>259</v>
      </c>
      <c r="YB8" s="157">
        <v>56</v>
      </c>
      <c r="YC8" s="157">
        <v>31</v>
      </c>
      <c r="YD8" s="158">
        <f t="shared" si="90"/>
        <v>0.74855491329479773</v>
      </c>
      <c r="YE8" s="132">
        <f t="shared" si="91"/>
        <v>0</v>
      </c>
      <c r="YG8" s="161" t="s">
        <v>22</v>
      </c>
      <c r="YH8" s="157">
        <v>346</v>
      </c>
      <c r="YI8" s="157">
        <v>260</v>
      </c>
      <c r="YJ8" s="157">
        <v>56</v>
      </c>
      <c r="YK8" s="157">
        <v>30</v>
      </c>
      <c r="YL8" s="158">
        <f t="shared" si="92"/>
        <v>0.75144508670520227</v>
      </c>
      <c r="YM8" s="132">
        <f t="shared" si="93"/>
        <v>2.8901734104045396E-3</v>
      </c>
      <c r="YO8" s="161" t="s">
        <v>22</v>
      </c>
      <c r="YP8" s="157">
        <v>346</v>
      </c>
      <c r="YQ8" s="157">
        <v>260</v>
      </c>
      <c r="YR8" s="157">
        <v>56</v>
      </c>
      <c r="YS8" s="157">
        <v>30</v>
      </c>
      <c r="YT8" s="158">
        <f t="shared" si="94"/>
        <v>0.75144508670520227</v>
      </c>
      <c r="YU8" s="132">
        <f t="shared" si="95"/>
        <v>0</v>
      </c>
      <c r="YW8" s="161" t="s">
        <v>22</v>
      </c>
      <c r="YX8" s="157">
        <v>346</v>
      </c>
      <c r="YY8" s="157">
        <v>260</v>
      </c>
      <c r="YZ8" s="157">
        <v>56</v>
      </c>
      <c r="ZA8" s="157">
        <v>30</v>
      </c>
      <c r="ZB8" s="158">
        <f t="shared" si="96"/>
        <v>0.75144508670520227</v>
      </c>
      <c r="ZD8" s="161" t="s">
        <v>22</v>
      </c>
      <c r="ZE8" s="157">
        <v>346</v>
      </c>
      <c r="ZF8" s="157">
        <v>260</v>
      </c>
      <c r="ZG8" s="157">
        <v>56</v>
      </c>
      <c r="ZH8" s="157">
        <v>30</v>
      </c>
      <c r="ZI8" s="158">
        <f t="shared" si="97"/>
        <v>0.75144508670520227</v>
      </c>
      <c r="ZJ8" s="132">
        <f t="shared" si="98"/>
        <v>-29.248554913294797</v>
      </c>
    </row>
    <row r="9" spans="1:687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4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5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6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7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8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9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30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1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2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3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4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5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6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7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8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9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40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1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2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3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4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0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5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6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7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8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9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50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1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2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3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4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5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6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7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8"/>
        <v>1</v>
      </c>
      <c r="RP9" s="132">
        <f t="shared" si="59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60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1"/>
        <v>1</v>
      </c>
      <c r="TI9" s="132">
        <f t="shared" si="62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3"/>
        <v>1</v>
      </c>
      <c r="TQ9" s="132">
        <f t="shared" si="64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5"/>
        <v>1</v>
      </c>
      <c r="TY9" s="132">
        <f t="shared" si="66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7"/>
        <v>1</v>
      </c>
      <c r="UG9" s="132">
        <f t="shared" si="68"/>
        <v>0</v>
      </c>
      <c r="UH9" s="132"/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9"/>
        <v>1</v>
      </c>
      <c r="UO9" s="132">
        <f t="shared" si="70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1"/>
        <v>1</v>
      </c>
      <c r="UW9" s="132">
        <f t="shared" si="72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3"/>
        <v>1</v>
      </c>
      <c r="VE9" s="132">
        <f t="shared" si="74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5"/>
        <v>1</v>
      </c>
      <c r="VM9" s="132">
        <f t="shared" si="76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7"/>
        <v>1</v>
      </c>
      <c r="VV9" s="163" t="s">
        <v>23</v>
      </c>
      <c r="VW9" s="157">
        <v>538</v>
      </c>
      <c r="VX9" s="157">
        <v>538</v>
      </c>
      <c r="VY9" s="157">
        <v>0</v>
      </c>
      <c r="VZ9" s="157">
        <v>0</v>
      </c>
      <c r="WA9" s="158">
        <f t="shared" si="78"/>
        <v>1</v>
      </c>
      <c r="WC9" s="163" t="s">
        <v>23</v>
      </c>
      <c r="WD9" s="157">
        <v>538</v>
      </c>
      <c r="WE9" s="157">
        <v>538</v>
      </c>
      <c r="WF9" s="157">
        <v>0</v>
      </c>
      <c r="WG9" s="157">
        <v>0</v>
      </c>
      <c r="WH9" s="158">
        <f t="shared" si="79"/>
        <v>1</v>
      </c>
      <c r="WI9" s="132">
        <f t="shared" si="23"/>
        <v>0</v>
      </c>
      <c r="WK9" s="163" t="s">
        <v>23</v>
      </c>
      <c r="WL9" s="157">
        <v>538</v>
      </c>
      <c r="WM9" s="157">
        <v>538</v>
      </c>
      <c r="WN9" s="157">
        <v>0</v>
      </c>
      <c r="WO9" s="157">
        <v>0</v>
      </c>
      <c r="WP9" s="158">
        <f t="shared" si="80"/>
        <v>1</v>
      </c>
      <c r="WQ9" s="132">
        <f t="shared" si="81"/>
        <v>0</v>
      </c>
      <c r="WS9" s="163" t="s">
        <v>23</v>
      </c>
      <c r="WT9" s="157">
        <v>538</v>
      </c>
      <c r="WU9" s="157">
        <v>538</v>
      </c>
      <c r="WV9" s="157">
        <v>0</v>
      </c>
      <c r="WW9" s="157">
        <v>0</v>
      </c>
      <c r="WX9" s="158">
        <f t="shared" si="82"/>
        <v>1</v>
      </c>
      <c r="WY9" s="132">
        <f t="shared" si="83"/>
        <v>0</v>
      </c>
      <c r="XA9" s="163" t="s">
        <v>23</v>
      </c>
      <c r="XB9" s="157">
        <v>538</v>
      </c>
      <c r="XC9" s="157">
        <v>538</v>
      </c>
      <c r="XD9" s="157">
        <v>0</v>
      </c>
      <c r="XE9" s="157">
        <v>0</v>
      </c>
      <c r="XF9" s="158">
        <f t="shared" si="84"/>
        <v>1</v>
      </c>
      <c r="XG9" s="132">
        <f t="shared" si="85"/>
        <v>0</v>
      </c>
      <c r="XI9" s="163" t="s">
        <v>23</v>
      </c>
      <c r="XJ9" s="157">
        <v>538</v>
      </c>
      <c r="XK9" s="157">
        <v>538</v>
      </c>
      <c r="XL9" s="157">
        <v>0</v>
      </c>
      <c r="XM9" s="157">
        <v>0</v>
      </c>
      <c r="XN9" s="158">
        <f t="shared" si="86"/>
        <v>1</v>
      </c>
      <c r="XO9" s="132">
        <f t="shared" si="87"/>
        <v>0</v>
      </c>
      <c r="XQ9" s="163" t="s">
        <v>23</v>
      </c>
      <c r="XR9" s="157">
        <v>538</v>
      </c>
      <c r="XS9" s="157">
        <v>538</v>
      </c>
      <c r="XT9" s="157">
        <v>0</v>
      </c>
      <c r="XU9" s="157">
        <v>0</v>
      </c>
      <c r="XV9" s="158">
        <f t="shared" si="88"/>
        <v>1</v>
      </c>
      <c r="XW9" s="132">
        <f t="shared" si="89"/>
        <v>0</v>
      </c>
      <c r="XY9" s="163" t="s">
        <v>23</v>
      </c>
      <c r="XZ9" s="157">
        <v>538</v>
      </c>
      <c r="YA9" s="157">
        <v>538</v>
      </c>
      <c r="YB9" s="157">
        <v>0</v>
      </c>
      <c r="YC9" s="157">
        <v>0</v>
      </c>
      <c r="YD9" s="158">
        <f t="shared" si="90"/>
        <v>1</v>
      </c>
      <c r="YE9" s="132">
        <f t="shared" si="91"/>
        <v>0</v>
      </c>
      <c r="YG9" s="163" t="s">
        <v>23</v>
      </c>
      <c r="YH9" s="157">
        <v>538</v>
      </c>
      <c r="YI9" s="157">
        <v>538</v>
      </c>
      <c r="YJ9" s="157">
        <v>0</v>
      </c>
      <c r="YK9" s="157">
        <v>0</v>
      </c>
      <c r="YL9" s="158">
        <f t="shared" si="92"/>
        <v>1</v>
      </c>
      <c r="YM9" s="132">
        <f t="shared" si="93"/>
        <v>0</v>
      </c>
      <c r="YO9" s="163" t="s">
        <v>23</v>
      </c>
      <c r="YP9" s="157">
        <v>538</v>
      </c>
      <c r="YQ9" s="157">
        <v>538</v>
      </c>
      <c r="YR9" s="157">
        <v>0</v>
      </c>
      <c r="YS9" s="157">
        <v>0</v>
      </c>
      <c r="YT9" s="158">
        <f t="shared" si="94"/>
        <v>1</v>
      </c>
      <c r="YU9" s="132">
        <f t="shared" si="95"/>
        <v>0</v>
      </c>
      <c r="YW9" s="163" t="s">
        <v>23</v>
      </c>
      <c r="YX9" s="157">
        <v>538</v>
      </c>
      <c r="YY9" s="157">
        <v>538</v>
      </c>
      <c r="YZ9" s="157">
        <v>0</v>
      </c>
      <c r="ZA9" s="157">
        <v>0</v>
      </c>
      <c r="ZB9" s="158">
        <f t="shared" si="96"/>
        <v>1</v>
      </c>
      <c r="ZD9" s="163" t="s">
        <v>23</v>
      </c>
      <c r="ZE9" s="157">
        <v>538</v>
      </c>
      <c r="ZF9" s="157">
        <v>538</v>
      </c>
      <c r="ZG9" s="157">
        <v>0</v>
      </c>
      <c r="ZH9" s="157">
        <v>0</v>
      </c>
      <c r="ZI9" s="158">
        <f t="shared" si="97"/>
        <v>1</v>
      </c>
      <c r="ZJ9" s="132">
        <f t="shared" si="98"/>
        <v>1</v>
      </c>
    </row>
    <row r="10" spans="1:687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4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5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6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7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8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9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30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1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2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3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4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5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6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7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8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9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40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1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2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3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99"/>
        <v>1</v>
      </c>
      <c r="MI10" s="19">
        <f t="shared" si="44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0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5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6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7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8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9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50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01"/>
        <v>1</v>
      </c>
      <c r="OU10" s="19">
        <f t="shared" si="51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2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3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4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5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6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7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8"/>
        <v>1</v>
      </c>
      <c r="RP10" s="132">
        <f t="shared" si="59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02"/>
        <v>1</v>
      </c>
      <c r="TA10" s="132">
        <f t="shared" si="60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1"/>
        <v>1</v>
      </c>
      <c r="TI10" s="132">
        <f t="shared" si="62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3"/>
        <v>1</v>
      </c>
      <c r="TQ10" s="132">
        <f t="shared" si="64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5"/>
        <v>1</v>
      </c>
      <c r="TY10" s="132">
        <f t="shared" si="66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7"/>
        <v>1</v>
      </c>
      <c r="UG10" s="132">
        <f t="shared" si="68"/>
        <v>0</v>
      </c>
      <c r="UH10" s="132"/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9"/>
        <v>1</v>
      </c>
      <c r="UO10" s="132">
        <f t="shared" si="70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1"/>
        <v>1</v>
      </c>
      <c r="UW10" s="132">
        <f t="shared" si="72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3"/>
        <v>1</v>
      </c>
      <c r="VE10" s="132">
        <f t="shared" si="74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5"/>
        <v>1</v>
      </c>
      <c r="VM10" s="132">
        <f t="shared" si="76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7"/>
        <v>1</v>
      </c>
      <c r="VV10" s="157" t="s">
        <v>24</v>
      </c>
      <c r="VW10" s="157">
        <v>3</v>
      </c>
      <c r="VX10" s="157">
        <v>3</v>
      </c>
      <c r="VY10" s="157">
        <v>0</v>
      </c>
      <c r="VZ10" s="157">
        <v>0</v>
      </c>
      <c r="WA10" s="158">
        <f t="shared" si="78"/>
        <v>1</v>
      </c>
      <c r="WC10" s="157" t="s">
        <v>24</v>
      </c>
      <c r="WD10" s="157">
        <v>3</v>
      </c>
      <c r="WE10" s="157">
        <v>3</v>
      </c>
      <c r="WF10" s="157">
        <v>0</v>
      </c>
      <c r="WG10" s="157">
        <v>0</v>
      </c>
      <c r="WH10" s="158">
        <f t="shared" si="79"/>
        <v>1</v>
      </c>
      <c r="WI10" s="132">
        <f t="shared" si="23"/>
        <v>0</v>
      </c>
      <c r="WK10" s="157" t="s">
        <v>24</v>
      </c>
      <c r="WL10" s="157">
        <v>3</v>
      </c>
      <c r="WM10" s="157">
        <v>3</v>
      </c>
      <c r="WN10" s="157">
        <v>0</v>
      </c>
      <c r="WO10" s="157">
        <v>0</v>
      </c>
      <c r="WP10" s="158">
        <f t="shared" si="80"/>
        <v>1</v>
      </c>
      <c r="WQ10" s="132">
        <f t="shared" si="81"/>
        <v>0</v>
      </c>
      <c r="WS10" s="157" t="s">
        <v>24</v>
      </c>
      <c r="WT10" s="157">
        <v>3</v>
      </c>
      <c r="WU10" s="157">
        <v>3</v>
      </c>
      <c r="WV10" s="157">
        <v>0</v>
      </c>
      <c r="WW10" s="157">
        <v>0</v>
      </c>
      <c r="WX10" s="158">
        <f t="shared" si="82"/>
        <v>1</v>
      </c>
      <c r="WY10" s="132">
        <f t="shared" si="83"/>
        <v>0</v>
      </c>
      <c r="XA10" s="157" t="s">
        <v>24</v>
      </c>
      <c r="XB10" s="157">
        <v>3</v>
      </c>
      <c r="XC10" s="157">
        <v>3</v>
      </c>
      <c r="XD10" s="157">
        <v>0</v>
      </c>
      <c r="XE10" s="157">
        <v>0</v>
      </c>
      <c r="XF10" s="158">
        <f t="shared" si="84"/>
        <v>1</v>
      </c>
      <c r="XG10" s="132">
        <f t="shared" si="85"/>
        <v>0</v>
      </c>
      <c r="XI10" s="157" t="s">
        <v>24</v>
      </c>
      <c r="XJ10" s="157">
        <v>3</v>
      </c>
      <c r="XK10" s="157">
        <v>3</v>
      </c>
      <c r="XL10" s="157">
        <v>0</v>
      </c>
      <c r="XM10" s="157">
        <v>0</v>
      </c>
      <c r="XN10" s="158">
        <f t="shared" si="86"/>
        <v>1</v>
      </c>
      <c r="XO10" s="132">
        <f t="shared" si="87"/>
        <v>0</v>
      </c>
      <c r="XQ10" s="157" t="s">
        <v>24</v>
      </c>
      <c r="XR10" s="157">
        <v>3</v>
      </c>
      <c r="XS10" s="157">
        <v>3</v>
      </c>
      <c r="XT10" s="157">
        <v>0</v>
      </c>
      <c r="XU10" s="157">
        <v>0</v>
      </c>
      <c r="XV10" s="158">
        <f t="shared" si="88"/>
        <v>1</v>
      </c>
      <c r="XW10" s="132">
        <f t="shared" si="89"/>
        <v>0</v>
      </c>
      <c r="XY10" s="157" t="s">
        <v>24</v>
      </c>
      <c r="XZ10" s="157">
        <v>3</v>
      </c>
      <c r="YA10" s="157">
        <v>3</v>
      </c>
      <c r="YB10" s="157">
        <v>0</v>
      </c>
      <c r="YC10" s="157">
        <v>0</v>
      </c>
      <c r="YD10" s="158">
        <f t="shared" si="90"/>
        <v>1</v>
      </c>
      <c r="YE10" s="132">
        <f t="shared" si="91"/>
        <v>0</v>
      </c>
      <c r="YG10" s="157" t="s">
        <v>24</v>
      </c>
      <c r="YH10" s="157">
        <v>3</v>
      </c>
      <c r="YI10" s="157">
        <v>3</v>
      </c>
      <c r="YJ10" s="157">
        <v>0</v>
      </c>
      <c r="YK10" s="157">
        <v>0</v>
      </c>
      <c r="YL10" s="158">
        <f t="shared" si="92"/>
        <v>1</v>
      </c>
      <c r="YM10" s="132">
        <f t="shared" si="93"/>
        <v>0</v>
      </c>
      <c r="YO10" s="157" t="s">
        <v>24</v>
      </c>
      <c r="YP10" s="157">
        <v>3</v>
      </c>
      <c r="YQ10" s="157">
        <v>3</v>
      </c>
      <c r="YR10" s="157">
        <v>0</v>
      </c>
      <c r="YS10" s="157">
        <v>0</v>
      </c>
      <c r="YT10" s="158">
        <f t="shared" si="94"/>
        <v>1</v>
      </c>
      <c r="YU10" s="132">
        <f t="shared" si="95"/>
        <v>0</v>
      </c>
      <c r="YW10" s="157" t="s">
        <v>24</v>
      </c>
      <c r="YX10" s="157">
        <v>3</v>
      </c>
      <c r="YY10" s="157">
        <v>3</v>
      </c>
      <c r="YZ10" s="157">
        <v>0</v>
      </c>
      <c r="ZA10" s="157">
        <v>0</v>
      </c>
      <c r="ZB10" s="158">
        <f t="shared" si="96"/>
        <v>1</v>
      </c>
      <c r="ZD10" s="157" t="s">
        <v>24</v>
      </c>
      <c r="ZE10" s="157">
        <v>3</v>
      </c>
      <c r="ZF10" s="157">
        <v>3</v>
      </c>
      <c r="ZG10" s="157">
        <v>0</v>
      </c>
      <c r="ZH10" s="157">
        <v>0</v>
      </c>
      <c r="ZI10" s="158">
        <f t="shared" si="97"/>
        <v>1</v>
      </c>
      <c r="ZJ10" s="132">
        <f t="shared" si="98"/>
        <v>1</v>
      </c>
    </row>
    <row r="11" spans="1:687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4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5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6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7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8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9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30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1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2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3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4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5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6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7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8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2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3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4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0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5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6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7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8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9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50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1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2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3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4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5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6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7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8"/>
        <v>0.98701298701298701</v>
      </c>
      <c r="RP11" s="132">
        <f t="shared" si="59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60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1"/>
        <v>0.98701298701298701</v>
      </c>
      <c r="TI11" s="132">
        <f t="shared" si="62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3"/>
        <v>0.98701298701298701</v>
      </c>
      <c r="TQ11" s="132">
        <f t="shared" si="64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5"/>
        <v>0.98701298701298701</v>
      </c>
      <c r="TY11" s="132">
        <f t="shared" si="66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7"/>
        <v>0.98701298701298701</v>
      </c>
      <c r="UG11" s="132">
        <f t="shared" si="68"/>
        <v>0</v>
      </c>
      <c r="UH11" s="132"/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9"/>
        <v>0.98701298701298701</v>
      </c>
      <c r="UO11" s="132">
        <f t="shared" si="70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1"/>
        <v>0.98701298701298701</v>
      </c>
      <c r="UW11" s="132">
        <f t="shared" si="72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3"/>
        <v>0.98701298701298701</v>
      </c>
      <c r="VE11" s="132">
        <f t="shared" si="74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5"/>
        <v>0.98701298701298701</v>
      </c>
      <c r="VM11" s="132">
        <f t="shared" si="76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7"/>
        <v>0.98701298701298701</v>
      </c>
      <c r="VV11" s="163" t="s">
        <v>25</v>
      </c>
      <c r="VW11" s="157">
        <v>847</v>
      </c>
      <c r="VX11" s="157">
        <v>836</v>
      </c>
      <c r="VY11" s="157">
        <v>11</v>
      </c>
      <c r="VZ11" s="157">
        <v>0</v>
      </c>
      <c r="WA11" s="158">
        <f t="shared" si="78"/>
        <v>0.98701298701298701</v>
      </c>
      <c r="WC11" s="163" t="s">
        <v>25</v>
      </c>
      <c r="WD11" s="157">
        <v>847</v>
      </c>
      <c r="WE11" s="157">
        <v>836</v>
      </c>
      <c r="WF11" s="157">
        <v>11</v>
      </c>
      <c r="WG11" s="157">
        <v>0</v>
      </c>
      <c r="WH11" s="158">
        <f t="shared" si="79"/>
        <v>0.98701298701298701</v>
      </c>
      <c r="WI11" s="132">
        <f t="shared" si="23"/>
        <v>0</v>
      </c>
      <c r="WK11" s="163" t="s">
        <v>25</v>
      </c>
      <c r="WL11" s="157">
        <v>847</v>
      </c>
      <c r="WM11" s="157">
        <v>836</v>
      </c>
      <c r="WN11" s="157">
        <v>11</v>
      </c>
      <c r="WO11" s="157">
        <v>0</v>
      </c>
      <c r="WP11" s="158">
        <f t="shared" si="80"/>
        <v>0.98701298701298701</v>
      </c>
      <c r="WQ11" s="132">
        <f t="shared" si="81"/>
        <v>0</v>
      </c>
      <c r="WS11" s="163" t="s">
        <v>25</v>
      </c>
      <c r="WT11" s="157">
        <v>847</v>
      </c>
      <c r="WU11" s="157">
        <v>836</v>
      </c>
      <c r="WV11" s="157">
        <v>11</v>
      </c>
      <c r="WW11" s="157">
        <v>0</v>
      </c>
      <c r="WX11" s="158">
        <f t="shared" si="82"/>
        <v>0.98701298701298701</v>
      </c>
      <c r="WY11" s="132">
        <f t="shared" si="83"/>
        <v>0</v>
      </c>
      <c r="XA11" s="163" t="s">
        <v>25</v>
      </c>
      <c r="XB11" s="157">
        <v>857</v>
      </c>
      <c r="XC11" s="157">
        <v>846</v>
      </c>
      <c r="XD11" s="157">
        <v>11</v>
      </c>
      <c r="XE11" s="157">
        <v>0</v>
      </c>
      <c r="XF11" s="158">
        <f t="shared" si="84"/>
        <v>0.98716452742123684</v>
      </c>
      <c r="XG11" s="132">
        <f t="shared" si="85"/>
        <v>1.515404082498284E-4</v>
      </c>
      <c r="XI11" s="163" t="s">
        <v>25</v>
      </c>
      <c r="XJ11" s="157">
        <v>857</v>
      </c>
      <c r="XK11" s="157">
        <v>846</v>
      </c>
      <c r="XL11" s="157">
        <v>11</v>
      </c>
      <c r="XM11" s="157">
        <v>0</v>
      </c>
      <c r="XN11" s="158">
        <f t="shared" si="86"/>
        <v>0.98716452742123684</v>
      </c>
      <c r="XO11" s="132">
        <f t="shared" si="87"/>
        <v>0</v>
      </c>
      <c r="XQ11" s="163" t="s">
        <v>25</v>
      </c>
      <c r="XR11" s="157">
        <v>857</v>
      </c>
      <c r="XS11" s="157">
        <v>846</v>
      </c>
      <c r="XT11" s="157">
        <v>11</v>
      </c>
      <c r="XU11" s="157">
        <v>0</v>
      </c>
      <c r="XV11" s="158">
        <f t="shared" si="88"/>
        <v>0.98716452742123684</v>
      </c>
      <c r="XW11" s="132">
        <f t="shared" si="89"/>
        <v>0</v>
      </c>
      <c r="XY11" s="163" t="s">
        <v>25</v>
      </c>
      <c r="XZ11" s="157">
        <v>857</v>
      </c>
      <c r="YA11" s="157">
        <v>846</v>
      </c>
      <c r="YB11" s="157">
        <v>11</v>
      </c>
      <c r="YC11" s="157">
        <v>0</v>
      </c>
      <c r="YD11" s="158">
        <f t="shared" si="90"/>
        <v>0.98716452742123684</v>
      </c>
      <c r="YE11" s="132">
        <f t="shared" si="91"/>
        <v>0</v>
      </c>
      <c r="YG11" s="163" t="s">
        <v>25</v>
      </c>
      <c r="YH11" s="157">
        <v>857</v>
      </c>
      <c r="YI11" s="157">
        <v>846</v>
      </c>
      <c r="YJ11" s="157">
        <v>11</v>
      </c>
      <c r="YK11" s="157">
        <v>0</v>
      </c>
      <c r="YL11" s="158">
        <f t="shared" si="92"/>
        <v>0.98716452742123684</v>
      </c>
      <c r="YM11" s="132">
        <f t="shared" si="93"/>
        <v>0</v>
      </c>
      <c r="YO11" s="163" t="s">
        <v>25</v>
      </c>
      <c r="YP11" s="157">
        <v>857</v>
      </c>
      <c r="YQ11" s="157">
        <v>846</v>
      </c>
      <c r="YR11" s="157">
        <v>11</v>
      </c>
      <c r="YS11" s="157">
        <v>0</v>
      </c>
      <c r="YT11" s="158">
        <f t="shared" si="94"/>
        <v>0.98716452742123684</v>
      </c>
      <c r="YU11" s="132">
        <f t="shared" si="95"/>
        <v>0</v>
      </c>
      <c r="YW11" s="163" t="s">
        <v>25</v>
      </c>
      <c r="YX11" s="157">
        <v>857</v>
      </c>
      <c r="YY11" s="157">
        <v>846</v>
      </c>
      <c r="YZ11" s="157">
        <v>11</v>
      </c>
      <c r="ZA11" s="157">
        <v>0</v>
      </c>
      <c r="ZB11" s="158">
        <f t="shared" si="96"/>
        <v>0.98716452742123684</v>
      </c>
      <c r="ZD11" s="163" t="s">
        <v>25</v>
      </c>
      <c r="ZE11" s="157">
        <v>857</v>
      </c>
      <c r="ZF11" s="157">
        <v>846</v>
      </c>
      <c r="ZG11" s="157">
        <v>11</v>
      </c>
      <c r="ZH11" s="157">
        <v>0</v>
      </c>
      <c r="ZI11" s="158">
        <f t="shared" si="97"/>
        <v>0.98716452742123684</v>
      </c>
      <c r="ZJ11" s="132">
        <f t="shared" si="98"/>
        <v>0.98716452742123684</v>
      </c>
    </row>
    <row r="12" spans="1:687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4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5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6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7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8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9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30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1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2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3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4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5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6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7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8"/>
        <v>0</v>
      </c>
      <c r="KU12" s="19"/>
      <c r="LC12" s="19"/>
      <c r="LK12" s="19"/>
      <c r="LS12" s="19">
        <f t="shared" si="42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3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4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0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5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6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7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8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9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50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1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2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3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4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5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6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7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8"/>
        <v>1</v>
      </c>
      <c r="RP12" s="132">
        <f t="shared" si="59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60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1"/>
        <v>1</v>
      </c>
      <c r="TI12" s="132">
        <f t="shared" si="62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3"/>
        <v>1</v>
      </c>
      <c r="TQ12" s="132">
        <f t="shared" si="64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5"/>
        <v>1</v>
      </c>
      <c r="TY12" s="132">
        <f t="shared" si="66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7"/>
        <v>1</v>
      </c>
      <c r="UG12" s="132">
        <f t="shared" si="68"/>
        <v>0</v>
      </c>
      <c r="UH12" s="132"/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9"/>
        <v>1</v>
      </c>
      <c r="UO12" s="132">
        <f t="shared" si="70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1"/>
        <v>1</v>
      </c>
      <c r="UW12" s="132">
        <f t="shared" si="72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3"/>
        <v>1</v>
      </c>
      <c r="VE12" s="132">
        <f t="shared" si="74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5"/>
        <v>1</v>
      </c>
      <c r="VM12" s="132">
        <f t="shared" si="76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7"/>
        <v>1</v>
      </c>
      <c r="VV12" s="163" t="s">
        <v>27</v>
      </c>
      <c r="VW12" s="157">
        <v>46</v>
      </c>
      <c r="VX12" s="157">
        <v>46</v>
      </c>
      <c r="VY12" s="157">
        <v>0</v>
      </c>
      <c r="VZ12" s="157">
        <v>0</v>
      </c>
      <c r="WA12" s="158">
        <f t="shared" si="78"/>
        <v>1</v>
      </c>
      <c r="WC12" s="163" t="s">
        <v>27</v>
      </c>
      <c r="WD12" s="157">
        <v>46</v>
      </c>
      <c r="WE12" s="157">
        <v>46</v>
      </c>
      <c r="WF12" s="157">
        <v>0</v>
      </c>
      <c r="WG12" s="157">
        <v>0</v>
      </c>
      <c r="WH12" s="158">
        <f t="shared" si="79"/>
        <v>1</v>
      </c>
      <c r="WI12" s="132">
        <f t="shared" si="23"/>
        <v>0</v>
      </c>
      <c r="WK12" s="163" t="s">
        <v>27</v>
      </c>
      <c r="WL12" s="157">
        <v>46</v>
      </c>
      <c r="WM12" s="157">
        <v>46</v>
      </c>
      <c r="WN12" s="157">
        <v>0</v>
      </c>
      <c r="WO12" s="157">
        <v>0</v>
      </c>
      <c r="WP12" s="158">
        <f t="shared" si="80"/>
        <v>1</v>
      </c>
      <c r="WQ12" s="132">
        <f t="shared" si="81"/>
        <v>0</v>
      </c>
      <c r="WS12" s="163" t="s">
        <v>27</v>
      </c>
      <c r="WT12" s="157">
        <v>46</v>
      </c>
      <c r="WU12" s="157">
        <v>46</v>
      </c>
      <c r="WV12" s="157">
        <v>0</v>
      </c>
      <c r="WW12" s="157">
        <v>0</v>
      </c>
      <c r="WX12" s="158">
        <f t="shared" si="82"/>
        <v>1</v>
      </c>
      <c r="WY12" s="132">
        <f t="shared" si="83"/>
        <v>0</v>
      </c>
      <c r="XA12" s="163" t="s">
        <v>27</v>
      </c>
      <c r="XB12" s="157">
        <v>46</v>
      </c>
      <c r="XC12" s="157">
        <v>46</v>
      </c>
      <c r="XD12" s="157">
        <v>0</v>
      </c>
      <c r="XE12" s="157">
        <v>0</v>
      </c>
      <c r="XF12" s="158">
        <f t="shared" si="84"/>
        <v>1</v>
      </c>
      <c r="XG12" s="132">
        <f t="shared" si="85"/>
        <v>0</v>
      </c>
      <c r="XI12" s="163" t="s">
        <v>27</v>
      </c>
      <c r="XJ12" s="157">
        <v>46</v>
      </c>
      <c r="XK12" s="157">
        <v>46</v>
      </c>
      <c r="XL12" s="157">
        <v>0</v>
      </c>
      <c r="XM12" s="157">
        <v>0</v>
      </c>
      <c r="XN12" s="158">
        <f t="shared" si="86"/>
        <v>1</v>
      </c>
      <c r="XO12" s="132">
        <f t="shared" si="87"/>
        <v>0</v>
      </c>
      <c r="XQ12" s="163" t="s">
        <v>27</v>
      </c>
      <c r="XR12" s="157">
        <v>46</v>
      </c>
      <c r="XS12" s="157">
        <v>46</v>
      </c>
      <c r="XT12" s="157">
        <v>0</v>
      </c>
      <c r="XU12" s="157">
        <v>0</v>
      </c>
      <c r="XV12" s="158">
        <f t="shared" si="88"/>
        <v>1</v>
      </c>
      <c r="XW12" s="132">
        <f t="shared" si="89"/>
        <v>0</v>
      </c>
      <c r="XY12" s="163" t="s">
        <v>27</v>
      </c>
      <c r="XZ12" s="157">
        <v>46</v>
      </c>
      <c r="YA12" s="157">
        <v>46</v>
      </c>
      <c r="YB12" s="157">
        <v>0</v>
      </c>
      <c r="YC12" s="157">
        <v>0</v>
      </c>
      <c r="YD12" s="158">
        <f t="shared" si="90"/>
        <v>1</v>
      </c>
      <c r="YE12" s="132">
        <f t="shared" si="91"/>
        <v>0</v>
      </c>
      <c r="YG12" s="163" t="s">
        <v>27</v>
      </c>
      <c r="YH12" s="157">
        <v>46</v>
      </c>
      <c r="YI12" s="157">
        <v>46</v>
      </c>
      <c r="YJ12" s="157">
        <v>0</v>
      </c>
      <c r="YK12" s="157">
        <v>0</v>
      </c>
      <c r="YL12" s="158">
        <f t="shared" si="92"/>
        <v>1</v>
      </c>
      <c r="YM12" s="132">
        <f t="shared" si="93"/>
        <v>0</v>
      </c>
      <c r="YO12" s="163" t="s">
        <v>27</v>
      </c>
      <c r="YP12" s="157">
        <v>46</v>
      </c>
      <c r="YQ12" s="157">
        <v>46</v>
      </c>
      <c r="YR12" s="157">
        <v>0</v>
      </c>
      <c r="YS12" s="157">
        <v>0</v>
      </c>
      <c r="YT12" s="158">
        <f t="shared" si="94"/>
        <v>1</v>
      </c>
      <c r="YU12" s="132">
        <f t="shared" si="95"/>
        <v>0</v>
      </c>
      <c r="YW12" s="163" t="s">
        <v>27</v>
      </c>
      <c r="YX12" s="157">
        <v>46</v>
      </c>
      <c r="YY12" s="157">
        <v>46</v>
      </c>
      <c r="YZ12" s="157">
        <v>0</v>
      </c>
      <c r="ZA12" s="157">
        <v>0</v>
      </c>
      <c r="ZB12" s="158">
        <f t="shared" si="96"/>
        <v>1</v>
      </c>
      <c r="ZD12" s="163" t="s">
        <v>27</v>
      </c>
      <c r="ZE12" s="157">
        <v>46</v>
      </c>
      <c r="ZF12" s="157">
        <v>46</v>
      </c>
      <c r="ZG12" s="157">
        <v>0</v>
      </c>
      <c r="ZH12" s="157">
        <v>0</v>
      </c>
      <c r="ZI12" s="158">
        <f t="shared" si="97"/>
        <v>1</v>
      </c>
      <c r="ZJ12" s="132">
        <f t="shared" si="98"/>
        <v>1</v>
      </c>
    </row>
    <row r="13" spans="1:687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4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5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6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7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8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9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30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1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2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3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4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5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6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7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8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9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40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1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2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3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99"/>
        <v>1</v>
      </c>
      <c r="MI13" s="19">
        <f t="shared" si="44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0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5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6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7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8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9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50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01"/>
        <v>1</v>
      </c>
      <c r="OU13" s="19">
        <f t="shared" si="51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2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3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4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5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6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7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8"/>
        <v>1</v>
      </c>
      <c r="RP13" s="132">
        <f t="shared" si="59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02"/>
        <v>1</v>
      </c>
      <c r="TA13" s="132">
        <f t="shared" si="60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1"/>
        <v>1</v>
      </c>
      <c r="TI13" s="132">
        <f t="shared" si="62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3"/>
        <v>1</v>
      </c>
      <c r="TQ13" s="132">
        <f t="shared" si="64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5"/>
        <v>1</v>
      </c>
      <c r="TY13" s="132">
        <f t="shared" si="66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7"/>
        <v>1</v>
      </c>
      <c r="UG13" s="132">
        <f t="shared" si="68"/>
        <v>0</v>
      </c>
      <c r="UH13" s="132"/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9"/>
        <v>1</v>
      </c>
      <c r="UO13" s="132">
        <f t="shared" si="70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1"/>
        <v>1</v>
      </c>
      <c r="UW13" s="132">
        <f t="shared" si="72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3"/>
        <v>1</v>
      </c>
      <c r="VE13" s="132">
        <f t="shared" si="74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5"/>
        <v>1</v>
      </c>
      <c r="VM13" s="132">
        <f t="shared" si="76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7"/>
        <v>1</v>
      </c>
      <c r="VV13" s="157" t="s">
        <v>28</v>
      </c>
      <c r="VW13" s="157">
        <v>10</v>
      </c>
      <c r="VX13" s="157">
        <v>10</v>
      </c>
      <c r="VY13" s="157">
        <v>0</v>
      </c>
      <c r="VZ13" s="157">
        <v>0</v>
      </c>
      <c r="WA13" s="158">
        <f t="shared" si="78"/>
        <v>1</v>
      </c>
      <c r="WC13" s="157" t="s">
        <v>28</v>
      </c>
      <c r="WD13" s="157">
        <v>10</v>
      </c>
      <c r="WE13" s="157">
        <v>10</v>
      </c>
      <c r="WF13" s="157">
        <v>0</v>
      </c>
      <c r="WG13" s="157">
        <v>0</v>
      </c>
      <c r="WH13" s="158">
        <f t="shared" si="79"/>
        <v>1</v>
      </c>
      <c r="WI13" s="132">
        <f t="shared" si="23"/>
        <v>0</v>
      </c>
      <c r="WK13" s="157" t="s">
        <v>28</v>
      </c>
      <c r="WL13" s="157">
        <v>10</v>
      </c>
      <c r="WM13" s="157">
        <v>10</v>
      </c>
      <c r="WN13" s="157">
        <v>0</v>
      </c>
      <c r="WO13" s="157">
        <v>0</v>
      </c>
      <c r="WP13" s="158">
        <f t="shared" si="80"/>
        <v>1</v>
      </c>
      <c r="WQ13" s="132">
        <f t="shared" si="81"/>
        <v>0</v>
      </c>
      <c r="WS13" s="157" t="s">
        <v>28</v>
      </c>
      <c r="WT13" s="157">
        <v>10</v>
      </c>
      <c r="WU13" s="157">
        <v>10</v>
      </c>
      <c r="WV13" s="157">
        <v>0</v>
      </c>
      <c r="WW13" s="157">
        <v>0</v>
      </c>
      <c r="WX13" s="158">
        <f t="shared" si="82"/>
        <v>1</v>
      </c>
      <c r="WY13" s="132">
        <f t="shared" si="83"/>
        <v>0</v>
      </c>
      <c r="XA13" s="157" t="s">
        <v>28</v>
      </c>
      <c r="XB13" s="157">
        <v>10</v>
      </c>
      <c r="XC13" s="157">
        <v>10</v>
      </c>
      <c r="XD13" s="157">
        <v>0</v>
      </c>
      <c r="XE13" s="157">
        <v>0</v>
      </c>
      <c r="XF13" s="158">
        <f t="shared" si="84"/>
        <v>1</v>
      </c>
      <c r="XG13" s="132">
        <f t="shared" si="85"/>
        <v>0</v>
      </c>
      <c r="XI13" s="157" t="s">
        <v>28</v>
      </c>
      <c r="XJ13" s="157">
        <v>10</v>
      </c>
      <c r="XK13" s="157">
        <v>10</v>
      </c>
      <c r="XL13" s="157">
        <v>0</v>
      </c>
      <c r="XM13" s="157">
        <v>0</v>
      </c>
      <c r="XN13" s="158">
        <f t="shared" si="86"/>
        <v>1</v>
      </c>
      <c r="XO13" s="132">
        <f t="shared" si="87"/>
        <v>0</v>
      </c>
      <c r="XQ13" s="157" t="s">
        <v>28</v>
      </c>
      <c r="XR13" s="157">
        <v>10</v>
      </c>
      <c r="XS13" s="157">
        <v>10</v>
      </c>
      <c r="XT13" s="157">
        <v>0</v>
      </c>
      <c r="XU13" s="157">
        <v>0</v>
      </c>
      <c r="XV13" s="158">
        <f t="shared" si="88"/>
        <v>1</v>
      </c>
      <c r="XW13" s="132">
        <f t="shared" si="89"/>
        <v>0</v>
      </c>
      <c r="XY13" s="157" t="s">
        <v>28</v>
      </c>
      <c r="XZ13" s="157">
        <v>10</v>
      </c>
      <c r="YA13" s="157">
        <v>10</v>
      </c>
      <c r="YB13" s="157">
        <v>0</v>
      </c>
      <c r="YC13" s="157">
        <v>0</v>
      </c>
      <c r="YD13" s="158">
        <f t="shared" si="90"/>
        <v>1</v>
      </c>
      <c r="YE13" s="132">
        <f t="shared" si="91"/>
        <v>0</v>
      </c>
      <c r="YG13" s="157" t="s">
        <v>28</v>
      </c>
      <c r="YH13" s="157">
        <v>10</v>
      </c>
      <c r="YI13" s="157">
        <v>10</v>
      </c>
      <c r="YJ13" s="157">
        <v>0</v>
      </c>
      <c r="YK13" s="157">
        <v>0</v>
      </c>
      <c r="YL13" s="158">
        <f t="shared" si="92"/>
        <v>1</v>
      </c>
      <c r="YM13" s="132">
        <f t="shared" si="93"/>
        <v>0</v>
      </c>
      <c r="YO13" s="157" t="s">
        <v>28</v>
      </c>
      <c r="YP13" s="157">
        <v>10</v>
      </c>
      <c r="YQ13" s="157">
        <v>10</v>
      </c>
      <c r="YR13" s="157">
        <v>0</v>
      </c>
      <c r="YS13" s="157">
        <v>0</v>
      </c>
      <c r="YT13" s="158">
        <f t="shared" si="94"/>
        <v>1</v>
      </c>
      <c r="YU13" s="132">
        <f t="shared" si="95"/>
        <v>0</v>
      </c>
      <c r="YW13" s="157" t="s">
        <v>28</v>
      </c>
      <c r="YX13" s="157">
        <v>10</v>
      </c>
      <c r="YY13" s="157">
        <v>10</v>
      </c>
      <c r="YZ13" s="157">
        <v>0</v>
      </c>
      <c r="ZA13" s="157">
        <v>0</v>
      </c>
      <c r="ZB13" s="158">
        <f t="shared" si="96"/>
        <v>1</v>
      </c>
      <c r="ZD13" s="157" t="s">
        <v>28</v>
      </c>
      <c r="ZE13" s="157">
        <v>10</v>
      </c>
      <c r="ZF13" s="157">
        <v>10</v>
      </c>
      <c r="ZG13" s="157">
        <v>0</v>
      </c>
      <c r="ZH13" s="157">
        <v>0</v>
      </c>
      <c r="ZI13" s="158">
        <f t="shared" si="97"/>
        <v>1</v>
      </c>
      <c r="ZJ13" s="132">
        <f t="shared" si="98"/>
        <v>1</v>
      </c>
    </row>
    <row r="14" spans="1:687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4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5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6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7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8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9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30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1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2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3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4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5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6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7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8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9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40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1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2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3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99"/>
        <v>0.55172413793103448</v>
      </c>
      <c r="MI14" s="19">
        <f t="shared" si="44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0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5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6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7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8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9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50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01"/>
        <v>0.55172413793103448</v>
      </c>
      <c r="OU14" s="19">
        <f t="shared" si="51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2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3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4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5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6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7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8"/>
        <v>0.78527607361963192</v>
      </c>
      <c r="RP14" s="132">
        <f t="shared" si="59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02"/>
        <v>0.78527607361963192</v>
      </c>
      <c r="TA14" s="132">
        <f t="shared" si="60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1"/>
        <v>0.78527607361963192</v>
      </c>
      <c r="TI14" s="132">
        <f t="shared" si="62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3"/>
        <v>0.78527607361963192</v>
      </c>
      <c r="TQ14" s="132">
        <f t="shared" si="64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5"/>
        <v>0.78527607361963192</v>
      </c>
      <c r="TY14" s="132">
        <f t="shared" si="66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7"/>
        <v>0.78527607361963192</v>
      </c>
      <c r="UG14" s="132">
        <f t="shared" si="68"/>
        <v>0</v>
      </c>
      <c r="UH14" s="132"/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9"/>
        <v>1</v>
      </c>
      <c r="UO14" s="132">
        <f t="shared" si="70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1"/>
        <v>1</v>
      </c>
      <c r="UW14" s="132">
        <f t="shared" si="72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3"/>
        <v>1</v>
      </c>
      <c r="VE14" s="132">
        <f t="shared" si="74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5"/>
        <v>1</v>
      </c>
      <c r="VM14" s="132">
        <f t="shared" si="76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7"/>
        <v>1</v>
      </c>
      <c r="VV14" s="161" t="s">
        <v>29</v>
      </c>
      <c r="VW14" s="157">
        <v>163</v>
      </c>
      <c r="VX14" s="157">
        <v>163</v>
      </c>
      <c r="VY14" s="157">
        <v>0</v>
      </c>
      <c r="VZ14" s="157">
        <v>0</v>
      </c>
      <c r="WA14" s="158">
        <f t="shared" si="78"/>
        <v>1</v>
      </c>
      <c r="WC14" s="161" t="s">
        <v>29</v>
      </c>
      <c r="WD14" s="157">
        <v>163</v>
      </c>
      <c r="WE14" s="157">
        <v>163</v>
      </c>
      <c r="WF14" s="157">
        <v>0</v>
      </c>
      <c r="WG14" s="157">
        <v>0</v>
      </c>
      <c r="WH14" s="158">
        <f t="shared" si="79"/>
        <v>1</v>
      </c>
      <c r="WI14" s="132">
        <f t="shared" si="23"/>
        <v>0</v>
      </c>
      <c r="WK14" s="161" t="s">
        <v>29</v>
      </c>
      <c r="WL14" s="157">
        <v>163</v>
      </c>
      <c r="WM14" s="157">
        <v>163</v>
      </c>
      <c r="WN14" s="157">
        <v>0</v>
      </c>
      <c r="WO14" s="157">
        <v>0</v>
      </c>
      <c r="WP14" s="158">
        <f t="shared" si="80"/>
        <v>1</v>
      </c>
      <c r="WQ14" s="132">
        <f t="shared" si="81"/>
        <v>0</v>
      </c>
      <c r="WS14" s="161" t="s">
        <v>29</v>
      </c>
      <c r="WT14" s="157">
        <v>163</v>
      </c>
      <c r="WU14" s="157">
        <v>163</v>
      </c>
      <c r="WV14" s="157">
        <v>0</v>
      </c>
      <c r="WW14" s="157">
        <v>0</v>
      </c>
      <c r="WX14" s="158">
        <f t="shared" si="82"/>
        <v>1</v>
      </c>
      <c r="WY14" s="132">
        <f t="shared" si="83"/>
        <v>0</v>
      </c>
      <c r="XA14" s="161" t="s">
        <v>29</v>
      </c>
      <c r="XB14" s="157">
        <v>163</v>
      </c>
      <c r="XC14" s="157">
        <v>163</v>
      </c>
      <c r="XD14" s="157">
        <v>0</v>
      </c>
      <c r="XE14" s="157">
        <v>0</v>
      </c>
      <c r="XF14" s="158">
        <f t="shared" si="84"/>
        <v>1</v>
      </c>
      <c r="XG14" s="132">
        <f t="shared" si="85"/>
        <v>0</v>
      </c>
      <c r="XI14" s="161" t="s">
        <v>29</v>
      </c>
      <c r="XJ14" s="157">
        <v>163</v>
      </c>
      <c r="XK14" s="157">
        <v>163</v>
      </c>
      <c r="XL14" s="157">
        <v>0</v>
      </c>
      <c r="XM14" s="157">
        <v>0</v>
      </c>
      <c r="XN14" s="158">
        <f t="shared" si="86"/>
        <v>1</v>
      </c>
      <c r="XO14" s="132">
        <f t="shared" si="87"/>
        <v>0</v>
      </c>
      <c r="XQ14" s="161" t="s">
        <v>29</v>
      </c>
      <c r="XR14" s="157">
        <v>163</v>
      </c>
      <c r="XS14" s="157">
        <v>163</v>
      </c>
      <c r="XT14" s="157">
        <v>0</v>
      </c>
      <c r="XU14" s="157">
        <v>0</v>
      </c>
      <c r="XV14" s="158">
        <f t="shared" si="88"/>
        <v>1</v>
      </c>
      <c r="XW14" s="132">
        <f t="shared" si="89"/>
        <v>0</v>
      </c>
      <c r="XY14" s="161" t="s">
        <v>29</v>
      </c>
      <c r="XZ14" s="157">
        <v>163</v>
      </c>
      <c r="YA14" s="157">
        <v>163</v>
      </c>
      <c r="YB14" s="157">
        <v>0</v>
      </c>
      <c r="YC14" s="157">
        <v>0</v>
      </c>
      <c r="YD14" s="158">
        <f t="shared" si="90"/>
        <v>1</v>
      </c>
      <c r="YE14" s="132">
        <f t="shared" si="91"/>
        <v>0</v>
      </c>
      <c r="YG14" s="161" t="s">
        <v>29</v>
      </c>
      <c r="YH14" s="157">
        <v>163</v>
      </c>
      <c r="YI14" s="157">
        <v>163</v>
      </c>
      <c r="YJ14" s="157">
        <v>0</v>
      </c>
      <c r="YK14" s="157">
        <v>0</v>
      </c>
      <c r="YL14" s="158">
        <f t="shared" si="92"/>
        <v>1</v>
      </c>
      <c r="YM14" s="132">
        <f t="shared" si="93"/>
        <v>0</v>
      </c>
      <c r="YO14" s="161" t="s">
        <v>29</v>
      </c>
      <c r="YP14" s="157">
        <v>163</v>
      </c>
      <c r="YQ14" s="157">
        <v>163</v>
      </c>
      <c r="YR14" s="157">
        <v>0</v>
      </c>
      <c r="YS14" s="157">
        <v>0</v>
      </c>
      <c r="YT14" s="158">
        <f t="shared" si="94"/>
        <v>1</v>
      </c>
      <c r="YU14" s="132">
        <f t="shared" si="95"/>
        <v>0</v>
      </c>
      <c r="YW14" s="161" t="s">
        <v>29</v>
      </c>
      <c r="YX14" s="157">
        <v>163</v>
      </c>
      <c r="YY14" s="157">
        <v>163</v>
      </c>
      <c r="YZ14" s="157">
        <v>0</v>
      </c>
      <c r="ZA14" s="157">
        <v>0</v>
      </c>
      <c r="ZB14" s="158">
        <f t="shared" si="96"/>
        <v>1</v>
      </c>
      <c r="ZD14" s="161" t="s">
        <v>29</v>
      </c>
      <c r="ZE14" s="157">
        <v>163</v>
      </c>
      <c r="ZF14" s="157">
        <v>163</v>
      </c>
      <c r="ZG14" s="157">
        <v>0</v>
      </c>
      <c r="ZH14" s="157">
        <v>0</v>
      </c>
      <c r="ZI14" s="158">
        <f t="shared" si="97"/>
        <v>1</v>
      </c>
      <c r="ZJ14" s="132">
        <f t="shared" si="98"/>
        <v>1</v>
      </c>
    </row>
    <row r="15" spans="1:687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4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5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6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7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8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9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30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1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2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3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4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5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6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7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8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9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40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1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2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3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99"/>
        <v>1</v>
      </c>
      <c r="MI15" s="19">
        <f t="shared" si="44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0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5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6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7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8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9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50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01"/>
        <v>1</v>
      </c>
      <c r="OU15" s="19">
        <f t="shared" si="51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2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3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4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5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6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7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8"/>
        <v>1</v>
      </c>
      <c r="RP15" s="132">
        <f t="shared" si="59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02"/>
        <v>1</v>
      </c>
      <c r="TA15" s="132">
        <f t="shared" si="60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1"/>
        <v>1</v>
      </c>
      <c r="TI15" s="132">
        <f t="shared" si="62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3"/>
        <v>1</v>
      </c>
      <c r="TQ15" s="132">
        <f t="shared" si="64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5"/>
        <v>1</v>
      </c>
      <c r="TY15" s="132">
        <f t="shared" si="66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7"/>
        <v>1</v>
      </c>
      <c r="UG15" s="132">
        <f t="shared" si="68"/>
        <v>0</v>
      </c>
      <c r="UH15" s="132"/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9"/>
        <v>1</v>
      </c>
      <c r="UO15" s="132">
        <f t="shared" si="70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1"/>
        <v>1</v>
      </c>
      <c r="UW15" s="132">
        <f t="shared" si="72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3"/>
        <v>1</v>
      </c>
      <c r="VE15" s="132">
        <f t="shared" si="74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5"/>
        <v>1</v>
      </c>
      <c r="VM15" s="132">
        <f t="shared" si="76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7"/>
        <v>1</v>
      </c>
      <c r="VV15" s="157" t="s">
        <v>30</v>
      </c>
      <c r="VW15" s="157">
        <v>36</v>
      </c>
      <c r="VX15" s="157">
        <v>36</v>
      </c>
      <c r="VY15" s="157">
        <v>0</v>
      </c>
      <c r="VZ15" s="157">
        <v>0</v>
      </c>
      <c r="WA15" s="158">
        <f t="shared" si="78"/>
        <v>1</v>
      </c>
      <c r="WC15" s="157" t="s">
        <v>30</v>
      </c>
      <c r="WD15" s="157">
        <v>36</v>
      </c>
      <c r="WE15" s="157">
        <v>36</v>
      </c>
      <c r="WF15" s="157">
        <v>0</v>
      </c>
      <c r="WG15" s="157">
        <v>0</v>
      </c>
      <c r="WH15" s="158">
        <f t="shared" si="79"/>
        <v>1</v>
      </c>
      <c r="WI15" s="132">
        <f t="shared" si="23"/>
        <v>0</v>
      </c>
      <c r="WK15" s="157" t="s">
        <v>30</v>
      </c>
      <c r="WL15" s="157">
        <v>36</v>
      </c>
      <c r="WM15" s="157">
        <v>36</v>
      </c>
      <c r="WN15" s="157">
        <v>0</v>
      </c>
      <c r="WO15" s="157">
        <v>0</v>
      </c>
      <c r="WP15" s="158">
        <f t="shared" si="80"/>
        <v>1</v>
      </c>
      <c r="WQ15" s="132">
        <f t="shared" si="81"/>
        <v>0</v>
      </c>
      <c r="WS15" s="157" t="s">
        <v>30</v>
      </c>
      <c r="WT15" s="157">
        <v>36</v>
      </c>
      <c r="WU15" s="157">
        <v>36</v>
      </c>
      <c r="WV15" s="157">
        <v>0</v>
      </c>
      <c r="WW15" s="157">
        <v>0</v>
      </c>
      <c r="WX15" s="158">
        <f t="shared" si="82"/>
        <v>1</v>
      </c>
      <c r="WY15" s="132">
        <f t="shared" si="83"/>
        <v>0</v>
      </c>
      <c r="XA15" s="157" t="s">
        <v>30</v>
      </c>
      <c r="XB15" s="157">
        <v>36</v>
      </c>
      <c r="XC15" s="157">
        <v>36</v>
      </c>
      <c r="XD15" s="157">
        <v>0</v>
      </c>
      <c r="XE15" s="157">
        <v>0</v>
      </c>
      <c r="XF15" s="158">
        <f t="shared" si="84"/>
        <v>1</v>
      </c>
      <c r="XG15" s="132">
        <f t="shared" si="85"/>
        <v>0</v>
      </c>
      <c r="XI15" s="157" t="s">
        <v>30</v>
      </c>
      <c r="XJ15" s="157">
        <v>36</v>
      </c>
      <c r="XK15" s="157">
        <v>36</v>
      </c>
      <c r="XL15" s="157">
        <v>0</v>
      </c>
      <c r="XM15" s="157">
        <v>0</v>
      </c>
      <c r="XN15" s="158">
        <f t="shared" si="86"/>
        <v>1</v>
      </c>
      <c r="XO15" s="132">
        <f t="shared" si="87"/>
        <v>0</v>
      </c>
      <c r="XQ15" s="157" t="s">
        <v>30</v>
      </c>
      <c r="XR15" s="157">
        <v>36</v>
      </c>
      <c r="XS15" s="157">
        <v>36</v>
      </c>
      <c r="XT15" s="157">
        <v>0</v>
      </c>
      <c r="XU15" s="157">
        <v>0</v>
      </c>
      <c r="XV15" s="158">
        <f t="shared" si="88"/>
        <v>1</v>
      </c>
      <c r="XW15" s="132">
        <f t="shared" si="89"/>
        <v>0</v>
      </c>
      <c r="XY15" s="157" t="s">
        <v>30</v>
      </c>
      <c r="XZ15" s="157">
        <v>36</v>
      </c>
      <c r="YA15" s="157">
        <v>36</v>
      </c>
      <c r="YB15" s="157">
        <v>0</v>
      </c>
      <c r="YC15" s="157">
        <v>0</v>
      </c>
      <c r="YD15" s="158">
        <f t="shared" si="90"/>
        <v>1</v>
      </c>
      <c r="YE15" s="132">
        <f t="shared" si="91"/>
        <v>0</v>
      </c>
      <c r="YG15" s="157" t="s">
        <v>30</v>
      </c>
      <c r="YH15" s="157">
        <v>36</v>
      </c>
      <c r="YI15" s="157">
        <v>36</v>
      </c>
      <c r="YJ15" s="157">
        <v>0</v>
      </c>
      <c r="YK15" s="157">
        <v>0</v>
      </c>
      <c r="YL15" s="158">
        <f t="shared" si="92"/>
        <v>1</v>
      </c>
      <c r="YM15" s="132">
        <f t="shared" si="93"/>
        <v>0</v>
      </c>
      <c r="YO15" s="157" t="s">
        <v>30</v>
      </c>
      <c r="YP15" s="157">
        <v>36</v>
      </c>
      <c r="YQ15" s="157">
        <v>36</v>
      </c>
      <c r="YR15" s="157">
        <v>0</v>
      </c>
      <c r="YS15" s="157">
        <v>0</v>
      </c>
      <c r="YT15" s="158">
        <f t="shared" si="94"/>
        <v>1</v>
      </c>
      <c r="YU15" s="132">
        <f t="shared" si="95"/>
        <v>0</v>
      </c>
      <c r="YW15" s="157" t="s">
        <v>30</v>
      </c>
      <c r="YX15" s="157">
        <v>36</v>
      </c>
      <c r="YY15" s="157">
        <v>36</v>
      </c>
      <c r="YZ15" s="157">
        <v>0</v>
      </c>
      <c r="ZA15" s="157">
        <v>0</v>
      </c>
      <c r="ZB15" s="158">
        <f t="shared" si="96"/>
        <v>1</v>
      </c>
      <c r="ZD15" s="157" t="s">
        <v>30</v>
      </c>
      <c r="ZE15" s="157">
        <v>36</v>
      </c>
      <c r="ZF15" s="157">
        <v>36</v>
      </c>
      <c r="ZG15" s="157">
        <v>0</v>
      </c>
      <c r="ZH15" s="157">
        <v>0</v>
      </c>
      <c r="ZI15" s="158">
        <f t="shared" si="97"/>
        <v>1</v>
      </c>
      <c r="ZJ15" s="132">
        <f t="shared" si="98"/>
        <v>1</v>
      </c>
    </row>
    <row r="16" spans="1:687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4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5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6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7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8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9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30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1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2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3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4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5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6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7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8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9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40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1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2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3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99"/>
        <v>1</v>
      </c>
      <c r="MI16" s="19">
        <f t="shared" si="44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0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5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6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7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8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9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50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01"/>
        <v>1</v>
      </c>
      <c r="OU16" s="19">
        <f t="shared" si="51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2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3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4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5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6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7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8"/>
        <v>1</v>
      </c>
      <c r="RP16" s="132">
        <f t="shared" si="59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02"/>
        <v>1</v>
      </c>
      <c r="TA16" s="132">
        <f t="shared" si="60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1"/>
        <v>1</v>
      </c>
      <c r="TI16" s="132">
        <f t="shared" si="62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3"/>
        <v>1</v>
      </c>
      <c r="TQ16" s="132">
        <f t="shared" si="64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5"/>
        <v>1</v>
      </c>
      <c r="TY16" s="132">
        <f t="shared" si="66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7"/>
        <v>1</v>
      </c>
      <c r="UG16" s="132">
        <f t="shared" si="68"/>
        <v>0</v>
      </c>
      <c r="UH16" s="132"/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9"/>
        <v>1</v>
      </c>
      <c r="UO16" s="132">
        <f t="shared" si="70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1"/>
        <v>1</v>
      </c>
      <c r="UW16" s="132">
        <f t="shared" si="72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3"/>
        <v>1</v>
      </c>
      <c r="VE16" s="132">
        <f t="shared" si="74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5"/>
        <v>1</v>
      </c>
      <c r="VM16" s="132">
        <f t="shared" si="76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7"/>
        <v>1</v>
      </c>
      <c r="VV16" s="157" t="s">
        <v>31</v>
      </c>
      <c r="VW16" s="157">
        <v>6</v>
      </c>
      <c r="VX16" s="157">
        <v>6</v>
      </c>
      <c r="VY16" s="157">
        <v>0</v>
      </c>
      <c r="VZ16" s="157">
        <v>0</v>
      </c>
      <c r="WA16" s="158">
        <f t="shared" si="78"/>
        <v>1</v>
      </c>
      <c r="WC16" s="157" t="s">
        <v>31</v>
      </c>
      <c r="WD16" s="157">
        <v>6</v>
      </c>
      <c r="WE16" s="157">
        <v>6</v>
      </c>
      <c r="WF16" s="157">
        <v>0</v>
      </c>
      <c r="WG16" s="157">
        <v>0</v>
      </c>
      <c r="WH16" s="158">
        <f t="shared" si="79"/>
        <v>1</v>
      </c>
      <c r="WI16" s="132">
        <f t="shared" si="23"/>
        <v>0</v>
      </c>
      <c r="WK16" s="157" t="s">
        <v>31</v>
      </c>
      <c r="WL16" s="157">
        <v>6</v>
      </c>
      <c r="WM16" s="157">
        <v>6</v>
      </c>
      <c r="WN16" s="157">
        <v>0</v>
      </c>
      <c r="WO16" s="157">
        <v>0</v>
      </c>
      <c r="WP16" s="158">
        <f t="shared" si="80"/>
        <v>1</v>
      </c>
      <c r="WQ16" s="132">
        <f t="shared" si="81"/>
        <v>0</v>
      </c>
      <c r="WS16" s="157" t="s">
        <v>31</v>
      </c>
      <c r="WT16" s="157">
        <v>6</v>
      </c>
      <c r="WU16" s="157">
        <v>6</v>
      </c>
      <c r="WV16" s="157">
        <v>0</v>
      </c>
      <c r="WW16" s="157">
        <v>0</v>
      </c>
      <c r="WX16" s="158">
        <f t="shared" si="82"/>
        <v>1</v>
      </c>
      <c r="WY16" s="132">
        <f t="shared" si="83"/>
        <v>0</v>
      </c>
      <c r="XA16" s="157" t="s">
        <v>31</v>
      </c>
      <c r="XB16" s="157">
        <v>6</v>
      </c>
      <c r="XC16" s="157">
        <v>6</v>
      </c>
      <c r="XD16" s="157">
        <v>0</v>
      </c>
      <c r="XE16" s="157">
        <v>0</v>
      </c>
      <c r="XF16" s="158">
        <f t="shared" si="84"/>
        <v>1</v>
      </c>
      <c r="XG16" s="132">
        <f t="shared" si="85"/>
        <v>0</v>
      </c>
      <c r="XI16" s="157" t="s">
        <v>31</v>
      </c>
      <c r="XJ16" s="157">
        <v>6</v>
      </c>
      <c r="XK16" s="157">
        <v>6</v>
      </c>
      <c r="XL16" s="157">
        <v>0</v>
      </c>
      <c r="XM16" s="157">
        <v>0</v>
      </c>
      <c r="XN16" s="158">
        <f t="shared" si="86"/>
        <v>1</v>
      </c>
      <c r="XO16" s="132">
        <f t="shared" si="87"/>
        <v>0</v>
      </c>
      <c r="XQ16" s="157" t="s">
        <v>31</v>
      </c>
      <c r="XR16" s="157">
        <v>6</v>
      </c>
      <c r="XS16" s="157">
        <v>6</v>
      </c>
      <c r="XT16" s="157">
        <v>0</v>
      </c>
      <c r="XU16" s="157">
        <v>0</v>
      </c>
      <c r="XV16" s="158">
        <f t="shared" si="88"/>
        <v>1</v>
      </c>
      <c r="XW16" s="132">
        <f t="shared" si="89"/>
        <v>0</v>
      </c>
      <c r="XY16" s="157" t="s">
        <v>31</v>
      </c>
      <c r="XZ16" s="157">
        <v>6</v>
      </c>
      <c r="YA16" s="157">
        <v>6</v>
      </c>
      <c r="YB16" s="157">
        <v>0</v>
      </c>
      <c r="YC16" s="157">
        <v>0</v>
      </c>
      <c r="YD16" s="158">
        <f t="shared" si="90"/>
        <v>1</v>
      </c>
      <c r="YE16" s="132">
        <f t="shared" si="91"/>
        <v>0</v>
      </c>
      <c r="YG16" s="157" t="s">
        <v>31</v>
      </c>
      <c r="YH16" s="157">
        <v>6</v>
      </c>
      <c r="YI16" s="157">
        <v>6</v>
      </c>
      <c r="YJ16" s="157">
        <v>0</v>
      </c>
      <c r="YK16" s="157">
        <v>0</v>
      </c>
      <c r="YL16" s="158">
        <f t="shared" si="92"/>
        <v>1</v>
      </c>
      <c r="YM16" s="132">
        <f t="shared" si="93"/>
        <v>0</v>
      </c>
      <c r="YO16" s="157" t="s">
        <v>31</v>
      </c>
      <c r="YP16" s="157">
        <v>6</v>
      </c>
      <c r="YQ16" s="157">
        <v>6</v>
      </c>
      <c r="YR16" s="157">
        <v>0</v>
      </c>
      <c r="YS16" s="157">
        <v>0</v>
      </c>
      <c r="YT16" s="158">
        <f t="shared" si="94"/>
        <v>1</v>
      </c>
      <c r="YU16" s="132">
        <f t="shared" si="95"/>
        <v>0</v>
      </c>
      <c r="YW16" s="157" t="s">
        <v>31</v>
      </c>
      <c r="YX16" s="157">
        <v>6</v>
      </c>
      <c r="YY16" s="157">
        <v>6</v>
      </c>
      <c r="YZ16" s="157">
        <v>0</v>
      </c>
      <c r="ZA16" s="157">
        <v>0</v>
      </c>
      <c r="ZB16" s="158">
        <f t="shared" si="96"/>
        <v>1</v>
      </c>
      <c r="ZD16" s="157" t="s">
        <v>31</v>
      </c>
      <c r="ZE16" s="157">
        <v>6</v>
      </c>
      <c r="ZF16" s="157">
        <v>6</v>
      </c>
      <c r="ZG16" s="157">
        <v>0</v>
      </c>
      <c r="ZH16" s="157">
        <v>0</v>
      </c>
      <c r="ZI16" s="158">
        <f t="shared" si="97"/>
        <v>1</v>
      </c>
      <c r="ZJ16" s="132">
        <f t="shared" si="98"/>
        <v>1</v>
      </c>
    </row>
    <row r="17" spans="1:686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4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5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6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7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8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9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30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1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2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3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4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5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6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7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8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9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40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1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2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3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4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0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5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6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7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8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9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50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1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2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3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4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5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6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7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8"/>
        <v>0.98407643312101911</v>
      </c>
      <c r="RP17" s="132">
        <f t="shared" si="59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02"/>
        <v>0.98407643312101911</v>
      </c>
      <c r="TA17" s="132">
        <f t="shared" si="60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1"/>
        <v>0.98407643312101911</v>
      </c>
      <c r="TI17" s="132">
        <f t="shared" si="62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3"/>
        <v>0.98407643312101911</v>
      </c>
      <c r="TQ17" s="132">
        <f t="shared" si="64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5"/>
        <v>0.98407643312101911</v>
      </c>
      <c r="TY17" s="132">
        <f t="shared" si="66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7"/>
        <v>0.98407643312101911</v>
      </c>
      <c r="UG17" s="132">
        <f t="shared" si="68"/>
        <v>0</v>
      </c>
      <c r="UH17" s="132"/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9"/>
        <v>0.98407643312101911</v>
      </c>
      <c r="UO17" s="132">
        <f t="shared" si="70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1"/>
        <v>0.98407643312101911</v>
      </c>
      <c r="UW17" s="132">
        <f t="shared" si="72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3"/>
        <v>0.98407643312101911</v>
      </c>
      <c r="VE17" s="132">
        <f t="shared" si="74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5"/>
        <v>0.98407643312101911</v>
      </c>
      <c r="VM17" s="132">
        <f t="shared" si="76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7"/>
        <v>0.98407643312101911</v>
      </c>
      <c r="VV17" s="163" t="s">
        <v>32</v>
      </c>
      <c r="VW17" s="157">
        <v>628</v>
      </c>
      <c r="VX17" s="157">
        <v>618</v>
      </c>
      <c r="VY17" s="157">
        <v>10</v>
      </c>
      <c r="VZ17" s="157">
        <v>0</v>
      </c>
      <c r="WA17" s="158">
        <f t="shared" si="78"/>
        <v>0.98407643312101911</v>
      </c>
      <c r="WC17" s="163" t="s">
        <v>32</v>
      </c>
      <c r="WD17" s="157">
        <v>628</v>
      </c>
      <c r="WE17" s="157">
        <v>618</v>
      </c>
      <c r="WF17" s="157">
        <v>10</v>
      </c>
      <c r="WG17" s="157">
        <v>0</v>
      </c>
      <c r="WH17" s="158">
        <f t="shared" si="79"/>
        <v>0.98407643312101911</v>
      </c>
      <c r="WI17" s="132">
        <f t="shared" si="23"/>
        <v>0</v>
      </c>
      <c r="WK17" s="163" t="s">
        <v>32</v>
      </c>
      <c r="WL17" s="157">
        <v>628</v>
      </c>
      <c r="WM17" s="157">
        <v>618</v>
      </c>
      <c r="WN17" s="157">
        <v>10</v>
      </c>
      <c r="WO17" s="157">
        <v>0</v>
      </c>
      <c r="WP17" s="158">
        <f t="shared" si="80"/>
        <v>0.98407643312101911</v>
      </c>
      <c r="WQ17" s="132">
        <f t="shared" si="81"/>
        <v>0</v>
      </c>
      <c r="WS17" s="163" t="s">
        <v>32</v>
      </c>
      <c r="WT17" s="157">
        <v>628</v>
      </c>
      <c r="WU17" s="157">
        <v>618</v>
      </c>
      <c r="WV17" s="157">
        <v>10</v>
      </c>
      <c r="WW17" s="157">
        <v>0</v>
      </c>
      <c r="WX17" s="158">
        <f t="shared" si="82"/>
        <v>0.98407643312101911</v>
      </c>
      <c r="WY17" s="132">
        <f t="shared" si="83"/>
        <v>0</v>
      </c>
      <c r="XA17" s="163" t="s">
        <v>32</v>
      </c>
      <c r="XB17" s="157">
        <v>628</v>
      </c>
      <c r="XC17" s="157">
        <v>618</v>
      </c>
      <c r="XD17" s="157">
        <v>10</v>
      </c>
      <c r="XE17" s="157">
        <v>0</v>
      </c>
      <c r="XF17" s="158">
        <f t="shared" si="84"/>
        <v>0.98407643312101911</v>
      </c>
      <c r="XG17" s="132">
        <f t="shared" si="85"/>
        <v>0</v>
      </c>
      <c r="XI17" s="163" t="s">
        <v>32</v>
      </c>
      <c r="XJ17" s="157">
        <v>628</v>
      </c>
      <c r="XK17" s="157">
        <v>618</v>
      </c>
      <c r="XL17" s="157">
        <v>10</v>
      </c>
      <c r="XM17" s="157">
        <v>0</v>
      </c>
      <c r="XN17" s="158">
        <f t="shared" si="86"/>
        <v>0.98407643312101911</v>
      </c>
      <c r="XO17" s="132">
        <f t="shared" si="87"/>
        <v>0</v>
      </c>
      <c r="XQ17" s="163" t="s">
        <v>32</v>
      </c>
      <c r="XR17" s="157">
        <v>628</v>
      </c>
      <c r="XS17" s="157">
        <v>618</v>
      </c>
      <c r="XT17" s="157">
        <v>10</v>
      </c>
      <c r="XU17" s="157">
        <v>0</v>
      </c>
      <c r="XV17" s="158">
        <f t="shared" si="88"/>
        <v>0.98407643312101911</v>
      </c>
      <c r="XW17" s="132">
        <f t="shared" si="89"/>
        <v>0</v>
      </c>
      <c r="XY17" s="163" t="s">
        <v>32</v>
      </c>
      <c r="XZ17" s="157">
        <v>628</v>
      </c>
      <c r="YA17" s="157">
        <v>618</v>
      </c>
      <c r="YB17" s="157">
        <v>10</v>
      </c>
      <c r="YC17" s="157">
        <v>0</v>
      </c>
      <c r="YD17" s="158">
        <f t="shared" si="90"/>
        <v>0.98407643312101911</v>
      </c>
      <c r="YE17" s="132">
        <f t="shared" si="91"/>
        <v>0</v>
      </c>
      <c r="YG17" s="163" t="s">
        <v>32</v>
      </c>
      <c r="YH17" s="157">
        <v>628</v>
      </c>
      <c r="YI17" s="157">
        <v>618</v>
      </c>
      <c r="YJ17" s="157">
        <v>10</v>
      </c>
      <c r="YK17" s="157">
        <v>0</v>
      </c>
      <c r="YL17" s="158">
        <f t="shared" si="92"/>
        <v>0.98407643312101911</v>
      </c>
      <c r="YM17" s="132">
        <f t="shared" si="93"/>
        <v>0</v>
      </c>
      <c r="YO17" s="163" t="s">
        <v>32</v>
      </c>
      <c r="YP17" s="157">
        <v>628</v>
      </c>
      <c r="YQ17" s="157">
        <v>618</v>
      </c>
      <c r="YR17" s="157">
        <v>10</v>
      </c>
      <c r="YS17" s="157">
        <v>0</v>
      </c>
      <c r="YT17" s="158">
        <f t="shared" si="94"/>
        <v>0.98407643312101911</v>
      </c>
      <c r="YU17" s="132">
        <f t="shared" si="95"/>
        <v>0</v>
      </c>
      <c r="YW17" s="163" t="s">
        <v>32</v>
      </c>
      <c r="YX17" s="157">
        <v>628</v>
      </c>
      <c r="YY17" s="157">
        <v>618</v>
      </c>
      <c r="YZ17" s="157">
        <v>10</v>
      </c>
      <c r="ZA17" s="157">
        <v>0</v>
      </c>
      <c r="ZB17" s="158">
        <f t="shared" si="96"/>
        <v>0.98407643312101911</v>
      </c>
      <c r="ZD17" s="163" t="s">
        <v>32</v>
      </c>
      <c r="ZE17" s="157">
        <v>628</v>
      </c>
      <c r="ZF17" s="157">
        <v>618</v>
      </c>
      <c r="ZG17" s="157">
        <v>10</v>
      </c>
      <c r="ZH17" s="157">
        <v>0</v>
      </c>
      <c r="ZI17" s="158">
        <f t="shared" si="97"/>
        <v>0.98407643312101911</v>
      </c>
      <c r="ZJ17" s="132">
        <f t="shared" si="98"/>
        <v>0.98407643312101911</v>
      </c>
    </row>
    <row r="18" spans="1:686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4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5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6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7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8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9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30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1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2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3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4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5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6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7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8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9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40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1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2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3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99"/>
        <v>1</v>
      </c>
      <c r="MI18" s="19">
        <f t="shared" si="44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0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5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6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7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8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9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50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01"/>
        <v>1</v>
      </c>
      <c r="OU18" s="19">
        <f t="shared" si="51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2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3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4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5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6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7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8"/>
        <v>1</v>
      </c>
      <c r="RP18" s="132">
        <f t="shared" si="59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02"/>
        <v>1</v>
      </c>
      <c r="TA18" s="132">
        <f t="shared" si="60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1"/>
        <v>1</v>
      </c>
      <c r="TI18" s="132">
        <f t="shared" si="62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3"/>
        <v>1</v>
      </c>
      <c r="TQ18" s="132">
        <f t="shared" si="64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5"/>
        <v>1</v>
      </c>
      <c r="TY18" s="132">
        <f t="shared" si="66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7"/>
        <v>1</v>
      </c>
      <c r="UG18" s="132">
        <f t="shared" si="68"/>
        <v>0</v>
      </c>
      <c r="UH18" s="132"/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9"/>
        <v>1</v>
      </c>
      <c r="UO18" s="132">
        <f t="shared" si="70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1"/>
        <v>1</v>
      </c>
      <c r="UW18" s="132">
        <f t="shared" si="72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3"/>
        <v>1</v>
      </c>
      <c r="VE18" s="132">
        <f t="shared" si="74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5"/>
        <v>1</v>
      </c>
      <c r="VM18" s="132">
        <f t="shared" si="76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7"/>
        <v>1</v>
      </c>
      <c r="VV18" s="157" t="s">
        <v>33</v>
      </c>
      <c r="VW18" s="157">
        <v>109</v>
      </c>
      <c r="VX18" s="157">
        <v>109</v>
      </c>
      <c r="VY18" s="157">
        <v>0</v>
      </c>
      <c r="VZ18" s="157">
        <v>0</v>
      </c>
      <c r="WA18" s="158">
        <f t="shared" si="78"/>
        <v>1</v>
      </c>
      <c r="WC18" s="157" t="s">
        <v>33</v>
      </c>
      <c r="WD18" s="157">
        <v>109</v>
      </c>
      <c r="WE18" s="157">
        <v>109</v>
      </c>
      <c r="WF18" s="157">
        <v>0</v>
      </c>
      <c r="WG18" s="157">
        <v>0</v>
      </c>
      <c r="WH18" s="158">
        <f t="shared" si="79"/>
        <v>1</v>
      </c>
      <c r="WI18" s="132">
        <f t="shared" si="23"/>
        <v>0</v>
      </c>
      <c r="WK18" s="157" t="s">
        <v>33</v>
      </c>
      <c r="WL18" s="157">
        <v>109</v>
      </c>
      <c r="WM18" s="157">
        <v>109</v>
      </c>
      <c r="WN18" s="157">
        <v>0</v>
      </c>
      <c r="WO18" s="157">
        <v>0</v>
      </c>
      <c r="WP18" s="158">
        <f t="shared" si="80"/>
        <v>1</v>
      </c>
      <c r="WQ18" s="132">
        <f t="shared" si="81"/>
        <v>0</v>
      </c>
      <c r="WS18" s="157" t="s">
        <v>33</v>
      </c>
      <c r="WT18" s="157">
        <v>109</v>
      </c>
      <c r="WU18" s="157">
        <v>109</v>
      </c>
      <c r="WV18" s="157">
        <v>0</v>
      </c>
      <c r="WW18" s="157">
        <v>0</v>
      </c>
      <c r="WX18" s="158">
        <f t="shared" si="82"/>
        <v>1</v>
      </c>
      <c r="WY18" s="132">
        <f t="shared" si="83"/>
        <v>0</v>
      </c>
      <c r="XA18" s="157" t="s">
        <v>33</v>
      </c>
      <c r="XB18" s="157">
        <v>109</v>
      </c>
      <c r="XC18" s="157">
        <v>109</v>
      </c>
      <c r="XD18" s="157">
        <v>0</v>
      </c>
      <c r="XE18" s="157">
        <v>0</v>
      </c>
      <c r="XF18" s="158">
        <f t="shared" si="84"/>
        <v>1</v>
      </c>
      <c r="XG18" s="132">
        <f t="shared" si="85"/>
        <v>0</v>
      </c>
      <c r="XI18" s="157" t="s">
        <v>33</v>
      </c>
      <c r="XJ18" s="157">
        <v>109</v>
      </c>
      <c r="XK18" s="157">
        <v>109</v>
      </c>
      <c r="XL18" s="157">
        <v>0</v>
      </c>
      <c r="XM18" s="157">
        <v>0</v>
      </c>
      <c r="XN18" s="158">
        <f t="shared" si="86"/>
        <v>1</v>
      </c>
      <c r="XO18" s="132">
        <f t="shared" si="87"/>
        <v>0</v>
      </c>
      <c r="XQ18" s="157" t="s">
        <v>33</v>
      </c>
      <c r="XR18" s="157">
        <v>109</v>
      </c>
      <c r="XS18" s="157">
        <v>109</v>
      </c>
      <c r="XT18" s="157">
        <v>0</v>
      </c>
      <c r="XU18" s="157">
        <v>0</v>
      </c>
      <c r="XV18" s="158">
        <f t="shared" si="88"/>
        <v>1</v>
      </c>
      <c r="XW18" s="132">
        <f t="shared" si="89"/>
        <v>0</v>
      </c>
      <c r="XY18" s="157" t="s">
        <v>33</v>
      </c>
      <c r="XZ18" s="157">
        <v>109</v>
      </c>
      <c r="YA18" s="157">
        <v>109</v>
      </c>
      <c r="YB18" s="157">
        <v>0</v>
      </c>
      <c r="YC18" s="157">
        <v>0</v>
      </c>
      <c r="YD18" s="158">
        <f t="shared" si="90"/>
        <v>1</v>
      </c>
      <c r="YE18" s="132">
        <f t="shared" si="91"/>
        <v>0</v>
      </c>
      <c r="YG18" s="157" t="s">
        <v>33</v>
      </c>
      <c r="YH18" s="157">
        <v>109</v>
      </c>
      <c r="YI18" s="157">
        <v>109</v>
      </c>
      <c r="YJ18" s="157">
        <v>0</v>
      </c>
      <c r="YK18" s="157">
        <v>0</v>
      </c>
      <c r="YL18" s="158">
        <f t="shared" si="92"/>
        <v>1</v>
      </c>
      <c r="YM18" s="132">
        <f t="shared" si="93"/>
        <v>0</v>
      </c>
      <c r="YO18" s="157" t="s">
        <v>33</v>
      </c>
      <c r="YP18" s="157">
        <v>109</v>
      </c>
      <c r="YQ18" s="157">
        <v>109</v>
      </c>
      <c r="YR18" s="157">
        <v>0</v>
      </c>
      <c r="YS18" s="157">
        <v>0</v>
      </c>
      <c r="YT18" s="158">
        <f t="shared" si="94"/>
        <v>1</v>
      </c>
      <c r="YU18" s="132">
        <f t="shared" si="95"/>
        <v>0</v>
      </c>
      <c r="YW18" s="157" t="s">
        <v>33</v>
      </c>
      <c r="YX18" s="157">
        <v>109</v>
      </c>
      <c r="YY18" s="157">
        <v>109</v>
      </c>
      <c r="YZ18" s="157">
        <v>0</v>
      </c>
      <c r="ZA18" s="157">
        <v>0</v>
      </c>
      <c r="ZB18" s="158">
        <f t="shared" si="96"/>
        <v>1</v>
      </c>
      <c r="ZD18" s="157" t="s">
        <v>33</v>
      </c>
      <c r="ZE18" s="157">
        <v>109</v>
      </c>
      <c r="ZF18" s="157">
        <v>109</v>
      </c>
      <c r="ZG18" s="157">
        <v>0</v>
      </c>
      <c r="ZH18" s="157">
        <v>0</v>
      </c>
      <c r="ZI18" s="158">
        <f t="shared" si="97"/>
        <v>1</v>
      </c>
      <c r="ZJ18" s="132">
        <f t="shared" si="98"/>
        <v>1</v>
      </c>
    </row>
    <row r="19" spans="1:686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4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5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6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7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8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9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30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1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2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3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4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5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6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7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8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9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40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1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2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3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99"/>
        <v>1.8518518518518517E-2</v>
      </c>
      <c r="MI19" s="19">
        <f t="shared" si="44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0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5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6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7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8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9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50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01"/>
        <v>1.8518518518518517E-2</v>
      </c>
      <c r="OU19" s="19">
        <f t="shared" si="51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2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3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4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5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6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7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8"/>
        <v>3.9408866995073892E-2</v>
      </c>
      <c r="RP19" s="132">
        <f t="shared" si="59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02"/>
        <v>3.9408866995073892E-2</v>
      </c>
      <c r="TA19" s="132">
        <f t="shared" si="60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1"/>
        <v>3.9408866995073892E-2</v>
      </c>
      <c r="TI19" s="132">
        <f t="shared" si="62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3"/>
        <v>3.9408866995073892E-2</v>
      </c>
      <c r="TQ19" s="132">
        <f t="shared" si="64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5"/>
        <v>3.9408866995073892E-2</v>
      </c>
      <c r="TY19" s="132">
        <f t="shared" si="66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7"/>
        <v>3.9408866995073892E-2</v>
      </c>
      <c r="UG19" s="132">
        <f t="shared" si="68"/>
        <v>0</v>
      </c>
      <c r="UH19" s="132"/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9"/>
        <v>3.9408866995073892E-2</v>
      </c>
      <c r="UO19" s="132">
        <f t="shared" si="70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1"/>
        <v>3.9408866995073892E-2</v>
      </c>
      <c r="UW19" s="132">
        <f t="shared" si="72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3"/>
        <v>3.9408866995073892E-2</v>
      </c>
      <c r="VE19" s="132">
        <f t="shared" si="74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5"/>
        <v>3.9408866995073892E-2</v>
      </c>
      <c r="VM19" s="132">
        <f t="shared" si="76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7"/>
        <v>3.9408866995073892E-2</v>
      </c>
      <c r="VV19" s="157" t="s">
        <v>34</v>
      </c>
      <c r="VW19" s="157">
        <v>203</v>
      </c>
      <c r="VX19" s="157">
        <v>8</v>
      </c>
      <c r="VY19" s="157">
        <v>191</v>
      </c>
      <c r="VZ19" s="157">
        <v>4</v>
      </c>
      <c r="WA19" s="158">
        <f t="shared" si="78"/>
        <v>3.9408866995073892E-2</v>
      </c>
      <c r="WC19" s="157" t="s">
        <v>34</v>
      </c>
      <c r="WD19" s="157">
        <v>203</v>
      </c>
      <c r="WE19" s="157">
        <v>8</v>
      </c>
      <c r="WF19" s="157">
        <v>191</v>
      </c>
      <c r="WG19" s="157">
        <v>4</v>
      </c>
      <c r="WH19" s="158">
        <f t="shared" si="79"/>
        <v>3.9408866995073892E-2</v>
      </c>
      <c r="WI19" s="132">
        <f t="shared" si="23"/>
        <v>0</v>
      </c>
      <c r="WK19" s="157" t="s">
        <v>34</v>
      </c>
      <c r="WL19" s="157">
        <v>203</v>
      </c>
      <c r="WM19" s="157">
        <v>8</v>
      </c>
      <c r="WN19" s="157">
        <v>191</v>
      </c>
      <c r="WO19" s="157">
        <v>4</v>
      </c>
      <c r="WP19" s="158">
        <f t="shared" si="80"/>
        <v>3.9408866995073892E-2</v>
      </c>
      <c r="WQ19" s="132">
        <f t="shared" si="81"/>
        <v>0</v>
      </c>
      <c r="WS19" s="157" t="s">
        <v>34</v>
      </c>
      <c r="WT19" s="157">
        <v>203</v>
      </c>
      <c r="WU19" s="157">
        <v>8</v>
      </c>
      <c r="WV19" s="157">
        <v>191</v>
      </c>
      <c r="WW19" s="157">
        <v>4</v>
      </c>
      <c r="WX19" s="158">
        <f t="shared" si="82"/>
        <v>3.9408866995073892E-2</v>
      </c>
      <c r="WY19" s="132">
        <f t="shared" si="83"/>
        <v>0</v>
      </c>
      <c r="XA19" s="157" t="s">
        <v>34</v>
      </c>
      <c r="XB19" s="157">
        <v>203</v>
      </c>
      <c r="XC19" s="157">
        <v>8</v>
      </c>
      <c r="XD19" s="157">
        <v>191</v>
      </c>
      <c r="XE19" s="157">
        <v>4</v>
      </c>
      <c r="XF19" s="158">
        <f t="shared" si="84"/>
        <v>3.9408866995073892E-2</v>
      </c>
      <c r="XG19" s="132">
        <f t="shared" si="85"/>
        <v>0</v>
      </c>
      <c r="XI19" s="157" t="s">
        <v>34</v>
      </c>
      <c r="XJ19" s="157">
        <v>203</v>
      </c>
      <c r="XK19" s="157">
        <v>8</v>
      </c>
      <c r="XL19" s="157">
        <v>191</v>
      </c>
      <c r="XM19" s="157">
        <v>4</v>
      </c>
      <c r="XN19" s="158">
        <f t="shared" si="86"/>
        <v>3.9408866995073892E-2</v>
      </c>
      <c r="XO19" s="132">
        <f t="shared" si="87"/>
        <v>0</v>
      </c>
      <c r="XQ19" s="157" t="s">
        <v>34</v>
      </c>
      <c r="XR19" s="157">
        <v>203</v>
      </c>
      <c r="XS19" s="157">
        <v>8</v>
      </c>
      <c r="XT19" s="157">
        <v>191</v>
      </c>
      <c r="XU19" s="157">
        <v>4</v>
      </c>
      <c r="XV19" s="158">
        <f t="shared" si="88"/>
        <v>3.9408866995073892E-2</v>
      </c>
      <c r="XW19" s="132">
        <f t="shared" si="89"/>
        <v>0</v>
      </c>
      <c r="XY19" s="157" t="s">
        <v>34</v>
      </c>
      <c r="XZ19" s="157">
        <v>203</v>
      </c>
      <c r="YA19" s="157">
        <v>8</v>
      </c>
      <c r="YB19" s="157">
        <v>191</v>
      </c>
      <c r="YC19" s="157">
        <v>4</v>
      </c>
      <c r="YD19" s="158">
        <f t="shared" si="90"/>
        <v>3.9408866995073892E-2</v>
      </c>
      <c r="YE19" s="132">
        <f t="shared" si="91"/>
        <v>0</v>
      </c>
      <c r="YG19" s="157" t="s">
        <v>34</v>
      </c>
      <c r="YH19" s="157">
        <v>203</v>
      </c>
      <c r="YI19" s="157">
        <v>8</v>
      </c>
      <c r="YJ19" s="157">
        <v>191</v>
      </c>
      <c r="YK19" s="157">
        <v>4</v>
      </c>
      <c r="YL19" s="158">
        <f t="shared" si="92"/>
        <v>3.9408866995073892E-2</v>
      </c>
      <c r="YM19" s="132">
        <f t="shared" si="93"/>
        <v>0</v>
      </c>
      <c r="YO19" s="157" t="s">
        <v>34</v>
      </c>
      <c r="YP19" s="157">
        <v>203</v>
      </c>
      <c r="YQ19" s="157">
        <v>8</v>
      </c>
      <c r="YR19" s="157">
        <v>191</v>
      </c>
      <c r="YS19" s="157">
        <v>4</v>
      </c>
      <c r="YT19" s="158">
        <f t="shared" si="94"/>
        <v>3.9408866995073892E-2</v>
      </c>
      <c r="YU19" s="132">
        <f t="shared" si="95"/>
        <v>0</v>
      </c>
      <c r="YW19" s="157" t="s">
        <v>34</v>
      </c>
      <c r="YX19" s="157">
        <v>203</v>
      </c>
      <c r="YY19" s="157">
        <v>8</v>
      </c>
      <c r="YZ19" s="157">
        <v>191</v>
      </c>
      <c r="ZA19" s="157">
        <v>4</v>
      </c>
      <c r="ZB19" s="158">
        <f t="shared" si="96"/>
        <v>3.9408866995073892E-2</v>
      </c>
      <c r="ZD19" s="157" t="s">
        <v>34</v>
      </c>
      <c r="ZE19" s="157">
        <v>203</v>
      </c>
      <c r="ZF19" s="157">
        <v>8</v>
      </c>
      <c r="ZG19" s="157">
        <v>191</v>
      </c>
      <c r="ZH19" s="157">
        <v>4</v>
      </c>
      <c r="ZI19" s="158">
        <f t="shared" si="97"/>
        <v>3.9408866995073892E-2</v>
      </c>
      <c r="ZJ19" s="132">
        <f t="shared" si="98"/>
        <v>-3.9605911330049262</v>
      </c>
    </row>
    <row r="20" spans="1:686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4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5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6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7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8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9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30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1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2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3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4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5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6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7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8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9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40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1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2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3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99"/>
        <v>0.4375</v>
      </c>
      <c r="MI20" s="19">
        <f t="shared" si="44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0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5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6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7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8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9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50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01"/>
        <v>0.4375</v>
      </c>
      <c r="OU20" s="19">
        <f t="shared" si="51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2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3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4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5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6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7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8"/>
        <v>0.4375</v>
      </c>
      <c r="RP20" s="132">
        <f t="shared" si="59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02"/>
        <v>0.4375</v>
      </c>
      <c r="TA20" s="132">
        <f t="shared" si="60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1"/>
        <v>0.4375</v>
      </c>
      <c r="TI20" s="132">
        <f t="shared" si="62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3"/>
        <v>0.4375</v>
      </c>
      <c r="TQ20" s="132">
        <f t="shared" si="64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5"/>
        <v>0.4375</v>
      </c>
      <c r="TY20" s="132">
        <f t="shared" si="66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7"/>
        <v>0.4375</v>
      </c>
      <c r="UG20" s="132">
        <f t="shared" si="68"/>
        <v>0</v>
      </c>
      <c r="UH20" s="132"/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9"/>
        <v>0.4375</v>
      </c>
      <c r="UO20" s="132">
        <f t="shared" si="70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1"/>
        <v>0.4375</v>
      </c>
      <c r="UW20" s="132">
        <f t="shared" si="72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3"/>
        <v>0.4375</v>
      </c>
      <c r="VE20" s="132">
        <f t="shared" si="74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5"/>
        <v>0.4375</v>
      </c>
      <c r="VM20" s="132">
        <f t="shared" si="76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7"/>
        <v>0.4375</v>
      </c>
      <c r="VV20" s="157" t="s">
        <v>35</v>
      </c>
      <c r="VW20" s="157">
        <v>48</v>
      </c>
      <c r="VX20" s="157">
        <v>21</v>
      </c>
      <c r="VY20" s="157">
        <v>21</v>
      </c>
      <c r="VZ20" s="157">
        <v>6</v>
      </c>
      <c r="WA20" s="158">
        <f t="shared" si="78"/>
        <v>0.4375</v>
      </c>
      <c r="WC20" s="157" t="s">
        <v>35</v>
      </c>
      <c r="WD20" s="157">
        <v>48</v>
      </c>
      <c r="WE20" s="157">
        <v>21</v>
      </c>
      <c r="WF20" s="157">
        <v>21</v>
      </c>
      <c r="WG20" s="157">
        <v>6</v>
      </c>
      <c r="WH20" s="158">
        <f t="shared" si="79"/>
        <v>0.4375</v>
      </c>
      <c r="WI20" s="132">
        <f t="shared" si="23"/>
        <v>0</v>
      </c>
      <c r="WK20" s="157" t="s">
        <v>35</v>
      </c>
      <c r="WL20" s="157">
        <v>48</v>
      </c>
      <c r="WM20" s="157">
        <v>21</v>
      </c>
      <c r="WN20" s="157">
        <v>21</v>
      </c>
      <c r="WO20" s="157">
        <v>6</v>
      </c>
      <c r="WP20" s="158">
        <f t="shared" si="80"/>
        <v>0.4375</v>
      </c>
      <c r="WQ20" s="132">
        <f t="shared" si="81"/>
        <v>0</v>
      </c>
      <c r="WS20" s="157" t="s">
        <v>35</v>
      </c>
      <c r="WT20" s="157">
        <v>48</v>
      </c>
      <c r="WU20" s="157">
        <v>21</v>
      </c>
      <c r="WV20" s="157">
        <v>21</v>
      </c>
      <c r="WW20" s="157">
        <v>6</v>
      </c>
      <c r="WX20" s="158">
        <f t="shared" si="82"/>
        <v>0.4375</v>
      </c>
      <c r="WY20" s="132">
        <f t="shared" si="83"/>
        <v>0</v>
      </c>
      <c r="XA20" s="157" t="s">
        <v>35</v>
      </c>
      <c r="XB20" s="157">
        <v>48</v>
      </c>
      <c r="XC20" s="157">
        <v>21</v>
      </c>
      <c r="XD20" s="157">
        <v>21</v>
      </c>
      <c r="XE20" s="157">
        <v>6</v>
      </c>
      <c r="XF20" s="158">
        <f t="shared" si="84"/>
        <v>0.4375</v>
      </c>
      <c r="XG20" s="132">
        <f t="shared" si="85"/>
        <v>0</v>
      </c>
      <c r="XI20" s="157" t="s">
        <v>35</v>
      </c>
      <c r="XJ20" s="157">
        <v>48</v>
      </c>
      <c r="XK20" s="157">
        <v>21</v>
      </c>
      <c r="XL20" s="157">
        <v>21</v>
      </c>
      <c r="XM20" s="157">
        <v>6</v>
      </c>
      <c r="XN20" s="158">
        <f t="shared" si="86"/>
        <v>0.4375</v>
      </c>
      <c r="XO20" s="132">
        <f t="shared" si="87"/>
        <v>0</v>
      </c>
      <c r="XQ20" s="157" t="s">
        <v>35</v>
      </c>
      <c r="XR20" s="157">
        <v>48</v>
      </c>
      <c r="XS20" s="157">
        <v>21</v>
      </c>
      <c r="XT20" s="157">
        <v>21</v>
      </c>
      <c r="XU20" s="157">
        <v>6</v>
      </c>
      <c r="XV20" s="158">
        <f t="shared" si="88"/>
        <v>0.4375</v>
      </c>
      <c r="XW20" s="132">
        <f t="shared" si="89"/>
        <v>0</v>
      </c>
      <c r="XY20" s="157" t="s">
        <v>35</v>
      </c>
      <c r="XZ20" s="157">
        <v>48</v>
      </c>
      <c r="YA20" s="157">
        <v>21</v>
      </c>
      <c r="YB20" s="157">
        <v>21</v>
      </c>
      <c r="YC20" s="157">
        <v>6</v>
      </c>
      <c r="YD20" s="158">
        <f t="shared" si="90"/>
        <v>0.4375</v>
      </c>
      <c r="YE20" s="132">
        <f t="shared" si="91"/>
        <v>0</v>
      </c>
      <c r="YG20" s="157" t="s">
        <v>35</v>
      </c>
      <c r="YH20" s="157">
        <v>48</v>
      </c>
      <c r="YI20" s="157">
        <v>21</v>
      </c>
      <c r="YJ20" s="157">
        <v>21</v>
      </c>
      <c r="YK20" s="157">
        <v>6</v>
      </c>
      <c r="YL20" s="158">
        <f t="shared" si="92"/>
        <v>0.4375</v>
      </c>
      <c r="YM20" s="132">
        <f t="shared" si="93"/>
        <v>0</v>
      </c>
      <c r="YO20" s="157" t="s">
        <v>35</v>
      </c>
      <c r="YP20" s="157">
        <v>48</v>
      </c>
      <c r="YQ20" s="157">
        <v>21</v>
      </c>
      <c r="YR20" s="157">
        <v>22</v>
      </c>
      <c r="YS20" s="157">
        <v>5</v>
      </c>
      <c r="YT20" s="158">
        <f t="shared" si="94"/>
        <v>0.4375</v>
      </c>
      <c r="YU20" s="132">
        <f t="shared" si="95"/>
        <v>0</v>
      </c>
      <c r="YW20" s="157" t="s">
        <v>35</v>
      </c>
      <c r="YX20" s="157">
        <v>48</v>
      </c>
      <c r="YY20" s="157">
        <v>21</v>
      </c>
      <c r="YZ20" s="157">
        <v>22</v>
      </c>
      <c r="ZA20" s="157">
        <v>5</v>
      </c>
      <c r="ZB20" s="158">
        <f t="shared" si="96"/>
        <v>0.4375</v>
      </c>
      <c r="ZD20" s="157" t="s">
        <v>35</v>
      </c>
      <c r="ZE20" s="157">
        <v>48</v>
      </c>
      <c r="ZF20" s="157">
        <v>21</v>
      </c>
      <c r="ZG20" s="157">
        <v>21</v>
      </c>
      <c r="ZH20" s="157">
        <v>6</v>
      </c>
      <c r="ZI20" s="158">
        <f t="shared" si="97"/>
        <v>0.4375</v>
      </c>
      <c r="ZJ20" s="132">
        <f t="shared" si="98"/>
        <v>-4.5625</v>
      </c>
    </row>
    <row r="21" spans="1:686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4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5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6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7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8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9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30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1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2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3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4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5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6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7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8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9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40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1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2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3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4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0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5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6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7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8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9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50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01"/>
        <v>0.92</v>
      </c>
      <c r="OU21" s="19">
        <f t="shared" si="51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2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3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4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5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6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7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8"/>
        <v>0.92</v>
      </c>
      <c r="RP21" s="132">
        <f t="shared" si="59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02"/>
        <v>0.92</v>
      </c>
      <c r="TA21" s="132">
        <f t="shared" si="60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1"/>
        <v>0.92</v>
      </c>
      <c r="TI21" s="132">
        <f t="shared" si="62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3"/>
        <v>0.88</v>
      </c>
      <c r="TQ21" s="132">
        <f t="shared" si="64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5"/>
        <v>0.88</v>
      </c>
      <c r="TY21" s="132">
        <f t="shared" si="66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7"/>
        <v>0.88</v>
      </c>
      <c r="UG21" s="132">
        <f t="shared" si="68"/>
        <v>0</v>
      </c>
      <c r="UH21" s="132"/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9"/>
        <v>0.88</v>
      </c>
      <c r="UO21" s="132">
        <f t="shared" si="70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1"/>
        <v>0.88</v>
      </c>
      <c r="UW21" s="132">
        <f t="shared" si="72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3"/>
        <v>0.88</v>
      </c>
      <c r="VE21" s="132">
        <f t="shared" si="74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5"/>
        <v>0.88</v>
      </c>
      <c r="VM21" s="132">
        <f t="shared" si="76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7"/>
        <v>0.88</v>
      </c>
      <c r="VV21" s="163" t="s">
        <v>36</v>
      </c>
      <c r="VW21" s="156">
        <v>25</v>
      </c>
      <c r="VX21" s="156">
        <v>22</v>
      </c>
      <c r="VY21" s="157">
        <v>3</v>
      </c>
      <c r="VZ21" s="157">
        <v>0</v>
      </c>
      <c r="WA21" s="158">
        <f t="shared" si="78"/>
        <v>0.88</v>
      </c>
      <c r="WC21" s="163" t="s">
        <v>36</v>
      </c>
      <c r="WD21" s="156">
        <v>25</v>
      </c>
      <c r="WE21" s="156">
        <v>22</v>
      </c>
      <c r="WF21" s="157">
        <v>3</v>
      </c>
      <c r="WG21" s="157">
        <v>0</v>
      </c>
      <c r="WH21" s="158">
        <f t="shared" si="79"/>
        <v>0.88</v>
      </c>
      <c r="WI21" s="132">
        <f t="shared" si="23"/>
        <v>0</v>
      </c>
      <c r="WK21" s="163" t="s">
        <v>36</v>
      </c>
      <c r="WL21" s="156">
        <v>25</v>
      </c>
      <c r="WM21" s="156">
        <v>22</v>
      </c>
      <c r="WN21" s="157">
        <v>3</v>
      </c>
      <c r="WO21" s="157">
        <v>0</v>
      </c>
      <c r="WP21" s="158">
        <f t="shared" si="80"/>
        <v>0.88</v>
      </c>
      <c r="WQ21" s="132">
        <f t="shared" si="81"/>
        <v>0</v>
      </c>
      <c r="WS21" s="163" t="s">
        <v>36</v>
      </c>
      <c r="WT21" s="156">
        <v>25</v>
      </c>
      <c r="WU21" s="156">
        <v>22</v>
      </c>
      <c r="WV21" s="157">
        <v>3</v>
      </c>
      <c r="WW21" s="157">
        <v>0</v>
      </c>
      <c r="WX21" s="158">
        <f t="shared" si="82"/>
        <v>0.88</v>
      </c>
      <c r="WY21" s="132">
        <f t="shared" si="83"/>
        <v>0</v>
      </c>
      <c r="XA21" s="163" t="s">
        <v>36</v>
      </c>
      <c r="XB21" s="156">
        <v>25</v>
      </c>
      <c r="XC21" s="156">
        <v>22</v>
      </c>
      <c r="XD21" s="157">
        <v>3</v>
      </c>
      <c r="XE21" s="157">
        <v>0</v>
      </c>
      <c r="XF21" s="158">
        <f t="shared" si="84"/>
        <v>0.88</v>
      </c>
      <c r="XG21" s="132">
        <f t="shared" si="85"/>
        <v>0</v>
      </c>
      <c r="XI21" s="163" t="s">
        <v>36</v>
      </c>
      <c r="XJ21" s="156">
        <v>25</v>
      </c>
      <c r="XK21" s="156">
        <v>22</v>
      </c>
      <c r="XL21" s="157">
        <v>3</v>
      </c>
      <c r="XM21" s="157">
        <v>0</v>
      </c>
      <c r="XN21" s="158">
        <f t="shared" si="86"/>
        <v>0.88</v>
      </c>
      <c r="XO21" s="132">
        <f t="shared" si="87"/>
        <v>0</v>
      </c>
      <c r="XQ21" s="163" t="s">
        <v>36</v>
      </c>
      <c r="XR21" s="156">
        <v>25</v>
      </c>
      <c r="XS21" s="156">
        <v>22</v>
      </c>
      <c r="XT21" s="157">
        <v>3</v>
      </c>
      <c r="XU21" s="157">
        <v>0</v>
      </c>
      <c r="XV21" s="158">
        <f t="shared" si="88"/>
        <v>0.88</v>
      </c>
      <c r="XW21" s="132">
        <f t="shared" si="89"/>
        <v>0</v>
      </c>
      <c r="XY21" s="163" t="s">
        <v>36</v>
      </c>
      <c r="XZ21" s="156">
        <v>25</v>
      </c>
      <c r="YA21" s="156">
        <v>22</v>
      </c>
      <c r="YB21" s="157">
        <v>3</v>
      </c>
      <c r="YC21" s="157">
        <v>0</v>
      </c>
      <c r="YD21" s="158">
        <f t="shared" si="90"/>
        <v>0.88</v>
      </c>
      <c r="YE21" s="132">
        <f t="shared" si="91"/>
        <v>0</v>
      </c>
      <c r="YG21" s="163" t="s">
        <v>36</v>
      </c>
      <c r="YH21" s="156">
        <v>25</v>
      </c>
      <c r="YI21" s="156">
        <v>22</v>
      </c>
      <c r="YJ21" s="157">
        <v>3</v>
      </c>
      <c r="YK21" s="157">
        <v>0</v>
      </c>
      <c r="YL21" s="158">
        <f t="shared" si="92"/>
        <v>0.88</v>
      </c>
      <c r="YM21" s="132">
        <f t="shared" si="93"/>
        <v>0</v>
      </c>
      <c r="YO21" s="163" t="s">
        <v>36</v>
      </c>
      <c r="YP21" s="156">
        <v>25</v>
      </c>
      <c r="YQ21" s="156">
        <v>22</v>
      </c>
      <c r="YR21" s="157">
        <v>3</v>
      </c>
      <c r="YS21" s="157">
        <v>0</v>
      </c>
      <c r="YT21" s="158">
        <f t="shared" si="94"/>
        <v>0.88</v>
      </c>
      <c r="YU21" s="132">
        <f t="shared" si="95"/>
        <v>0</v>
      </c>
      <c r="YW21" s="163" t="s">
        <v>36</v>
      </c>
      <c r="YX21" s="156">
        <v>25</v>
      </c>
      <c r="YY21" s="156">
        <v>22</v>
      </c>
      <c r="YZ21" s="157">
        <v>3</v>
      </c>
      <c r="ZA21" s="157">
        <v>0</v>
      </c>
      <c r="ZB21" s="158">
        <f t="shared" si="96"/>
        <v>0.88</v>
      </c>
      <c r="ZD21" s="163" t="s">
        <v>36</v>
      </c>
      <c r="ZE21" s="156">
        <v>25</v>
      </c>
      <c r="ZF21" s="156">
        <v>22</v>
      </c>
      <c r="ZG21" s="157">
        <v>3</v>
      </c>
      <c r="ZH21" s="157">
        <v>0</v>
      </c>
      <c r="ZI21" s="158">
        <f t="shared" si="97"/>
        <v>0.88</v>
      </c>
      <c r="ZJ21" s="132">
        <f t="shared" si="98"/>
        <v>0.88</v>
      </c>
    </row>
    <row r="22" spans="1:686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4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5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6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7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8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9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30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1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2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3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4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5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6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7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8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9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40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1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2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3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4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0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5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6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7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8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9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50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1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2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3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4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5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6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7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8"/>
        <v>1</v>
      </c>
      <c r="RP22" s="132">
        <f t="shared" si="59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02"/>
        <v>1</v>
      </c>
      <c r="TA22" s="132">
        <f t="shared" si="60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1"/>
        <v>1</v>
      </c>
      <c r="TI22" s="132">
        <f t="shared" si="62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3"/>
        <v>1</v>
      </c>
      <c r="TQ22" s="132">
        <f t="shared" si="64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5"/>
        <v>1</v>
      </c>
      <c r="TY22" s="132">
        <f t="shared" si="66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7"/>
        <v>1</v>
      </c>
      <c r="UG22" s="132">
        <f t="shared" si="68"/>
        <v>0</v>
      </c>
      <c r="UH22" s="132"/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9"/>
        <v>1</v>
      </c>
      <c r="UO22" s="132">
        <f t="shared" si="70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1"/>
        <v>1</v>
      </c>
      <c r="UW22" s="132">
        <f t="shared" si="72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3"/>
        <v>1</v>
      </c>
      <c r="VE22" s="132">
        <f t="shared" si="74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5"/>
        <v>1</v>
      </c>
      <c r="VM22" s="132">
        <f t="shared" si="76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7"/>
        <v>1</v>
      </c>
      <c r="VV22" s="163" t="s">
        <v>37</v>
      </c>
      <c r="VW22" s="157">
        <v>11</v>
      </c>
      <c r="VX22" s="157">
        <v>11</v>
      </c>
      <c r="VY22" s="157">
        <v>0</v>
      </c>
      <c r="VZ22" s="157">
        <v>0</v>
      </c>
      <c r="WA22" s="158">
        <f t="shared" si="78"/>
        <v>1</v>
      </c>
      <c r="WC22" s="163" t="s">
        <v>37</v>
      </c>
      <c r="WD22" s="157">
        <v>11</v>
      </c>
      <c r="WE22" s="157">
        <v>11</v>
      </c>
      <c r="WF22" s="157">
        <v>0</v>
      </c>
      <c r="WG22" s="157">
        <v>0</v>
      </c>
      <c r="WH22" s="158">
        <f t="shared" si="79"/>
        <v>1</v>
      </c>
      <c r="WI22" s="132">
        <f t="shared" si="23"/>
        <v>0</v>
      </c>
      <c r="WK22" s="163" t="s">
        <v>37</v>
      </c>
      <c r="WL22" s="157">
        <v>11</v>
      </c>
      <c r="WM22" s="157">
        <v>11</v>
      </c>
      <c r="WN22" s="157">
        <v>0</v>
      </c>
      <c r="WO22" s="157">
        <v>0</v>
      </c>
      <c r="WP22" s="158">
        <f t="shared" si="80"/>
        <v>1</v>
      </c>
      <c r="WQ22" s="132">
        <f t="shared" si="81"/>
        <v>0</v>
      </c>
      <c r="WS22" s="163" t="s">
        <v>37</v>
      </c>
      <c r="WT22" s="157">
        <v>11</v>
      </c>
      <c r="WU22" s="157">
        <v>11</v>
      </c>
      <c r="WV22" s="157">
        <v>0</v>
      </c>
      <c r="WW22" s="157">
        <v>0</v>
      </c>
      <c r="WX22" s="158">
        <f t="shared" si="82"/>
        <v>1</v>
      </c>
      <c r="WY22" s="132">
        <f t="shared" si="83"/>
        <v>0</v>
      </c>
      <c r="XA22" s="163" t="s">
        <v>37</v>
      </c>
      <c r="XB22" s="157">
        <v>11</v>
      </c>
      <c r="XC22" s="157">
        <v>11</v>
      </c>
      <c r="XD22" s="157">
        <v>0</v>
      </c>
      <c r="XE22" s="157">
        <v>0</v>
      </c>
      <c r="XF22" s="158">
        <f t="shared" si="84"/>
        <v>1</v>
      </c>
      <c r="XG22" s="132">
        <f t="shared" si="85"/>
        <v>0</v>
      </c>
      <c r="XI22" s="163" t="s">
        <v>37</v>
      </c>
      <c r="XJ22" s="157">
        <v>11</v>
      </c>
      <c r="XK22" s="157">
        <v>11</v>
      </c>
      <c r="XL22" s="157">
        <v>0</v>
      </c>
      <c r="XM22" s="157">
        <v>0</v>
      </c>
      <c r="XN22" s="158">
        <f t="shared" si="86"/>
        <v>1</v>
      </c>
      <c r="XO22" s="132">
        <f t="shared" si="87"/>
        <v>0</v>
      </c>
      <c r="XQ22" s="163" t="s">
        <v>37</v>
      </c>
      <c r="XR22" s="157">
        <v>11</v>
      </c>
      <c r="XS22" s="157">
        <v>11</v>
      </c>
      <c r="XT22" s="157">
        <v>0</v>
      </c>
      <c r="XU22" s="157">
        <v>0</v>
      </c>
      <c r="XV22" s="158">
        <f t="shared" si="88"/>
        <v>1</v>
      </c>
      <c r="XW22" s="132">
        <f t="shared" si="89"/>
        <v>0</v>
      </c>
      <c r="XY22" s="163" t="s">
        <v>37</v>
      </c>
      <c r="XZ22" s="157">
        <v>11</v>
      </c>
      <c r="YA22" s="157">
        <v>11</v>
      </c>
      <c r="YB22" s="157">
        <v>0</v>
      </c>
      <c r="YC22" s="157">
        <v>0</v>
      </c>
      <c r="YD22" s="158">
        <f t="shared" si="90"/>
        <v>1</v>
      </c>
      <c r="YE22" s="132">
        <f t="shared" si="91"/>
        <v>0</v>
      </c>
      <c r="YG22" s="163" t="s">
        <v>37</v>
      </c>
      <c r="YH22" s="157">
        <v>11</v>
      </c>
      <c r="YI22" s="157">
        <v>11</v>
      </c>
      <c r="YJ22" s="157">
        <v>0</v>
      </c>
      <c r="YK22" s="157">
        <v>0</v>
      </c>
      <c r="YL22" s="158">
        <f t="shared" si="92"/>
        <v>1</v>
      </c>
      <c r="YM22" s="132">
        <f t="shared" si="93"/>
        <v>0</v>
      </c>
      <c r="YO22" s="163" t="s">
        <v>37</v>
      </c>
      <c r="YP22" s="157">
        <v>11</v>
      </c>
      <c r="YQ22" s="157">
        <v>11</v>
      </c>
      <c r="YR22" s="157">
        <v>0</v>
      </c>
      <c r="YS22" s="157">
        <v>0</v>
      </c>
      <c r="YT22" s="158">
        <f t="shared" si="94"/>
        <v>1</v>
      </c>
      <c r="YU22" s="132">
        <f t="shared" si="95"/>
        <v>0</v>
      </c>
      <c r="YW22" s="163" t="s">
        <v>37</v>
      </c>
      <c r="YX22" s="157">
        <v>11</v>
      </c>
      <c r="YY22" s="157">
        <v>11</v>
      </c>
      <c r="YZ22" s="157">
        <v>0</v>
      </c>
      <c r="ZA22" s="157">
        <v>0</v>
      </c>
      <c r="ZB22" s="158">
        <f t="shared" si="96"/>
        <v>1</v>
      </c>
      <c r="ZD22" s="163" t="s">
        <v>37</v>
      </c>
      <c r="ZE22" s="157">
        <v>11</v>
      </c>
      <c r="ZF22" s="157">
        <v>11</v>
      </c>
      <c r="ZG22" s="157">
        <v>0</v>
      </c>
      <c r="ZH22" s="157">
        <v>0</v>
      </c>
      <c r="ZI22" s="158">
        <f t="shared" si="97"/>
        <v>1</v>
      </c>
      <c r="ZJ22" s="132">
        <f t="shared" si="98"/>
        <v>1</v>
      </c>
    </row>
    <row r="23" spans="1:686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4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5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6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7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8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9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30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1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2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3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4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5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6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7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8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9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40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1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2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3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99"/>
        <v>0.99319727891156462</v>
      </c>
      <c r="MI23" s="19">
        <f t="shared" si="44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0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5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6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7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8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9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50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01"/>
        <v>0.99319727891156462</v>
      </c>
      <c r="OU23" s="19">
        <f t="shared" si="51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2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3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4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5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6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7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8"/>
        <v>0.99319727891156462</v>
      </c>
      <c r="RP23" s="132">
        <f t="shared" si="59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02"/>
        <v>0.99319727891156462</v>
      </c>
      <c r="TA23" s="132">
        <f t="shared" si="60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1"/>
        <v>0.99319727891156462</v>
      </c>
      <c r="TI23" s="132">
        <f t="shared" si="62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3"/>
        <v>0.99319727891156462</v>
      </c>
      <c r="TQ23" s="132">
        <f t="shared" si="64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5"/>
        <v>0.99319727891156462</v>
      </c>
      <c r="TY23" s="132">
        <f t="shared" si="66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7"/>
        <v>0.99319727891156462</v>
      </c>
      <c r="UG23" s="132">
        <f t="shared" si="68"/>
        <v>0</v>
      </c>
      <c r="UH23" s="132"/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9"/>
        <v>0.99319727891156462</v>
      </c>
      <c r="UO23" s="132">
        <f t="shared" si="70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1"/>
        <v>0.99319727891156462</v>
      </c>
      <c r="UW23" s="132">
        <f t="shared" si="72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3"/>
        <v>0.99319727891156462</v>
      </c>
      <c r="VE23" s="132">
        <f t="shared" si="74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5"/>
        <v>0.99319727891156462</v>
      </c>
      <c r="VM23" s="132">
        <f t="shared" si="76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7"/>
        <v>0.99319727891156462</v>
      </c>
      <c r="VV23" s="157" t="s">
        <v>38</v>
      </c>
      <c r="VW23" s="157">
        <v>147</v>
      </c>
      <c r="VX23" s="157">
        <v>146</v>
      </c>
      <c r="VY23" s="157">
        <v>1</v>
      </c>
      <c r="VZ23" s="157">
        <v>0</v>
      </c>
      <c r="WA23" s="158">
        <f t="shared" si="78"/>
        <v>0.99319727891156462</v>
      </c>
      <c r="WC23" s="157" t="s">
        <v>38</v>
      </c>
      <c r="WD23" s="157">
        <v>147</v>
      </c>
      <c r="WE23" s="157">
        <v>146</v>
      </c>
      <c r="WF23" s="157">
        <v>1</v>
      </c>
      <c r="WG23" s="157">
        <v>0</v>
      </c>
      <c r="WH23" s="158">
        <f t="shared" si="79"/>
        <v>0.99319727891156462</v>
      </c>
      <c r="WI23" s="132">
        <f t="shared" si="23"/>
        <v>0</v>
      </c>
      <c r="WK23" s="157" t="s">
        <v>38</v>
      </c>
      <c r="WL23" s="157">
        <v>147</v>
      </c>
      <c r="WM23" s="157">
        <v>146</v>
      </c>
      <c r="WN23" s="157">
        <v>1</v>
      </c>
      <c r="WO23" s="157">
        <v>0</v>
      </c>
      <c r="WP23" s="158">
        <f t="shared" si="80"/>
        <v>0.99319727891156462</v>
      </c>
      <c r="WQ23" s="132">
        <f t="shared" si="81"/>
        <v>0</v>
      </c>
      <c r="WS23" s="157" t="s">
        <v>38</v>
      </c>
      <c r="WT23" s="157">
        <v>147</v>
      </c>
      <c r="WU23" s="157">
        <v>146</v>
      </c>
      <c r="WV23" s="157">
        <v>1</v>
      </c>
      <c r="WW23" s="157">
        <v>0</v>
      </c>
      <c r="WX23" s="158">
        <f t="shared" si="82"/>
        <v>0.99319727891156462</v>
      </c>
      <c r="WY23" s="132">
        <f t="shared" si="83"/>
        <v>0</v>
      </c>
      <c r="XA23" s="157" t="s">
        <v>38</v>
      </c>
      <c r="XB23" s="157">
        <v>147</v>
      </c>
      <c r="XC23" s="157">
        <v>146</v>
      </c>
      <c r="XD23" s="157">
        <v>1</v>
      </c>
      <c r="XE23" s="157">
        <v>0</v>
      </c>
      <c r="XF23" s="158">
        <f t="shared" si="84"/>
        <v>0.99319727891156462</v>
      </c>
      <c r="XG23" s="132">
        <f t="shared" si="85"/>
        <v>0</v>
      </c>
      <c r="XI23" s="157" t="s">
        <v>38</v>
      </c>
      <c r="XJ23" s="157">
        <v>147</v>
      </c>
      <c r="XK23" s="157">
        <v>146</v>
      </c>
      <c r="XL23" s="157">
        <v>1</v>
      </c>
      <c r="XM23" s="157">
        <v>0</v>
      </c>
      <c r="XN23" s="158">
        <f t="shared" si="86"/>
        <v>0.99319727891156462</v>
      </c>
      <c r="XO23" s="132">
        <f t="shared" si="87"/>
        <v>0</v>
      </c>
      <c r="XQ23" s="157" t="s">
        <v>38</v>
      </c>
      <c r="XR23" s="157">
        <v>147</v>
      </c>
      <c r="XS23" s="157">
        <v>146</v>
      </c>
      <c r="XT23" s="157">
        <v>1</v>
      </c>
      <c r="XU23" s="157">
        <v>0</v>
      </c>
      <c r="XV23" s="158">
        <f t="shared" si="88"/>
        <v>0.99319727891156462</v>
      </c>
      <c r="XW23" s="132">
        <f t="shared" si="89"/>
        <v>0</v>
      </c>
      <c r="XY23" s="157" t="s">
        <v>38</v>
      </c>
      <c r="XZ23" s="157">
        <v>147</v>
      </c>
      <c r="YA23" s="157">
        <v>146</v>
      </c>
      <c r="YB23" s="157">
        <v>1</v>
      </c>
      <c r="YC23" s="157">
        <v>0</v>
      </c>
      <c r="YD23" s="158">
        <f t="shared" si="90"/>
        <v>0.99319727891156462</v>
      </c>
      <c r="YE23" s="132">
        <f t="shared" si="91"/>
        <v>0</v>
      </c>
      <c r="YG23" s="157" t="s">
        <v>38</v>
      </c>
      <c r="YH23" s="157">
        <v>147</v>
      </c>
      <c r="YI23" s="157">
        <v>146</v>
      </c>
      <c r="YJ23" s="157">
        <v>1</v>
      </c>
      <c r="YK23" s="157">
        <v>0</v>
      </c>
      <c r="YL23" s="158">
        <f t="shared" si="92"/>
        <v>0.99319727891156462</v>
      </c>
      <c r="YM23" s="132">
        <f t="shared" si="93"/>
        <v>0</v>
      </c>
      <c r="YO23" s="157" t="s">
        <v>38</v>
      </c>
      <c r="YP23" s="157">
        <v>147</v>
      </c>
      <c r="YQ23" s="157">
        <v>146</v>
      </c>
      <c r="YR23" s="157">
        <v>1</v>
      </c>
      <c r="YS23" s="157">
        <v>0</v>
      </c>
      <c r="YT23" s="158">
        <f t="shared" si="94"/>
        <v>0.99319727891156462</v>
      </c>
      <c r="YU23" s="132">
        <f t="shared" si="95"/>
        <v>0</v>
      </c>
      <c r="YW23" s="157" t="s">
        <v>38</v>
      </c>
      <c r="YX23" s="157">
        <v>147</v>
      </c>
      <c r="YY23" s="157">
        <v>146</v>
      </c>
      <c r="YZ23" s="157">
        <v>1</v>
      </c>
      <c r="ZA23" s="157">
        <v>0</v>
      </c>
      <c r="ZB23" s="158">
        <f t="shared" si="96"/>
        <v>0.99319727891156462</v>
      </c>
      <c r="ZD23" s="157" t="s">
        <v>38</v>
      </c>
      <c r="ZE23" s="157">
        <v>147</v>
      </c>
      <c r="ZF23" s="157">
        <v>146</v>
      </c>
      <c r="ZG23" s="157">
        <v>1</v>
      </c>
      <c r="ZH23" s="157">
        <v>0</v>
      </c>
      <c r="ZI23" s="158">
        <f t="shared" si="97"/>
        <v>0.99319727891156462</v>
      </c>
      <c r="ZJ23" s="132">
        <f t="shared" si="98"/>
        <v>0.99319727891156462</v>
      </c>
    </row>
    <row r="24" spans="1:686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4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5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6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7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8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9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30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1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2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3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4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5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6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7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8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9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40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1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2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3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99"/>
        <v>1</v>
      </c>
      <c r="MI24" s="19">
        <f t="shared" si="44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0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5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6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7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8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9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50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01"/>
        <v>1</v>
      </c>
      <c r="OU24" s="19">
        <f t="shared" si="51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2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3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4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5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6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7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8"/>
        <v>1</v>
      </c>
      <c r="RP24" s="132">
        <f t="shared" si="59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02"/>
        <v>1</v>
      </c>
      <c r="TA24" s="132">
        <f t="shared" si="60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1"/>
        <v>1</v>
      </c>
      <c r="TI24" s="132">
        <f t="shared" si="62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3"/>
        <v>1</v>
      </c>
      <c r="TQ24" s="132">
        <f t="shared" si="64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5"/>
        <v>1</v>
      </c>
      <c r="TY24" s="132">
        <f t="shared" si="66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7"/>
        <v>1</v>
      </c>
      <c r="UG24" s="132">
        <f t="shared" si="68"/>
        <v>0</v>
      </c>
      <c r="UH24" s="132"/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9"/>
        <v>1</v>
      </c>
      <c r="UO24" s="132">
        <f t="shared" si="70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1"/>
        <v>1</v>
      </c>
      <c r="UW24" s="132">
        <f t="shared" si="72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3"/>
        <v>1</v>
      </c>
      <c r="VE24" s="132">
        <f t="shared" si="74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5"/>
        <v>1</v>
      </c>
      <c r="VM24" s="132">
        <f t="shared" si="76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7"/>
        <v>1</v>
      </c>
      <c r="VV24" s="157" t="s">
        <v>39</v>
      </c>
      <c r="VW24" s="157">
        <v>12</v>
      </c>
      <c r="VX24" s="157">
        <v>12</v>
      </c>
      <c r="VY24" s="157">
        <v>0</v>
      </c>
      <c r="VZ24" s="157">
        <v>0</v>
      </c>
      <c r="WA24" s="158">
        <f t="shared" si="78"/>
        <v>1</v>
      </c>
      <c r="WC24" s="157" t="s">
        <v>39</v>
      </c>
      <c r="WD24" s="157">
        <v>12</v>
      </c>
      <c r="WE24" s="157">
        <v>12</v>
      </c>
      <c r="WF24" s="157">
        <v>0</v>
      </c>
      <c r="WG24" s="157">
        <v>0</v>
      </c>
      <c r="WH24" s="158">
        <f t="shared" si="79"/>
        <v>1</v>
      </c>
      <c r="WI24" s="132">
        <f t="shared" si="23"/>
        <v>0</v>
      </c>
      <c r="WK24" s="157" t="s">
        <v>39</v>
      </c>
      <c r="WL24" s="157">
        <v>12</v>
      </c>
      <c r="WM24" s="157">
        <v>12</v>
      </c>
      <c r="WN24" s="157">
        <v>0</v>
      </c>
      <c r="WO24" s="157">
        <v>0</v>
      </c>
      <c r="WP24" s="158">
        <f t="shared" si="80"/>
        <v>1</v>
      </c>
      <c r="WQ24" s="132">
        <f t="shared" si="81"/>
        <v>0</v>
      </c>
      <c r="WS24" s="157" t="s">
        <v>39</v>
      </c>
      <c r="WT24" s="157">
        <v>12</v>
      </c>
      <c r="WU24" s="157">
        <v>12</v>
      </c>
      <c r="WV24" s="157">
        <v>0</v>
      </c>
      <c r="WW24" s="157">
        <v>0</v>
      </c>
      <c r="WX24" s="158">
        <f t="shared" si="82"/>
        <v>1</v>
      </c>
      <c r="WY24" s="132">
        <f t="shared" si="83"/>
        <v>0</v>
      </c>
      <c r="XA24" s="157" t="s">
        <v>39</v>
      </c>
      <c r="XB24" s="157">
        <v>12</v>
      </c>
      <c r="XC24" s="157">
        <v>12</v>
      </c>
      <c r="XD24" s="157">
        <v>0</v>
      </c>
      <c r="XE24" s="157">
        <v>0</v>
      </c>
      <c r="XF24" s="158">
        <f t="shared" si="84"/>
        <v>1</v>
      </c>
      <c r="XG24" s="132">
        <f t="shared" si="85"/>
        <v>0</v>
      </c>
      <c r="XI24" s="157" t="s">
        <v>39</v>
      </c>
      <c r="XJ24" s="157">
        <v>12</v>
      </c>
      <c r="XK24" s="157">
        <v>12</v>
      </c>
      <c r="XL24" s="157">
        <v>0</v>
      </c>
      <c r="XM24" s="157">
        <v>0</v>
      </c>
      <c r="XN24" s="158">
        <f t="shared" si="86"/>
        <v>1</v>
      </c>
      <c r="XO24" s="132">
        <f t="shared" si="87"/>
        <v>0</v>
      </c>
      <c r="XQ24" s="157" t="s">
        <v>39</v>
      </c>
      <c r="XR24" s="157">
        <v>12</v>
      </c>
      <c r="XS24" s="157">
        <v>12</v>
      </c>
      <c r="XT24" s="157">
        <v>0</v>
      </c>
      <c r="XU24" s="157">
        <v>0</v>
      </c>
      <c r="XV24" s="158">
        <f t="shared" si="88"/>
        <v>1</v>
      </c>
      <c r="XW24" s="132">
        <f t="shared" si="89"/>
        <v>0</v>
      </c>
      <c r="XY24" s="157" t="s">
        <v>39</v>
      </c>
      <c r="XZ24" s="157">
        <v>12</v>
      </c>
      <c r="YA24" s="157">
        <v>12</v>
      </c>
      <c r="YB24" s="157">
        <v>0</v>
      </c>
      <c r="YC24" s="157">
        <v>0</v>
      </c>
      <c r="YD24" s="158">
        <f t="shared" si="90"/>
        <v>1</v>
      </c>
      <c r="YE24" s="132">
        <f t="shared" si="91"/>
        <v>0</v>
      </c>
      <c r="YG24" s="157" t="s">
        <v>39</v>
      </c>
      <c r="YH24" s="157">
        <v>12</v>
      </c>
      <c r="YI24" s="157">
        <v>12</v>
      </c>
      <c r="YJ24" s="157">
        <v>0</v>
      </c>
      <c r="YK24" s="157">
        <v>0</v>
      </c>
      <c r="YL24" s="158">
        <f t="shared" si="92"/>
        <v>1</v>
      </c>
      <c r="YM24" s="132">
        <f t="shared" si="93"/>
        <v>0</v>
      </c>
      <c r="YO24" s="157" t="s">
        <v>39</v>
      </c>
      <c r="YP24" s="157">
        <v>12</v>
      </c>
      <c r="YQ24" s="157">
        <v>12</v>
      </c>
      <c r="YR24" s="157">
        <v>0</v>
      </c>
      <c r="YS24" s="157">
        <v>0</v>
      </c>
      <c r="YT24" s="158">
        <f t="shared" si="94"/>
        <v>1</v>
      </c>
      <c r="YU24" s="132">
        <f t="shared" si="95"/>
        <v>0</v>
      </c>
      <c r="YW24" s="157" t="s">
        <v>39</v>
      </c>
      <c r="YX24" s="157">
        <v>12</v>
      </c>
      <c r="YY24" s="157">
        <v>12</v>
      </c>
      <c r="YZ24" s="157">
        <v>0</v>
      </c>
      <c r="ZA24" s="157">
        <v>0</v>
      </c>
      <c r="ZB24" s="158">
        <f t="shared" si="96"/>
        <v>1</v>
      </c>
      <c r="ZD24" s="157" t="s">
        <v>39</v>
      </c>
      <c r="ZE24" s="157">
        <v>12</v>
      </c>
      <c r="ZF24" s="157">
        <v>12</v>
      </c>
      <c r="ZG24" s="157">
        <v>0</v>
      </c>
      <c r="ZH24" s="157">
        <v>0</v>
      </c>
      <c r="ZI24" s="158">
        <f t="shared" si="97"/>
        <v>1</v>
      </c>
      <c r="ZJ24" s="132">
        <f t="shared" si="98"/>
        <v>1</v>
      </c>
    </row>
    <row r="25" spans="1:686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4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5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6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7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8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9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30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1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2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3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4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5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6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7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8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9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40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1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2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3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99"/>
        <v>0.49289099526066349</v>
      </c>
      <c r="MI25" s="19">
        <f t="shared" si="44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0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5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6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7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8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9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50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01"/>
        <v>0.49289099526066349</v>
      </c>
      <c r="OU25" s="19">
        <f t="shared" si="51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2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3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4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5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6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7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8"/>
        <v>0.49289099526066349</v>
      </c>
      <c r="RP25" s="132">
        <f t="shared" si="59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02"/>
        <v>0.49289099526066349</v>
      </c>
      <c r="TA25" s="132">
        <f t="shared" si="60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1"/>
        <v>0.49289099526066349</v>
      </c>
      <c r="TI25" s="132">
        <f t="shared" si="62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3"/>
        <v>0.49289099526066349</v>
      </c>
      <c r="TQ25" s="132">
        <f t="shared" si="64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5"/>
        <v>0.49289099526066349</v>
      </c>
      <c r="TY25" s="132">
        <f t="shared" si="66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7"/>
        <v>0.49289099526066349</v>
      </c>
      <c r="UG25" s="132">
        <f t="shared" si="68"/>
        <v>0</v>
      </c>
      <c r="UH25" s="132"/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9"/>
        <v>0.49289099526066349</v>
      </c>
      <c r="UO25" s="132">
        <f t="shared" si="70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1"/>
        <v>0.49289099526066349</v>
      </c>
      <c r="UW25" s="132">
        <f t="shared" si="72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3"/>
        <v>0.49289099526066349</v>
      </c>
      <c r="VE25" s="132">
        <f t="shared" si="74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5"/>
        <v>0.49289099526066349</v>
      </c>
      <c r="VM25" s="132">
        <f t="shared" si="76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7"/>
        <v>0.49289099526066349</v>
      </c>
      <c r="VV25" s="157" t="s">
        <v>40</v>
      </c>
      <c r="VW25" s="157">
        <v>211</v>
      </c>
      <c r="VX25" s="157">
        <v>104</v>
      </c>
      <c r="VY25" s="157">
        <v>0</v>
      </c>
      <c r="VZ25" s="157">
        <v>107</v>
      </c>
      <c r="WA25" s="158">
        <f t="shared" si="78"/>
        <v>0.49289099526066349</v>
      </c>
      <c r="WC25" s="157" t="s">
        <v>40</v>
      </c>
      <c r="WD25" s="157">
        <v>211</v>
      </c>
      <c r="WE25" s="157">
        <v>104</v>
      </c>
      <c r="WF25" s="157">
        <v>0</v>
      </c>
      <c r="WG25" s="157">
        <v>107</v>
      </c>
      <c r="WH25" s="158">
        <f t="shared" si="79"/>
        <v>0.49289099526066349</v>
      </c>
      <c r="WI25" s="132">
        <f t="shared" si="23"/>
        <v>0</v>
      </c>
      <c r="WK25" s="157" t="s">
        <v>40</v>
      </c>
      <c r="WL25" s="157">
        <v>211</v>
      </c>
      <c r="WM25" s="157">
        <v>104</v>
      </c>
      <c r="WN25" s="157">
        <v>0</v>
      </c>
      <c r="WO25" s="157">
        <v>107</v>
      </c>
      <c r="WP25" s="158">
        <f t="shared" si="80"/>
        <v>0.49289099526066349</v>
      </c>
      <c r="WQ25" s="132">
        <f t="shared" si="81"/>
        <v>0</v>
      </c>
      <c r="WS25" s="157" t="s">
        <v>40</v>
      </c>
      <c r="WT25" s="157">
        <v>211</v>
      </c>
      <c r="WU25" s="157">
        <v>104</v>
      </c>
      <c r="WV25" s="157">
        <v>0</v>
      </c>
      <c r="WW25" s="157">
        <v>107</v>
      </c>
      <c r="WX25" s="158">
        <f t="shared" si="82"/>
        <v>0.49289099526066349</v>
      </c>
      <c r="WY25" s="132">
        <f t="shared" si="83"/>
        <v>0</v>
      </c>
      <c r="XA25" s="157" t="s">
        <v>40</v>
      </c>
      <c r="XB25" s="157">
        <v>211</v>
      </c>
      <c r="XC25" s="157">
        <v>104</v>
      </c>
      <c r="XD25" s="157">
        <v>0</v>
      </c>
      <c r="XE25" s="157">
        <v>107</v>
      </c>
      <c r="XF25" s="158">
        <f t="shared" si="84"/>
        <v>0.49289099526066349</v>
      </c>
      <c r="XG25" s="132">
        <f t="shared" si="85"/>
        <v>0</v>
      </c>
      <c r="XI25" s="157" t="s">
        <v>40</v>
      </c>
      <c r="XJ25" s="157">
        <v>211</v>
      </c>
      <c r="XK25" s="157">
        <v>104</v>
      </c>
      <c r="XL25" s="157">
        <v>0</v>
      </c>
      <c r="XM25" s="157">
        <v>107</v>
      </c>
      <c r="XN25" s="158">
        <f t="shared" si="86"/>
        <v>0.49289099526066349</v>
      </c>
      <c r="XO25" s="132">
        <f t="shared" si="87"/>
        <v>0</v>
      </c>
      <c r="XQ25" s="157" t="s">
        <v>40</v>
      </c>
      <c r="XR25" s="157">
        <v>211</v>
      </c>
      <c r="XS25" s="157">
        <v>104</v>
      </c>
      <c r="XT25" s="157">
        <v>0</v>
      </c>
      <c r="XU25" s="157">
        <v>107</v>
      </c>
      <c r="XV25" s="158">
        <f t="shared" si="88"/>
        <v>0.49289099526066349</v>
      </c>
      <c r="XW25" s="132">
        <f t="shared" si="89"/>
        <v>0</v>
      </c>
      <c r="XY25" s="157" t="s">
        <v>40</v>
      </c>
      <c r="XZ25" s="157">
        <v>211</v>
      </c>
      <c r="YA25" s="157">
        <v>104</v>
      </c>
      <c r="YB25" s="157">
        <v>0</v>
      </c>
      <c r="YC25" s="157">
        <v>107</v>
      </c>
      <c r="YD25" s="158">
        <f t="shared" si="90"/>
        <v>0.49289099526066349</v>
      </c>
      <c r="YE25" s="132">
        <f t="shared" si="91"/>
        <v>0</v>
      </c>
      <c r="YG25" s="157" t="s">
        <v>40</v>
      </c>
      <c r="YH25" s="157">
        <v>211</v>
      </c>
      <c r="YI25" s="157">
        <v>104</v>
      </c>
      <c r="YJ25" s="157">
        <v>0</v>
      </c>
      <c r="YK25" s="157">
        <v>107</v>
      </c>
      <c r="YL25" s="158">
        <f t="shared" si="92"/>
        <v>0.49289099526066349</v>
      </c>
      <c r="YM25" s="132">
        <f t="shared" si="93"/>
        <v>0</v>
      </c>
      <c r="YO25" s="157" t="s">
        <v>40</v>
      </c>
      <c r="YP25" s="157">
        <v>211</v>
      </c>
      <c r="YQ25" s="157">
        <v>104</v>
      </c>
      <c r="YR25" s="157">
        <v>0</v>
      </c>
      <c r="YS25" s="157">
        <v>107</v>
      </c>
      <c r="YT25" s="158">
        <f t="shared" si="94"/>
        <v>0.49289099526066349</v>
      </c>
      <c r="YU25" s="132">
        <f t="shared" si="95"/>
        <v>0</v>
      </c>
      <c r="YW25" s="157" t="s">
        <v>40</v>
      </c>
      <c r="YX25" s="157">
        <v>211</v>
      </c>
      <c r="YY25" s="157">
        <v>104</v>
      </c>
      <c r="YZ25" s="157">
        <v>0</v>
      </c>
      <c r="ZA25" s="157">
        <v>107</v>
      </c>
      <c r="ZB25" s="158">
        <f t="shared" si="96"/>
        <v>0.49289099526066349</v>
      </c>
      <c r="ZD25" s="157" t="s">
        <v>40</v>
      </c>
      <c r="ZE25" s="157">
        <v>211</v>
      </c>
      <c r="ZF25" s="157">
        <v>104</v>
      </c>
      <c r="ZG25" s="157">
        <v>0</v>
      </c>
      <c r="ZH25" s="157">
        <v>107</v>
      </c>
      <c r="ZI25" s="158">
        <f t="shared" si="97"/>
        <v>0.49289099526066349</v>
      </c>
      <c r="ZJ25" s="132">
        <f t="shared" si="98"/>
        <v>-106.50710900473933</v>
      </c>
    </row>
    <row r="26" spans="1:686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4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5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6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7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8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9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30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1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2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3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4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5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6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7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8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9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40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1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2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3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99"/>
        <v>0.66666666666666663</v>
      </c>
      <c r="MI26" s="19">
        <f t="shared" si="44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0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5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6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7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8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9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50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01"/>
        <v>0.66666666666666663</v>
      </c>
      <c r="OU26" s="19">
        <f t="shared" si="51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2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3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4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5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6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7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8"/>
        <v>0.66666666666666663</v>
      </c>
      <c r="RP26" s="132">
        <f t="shared" si="59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02"/>
        <v>0.66666666666666663</v>
      </c>
      <c r="TA26" s="132">
        <f t="shared" si="60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1"/>
        <v>0.66666666666666663</v>
      </c>
      <c r="TI26" s="132">
        <f t="shared" si="62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3"/>
        <v>0.66666666666666663</v>
      </c>
      <c r="TQ26" s="132">
        <f t="shared" si="64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5"/>
        <v>0.5</v>
      </c>
      <c r="TY26" s="132">
        <f t="shared" si="66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7"/>
        <v>0.5</v>
      </c>
      <c r="UG26" s="132">
        <f t="shared" si="68"/>
        <v>0</v>
      </c>
      <c r="UH26" s="132"/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9"/>
        <v>0.5</v>
      </c>
      <c r="UO26" s="132">
        <f t="shared" si="70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1"/>
        <v>0.5</v>
      </c>
      <c r="UW26" s="132">
        <f t="shared" si="72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3"/>
        <v>0.5</v>
      </c>
      <c r="VE26" s="132">
        <f t="shared" si="74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5"/>
        <v>0.75</v>
      </c>
      <c r="VM26" s="132">
        <f t="shared" si="76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7"/>
        <v>0.75</v>
      </c>
      <c r="VV26" s="157" t="s">
        <v>41</v>
      </c>
      <c r="VW26" s="157">
        <v>12</v>
      </c>
      <c r="VX26" s="157">
        <v>9</v>
      </c>
      <c r="VY26" s="157">
        <v>3</v>
      </c>
      <c r="VZ26" s="157">
        <v>0</v>
      </c>
      <c r="WA26" s="158">
        <f t="shared" si="78"/>
        <v>0.75</v>
      </c>
      <c r="WC26" s="157" t="s">
        <v>41</v>
      </c>
      <c r="WD26" s="157">
        <v>12</v>
      </c>
      <c r="WE26" s="157">
        <v>9</v>
      </c>
      <c r="WF26" s="157">
        <v>3</v>
      </c>
      <c r="WG26" s="157">
        <v>0</v>
      </c>
      <c r="WH26" s="158">
        <f t="shared" si="79"/>
        <v>0.75</v>
      </c>
      <c r="WI26" s="132">
        <f t="shared" si="23"/>
        <v>0</v>
      </c>
      <c r="WK26" s="157" t="s">
        <v>41</v>
      </c>
      <c r="WL26" s="157">
        <v>12</v>
      </c>
      <c r="WM26" s="157">
        <v>9</v>
      </c>
      <c r="WN26" s="157">
        <v>3</v>
      </c>
      <c r="WO26" s="157">
        <v>0</v>
      </c>
      <c r="WP26" s="158">
        <f t="shared" si="80"/>
        <v>0.75</v>
      </c>
      <c r="WQ26" s="132">
        <f t="shared" si="81"/>
        <v>0</v>
      </c>
      <c r="WS26" s="157" t="s">
        <v>41</v>
      </c>
      <c r="WT26" s="157">
        <v>12</v>
      </c>
      <c r="WU26" s="157">
        <v>9</v>
      </c>
      <c r="WV26" s="157">
        <v>3</v>
      </c>
      <c r="WW26" s="157">
        <v>0</v>
      </c>
      <c r="WX26" s="158">
        <f t="shared" si="82"/>
        <v>0.75</v>
      </c>
      <c r="WY26" s="132">
        <f t="shared" si="83"/>
        <v>0</v>
      </c>
      <c r="XA26" s="157" t="s">
        <v>41</v>
      </c>
      <c r="XB26" s="157">
        <v>12</v>
      </c>
      <c r="XC26" s="157">
        <v>9</v>
      </c>
      <c r="XD26" s="157">
        <v>3</v>
      </c>
      <c r="XE26" s="157">
        <v>0</v>
      </c>
      <c r="XF26" s="158">
        <f t="shared" si="84"/>
        <v>0.75</v>
      </c>
      <c r="XG26" s="132">
        <f t="shared" si="85"/>
        <v>0</v>
      </c>
      <c r="XI26" s="157" t="s">
        <v>41</v>
      </c>
      <c r="XJ26" s="157">
        <v>12</v>
      </c>
      <c r="XK26" s="157">
        <v>9</v>
      </c>
      <c r="XL26" s="157">
        <v>3</v>
      </c>
      <c r="XM26" s="157">
        <v>0</v>
      </c>
      <c r="XN26" s="158">
        <f t="shared" si="86"/>
        <v>0.75</v>
      </c>
      <c r="XO26" s="132">
        <f t="shared" si="87"/>
        <v>0</v>
      </c>
      <c r="XQ26" s="157" t="s">
        <v>41</v>
      </c>
      <c r="XR26" s="157">
        <v>12</v>
      </c>
      <c r="XS26" s="157">
        <v>9</v>
      </c>
      <c r="XT26" s="157">
        <v>3</v>
      </c>
      <c r="XU26" s="157">
        <v>0</v>
      </c>
      <c r="XV26" s="158">
        <f t="shared" si="88"/>
        <v>0.75</v>
      </c>
      <c r="XW26" s="132">
        <f t="shared" si="89"/>
        <v>0</v>
      </c>
      <c r="XY26" s="157" t="s">
        <v>41</v>
      </c>
      <c r="XZ26" s="157">
        <v>12</v>
      </c>
      <c r="YA26" s="157">
        <v>9</v>
      </c>
      <c r="YB26" s="157">
        <v>3</v>
      </c>
      <c r="YC26" s="157">
        <v>0</v>
      </c>
      <c r="YD26" s="158">
        <f t="shared" si="90"/>
        <v>0.75</v>
      </c>
      <c r="YE26" s="132">
        <f t="shared" si="91"/>
        <v>0</v>
      </c>
      <c r="YG26" s="157" t="s">
        <v>41</v>
      </c>
      <c r="YH26" s="157">
        <v>12</v>
      </c>
      <c r="YI26" s="157">
        <v>9</v>
      </c>
      <c r="YJ26" s="157">
        <v>3</v>
      </c>
      <c r="YK26" s="157">
        <v>0</v>
      </c>
      <c r="YL26" s="158">
        <f t="shared" si="92"/>
        <v>0.75</v>
      </c>
      <c r="YM26" s="132">
        <f t="shared" si="93"/>
        <v>0</v>
      </c>
      <c r="YO26" s="157" t="s">
        <v>41</v>
      </c>
      <c r="YP26" s="157">
        <v>12</v>
      </c>
      <c r="YQ26" s="157">
        <v>9</v>
      </c>
      <c r="YR26" s="157">
        <v>3</v>
      </c>
      <c r="YS26" s="157">
        <v>0</v>
      </c>
      <c r="YT26" s="158">
        <f t="shared" si="94"/>
        <v>0.75</v>
      </c>
      <c r="YU26" s="132">
        <f t="shared" si="95"/>
        <v>0</v>
      </c>
      <c r="YW26" s="157" t="s">
        <v>41</v>
      </c>
      <c r="YX26" s="157">
        <v>12</v>
      </c>
      <c r="YY26" s="157">
        <v>9</v>
      </c>
      <c r="YZ26" s="157">
        <v>3</v>
      </c>
      <c r="ZA26" s="157">
        <v>0</v>
      </c>
      <c r="ZB26" s="158">
        <f t="shared" si="96"/>
        <v>0.75</v>
      </c>
      <c r="ZD26" s="157" t="s">
        <v>41</v>
      </c>
      <c r="ZE26" s="157">
        <v>12</v>
      </c>
      <c r="ZF26" s="157">
        <v>9</v>
      </c>
      <c r="ZG26" s="157">
        <v>3</v>
      </c>
      <c r="ZH26" s="157">
        <v>0</v>
      </c>
      <c r="ZI26" s="158">
        <f t="shared" si="97"/>
        <v>0.75</v>
      </c>
      <c r="ZJ26" s="132">
        <f t="shared" si="98"/>
        <v>0.75</v>
      </c>
    </row>
    <row r="27" spans="1:686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4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5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6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7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8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9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30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1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2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3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4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5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6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7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8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9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40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1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2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3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99"/>
        <v>1</v>
      </c>
      <c r="MI27" s="19">
        <f t="shared" si="44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0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5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6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7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8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9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50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01"/>
        <v>0.99744245524296671</v>
      </c>
      <c r="OU27" s="19">
        <f t="shared" si="51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2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3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4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5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6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7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8"/>
        <v>0.99744897959183676</v>
      </c>
      <c r="RP27" s="132">
        <f t="shared" si="59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02"/>
        <v>0.99744897959183676</v>
      </c>
      <c r="TA27" s="132">
        <f t="shared" si="60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1"/>
        <v>0.99744897959183676</v>
      </c>
      <c r="TI27" s="132">
        <f t="shared" si="62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3"/>
        <v>0.99744897959183676</v>
      </c>
      <c r="TQ27" s="132">
        <f t="shared" si="64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5"/>
        <v>0.99744897959183676</v>
      </c>
      <c r="TY27" s="132">
        <f t="shared" si="66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7"/>
        <v>0.99744897959183676</v>
      </c>
      <c r="UG27" s="132">
        <f t="shared" si="68"/>
        <v>0</v>
      </c>
      <c r="UH27" s="132"/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9"/>
        <v>0.99744897959183676</v>
      </c>
      <c r="UO27" s="132">
        <f t="shared" si="70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1"/>
        <v>0.99744897959183676</v>
      </c>
      <c r="UW27" s="132">
        <f t="shared" si="72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3"/>
        <v>0.99744897959183676</v>
      </c>
      <c r="VE27" s="132">
        <f t="shared" si="74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5"/>
        <v>0.99744897959183676</v>
      </c>
      <c r="VM27" s="132">
        <f t="shared" si="76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7"/>
        <v>0.99744897959183676</v>
      </c>
      <c r="VV27" s="157" t="s">
        <v>42</v>
      </c>
      <c r="VW27" s="157">
        <v>392</v>
      </c>
      <c r="VX27" s="157">
        <v>391</v>
      </c>
      <c r="VY27" s="157">
        <v>1</v>
      </c>
      <c r="VZ27" s="157">
        <v>0</v>
      </c>
      <c r="WA27" s="158">
        <f t="shared" si="78"/>
        <v>0.99744897959183676</v>
      </c>
      <c r="WC27" s="157" t="s">
        <v>42</v>
      </c>
      <c r="WD27" s="157">
        <v>392</v>
      </c>
      <c r="WE27" s="157">
        <v>391</v>
      </c>
      <c r="WF27" s="157">
        <v>1</v>
      </c>
      <c r="WG27" s="157">
        <v>0</v>
      </c>
      <c r="WH27" s="158">
        <f t="shared" si="79"/>
        <v>0.99744897959183676</v>
      </c>
      <c r="WI27" s="132">
        <f t="shared" si="23"/>
        <v>0</v>
      </c>
      <c r="WK27" s="157" t="s">
        <v>42</v>
      </c>
      <c r="WL27" s="157">
        <v>392</v>
      </c>
      <c r="WM27" s="157">
        <v>391</v>
      </c>
      <c r="WN27" s="157">
        <v>1</v>
      </c>
      <c r="WO27" s="157">
        <v>0</v>
      </c>
      <c r="WP27" s="158">
        <f t="shared" si="80"/>
        <v>0.99744897959183676</v>
      </c>
      <c r="WQ27" s="132">
        <f t="shared" si="81"/>
        <v>0</v>
      </c>
      <c r="WS27" s="157" t="s">
        <v>42</v>
      </c>
      <c r="WT27" s="157">
        <v>392</v>
      </c>
      <c r="WU27" s="157">
        <v>391</v>
      </c>
      <c r="WV27" s="157">
        <v>1</v>
      </c>
      <c r="WW27" s="157">
        <v>0</v>
      </c>
      <c r="WX27" s="158">
        <f t="shared" si="82"/>
        <v>0.99744897959183676</v>
      </c>
      <c r="WY27" s="132">
        <f t="shared" si="83"/>
        <v>0</v>
      </c>
      <c r="XA27" s="157" t="s">
        <v>42</v>
      </c>
      <c r="XB27" s="157">
        <v>392</v>
      </c>
      <c r="XC27" s="157">
        <v>391</v>
      </c>
      <c r="XD27" s="157">
        <v>1</v>
      </c>
      <c r="XE27" s="157">
        <v>0</v>
      </c>
      <c r="XF27" s="158">
        <f t="shared" si="84"/>
        <v>0.99744897959183676</v>
      </c>
      <c r="XG27" s="132">
        <f t="shared" si="85"/>
        <v>0</v>
      </c>
      <c r="XI27" s="157" t="s">
        <v>42</v>
      </c>
      <c r="XJ27" s="157">
        <v>392</v>
      </c>
      <c r="XK27" s="157">
        <v>391</v>
      </c>
      <c r="XL27" s="157">
        <v>1</v>
      </c>
      <c r="XM27" s="157">
        <v>0</v>
      </c>
      <c r="XN27" s="158">
        <f t="shared" si="86"/>
        <v>0.99744897959183676</v>
      </c>
      <c r="XO27" s="132">
        <f t="shared" si="87"/>
        <v>0</v>
      </c>
      <c r="XQ27" s="157" t="s">
        <v>42</v>
      </c>
      <c r="XR27" s="157">
        <v>392</v>
      </c>
      <c r="XS27" s="157">
        <v>391</v>
      </c>
      <c r="XT27" s="157">
        <v>1</v>
      </c>
      <c r="XU27" s="157">
        <v>0</v>
      </c>
      <c r="XV27" s="158">
        <f t="shared" si="88"/>
        <v>0.99744897959183676</v>
      </c>
      <c r="XW27" s="132">
        <f t="shared" si="89"/>
        <v>0</v>
      </c>
      <c r="XY27" s="157" t="s">
        <v>42</v>
      </c>
      <c r="XZ27" s="157">
        <v>392</v>
      </c>
      <c r="YA27" s="157">
        <v>391</v>
      </c>
      <c r="YB27" s="157">
        <v>1</v>
      </c>
      <c r="YC27" s="157">
        <v>0</v>
      </c>
      <c r="YD27" s="158">
        <f t="shared" si="90"/>
        <v>0.99744897959183676</v>
      </c>
      <c r="YE27" s="132">
        <f t="shared" si="91"/>
        <v>0</v>
      </c>
      <c r="YG27" s="157" t="s">
        <v>42</v>
      </c>
      <c r="YH27" s="157">
        <v>392</v>
      </c>
      <c r="YI27" s="157">
        <v>391</v>
      </c>
      <c r="YJ27" s="157">
        <v>1</v>
      </c>
      <c r="YK27" s="157">
        <v>0</v>
      </c>
      <c r="YL27" s="158">
        <f t="shared" si="92"/>
        <v>0.99744897959183676</v>
      </c>
      <c r="YM27" s="132">
        <f t="shared" si="93"/>
        <v>0</v>
      </c>
      <c r="YO27" s="157" t="s">
        <v>42</v>
      </c>
      <c r="YP27" s="157">
        <v>392</v>
      </c>
      <c r="YQ27" s="157">
        <v>391</v>
      </c>
      <c r="YR27" s="157">
        <v>1</v>
      </c>
      <c r="YS27" s="157">
        <v>0</v>
      </c>
      <c r="YT27" s="158">
        <f t="shared" si="94"/>
        <v>0.99744897959183676</v>
      </c>
      <c r="YU27" s="132">
        <f t="shared" si="95"/>
        <v>0</v>
      </c>
      <c r="YW27" s="157" t="s">
        <v>42</v>
      </c>
      <c r="YX27" s="157">
        <v>392</v>
      </c>
      <c r="YY27" s="157">
        <v>391</v>
      </c>
      <c r="YZ27" s="157">
        <v>1</v>
      </c>
      <c r="ZA27" s="157">
        <v>0</v>
      </c>
      <c r="ZB27" s="158">
        <f t="shared" si="96"/>
        <v>0.99744897959183676</v>
      </c>
      <c r="ZD27" s="157" t="s">
        <v>42</v>
      </c>
      <c r="ZE27" s="157">
        <v>392</v>
      </c>
      <c r="ZF27" s="157">
        <v>391</v>
      </c>
      <c r="ZG27" s="157">
        <v>1</v>
      </c>
      <c r="ZH27" s="157">
        <v>0</v>
      </c>
      <c r="ZI27" s="158">
        <f t="shared" si="97"/>
        <v>0.99744897959183676</v>
      </c>
      <c r="ZJ27" s="132">
        <f t="shared" si="98"/>
        <v>0.99744897959183676</v>
      </c>
    </row>
    <row r="28" spans="1:686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4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5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6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7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8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9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30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1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2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3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4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5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6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7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8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9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40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1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2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3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99"/>
        <v>1</v>
      </c>
      <c r="MI28" s="19">
        <f t="shared" si="44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0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5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6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7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8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9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50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01"/>
        <v>1</v>
      </c>
      <c r="OU28" s="19">
        <f t="shared" si="51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2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3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4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5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6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7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8"/>
        <v>1</v>
      </c>
      <c r="RP28" s="132">
        <f t="shared" si="59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02"/>
        <v>1</v>
      </c>
      <c r="TA28" s="132">
        <f t="shared" si="60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1"/>
        <v>1</v>
      </c>
      <c r="TI28" s="132">
        <f t="shared" si="62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3"/>
        <v>1</v>
      </c>
      <c r="TQ28" s="132">
        <f t="shared" si="64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5"/>
        <v>1</v>
      </c>
      <c r="TY28" s="132">
        <f t="shared" si="66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7"/>
        <v>1</v>
      </c>
      <c r="UG28" s="132">
        <f t="shared" si="68"/>
        <v>0</v>
      </c>
      <c r="UH28" s="132"/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9"/>
        <v>1</v>
      </c>
      <c r="UO28" s="132">
        <f t="shared" si="70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1"/>
        <v>1</v>
      </c>
      <c r="UW28" s="132">
        <f t="shared" si="72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3"/>
        <v>1</v>
      </c>
      <c r="VE28" s="132">
        <f t="shared" si="74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5"/>
        <v>1</v>
      </c>
      <c r="VM28" s="132">
        <f t="shared" si="76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7"/>
        <v>1</v>
      </c>
      <c r="VV28" s="157" t="s">
        <v>43</v>
      </c>
      <c r="VW28" s="157">
        <v>49</v>
      </c>
      <c r="VX28" s="157">
        <v>49</v>
      </c>
      <c r="VY28" s="157">
        <v>0</v>
      </c>
      <c r="VZ28" s="157">
        <v>0</v>
      </c>
      <c r="WA28" s="158">
        <f t="shared" si="78"/>
        <v>1</v>
      </c>
      <c r="WC28" s="157" t="s">
        <v>43</v>
      </c>
      <c r="WD28" s="157">
        <v>49</v>
      </c>
      <c r="WE28" s="157">
        <v>49</v>
      </c>
      <c r="WF28" s="157">
        <v>0</v>
      </c>
      <c r="WG28" s="157">
        <v>0</v>
      </c>
      <c r="WH28" s="158">
        <f t="shared" si="79"/>
        <v>1</v>
      </c>
      <c r="WI28" s="132">
        <f t="shared" si="23"/>
        <v>0</v>
      </c>
      <c r="WK28" s="157" t="s">
        <v>43</v>
      </c>
      <c r="WL28" s="157">
        <v>49</v>
      </c>
      <c r="WM28" s="157">
        <v>49</v>
      </c>
      <c r="WN28" s="157">
        <v>0</v>
      </c>
      <c r="WO28" s="157">
        <v>0</v>
      </c>
      <c r="WP28" s="158">
        <f t="shared" si="80"/>
        <v>1</v>
      </c>
      <c r="WQ28" s="132">
        <f t="shared" si="81"/>
        <v>0</v>
      </c>
      <c r="WS28" s="157" t="s">
        <v>43</v>
      </c>
      <c r="WT28" s="157">
        <v>49</v>
      </c>
      <c r="WU28" s="157">
        <v>49</v>
      </c>
      <c r="WV28" s="157">
        <v>0</v>
      </c>
      <c r="WW28" s="157">
        <v>0</v>
      </c>
      <c r="WX28" s="158">
        <f t="shared" si="82"/>
        <v>1</v>
      </c>
      <c r="WY28" s="132">
        <f t="shared" si="83"/>
        <v>0</v>
      </c>
      <c r="XA28" s="157" t="s">
        <v>43</v>
      </c>
      <c r="XB28" s="157">
        <v>49</v>
      </c>
      <c r="XC28" s="157">
        <v>49</v>
      </c>
      <c r="XD28" s="157">
        <v>0</v>
      </c>
      <c r="XE28" s="157">
        <v>0</v>
      </c>
      <c r="XF28" s="158">
        <f t="shared" si="84"/>
        <v>1</v>
      </c>
      <c r="XG28" s="132">
        <f t="shared" si="85"/>
        <v>0</v>
      </c>
      <c r="XI28" s="157" t="s">
        <v>43</v>
      </c>
      <c r="XJ28" s="157">
        <v>49</v>
      </c>
      <c r="XK28" s="157">
        <v>49</v>
      </c>
      <c r="XL28" s="157">
        <v>0</v>
      </c>
      <c r="XM28" s="157">
        <v>0</v>
      </c>
      <c r="XN28" s="158">
        <f t="shared" si="86"/>
        <v>1</v>
      </c>
      <c r="XO28" s="132">
        <f t="shared" si="87"/>
        <v>0</v>
      </c>
      <c r="XQ28" s="157" t="s">
        <v>43</v>
      </c>
      <c r="XR28" s="157">
        <v>49</v>
      </c>
      <c r="XS28" s="157">
        <v>49</v>
      </c>
      <c r="XT28" s="157">
        <v>0</v>
      </c>
      <c r="XU28" s="157">
        <v>0</v>
      </c>
      <c r="XV28" s="158">
        <f t="shared" si="88"/>
        <v>1</v>
      </c>
      <c r="XW28" s="132">
        <f t="shared" si="89"/>
        <v>0</v>
      </c>
      <c r="XY28" s="157" t="s">
        <v>43</v>
      </c>
      <c r="XZ28" s="157">
        <v>49</v>
      </c>
      <c r="YA28" s="157">
        <v>49</v>
      </c>
      <c r="YB28" s="157">
        <v>0</v>
      </c>
      <c r="YC28" s="157">
        <v>0</v>
      </c>
      <c r="YD28" s="158">
        <f t="shared" si="90"/>
        <v>1</v>
      </c>
      <c r="YE28" s="132">
        <f t="shared" si="91"/>
        <v>0</v>
      </c>
      <c r="YG28" s="157" t="s">
        <v>43</v>
      </c>
      <c r="YH28" s="157">
        <v>49</v>
      </c>
      <c r="YI28" s="157">
        <v>49</v>
      </c>
      <c r="YJ28" s="157">
        <v>0</v>
      </c>
      <c r="YK28" s="157">
        <v>0</v>
      </c>
      <c r="YL28" s="158">
        <f t="shared" si="92"/>
        <v>1</v>
      </c>
      <c r="YM28" s="132">
        <f t="shared" si="93"/>
        <v>0</v>
      </c>
      <c r="YO28" s="157" t="s">
        <v>43</v>
      </c>
      <c r="YP28" s="157">
        <v>49</v>
      </c>
      <c r="YQ28" s="157">
        <v>49</v>
      </c>
      <c r="YR28" s="157">
        <v>0</v>
      </c>
      <c r="YS28" s="157">
        <v>0</v>
      </c>
      <c r="YT28" s="158">
        <f t="shared" si="94"/>
        <v>1</v>
      </c>
      <c r="YU28" s="132">
        <f t="shared" si="95"/>
        <v>0</v>
      </c>
      <c r="YW28" s="157" t="s">
        <v>43</v>
      </c>
      <c r="YX28" s="157">
        <v>49</v>
      </c>
      <c r="YY28" s="157">
        <v>49</v>
      </c>
      <c r="YZ28" s="157">
        <v>0</v>
      </c>
      <c r="ZA28" s="157">
        <v>0</v>
      </c>
      <c r="ZB28" s="158">
        <f t="shared" si="96"/>
        <v>1</v>
      </c>
      <c r="ZD28" s="157" t="s">
        <v>43</v>
      </c>
      <c r="ZE28" s="157">
        <v>49</v>
      </c>
      <c r="ZF28" s="157">
        <v>49</v>
      </c>
      <c r="ZG28" s="157">
        <v>0</v>
      </c>
      <c r="ZH28" s="157">
        <v>0</v>
      </c>
      <c r="ZI28" s="158">
        <f t="shared" si="97"/>
        <v>1</v>
      </c>
      <c r="ZJ28" s="132">
        <f t="shared" si="98"/>
        <v>1</v>
      </c>
    </row>
    <row r="29" spans="1:686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4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5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6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7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8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9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30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1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2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3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4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5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6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7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8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9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40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1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2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3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99"/>
        <v>1</v>
      </c>
      <c r="MI29" s="19">
        <f t="shared" si="44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0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5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6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7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8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9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50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01"/>
        <v>1</v>
      </c>
      <c r="OU29" s="19">
        <f t="shared" si="51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2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3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4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5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6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7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8"/>
        <v>1</v>
      </c>
      <c r="RP29" s="132">
        <f t="shared" si="59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02"/>
        <v>1</v>
      </c>
      <c r="TA29" s="132">
        <f t="shared" si="60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1"/>
        <v>1</v>
      </c>
      <c r="TI29" s="132">
        <f t="shared" si="62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3"/>
        <v>1</v>
      </c>
      <c r="TQ29" s="132">
        <f t="shared" si="64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5"/>
        <v>1</v>
      </c>
      <c r="TY29" s="132">
        <f t="shared" si="66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7"/>
        <v>1</v>
      </c>
      <c r="UG29" s="132">
        <f t="shared" si="68"/>
        <v>0</v>
      </c>
      <c r="UH29" s="132"/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9"/>
        <v>1</v>
      </c>
      <c r="UO29" s="132">
        <f t="shared" si="70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1"/>
        <v>1</v>
      </c>
      <c r="UW29" s="132">
        <f t="shared" si="72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3"/>
        <v>1</v>
      </c>
      <c r="VE29" s="132">
        <f t="shared" si="74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5"/>
        <v>1</v>
      </c>
      <c r="VM29" s="132">
        <f t="shared" si="76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7"/>
        <v>1</v>
      </c>
      <c r="VV29" s="157" t="s">
        <v>44</v>
      </c>
      <c r="VW29" s="157">
        <v>4</v>
      </c>
      <c r="VX29" s="157">
        <v>4</v>
      </c>
      <c r="VY29" s="157">
        <v>0</v>
      </c>
      <c r="VZ29" s="157">
        <v>0</v>
      </c>
      <c r="WA29" s="158">
        <f t="shared" si="78"/>
        <v>1</v>
      </c>
      <c r="WC29" s="157" t="s">
        <v>44</v>
      </c>
      <c r="WD29" s="157">
        <v>4</v>
      </c>
      <c r="WE29" s="157">
        <v>4</v>
      </c>
      <c r="WF29" s="157">
        <v>0</v>
      </c>
      <c r="WG29" s="157">
        <v>0</v>
      </c>
      <c r="WH29" s="158">
        <f t="shared" si="79"/>
        <v>1</v>
      </c>
      <c r="WI29" s="132">
        <f t="shared" si="23"/>
        <v>0</v>
      </c>
      <c r="WK29" s="157" t="s">
        <v>44</v>
      </c>
      <c r="WL29" s="157">
        <v>4</v>
      </c>
      <c r="WM29" s="157">
        <v>4</v>
      </c>
      <c r="WN29" s="157">
        <v>0</v>
      </c>
      <c r="WO29" s="157">
        <v>0</v>
      </c>
      <c r="WP29" s="158">
        <f t="shared" si="80"/>
        <v>1</v>
      </c>
      <c r="WQ29" s="132">
        <f t="shared" si="81"/>
        <v>0</v>
      </c>
      <c r="WS29" s="157" t="s">
        <v>44</v>
      </c>
      <c r="WT29" s="157">
        <v>4</v>
      </c>
      <c r="WU29" s="157">
        <v>4</v>
      </c>
      <c r="WV29" s="157">
        <v>0</v>
      </c>
      <c r="WW29" s="157">
        <v>0</v>
      </c>
      <c r="WX29" s="158">
        <f t="shared" si="82"/>
        <v>1</v>
      </c>
      <c r="WY29" s="132">
        <f t="shared" si="83"/>
        <v>0</v>
      </c>
      <c r="XA29" s="157" t="s">
        <v>44</v>
      </c>
      <c r="XB29" s="157">
        <v>4</v>
      </c>
      <c r="XC29" s="157">
        <v>4</v>
      </c>
      <c r="XD29" s="157">
        <v>0</v>
      </c>
      <c r="XE29" s="157">
        <v>0</v>
      </c>
      <c r="XF29" s="158">
        <f t="shared" si="84"/>
        <v>1</v>
      </c>
      <c r="XG29" s="132">
        <f t="shared" si="85"/>
        <v>0</v>
      </c>
      <c r="XI29" s="157" t="s">
        <v>44</v>
      </c>
      <c r="XJ29" s="157">
        <v>4</v>
      </c>
      <c r="XK29" s="157">
        <v>4</v>
      </c>
      <c r="XL29" s="157">
        <v>0</v>
      </c>
      <c r="XM29" s="157">
        <v>0</v>
      </c>
      <c r="XN29" s="158">
        <f t="shared" si="86"/>
        <v>1</v>
      </c>
      <c r="XO29" s="132">
        <f t="shared" si="87"/>
        <v>0</v>
      </c>
      <c r="XQ29" s="157" t="s">
        <v>44</v>
      </c>
      <c r="XR29" s="157">
        <v>4</v>
      </c>
      <c r="XS29" s="157">
        <v>4</v>
      </c>
      <c r="XT29" s="157">
        <v>0</v>
      </c>
      <c r="XU29" s="157">
        <v>0</v>
      </c>
      <c r="XV29" s="158">
        <f t="shared" si="88"/>
        <v>1</v>
      </c>
      <c r="XW29" s="132">
        <f t="shared" si="89"/>
        <v>0</v>
      </c>
      <c r="XY29" s="157" t="s">
        <v>44</v>
      </c>
      <c r="XZ29" s="157">
        <v>4</v>
      </c>
      <c r="YA29" s="157">
        <v>4</v>
      </c>
      <c r="YB29" s="157">
        <v>0</v>
      </c>
      <c r="YC29" s="157">
        <v>0</v>
      </c>
      <c r="YD29" s="158">
        <f t="shared" si="90"/>
        <v>1</v>
      </c>
      <c r="YE29" s="132">
        <f t="shared" si="91"/>
        <v>0</v>
      </c>
      <c r="YG29" s="157" t="s">
        <v>44</v>
      </c>
      <c r="YH29" s="157">
        <v>4</v>
      </c>
      <c r="YI29" s="157">
        <v>4</v>
      </c>
      <c r="YJ29" s="157">
        <v>0</v>
      </c>
      <c r="YK29" s="157">
        <v>0</v>
      </c>
      <c r="YL29" s="158">
        <f t="shared" si="92"/>
        <v>1</v>
      </c>
      <c r="YM29" s="132">
        <f t="shared" si="93"/>
        <v>0</v>
      </c>
      <c r="YO29" s="157" t="s">
        <v>44</v>
      </c>
      <c r="YP29" s="157">
        <v>4</v>
      </c>
      <c r="YQ29" s="157">
        <v>4</v>
      </c>
      <c r="YR29" s="157">
        <v>0</v>
      </c>
      <c r="YS29" s="157">
        <v>0</v>
      </c>
      <c r="YT29" s="158">
        <f t="shared" si="94"/>
        <v>1</v>
      </c>
      <c r="YU29" s="132">
        <f t="shared" si="95"/>
        <v>0</v>
      </c>
      <c r="YW29" s="157" t="s">
        <v>44</v>
      </c>
      <c r="YX29" s="157">
        <v>4</v>
      </c>
      <c r="YY29" s="157">
        <v>4</v>
      </c>
      <c r="YZ29" s="157">
        <v>0</v>
      </c>
      <c r="ZA29" s="157">
        <v>0</v>
      </c>
      <c r="ZB29" s="158">
        <f t="shared" si="96"/>
        <v>1</v>
      </c>
      <c r="ZD29" s="157" t="s">
        <v>44</v>
      </c>
      <c r="ZE29" s="157">
        <v>4</v>
      </c>
      <c r="ZF29" s="157">
        <v>4</v>
      </c>
      <c r="ZG29" s="157">
        <v>0</v>
      </c>
      <c r="ZH29" s="157">
        <v>0</v>
      </c>
      <c r="ZI29" s="158">
        <f t="shared" si="97"/>
        <v>1</v>
      </c>
      <c r="ZJ29" s="132">
        <f t="shared" si="98"/>
        <v>1</v>
      </c>
    </row>
    <row r="30" spans="1:686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4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5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6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7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8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9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30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1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2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3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4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5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6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7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8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9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40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1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2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3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99"/>
        <v>1</v>
      </c>
      <c r="MI30" s="19">
        <f t="shared" si="44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0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5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6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7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8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9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50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01"/>
        <v>1</v>
      </c>
      <c r="OU30" s="19">
        <f t="shared" si="51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2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3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4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5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6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7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8"/>
        <v>1</v>
      </c>
      <c r="RP30" s="132">
        <f t="shared" si="59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02"/>
        <v>1</v>
      </c>
      <c r="TA30" s="132">
        <f t="shared" si="60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1"/>
        <v>1</v>
      </c>
      <c r="TI30" s="132">
        <f t="shared" si="62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3"/>
        <v>1</v>
      </c>
      <c r="TQ30" s="132">
        <f t="shared" si="64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5"/>
        <v>1</v>
      </c>
      <c r="TY30" s="132">
        <f t="shared" si="66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7"/>
        <v>1</v>
      </c>
      <c r="UG30" s="132">
        <f t="shared" si="68"/>
        <v>0</v>
      </c>
      <c r="UH30" s="132"/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9"/>
        <v>1</v>
      </c>
      <c r="UO30" s="132">
        <f t="shared" si="70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1"/>
        <v>1</v>
      </c>
      <c r="UW30" s="132">
        <f t="shared" si="72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3"/>
        <v>1</v>
      </c>
      <c r="VE30" s="132">
        <f t="shared" si="74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5"/>
        <v>1</v>
      </c>
      <c r="VM30" s="132">
        <f t="shared" si="76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7"/>
        <v>1</v>
      </c>
      <c r="VV30" s="157" t="s">
        <v>45</v>
      </c>
      <c r="VW30" s="157">
        <v>52</v>
      </c>
      <c r="VX30" s="157">
        <v>52</v>
      </c>
      <c r="VY30" s="157">
        <v>0</v>
      </c>
      <c r="VZ30" s="157">
        <v>0</v>
      </c>
      <c r="WA30" s="158">
        <f t="shared" si="78"/>
        <v>1</v>
      </c>
      <c r="WC30" s="157" t="s">
        <v>45</v>
      </c>
      <c r="WD30" s="157">
        <v>52</v>
      </c>
      <c r="WE30" s="157">
        <v>52</v>
      </c>
      <c r="WF30" s="157">
        <v>0</v>
      </c>
      <c r="WG30" s="157">
        <v>0</v>
      </c>
      <c r="WH30" s="158">
        <f t="shared" si="79"/>
        <v>1</v>
      </c>
      <c r="WI30" s="132">
        <f t="shared" si="23"/>
        <v>0</v>
      </c>
      <c r="WK30" s="157" t="s">
        <v>45</v>
      </c>
      <c r="WL30" s="157">
        <v>52</v>
      </c>
      <c r="WM30" s="157">
        <v>52</v>
      </c>
      <c r="WN30" s="157">
        <v>0</v>
      </c>
      <c r="WO30" s="157">
        <v>0</v>
      </c>
      <c r="WP30" s="158">
        <f t="shared" si="80"/>
        <v>1</v>
      </c>
      <c r="WQ30" s="132">
        <f t="shared" si="81"/>
        <v>0</v>
      </c>
      <c r="WS30" s="157" t="s">
        <v>45</v>
      </c>
      <c r="WT30" s="157">
        <v>52</v>
      </c>
      <c r="WU30" s="157">
        <v>52</v>
      </c>
      <c r="WV30" s="157">
        <v>0</v>
      </c>
      <c r="WW30" s="157">
        <v>0</v>
      </c>
      <c r="WX30" s="158">
        <f t="shared" si="82"/>
        <v>1</v>
      </c>
      <c r="WY30" s="132">
        <f t="shared" si="83"/>
        <v>0</v>
      </c>
      <c r="XA30" s="157" t="s">
        <v>45</v>
      </c>
      <c r="XB30" s="157">
        <v>52</v>
      </c>
      <c r="XC30" s="157">
        <v>52</v>
      </c>
      <c r="XD30" s="157">
        <v>0</v>
      </c>
      <c r="XE30" s="157">
        <v>0</v>
      </c>
      <c r="XF30" s="158">
        <f t="shared" si="84"/>
        <v>1</v>
      </c>
      <c r="XG30" s="132">
        <f t="shared" si="85"/>
        <v>0</v>
      </c>
      <c r="XI30" s="157" t="s">
        <v>45</v>
      </c>
      <c r="XJ30" s="157">
        <v>52</v>
      </c>
      <c r="XK30" s="157">
        <v>52</v>
      </c>
      <c r="XL30" s="157">
        <v>0</v>
      </c>
      <c r="XM30" s="157">
        <v>0</v>
      </c>
      <c r="XN30" s="158">
        <f t="shared" si="86"/>
        <v>1</v>
      </c>
      <c r="XO30" s="132">
        <f t="shared" si="87"/>
        <v>0</v>
      </c>
      <c r="XQ30" s="157" t="s">
        <v>45</v>
      </c>
      <c r="XR30" s="157">
        <v>52</v>
      </c>
      <c r="XS30" s="157">
        <v>52</v>
      </c>
      <c r="XT30" s="157">
        <v>0</v>
      </c>
      <c r="XU30" s="157">
        <v>0</v>
      </c>
      <c r="XV30" s="158">
        <f t="shared" si="88"/>
        <v>1</v>
      </c>
      <c r="XW30" s="132">
        <f t="shared" si="89"/>
        <v>0</v>
      </c>
      <c r="XY30" s="157" t="s">
        <v>45</v>
      </c>
      <c r="XZ30" s="157">
        <v>52</v>
      </c>
      <c r="YA30" s="157">
        <v>52</v>
      </c>
      <c r="YB30" s="157">
        <v>0</v>
      </c>
      <c r="YC30" s="157">
        <v>0</v>
      </c>
      <c r="YD30" s="158">
        <f t="shared" si="90"/>
        <v>1</v>
      </c>
      <c r="YE30" s="132">
        <f t="shared" si="91"/>
        <v>0</v>
      </c>
      <c r="YG30" s="157" t="s">
        <v>45</v>
      </c>
      <c r="YH30" s="157">
        <v>52</v>
      </c>
      <c r="YI30" s="157">
        <v>52</v>
      </c>
      <c r="YJ30" s="157">
        <v>0</v>
      </c>
      <c r="YK30" s="157">
        <v>0</v>
      </c>
      <c r="YL30" s="158">
        <f t="shared" si="92"/>
        <v>1</v>
      </c>
      <c r="YM30" s="132">
        <f t="shared" si="93"/>
        <v>0</v>
      </c>
      <c r="YO30" s="157" t="s">
        <v>45</v>
      </c>
      <c r="YP30" s="157">
        <v>52</v>
      </c>
      <c r="YQ30" s="157">
        <v>52</v>
      </c>
      <c r="YR30" s="157">
        <v>0</v>
      </c>
      <c r="YS30" s="157">
        <v>0</v>
      </c>
      <c r="YT30" s="158">
        <f t="shared" si="94"/>
        <v>1</v>
      </c>
      <c r="YU30" s="132">
        <f t="shared" si="95"/>
        <v>0</v>
      </c>
      <c r="YW30" s="157" t="s">
        <v>45</v>
      </c>
      <c r="YX30" s="157">
        <v>52</v>
      </c>
      <c r="YY30" s="157">
        <v>52</v>
      </c>
      <c r="YZ30" s="157">
        <v>0</v>
      </c>
      <c r="ZA30" s="157">
        <v>0</v>
      </c>
      <c r="ZB30" s="158">
        <f t="shared" si="96"/>
        <v>1</v>
      </c>
      <c r="ZD30" s="157" t="s">
        <v>45</v>
      </c>
      <c r="ZE30" s="157">
        <v>52</v>
      </c>
      <c r="ZF30" s="157">
        <v>52</v>
      </c>
      <c r="ZG30" s="157">
        <v>0</v>
      </c>
      <c r="ZH30" s="157">
        <v>0</v>
      </c>
      <c r="ZI30" s="158">
        <f t="shared" si="97"/>
        <v>1</v>
      </c>
      <c r="ZJ30" s="132">
        <f t="shared" si="98"/>
        <v>1</v>
      </c>
    </row>
    <row r="31" spans="1:686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4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5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6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7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8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9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30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1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2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3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4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5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6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7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8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9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40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1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2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3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4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0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5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6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7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8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9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50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1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2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3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4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5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6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7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8"/>
        <v>1</v>
      </c>
      <c r="RP31" s="132">
        <f t="shared" si="59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02"/>
        <v>1</v>
      </c>
      <c r="TA31" s="132">
        <f t="shared" si="60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1"/>
        <v>1</v>
      </c>
      <c r="TI31" s="132">
        <f t="shared" si="62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3"/>
        <v>1</v>
      </c>
      <c r="TQ31" s="132">
        <f t="shared" si="64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5"/>
        <v>1</v>
      </c>
      <c r="TY31" s="132">
        <f t="shared" si="66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7"/>
        <v>1</v>
      </c>
      <c r="UG31" s="132">
        <f t="shared" si="68"/>
        <v>0</v>
      </c>
      <c r="UH31" s="132"/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9"/>
        <v>1</v>
      </c>
      <c r="UO31" s="132">
        <f t="shared" si="70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1"/>
        <v>1</v>
      </c>
      <c r="UW31" s="132">
        <f t="shared" si="72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3"/>
        <v>1</v>
      </c>
      <c r="VE31" s="132">
        <f t="shared" si="74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5"/>
        <v>1</v>
      </c>
      <c r="VM31" s="132">
        <f t="shared" si="76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7"/>
        <v>1</v>
      </c>
      <c r="VV31" s="163" t="s">
        <v>46</v>
      </c>
      <c r="VW31" s="157">
        <v>141</v>
      </c>
      <c r="VX31" s="157">
        <v>141</v>
      </c>
      <c r="VY31" s="157">
        <v>0</v>
      </c>
      <c r="VZ31" s="157">
        <v>0</v>
      </c>
      <c r="WA31" s="158">
        <f t="shared" si="78"/>
        <v>1</v>
      </c>
      <c r="WC31" s="163" t="s">
        <v>46</v>
      </c>
      <c r="WD31" s="157">
        <v>141</v>
      </c>
      <c r="WE31" s="157">
        <v>141</v>
      </c>
      <c r="WF31" s="157">
        <v>0</v>
      </c>
      <c r="WG31" s="157">
        <v>0</v>
      </c>
      <c r="WH31" s="158">
        <f t="shared" si="79"/>
        <v>1</v>
      </c>
      <c r="WI31" s="132">
        <f t="shared" si="23"/>
        <v>0</v>
      </c>
      <c r="WK31" s="163" t="s">
        <v>46</v>
      </c>
      <c r="WL31" s="157">
        <v>141</v>
      </c>
      <c r="WM31" s="157">
        <v>141</v>
      </c>
      <c r="WN31" s="157">
        <v>0</v>
      </c>
      <c r="WO31" s="157">
        <v>0</v>
      </c>
      <c r="WP31" s="158">
        <f t="shared" si="80"/>
        <v>1</v>
      </c>
      <c r="WQ31" s="132">
        <f t="shared" si="81"/>
        <v>0</v>
      </c>
      <c r="WS31" s="163" t="s">
        <v>46</v>
      </c>
      <c r="WT31" s="157">
        <v>141</v>
      </c>
      <c r="WU31" s="157">
        <v>141</v>
      </c>
      <c r="WV31" s="157">
        <v>0</v>
      </c>
      <c r="WW31" s="157">
        <v>0</v>
      </c>
      <c r="WX31" s="158">
        <f t="shared" si="82"/>
        <v>1</v>
      </c>
      <c r="WY31" s="132">
        <f t="shared" si="83"/>
        <v>0</v>
      </c>
      <c r="XA31" s="163" t="s">
        <v>46</v>
      </c>
      <c r="XB31" s="157">
        <v>141</v>
      </c>
      <c r="XC31" s="157">
        <v>141</v>
      </c>
      <c r="XD31" s="157">
        <v>0</v>
      </c>
      <c r="XE31" s="157">
        <v>0</v>
      </c>
      <c r="XF31" s="158">
        <f t="shared" si="84"/>
        <v>1</v>
      </c>
      <c r="XG31" s="132">
        <f t="shared" si="85"/>
        <v>0</v>
      </c>
      <c r="XI31" s="163" t="s">
        <v>46</v>
      </c>
      <c r="XJ31" s="157">
        <v>141</v>
      </c>
      <c r="XK31" s="157">
        <v>141</v>
      </c>
      <c r="XL31" s="157">
        <v>0</v>
      </c>
      <c r="XM31" s="157">
        <v>0</v>
      </c>
      <c r="XN31" s="158">
        <f t="shared" si="86"/>
        <v>1</v>
      </c>
      <c r="XO31" s="132">
        <f t="shared" si="87"/>
        <v>0</v>
      </c>
      <c r="XQ31" s="163" t="s">
        <v>46</v>
      </c>
      <c r="XR31" s="157">
        <v>141</v>
      </c>
      <c r="XS31" s="157">
        <v>141</v>
      </c>
      <c r="XT31" s="157">
        <v>0</v>
      </c>
      <c r="XU31" s="157">
        <v>0</v>
      </c>
      <c r="XV31" s="158">
        <f t="shared" si="88"/>
        <v>1</v>
      </c>
      <c r="XW31" s="132">
        <f t="shared" si="89"/>
        <v>0</v>
      </c>
      <c r="XY31" s="163" t="s">
        <v>46</v>
      </c>
      <c r="XZ31" s="157">
        <v>141</v>
      </c>
      <c r="YA31" s="157">
        <v>141</v>
      </c>
      <c r="YB31" s="157">
        <v>0</v>
      </c>
      <c r="YC31" s="157">
        <v>0</v>
      </c>
      <c r="YD31" s="158">
        <f t="shared" si="90"/>
        <v>1</v>
      </c>
      <c r="YE31" s="132">
        <f t="shared" si="91"/>
        <v>0</v>
      </c>
      <c r="YG31" s="163" t="s">
        <v>46</v>
      </c>
      <c r="YH31" s="157">
        <v>141</v>
      </c>
      <c r="YI31" s="157">
        <v>141</v>
      </c>
      <c r="YJ31" s="157">
        <v>0</v>
      </c>
      <c r="YK31" s="157">
        <v>0</v>
      </c>
      <c r="YL31" s="158">
        <f t="shared" si="92"/>
        <v>1</v>
      </c>
      <c r="YM31" s="132">
        <f t="shared" si="93"/>
        <v>0</v>
      </c>
      <c r="YO31" s="163" t="s">
        <v>46</v>
      </c>
      <c r="YP31" s="157">
        <v>141</v>
      </c>
      <c r="YQ31" s="157">
        <v>141</v>
      </c>
      <c r="YR31" s="157">
        <v>0</v>
      </c>
      <c r="YS31" s="157">
        <v>0</v>
      </c>
      <c r="YT31" s="158">
        <f t="shared" si="94"/>
        <v>1</v>
      </c>
      <c r="YU31" s="132">
        <f t="shared" si="95"/>
        <v>0</v>
      </c>
      <c r="YW31" s="163" t="s">
        <v>46</v>
      </c>
      <c r="YX31" s="157">
        <v>141</v>
      </c>
      <c r="YY31" s="157">
        <v>141</v>
      </c>
      <c r="YZ31" s="157">
        <v>0</v>
      </c>
      <c r="ZA31" s="157">
        <v>0</v>
      </c>
      <c r="ZB31" s="158">
        <f t="shared" si="96"/>
        <v>1</v>
      </c>
      <c r="ZD31" s="163" t="s">
        <v>46</v>
      </c>
      <c r="ZE31" s="157">
        <v>141</v>
      </c>
      <c r="ZF31" s="157">
        <v>141</v>
      </c>
      <c r="ZG31" s="157">
        <v>0</v>
      </c>
      <c r="ZH31" s="157">
        <v>0</v>
      </c>
      <c r="ZI31" s="158">
        <f t="shared" si="97"/>
        <v>1</v>
      </c>
      <c r="ZJ31" s="132">
        <f t="shared" si="98"/>
        <v>1</v>
      </c>
    </row>
    <row r="32" spans="1:686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4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5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6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7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8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9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30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1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2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3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4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5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6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7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8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9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40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1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2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3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99"/>
        <v>1</v>
      </c>
      <c r="MI32" s="19">
        <f t="shared" si="44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0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5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6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7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8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9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50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01"/>
        <v>1</v>
      </c>
      <c r="OU32" s="19">
        <f t="shared" si="51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2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3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4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5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6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7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8"/>
        <v>1</v>
      </c>
      <c r="RP32" s="132">
        <f t="shared" si="59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02"/>
        <v>1</v>
      </c>
      <c r="TA32" s="132">
        <f t="shared" si="60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1"/>
        <v>1</v>
      </c>
      <c r="TI32" s="132">
        <f t="shared" si="62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3"/>
        <v>1</v>
      </c>
      <c r="TQ32" s="132">
        <f t="shared" si="64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5"/>
        <v>1</v>
      </c>
      <c r="TY32" s="132">
        <f t="shared" si="66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7"/>
        <v>1</v>
      </c>
      <c r="UG32" s="132">
        <f t="shared" si="68"/>
        <v>0</v>
      </c>
      <c r="UH32" s="132"/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9"/>
        <v>1</v>
      </c>
      <c r="UO32" s="132">
        <f t="shared" si="70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1"/>
        <v>1</v>
      </c>
      <c r="UW32" s="132">
        <f t="shared" si="72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3"/>
        <v>1</v>
      </c>
      <c r="VE32" s="132">
        <f t="shared" si="74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5"/>
        <v>1</v>
      </c>
      <c r="VM32" s="132">
        <f t="shared" si="76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7"/>
        <v>1</v>
      </c>
      <c r="VV32" s="157" t="s">
        <v>47</v>
      </c>
      <c r="VW32" s="157">
        <v>45</v>
      </c>
      <c r="VX32" s="157">
        <v>45</v>
      </c>
      <c r="VY32" s="157">
        <v>0</v>
      </c>
      <c r="VZ32" s="157">
        <v>0</v>
      </c>
      <c r="WA32" s="158">
        <f t="shared" si="78"/>
        <v>1</v>
      </c>
      <c r="WC32" s="157" t="s">
        <v>47</v>
      </c>
      <c r="WD32" s="157">
        <v>45</v>
      </c>
      <c r="WE32" s="157">
        <v>45</v>
      </c>
      <c r="WF32" s="157">
        <v>0</v>
      </c>
      <c r="WG32" s="157">
        <v>0</v>
      </c>
      <c r="WH32" s="158">
        <f t="shared" si="79"/>
        <v>1</v>
      </c>
      <c r="WI32" s="132">
        <f t="shared" si="23"/>
        <v>0</v>
      </c>
      <c r="WK32" s="157" t="s">
        <v>47</v>
      </c>
      <c r="WL32" s="157">
        <v>45</v>
      </c>
      <c r="WM32" s="157">
        <v>45</v>
      </c>
      <c r="WN32" s="157">
        <v>0</v>
      </c>
      <c r="WO32" s="157">
        <v>0</v>
      </c>
      <c r="WP32" s="158">
        <f t="shared" si="80"/>
        <v>1</v>
      </c>
      <c r="WQ32" s="132">
        <f t="shared" si="81"/>
        <v>0</v>
      </c>
      <c r="WS32" s="157" t="s">
        <v>47</v>
      </c>
      <c r="WT32" s="157">
        <v>45</v>
      </c>
      <c r="WU32" s="157">
        <v>45</v>
      </c>
      <c r="WV32" s="157">
        <v>0</v>
      </c>
      <c r="WW32" s="157">
        <v>0</v>
      </c>
      <c r="WX32" s="158">
        <f t="shared" si="82"/>
        <v>1</v>
      </c>
      <c r="WY32" s="132">
        <f t="shared" si="83"/>
        <v>0</v>
      </c>
      <c r="XA32" s="157" t="s">
        <v>47</v>
      </c>
      <c r="XB32" s="157">
        <v>45</v>
      </c>
      <c r="XC32" s="157">
        <v>45</v>
      </c>
      <c r="XD32" s="157">
        <v>0</v>
      </c>
      <c r="XE32" s="157">
        <v>0</v>
      </c>
      <c r="XF32" s="158">
        <f t="shared" si="84"/>
        <v>1</v>
      </c>
      <c r="XG32" s="132">
        <f t="shared" si="85"/>
        <v>0</v>
      </c>
      <c r="XI32" s="157" t="s">
        <v>47</v>
      </c>
      <c r="XJ32" s="157">
        <v>45</v>
      </c>
      <c r="XK32" s="157">
        <v>45</v>
      </c>
      <c r="XL32" s="157">
        <v>0</v>
      </c>
      <c r="XM32" s="157">
        <v>0</v>
      </c>
      <c r="XN32" s="158">
        <f t="shared" si="86"/>
        <v>1</v>
      </c>
      <c r="XO32" s="132">
        <f t="shared" si="87"/>
        <v>0</v>
      </c>
      <c r="XQ32" s="157" t="s">
        <v>47</v>
      </c>
      <c r="XR32" s="157">
        <v>45</v>
      </c>
      <c r="XS32" s="157">
        <v>45</v>
      </c>
      <c r="XT32" s="157">
        <v>0</v>
      </c>
      <c r="XU32" s="157">
        <v>0</v>
      </c>
      <c r="XV32" s="158">
        <f t="shared" si="88"/>
        <v>1</v>
      </c>
      <c r="XW32" s="132">
        <f t="shared" si="89"/>
        <v>0</v>
      </c>
      <c r="XY32" s="157" t="s">
        <v>47</v>
      </c>
      <c r="XZ32" s="157">
        <v>45</v>
      </c>
      <c r="YA32" s="157">
        <v>45</v>
      </c>
      <c r="YB32" s="157">
        <v>0</v>
      </c>
      <c r="YC32" s="157">
        <v>0</v>
      </c>
      <c r="YD32" s="158">
        <f t="shared" si="90"/>
        <v>1</v>
      </c>
      <c r="YE32" s="132">
        <f t="shared" si="91"/>
        <v>0</v>
      </c>
      <c r="YG32" s="157" t="s">
        <v>47</v>
      </c>
      <c r="YH32" s="157">
        <v>45</v>
      </c>
      <c r="YI32" s="157">
        <v>45</v>
      </c>
      <c r="YJ32" s="157">
        <v>0</v>
      </c>
      <c r="YK32" s="157">
        <v>0</v>
      </c>
      <c r="YL32" s="158">
        <f t="shared" si="92"/>
        <v>1</v>
      </c>
      <c r="YM32" s="132">
        <f t="shared" si="93"/>
        <v>0</v>
      </c>
      <c r="YO32" s="157" t="s">
        <v>47</v>
      </c>
      <c r="YP32" s="157">
        <v>45</v>
      </c>
      <c r="YQ32" s="157">
        <v>45</v>
      </c>
      <c r="YR32" s="157">
        <v>0</v>
      </c>
      <c r="YS32" s="157">
        <v>0</v>
      </c>
      <c r="YT32" s="158">
        <f t="shared" si="94"/>
        <v>1</v>
      </c>
      <c r="YU32" s="132">
        <f t="shared" si="95"/>
        <v>0</v>
      </c>
      <c r="YW32" s="157" t="s">
        <v>47</v>
      </c>
      <c r="YX32" s="157">
        <v>45</v>
      </c>
      <c r="YY32" s="157">
        <v>45</v>
      </c>
      <c r="YZ32" s="157">
        <v>0</v>
      </c>
      <c r="ZA32" s="157">
        <v>0</v>
      </c>
      <c r="ZB32" s="158">
        <f t="shared" si="96"/>
        <v>1</v>
      </c>
      <c r="ZD32" s="157" t="s">
        <v>47</v>
      </c>
      <c r="ZE32" s="157">
        <v>45</v>
      </c>
      <c r="ZF32" s="157">
        <v>45</v>
      </c>
      <c r="ZG32" s="157">
        <v>0</v>
      </c>
      <c r="ZH32" s="157">
        <v>0</v>
      </c>
      <c r="ZI32" s="158">
        <f t="shared" si="97"/>
        <v>1</v>
      </c>
      <c r="ZJ32" s="132">
        <f t="shared" si="98"/>
        <v>1</v>
      </c>
    </row>
    <row r="33" spans="1:686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4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5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6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7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8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9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30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1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2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3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4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5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6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7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8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9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40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1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2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3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99"/>
        <v>0.5</v>
      </c>
      <c r="MI33" s="19">
        <f t="shared" si="44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0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5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6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7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8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9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01"/>
        <v>0.5</v>
      </c>
      <c r="OU33" s="19">
        <f t="shared" si="51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2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3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4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5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6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7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8"/>
        <v>0.5</v>
      </c>
      <c r="RP33" s="132">
        <f t="shared" si="59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02"/>
        <v>0.5</v>
      </c>
      <c r="TA33" s="132">
        <f t="shared" si="60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1"/>
        <v>0.5</v>
      </c>
      <c r="TI33" s="132">
        <f t="shared" si="62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3"/>
        <v>0.5</v>
      </c>
      <c r="TQ33" s="132">
        <f t="shared" si="64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5"/>
        <v>0.5</v>
      </c>
      <c r="TY33" s="132">
        <f t="shared" si="66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7"/>
        <v>0.5</v>
      </c>
      <c r="UG33" s="132">
        <f t="shared" si="68"/>
        <v>0</v>
      </c>
      <c r="UH33" s="132"/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9"/>
        <v>0.5</v>
      </c>
      <c r="UO33" s="132">
        <f t="shared" si="70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1"/>
        <v>0.5</v>
      </c>
      <c r="UW33" s="132">
        <f t="shared" si="72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3"/>
        <v>0.5</v>
      </c>
      <c r="VE33" s="132">
        <f t="shared" si="74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5"/>
        <v>0.5</v>
      </c>
      <c r="VM33" s="132">
        <f t="shared" si="76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7"/>
        <v>0.5</v>
      </c>
      <c r="VV33" s="157" t="s">
        <v>48</v>
      </c>
      <c r="VW33" s="157">
        <v>4</v>
      </c>
      <c r="VX33" s="157">
        <v>2</v>
      </c>
      <c r="VY33" s="157">
        <v>2</v>
      </c>
      <c r="VZ33" s="157">
        <v>0</v>
      </c>
      <c r="WA33" s="158">
        <f t="shared" si="78"/>
        <v>0.5</v>
      </c>
      <c r="WC33" s="157" t="s">
        <v>48</v>
      </c>
      <c r="WD33" s="157">
        <v>4</v>
      </c>
      <c r="WE33" s="157">
        <v>2</v>
      </c>
      <c r="WF33" s="157">
        <v>2</v>
      </c>
      <c r="WG33" s="157">
        <v>0</v>
      </c>
      <c r="WH33" s="158">
        <f t="shared" si="79"/>
        <v>0.5</v>
      </c>
      <c r="WI33" s="132">
        <f t="shared" si="23"/>
        <v>0</v>
      </c>
      <c r="WK33" s="157" t="s">
        <v>48</v>
      </c>
      <c r="WL33" s="157">
        <v>4</v>
      </c>
      <c r="WM33" s="157">
        <v>2</v>
      </c>
      <c r="WN33" s="157">
        <v>2</v>
      </c>
      <c r="WO33" s="157">
        <v>0</v>
      </c>
      <c r="WP33" s="158">
        <f t="shared" si="80"/>
        <v>0.5</v>
      </c>
      <c r="WQ33" s="132">
        <f t="shared" si="81"/>
        <v>0</v>
      </c>
      <c r="WS33" s="157" t="s">
        <v>48</v>
      </c>
      <c r="WT33" s="157">
        <v>4</v>
      </c>
      <c r="WU33" s="157">
        <v>2</v>
      </c>
      <c r="WV33" s="157">
        <v>2</v>
      </c>
      <c r="WW33" s="157">
        <v>0</v>
      </c>
      <c r="WX33" s="158">
        <f t="shared" si="82"/>
        <v>0.5</v>
      </c>
      <c r="WY33" s="132">
        <f t="shared" si="83"/>
        <v>0</v>
      </c>
      <c r="XA33" s="157" t="s">
        <v>48</v>
      </c>
      <c r="XB33" s="157">
        <v>4</v>
      </c>
      <c r="XC33" s="157">
        <v>2</v>
      </c>
      <c r="XD33" s="157">
        <v>2</v>
      </c>
      <c r="XE33" s="157">
        <v>0</v>
      </c>
      <c r="XF33" s="158">
        <f t="shared" si="84"/>
        <v>0.5</v>
      </c>
      <c r="XG33" s="132">
        <f t="shared" si="85"/>
        <v>0</v>
      </c>
      <c r="XI33" s="157" t="s">
        <v>48</v>
      </c>
      <c r="XJ33" s="157">
        <v>4</v>
      </c>
      <c r="XK33" s="157">
        <v>2</v>
      </c>
      <c r="XL33" s="157">
        <v>2</v>
      </c>
      <c r="XM33" s="157">
        <v>0</v>
      </c>
      <c r="XN33" s="158">
        <f t="shared" si="86"/>
        <v>0.5</v>
      </c>
      <c r="XO33" s="132">
        <f t="shared" si="87"/>
        <v>0</v>
      </c>
      <c r="XQ33" s="157" t="s">
        <v>48</v>
      </c>
      <c r="XR33" s="157">
        <v>4</v>
      </c>
      <c r="XS33" s="157">
        <v>2</v>
      </c>
      <c r="XT33" s="157">
        <v>2</v>
      </c>
      <c r="XU33" s="157">
        <v>0</v>
      </c>
      <c r="XV33" s="158">
        <f t="shared" si="88"/>
        <v>0.5</v>
      </c>
      <c r="XW33" s="132">
        <f t="shared" si="89"/>
        <v>0</v>
      </c>
      <c r="XY33" s="157" t="s">
        <v>48</v>
      </c>
      <c r="XZ33" s="157">
        <v>4</v>
      </c>
      <c r="YA33" s="157">
        <v>2</v>
      </c>
      <c r="YB33" s="157">
        <v>2</v>
      </c>
      <c r="YC33" s="157">
        <v>0</v>
      </c>
      <c r="YD33" s="158">
        <f t="shared" si="90"/>
        <v>0.5</v>
      </c>
      <c r="YE33" s="132">
        <f t="shared" si="91"/>
        <v>0</v>
      </c>
      <c r="YG33" s="157" t="s">
        <v>48</v>
      </c>
      <c r="YH33" s="157">
        <v>4</v>
      </c>
      <c r="YI33" s="157">
        <v>2</v>
      </c>
      <c r="YJ33" s="157">
        <v>2</v>
      </c>
      <c r="YK33" s="157">
        <v>0</v>
      </c>
      <c r="YL33" s="158">
        <f t="shared" si="92"/>
        <v>0.5</v>
      </c>
      <c r="YM33" s="132">
        <f t="shared" si="93"/>
        <v>0</v>
      </c>
      <c r="YO33" s="157" t="s">
        <v>48</v>
      </c>
      <c r="YP33" s="157">
        <v>4</v>
      </c>
      <c r="YQ33" s="157">
        <v>2</v>
      </c>
      <c r="YR33" s="157">
        <v>2</v>
      </c>
      <c r="YS33" s="157">
        <v>0</v>
      </c>
      <c r="YT33" s="158">
        <f t="shared" si="94"/>
        <v>0.5</v>
      </c>
      <c r="YU33" s="132">
        <f t="shared" si="95"/>
        <v>0</v>
      </c>
      <c r="YW33" s="157" t="s">
        <v>48</v>
      </c>
      <c r="YX33" s="157">
        <v>4</v>
      </c>
      <c r="YY33" s="157">
        <v>2</v>
      </c>
      <c r="YZ33" s="157">
        <v>2</v>
      </c>
      <c r="ZA33" s="157">
        <v>0</v>
      </c>
      <c r="ZB33" s="158">
        <f t="shared" si="96"/>
        <v>0.5</v>
      </c>
      <c r="ZD33" s="157" t="s">
        <v>48</v>
      </c>
      <c r="ZE33" s="157">
        <v>4</v>
      </c>
      <c r="ZF33" s="157">
        <v>2</v>
      </c>
      <c r="ZG33" s="157">
        <v>2</v>
      </c>
      <c r="ZH33" s="157">
        <v>0</v>
      </c>
      <c r="ZI33" s="158">
        <f t="shared" si="97"/>
        <v>0.5</v>
      </c>
      <c r="ZJ33" s="132">
        <f t="shared" si="98"/>
        <v>0.5</v>
      </c>
    </row>
    <row r="34" spans="1:686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4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5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6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7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8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9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30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1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2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3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4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5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6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7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8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9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40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1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2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3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99"/>
        <v>1</v>
      </c>
      <c r="MI34" s="19">
        <f t="shared" si="44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0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5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6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7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8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9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03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01"/>
        <v>1</v>
      </c>
      <c r="OU34" s="19">
        <f t="shared" si="51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2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3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4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5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6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7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8"/>
        <v>1</v>
      </c>
      <c r="RP34" s="132">
        <f t="shared" si="59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02"/>
        <v>1</v>
      </c>
      <c r="TA34" s="132">
        <f t="shared" si="60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1"/>
        <v>1</v>
      </c>
      <c r="TI34" s="132">
        <f t="shared" si="62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3"/>
        <v>1</v>
      </c>
      <c r="TQ34" s="132">
        <f t="shared" si="64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5"/>
        <v>1</v>
      </c>
      <c r="TY34" s="132">
        <f t="shared" si="66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7"/>
        <v>1</v>
      </c>
      <c r="UG34" s="132">
        <f t="shared" si="68"/>
        <v>0</v>
      </c>
      <c r="UH34" s="132"/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9"/>
        <v>1</v>
      </c>
      <c r="UO34" s="132">
        <f t="shared" si="70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1"/>
        <v>1</v>
      </c>
      <c r="UW34" s="132">
        <f t="shared" si="72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3"/>
        <v>1</v>
      </c>
      <c r="VE34" s="132">
        <f t="shared" si="74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5"/>
        <v>1</v>
      </c>
      <c r="VM34" s="132">
        <f t="shared" si="76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7"/>
        <v>1</v>
      </c>
      <c r="VV34" s="157" t="s">
        <v>49</v>
      </c>
      <c r="VW34" s="157">
        <v>15</v>
      </c>
      <c r="VX34" s="157">
        <v>15</v>
      </c>
      <c r="VY34" s="157">
        <v>0</v>
      </c>
      <c r="VZ34" s="157">
        <v>0</v>
      </c>
      <c r="WA34" s="158">
        <f t="shared" si="78"/>
        <v>1</v>
      </c>
      <c r="WC34" s="157" t="s">
        <v>49</v>
      </c>
      <c r="WD34" s="157">
        <v>15</v>
      </c>
      <c r="WE34" s="157">
        <v>15</v>
      </c>
      <c r="WF34" s="157">
        <v>0</v>
      </c>
      <c r="WG34" s="157">
        <v>0</v>
      </c>
      <c r="WH34" s="158">
        <f t="shared" si="79"/>
        <v>1</v>
      </c>
      <c r="WI34" s="132">
        <f t="shared" si="23"/>
        <v>0</v>
      </c>
      <c r="WK34" s="157" t="s">
        <v>49</v>
      </c>
      <c r="WL34" s="157">
        <v>15</v>
      </c>
      <c r="WM34" s="157">
        <v>15</v>
      </c>
      <c r="WN34" s="157">
        <v>0</v>
      </c>
      <c r="WO34" s="157">
        <v>0</v>
      </c>
      <c r="WP34" s="158">
        <f t="shared" si="80"/>
        <v>1</v>
      </c>
      <c r="WQ34" s="132">
        <f t="shared" si="81"/>
        <v>0</v>
      </c>
      <c r="WS34" s="157" t="s">
        <v>49</v>
      </c>
      <c r="WT34" s="157">
        <v>15</v>
      </c>
      <c r="WU34" s="157">
        <v>15</v>
      </c>
      <c r="WV34" s="157">
        <v>0</v>
      </c>
      <c r="WW34" s="157">
        <v>0</v>
      </c>
      <c r="WX34" s="158">
        <f t="shared" si="82"/>
        <v>1</v>
      </c>
      <c r="WY34" s="132">
        <f t="shared" si="83"/>
        <v>0</v>
      </c>
      <c r="XA34" s="157" t="s">
        <v>49</v>
      </c>
      <c r="XB34" s="157">
        <v>15</v>
      </c>
      <c r="XC34" s="157">
        <v>15</v>
      </c>
      <c r="XD34" s="157">
        <v>0</v>
      </c>
      <c r="XE34" s="157">
        <v>0</v>
      </c>
      <c r="XF34" s="158">
        <f t="shared" si="84"/>
        <v>1</v>
      </c>
      <c r="XG34" s="132">
        <f t="shared" si="85"/>
        <v>0</v>
      </c>
      <c r="XI34" s="157" t="s">
        <v>49</v>
      </c>
      <c r="XJ34" s="157">
        <v>15</v>
      </c>
      <c r="XK34" s="157">
        <v>15</v>
      </c>
      <c r="XL34" s="157">
        <v>0</v>
      </c>
      <c r="XM34" s="157">
        <v>0</v>
      </c>
      <c r="XN34" s="158">
        <f t="shared" si="86"/>
        <v>1</v>
      </c>
      <c r="XO34" s="132">
        <f t="shared" si="87"/>
        <v>0</v>
      </c>
      <c r="XQ34" s="157" t="s">
        <v>49</v>
      </c>
      <c r="XR34" s="157">
        <v>15</v>
      </c>
      <c r="XS34" s="157">
        <v>15</v>
      </c>
      <c r="XT34" s="157">
        <v>0</v>
      </c>
      <c r="XU34" s="157">
        <v>0</v>
      </c>
      <c r="XV34" s="158">
        <f t="shared" si="88"/>
        <v>1</v>
      </c>
      <c r="XW34" s="132">
        <f t="shared" si="89"/>
        <v>0</v>
      </c>
      <c r="XY34" s="157" t="s">
        <v>49</v>
      </c>
      <c r="XZ34" s="157">
        <v>15</v>
      </c>
      <c r="YA34" s="157">
        <v>15</v>
      </c>
      <c r="YB34" s="157">
        <v>0</v>
      </c>
      <c r="YC34" s="157">
        <v>0</v>
      </c>
      <c r="YD34" s="158">
        <f t="shared" si="90"/>
        <v>1</v>
      </c>
      <c r="YE34" s="132">
        <f t="shared" si="91"/>
        <v>0</v>
      </c>
      <c r="YG34" s="157" t="s">
        <v>49</v>
      </c>
      <c r="YH34" s="157">
        <v>15</v>
      </c>
      <c r="YI34" s="157">
        <v>15</v>
      </c>
      <c r="YJ34" s="157">
        <v>0</v>
      </c>
      <c r="YK34" s="157">
        <v>0</v>
      </c>
      <c r="YL34" s="158">
        <f t="shared" si="92"/>
        <v>1</v>
      </c>
      <c r="YM34" s="132">
        <f t="shared" si="93"/>
        <v>0</v>
      </c>
      <c r="YO34" s="157" t="s">
        <v>49</v>
      </c>
      <c r="YP34" s="157">
        <v>15</v>
      </c>
      <c r="YQ34" s="157">
        <v>15</v>
      </c>
      <c r="YR34" s="157">
        <v>0</v>
      </c>
      <c r="YS34" s="157">
        <v>0</v>
      </c>
      <c r="YT34" s="158">
        <f t="shared" si="94"/>
        <v>1</v>
      </c>
      <c r="YU34" s="132">
        <f t="shared" si="95"/>
        <v>0</v>
      </c>
      <c r="YW34" s="157" t="s">
        <v>49</v>
      </c>
      <c r="YX34" s="157">
        <v>15</v>
      </c>
      <c r="YY34" s="157">
        <v>15</v>
      </c>
      <c r="YZ34" s="157">
        <v>0</v>
      </c>
      <c r="ZA34" s="157">
        <v>0</v>
      </c>
      <c r="ZB34" s="158">
        <f t="shared" si="96"/>
        <v>1</v>
      </c>
      <c r="ZD34" s="157" t="s">
        <v>49</v>
      </c>
      <c r="ZE34" s="157">
        <v>15</v>
      </c>
      <c r="ZF34" s="157">
        <v>15</v>
      </c>
      <c r="ZG34" s="157">
        <v>0</v>
      </c>
      <c r="ZH34" s="157">
        <v>0</v>
      </c>
      <c r="ZI34" s="158">
        <f t="shared" si="97"/>
        <v>1</v>
      </c>
      <c r="ZJ34" s="132">
        <f t="shared" si="98"/>
        <v>1</v>
      </c>
    </row>
    <row r="35" spans="1:686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04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05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06">AE35-W35</f>
        <v>0</v>
      </c>
      <c r="AH35" s="19">
        <v>1</v>
      </c>
      <c r="AI35" s="19">
        <f t="shared" ref="AI35:AI66" si="107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08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09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10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11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12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13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14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15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16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17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18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19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20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21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22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23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24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25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4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5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6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7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8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9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30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1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2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3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4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5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6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7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8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9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40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1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2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3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99"/>
        <v>1</v>
      </c>
      <c r="MI35" s="19">
        <f t="shared" si="44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0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5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6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7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8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9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03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01"/>
        <v>1</v>
      </c>
      <c r="OU35" s="19">
        <f t="shared" si="51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2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3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4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5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6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7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8"/>
        <v>1</v>
      </c>
      <c r="RP35" s="132">
        <f t="shared" si="59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02"/>
        <v>1</v>
      </c>
      <c r="TA35" s="132">
        <f t="shared" si="60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1"/>
        <v>1</v>
      </c>
      <c r="TI35" s="132">
        <f t="shared" si="62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3"/>
        <v>1</v>
      </c>
      <c r="TQ35" s="132">
        <f t="shared" si="64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5"/>
        <v>1</v>
      </c>
      <c r="TY35" s="132">
        <f t="shared" si="66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7"/>
        <v>1</v>
      </c>
      <c r="UG35" s="132">
        <f t="shared" si="68"/>
        <v>0</v>
      </c>
      <c r="UH35" s="132"/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9"/>
        <v>1</v>
      </c>
      <c r="UO35" s="132">
        <f t="shared" si="70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1"/>
        <v>1</v>
      </c>
      <c r="UW35" s="132">
        <f t="shared" si="72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3"/>
        <v>1</v>
      </c>
      <c r="VE35" s="132">
        <f t="shared" si="74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5"/>
        <v>1</v>
      </c>
      <c r="VM35" s="132">
        <f t="shared" si="76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7"/>
        <v>1</v>
      </c>
      <c r="VV35" s="157" t="s">
        <v>50</v>
      </c>
      <c r="VW35" s="157">
        <v>18</v>
      </c>
      <c r="VX35" s="157">
        <v>18</v>
      </c>
      <c r="VY35" s="157">
        <v>0</v>
      </c>
      <c r="VZ35" s="157">
        <v>0</v>
      </c>
      <c r="WA35" s="158">
        <f t="shared" si="78"/>
        <v>1</v>
      </c>
      <c r="WC35" s="157" t="s">
        <v>50</v>
      </c>
      <c r="WD35" s="157">
        <v>18</v>
      </c>
      <c r="WE35" s="157">
        <v>18</v>
      </c>
      <c r="WF35" s="157">
        <v>0</v>
      </c>
      <c r="WG35" s="157">
        <v>0</v>
      </c>
      <c r="WH35" s="158">
        <f t="shared" si="79"/>
        <v>1</v>
      </c>
      <c r="WI35" s="132">
        <f t="shared" ref="WI35:WI66" si="126">WH35-WA35</f>
        <v>0</v>
      </c>
      <c r="WK35" s="157" t="s">
        <v>50</v>
      </c>
      <c r="WL35" s="157">
        <v>18</v>
      </c>
      <c r="WM35" s="157">
        <v>18</v>
      </c>
      <c r="WN35" s="157">
        <v>0</v>
      </c>
      <c r="WO35" s="157">
        <v>0</v>
      </c>
      <c r="WP35" s="158">
        <f t="shared" si="80"/>
        <v>1</v>
      </c>
      <c r="WQ35" s="132">
        <f t="shared" si="81"/>
        <v>0</v>
      </c>
      <c r="WS35" s="157" t="s">
        <v>50</v>
      </c>
      <c r="WT35" s="157">
        <v>18</v>
      </c>
      <c r="WU35" s="157">
        <v>18</v>
      </c>
      <c r="WV35" s="157">
        <v>0</v>
      </c>
      <c r="WW35" s="157">
        <v>0</v>
      </c>
      <c r="WX35" s="158">
        <f t="shared" si="82"/>
        <v>1</v>
      </c>
      <c r="WY35" s="132">
        <f t="shared" si="83"/>
        <v>0</v>
      </c>
      <c r="XA35" s="157" t="s">
        <v>50</v>
      </c>
      <c r="XB35" s="157">
        <v>18</v>
      </c>
      <c r="XC35" s="157">
        <v>18</v>
      </c>
      <c r="XD35" s="157">
        <v>0</v>
      </c>
      <c r="XE35" s="157">
        <v>0</v>
      </c>
      <c r="XF35" s="158">
        <f t="shared" si="84"/>
        <v>1</v>
      </c>
      <c r="XG35" s="132">
        <f t="shared" si="85"/>
        <v>0</v>
      </c>
      <c r="XI35" s="157" t="s">
        <v>50</v>
      </c>
      <c r="XJ35" s="157">
        <v>18</v>
      </c>
      <c r="XK35" s="157">
        <v>18</v>
      </c>
      <c r="XL35" s="157">
        <v>0</v>
      </c>
      <c r="XM35" s="157">
        <v>0</v>
      </c>
      <c r="XN35" s="158">
        <f t="shared" si="86"/>
        <v>1</v>
      </c>
      <c r="XO35" s="132">
        <f t="shared" si="87"/>
        <v>0</v>
      </c>
      <c r="XQ35" s="157" t="s">
        <v>50</v>
      </c>
      <c r="XR35" s="157">
        <v>18</v>
      </c>
      <c r="XS35" s="157">
        <v>18</v>
      </c>
      <c r="XT35" s="157">
        <v>0</v>
      </c>
      <c r="XU35" s="157">
        <v>0</v>
      </c>
      <c r="XV35" s="158">
        <f t="shared" si="88"/>
        <v>1</v>
      </c>
      <c r="XW35" s="132">
        <f t="shared" si="89"/>
        <v>0</v>
      </c>
      <c r="XY35" s="157" t="s">
        <v>50</v>
      </c>
      <c r="XZ35" s="157">
        <v>18</v>
      </c>
      <c r="YA35" s="157">
        <v>18</v>
      </c>
      <c r="YB35" s="157">
        <v>0</v>
      </c>
      <c r="YC35" s="157">
        <v>0</v>
      </c>
      <c r="YD35" s="158">
        <f t="shared" si="90"/>
        <v>1</v>
      </c>
      <c r="YE35" s="132">
        <f t="shared" si="91"/>
        <v>0</v>
      </c>
      <c r="YG35" s="157" t="s">
        <v>50</v>
      </c>
      <c r="YH35" s="157">
        <v>18</v>
      </c>
      <c r="YI35" s="157">
        <v>18</v>
      </c>
      <c r="YJ35" s="157">
        <v>0</v>
      </c>
      <c r="YK35" s="157">
        <v>0</v>
      </c>
      <c r="YL35" s="158">
        <f t="shared" si="92"/>
        <v>1</v>
      </c>
      <c r="YM35" s="132">
        <f t="shared" si="93"/>
        <v>0</v>
      </c>
      <c r="YO35" s="157" t="s">
        <v>50</v>
      </c>
      <c r="YP35" s="157">
        <v>18</v>
      </c>
      <c r="YQ35" s="157">
        <v>18</v>
      </c>
      <c r="YR35" s="157">
        <v>0</v>
      </c>
      <c r="YS35" s="157">
        <v>0</v>
      </c>
      <c r="YT35" s="158">
        <f t="shared" si="94"/>
        <v>1</v>
      </c>
      <c r="YU35" s="132">
        <f t="shared" si="95"/>
        <v>0</v>
      </c>
      <c r="YW35" s="157" t="s">
        <v>50</v>
      </c>
      <c r="YX35" s="157">
        <v>18</v>
      </c>
      <c r="YY35" s="157">
        <v>18</v>
      </c>
      <c r="YZ35" s="157">
        <v>0</v>
      </c>
      <c r="ZA35" s="157">
        <v>0</v>
      </c>
      <c r="ZB35" s="158">
        <f t="shared" si="96"/>
        <v>1</v>
      </c>
      <c r="ZD35" s="157" t="s">
        <v>50</v>
      </c>
      <c r="ZE35" s="157">
        <v>18</v>
      </c>
      <c r="ZF35" s="157">
        <v>18</v>
      </c>
      <c r="ZG35" s="157">
        <v>0</v>
      </c>
      <c r="ZH35" s="157">
        <v>0</v>
      </c>
      <c r="ZI35" s="158">
        <f t="shared" si="97"/>
        <v>1</v>
      </c>
      <c r="ZJ35" s="132">
        <f t="shared" si="98"/>
        <v>1</v>
      </c>
    </row>
    <row r="36" spans="1:686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04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05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06"/>
        <v>0</v>
      </c>
      <c r="AH36" s="55">
        <v>0.88</v>
      </c>
      <c r="AI36" s="19">
        <f t="shared" si="107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08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09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10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11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12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13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14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15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16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17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18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19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20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21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22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23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24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25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4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5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6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7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8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9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30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1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2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3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4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5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6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7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8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2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3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99"/>
        <v>1</v>
      </c>
      <c r="MI36" s="19">
        <f t="shared" si="44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0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5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6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7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8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9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03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01"/>
        <v>1</v>
      </c>
      <c r="OU36" s="19">
        <f t="shared" si="51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2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3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4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5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6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7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8"/>
        <v>1</v>
      </c>
      <c r="RP36" s="132">
        <f t="shared" si="59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02"/>
        <v>1</v>
      </c>
      <c r="TA36" s="132">
        <f t="shared" si="60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1"/>
        <v>1</v>
      </c>
      <c r="TI36" s="132">
        <f t="shared" si="62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3"/>
        <v>1</v>
      </c>
      <c r="TQ36" s="132">
        <f t="shared" si="64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5"/>
        <v>1</v>
      </c>
      <c r="TY36" s="132">
        <f t="shared" si="66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7"/>
        <v>1</v>
      </c>
      <c r="UG36" s="132">
        <f t="shared" si="68"/>
        <v>0</v>
      </c>
      <c r="UH36" s="132"/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9"/>
        <v>1</v>
      </c>
      <c r="UO36" s="132">
        <f t="shared" si="70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1"/>
        <v>1</v>
      </c>
      <c r="UW36" s="132">
        <f t="shared" si="72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3"/>
        <v>1</v>
      </c>
      <c r="VE36" s="132">
        <f t="shared" si="74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5"/>
        <v>1</v>
      </c>
      <c r="VM36" s="132">
        <f t="shared" si="76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7"/>
        <v>1</v>
      </c>
      <c r="VV36" s="157" t="s">
        <v>51</v>
      </c>
      <c r="VW36" s="157">
        <v>59</v>
      </c>
      <c r="VX36" s="157">
        <v>59</v>
      </c>
      <c r="VY36" s="157">
        <v>0</v>
      </c>
      <c r="VZ36" s="157">
        <v>0</v>
      </c>
      <c r="WA36" s="158">
        <f t="shared" si="78"/>
        <v>1</v>
      </c>
      <c r="WC36" s="157" t="s">
        <v>51</v>
      </c>
      <c r="WD36" s="157">
        <v>59</v>
      </c>
      <c r="WE36" s="157">
        <v>59</v>
      </c>
      <c r="WF36" s="157">
        <v>0</v>
      </c>
      <c r="WG36" s="157">
        <v>0</v>
      </c>
      <c r="WH36" s="158">
        <f t="shared" si="79"/>
        <v>1</v>
      </c>
      <c r="WI36" s="132">
        <f t="shared" si="126"/>
        <v>0</v>
      </c>
      <c r="WK36" s="157" t="s">
        <v>51</v>
      </c>
      <c r="WL36" s="157">
        <v>59</v>
      </c>
      <c r="WM36" s="157">
        <v>59</v>
      </c>
      <c r="WN36" s="157">
        <v>0</v>
      </c>
      <c r="WO36" s="157">
        <v>0</v>
      </c>
      <c r="WP36" s="158">
        <f t="shared" si="80"/>
        <v>1</v>
      </c>
      <c r="WQ36" s="132">
        <f t="shared" si="81"/>
        <v>0</v>
      </c>
      <c r="WS36" s="157" t="s">
        <v>51</v>
      </c>
      <c r="WT36" s="157">
        <v>59</v>
      </c>
      <c r="WU36" s="157">
        <v>59</v>
      </c>
      <c r="WV36" s="157">
        <v>0</v>
      </c>
      <c r="WW36" s="157">
        <v>0</v>
      </c>
      <c r="WX36" s="158">
        <f t="shared" si="82"/>
        <v>1</v>
      </c>
      <c r="WY36" s="132">
        <f t="shared" si="83"/>
        <v>0</v>
      </c>
      <c r="XA36" s="157" t="s">
        <v>51</v>
      </c>
      <c r="XB36" s="157">
        <v>59</v>
      </c>
      <c r="XC36" s="157">
        <v>59</v>
      </c>
      <c r="XD36" s="157">
        <v>0</v>
      </c>
      <c r="XE36" s="157">
        <v>0</v>
      </c>
      <c r="XF36" s="158">
        <f t="shared" si="84"/>
        <v>1</v>
      </c>
      <c r="XG36" s="132">
        <f t="shared" si="85"/>
        <v>0</v>
      </c>
      <c r="XI36" s="157" t="s">
        <v>51</v>
      </c>
      <c r="XJ36" s="157">
        <v>59</v>
      </c>
      <c r="XK36" s="157">
        <v>59</v>
      </c>
      <c r="XL36" s="157">
        <v>0</v>
      </c>
      <c r="XM36" s="157">
        <v>0</v>
      </c>
      <c r="XN36" s="158">
        <f t="shared" si="86"/>
        <v>1</v>
      </c>
      <c r="XO36" s="132">
        <f t="shared" si="87"/>
        <v>0</v>
      </c>
      <c r="XQ36" s="157" t="s">
        <v>51</v>
      </c>
      <c r="XR36" s="157">
        <v>59</v>
      </c>
      <c r="XS36" s="157">
        <v>59</v>
      </c>
      <c r="XT36" s="157">
        <v>0</v>
      </c>
      <c r="XU36" s="157">
        <v>0</v>
      </c>
      <c r="XV36" s="158">
        <f t="shared" si="88"/>
        <v>1</v>
      </c>
      <c r="XW36" s="132">
        <f t="shared" si="89"/>
        <v>0</v>
      </c>
      <c r="XY36" s="157" t="s">
        <v>51</v>
      </c>
      <c r="XZ36" s="157">
        <v>59</v>
      </c>
      <c r="YA36" s="157">
        <v>59</v>
      </c>
      <c r="YB36" s="157">
        <v>0</v>
      </c>
      <c r="YC36" s="157">
        <v>0</v>
      </c>
      <c r="YD36" s="158">
        <f t="shared" si="90"/>
        <v>1</v>
      </c>
      <c r="YE36" s="132">
        <f t="shared" si="91"/>
        <v>0</v>
      </c>
      <c r="YG36" s="157" t="s">
        <v>51</v>
      </c>
      <c r="YH36" s="157">
        <v>59</v>
      </c>
      <c r="YI36" s="157">
        <v>59</v>
      </c>
      <c r="YJ36" s="157">
        <v>0</v>
      </c>
      <c r="YK36" s="157">
        <v>0</v>
      </c>
      <c r="YL36" s="158">
        <f t="shared" si="92"/>
        <v>1</v>
      </c>
      <c r="YM36" s="132">
        <f t="shared" si="93"/>
        <v>0</v>
      </c>
      <c r="YO36" s="157" t="s">
        <v>51</v>
      </c>
      <c r="YP36" s="157">
        <v>59</v>
      </c>
      <c r="YQ36" s="157">
        <v>59</v>
      </c>
      <c r="YR36" s="157">
        <v>0</v>
      </c>
      <c r="YS36" s="157">
        <v>0</v>
      </c>
      <c r="YT36" s="158">
        <f t="shared" si="94"/>
        <v>1</v>
      </c>
      <c r="YU36" s="132">
        <f t="shared" si="95"/>
        <v>0</v>
      </c>
      <c r="YW36" s="157" t="s">
        <v>51</v>
      </c>
      <c r="YX36" s="157">
        <v>59</v>
      </c>
      <c r="YY36" s="157">
        <v>59</v>
      </c>
      <c r="YZ36" s="157">
        <v>0</v>
      </c>
      <c r="ZA36" s="157">
        <v>0</v>
      </c>
      <c r="ZB36" s="158">
        <f t="shared" si="96"/>
        <v>1</v>
      </c>
      <c r="ZD36" s="157" t="s">
        <v>51</v>
      </c>
      <c r="ZE36" s="157">
        <v>59</v>
      </c>
      <c r="ZF36" s="157">
        <v>59</v>
      </c>
      <c r="ZG36" s="157">
        <v>0</v>
      </c>
      <c r="ZH36" s="157">
        <v>0</v>
      </c>
      <c r="ZI36" s="158">
        <f t="shared" si="97"/>
        <v>1</v>
      </c>
      <c r="ZJ36" s="132">
        <f t="shared" si="98"/>
        <v>1</v>
      </c>
    </row>
    <row r="37" spans="1:686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04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05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06"/>
        <v>0</v>
      </c>
      <c r="AH37" s="19">
        <v>0.35</v>
      </c>
      <c r="AI37" s="19">
        <f t="shared" si="107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08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09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10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11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12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13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14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15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16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17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18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19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20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21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22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23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24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25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4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5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6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7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8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9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30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1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2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3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4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5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6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7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8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9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40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1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2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3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99"/>
        <v>0.8571428571428571</v>
      </c>
      <c r="MI37" s="19">
        <f t="shared" si="44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0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5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6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7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8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9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03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01"/>
        <v>0.8571428571428571</v>
      </c>
      <c r="OU37" s="19">
        <f t="shared" si="51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2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3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4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5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6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7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8"/>
        <v>0.8571428571428571</v>
      </c>
      <c r="RP37" s="132">
        <f t="shared" si="59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02"/>
        <v>0.8571428571428571</v>
      </c>
      <c r="TA37" s="132">
        <f t="shared" si="60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1"/>
        <v>0.8571428571428571</v>
      </c>
      <c r="TI37" s="132">
        <f t="shared" si="62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3"/>
        <v>0.8571428571428571</v>
      </c>
      <c r="TQ37" s="132">
        <f t="shared" si="64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5"/>
        <v>0.8571428571428571</v>
      </c>
      <c r="TY37" s="132">
        <f t="shared" si="66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7"/>
        <v>0.8571428571428571</v>
      </c>
      <c r="UG37" s="132">
        <f t="shared" si="68"/>
        <v>0</v>
      </c>
      <c r="UH37" s="132"/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9"/>
        <v>0.8571428571428571</v>
      </c>
      <c r="UO37" s="132">
        <f t="shared" si="70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1"/>
        <v>0.8571428571428571</v>
      </c>
      <c r="UW37" s="132">
        <f t="shared" si="72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3"/>
        <v>0.8571428571428571</v>
      </c>
      <c r="VE37" s="132">
        <f t="shared" si="74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5"/>
        <v>0.8571428571428571</v>
      </c>
      <c r="VM37" s="132">
        <f t="shared" si="76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7"/>
        <v>0.8571428571428571</v>
      </c>
      <c r="VV37" s="157" t="s">
        <v>52</v>
      </c>
      <c r="VW37" s="157">
        <v>14</v>
      </c>
      <c r="VX37" s="157">
        <v>12</v>
      </c>
      <c r="VY37" s="157">
        <v>0</v>
      </c>
      <c r="VZ37" s="157">
        <v>2</v>
      </c>
      <c r="WA37" s="158">
        <f t="shared" si="78"/>
        <v>0.8571428571428571</v>
      </c>
      <c r="WC37" s="157" t="s">
        <v>52</v>
      </c>
      <c r="WD37" s="157">
        <v>14</v>
      </c>
      <c r="WE37" s="157">
        <v>12</v>
      </c>
      <c r="WF37" s="157">
        <v>0</v>
      </c>
      <c r="WG37" s="157">
        <v>2</v>
      </c>
      <c r="WH37" s="158">
        <f t="shared" si="79"/>
        <v>0.8571428571428571</v>
      </c>
      <c r="WI37" s="132">
        <f t="shared" si="126"/>
        <v>0</v>
      </c>
      <c r="WK37" s="157" t="s">
        <v>52</v>
      </c>
      <c r="WL37" s="157">
        <v>14</v>
      </c>
      <c r="WM37" s="157">
        <v>12</v>
      </c>
      <c r="WN37" s="157">
        <v>0</v>
      </c>
      <c r="WO37" s="157">
        <v>2</v>
      </c>
      <c r="WP37" s="158">
        <f t="shared" si="80"/>
        <v>0.8571428571428571</v>
      </c>
      <c r="WQ37" s="132">
        <f t="shared" si="81"/>
        <v>0</v>
      </c>
      <c r="WS37" s="157" t="s">
        <v>52</v>
      </c>
      <c r="WT37" s="157">
        <v>14</v>
      </c>
      <c r="WU37" s="157">
        <v>12</v>
      </c>
      <c r="WV37" s="157">
        <v>0</v>
      </c>
      <c r="WW37" s="157">
        <v>2</v>
      </c>
      <c r="WX37" s="158">
        <f t="shared" si="82"/>
        <v>0.8571428571428571</v>
      </c>
      <c r="WY37" s="132">
        <f t="shared" si="83"/>
        <v>0</v>
      </c>
      <c r="XA37" s="157" t="s">
        <v>52</v>
      </c>
      <c r="XB37" s="157">
        <v>14</v>
      </c>
      <c r="XC37" s="157">
        <v>12</v>
      </c>
      <c r="XD37" s="157">
        <v>0</v>
      </c>
      <c r="XE37" s="157">
        <v>2</v>
      </c>
      <c r="XF37" s="158">
        <f t="shared" si="84"/>
        <v>0.8571428571428571</v>
      </c>
      <c r="XG37" s="132">
        <f t="shared" si="85"/>
        <v>0</v>
      </c>
      <c r="XI37" s="157" t="s">
        <v>52</v>
      </c>
      <c r="XJ37" s="157">
        <v>14</v>
      </c>
      <c r="XK37" s="157">
        <v>12</v>
      </c>
      <c r="XL37" s="157">
        <v>0</v>
      </c>
      <c r="XM37" s="157">
        <v>2</v>
      </c>
      <c r="XN37" s="158">
        <f t="shared" si="86"/>
        <v>0.8571428571428571</v>
      </c>
      <c r="XO37" s="132">
        <f t="shared" si="87"/>
        <v>0</v>
      </c>
      <c r="XQ37" s="157" t="s">
        <v>52</v>
      </c>
      <c r="XR37" s="157">
        <v>14</v>
      </c>
      <c r="XS37" s="157">
        <v>12</v>
      </c>
      <c r="XT37" s="157">
        <v>0</v>
      </c>
      <c r="XU37" s="157">
        <v>2</v>
      </c>
      <c r="XV37" s="158">
        <f t="shared" si="88"/>
        <v>0.8571428571428571</v>
      </c>
      <c r="XW37" s="132">
        <f t="shared" si="89"/>
        <v>0</v>
      </c>
      <c r="XY37" s="157" t="s">
        <v>52</v>
      </c>
      <c r="XZ37" s="157">
        <v>14</v>
      </c>
      <c r="YA37" s="157">
        <v>12</v>
      </c>
      <c r="YB37" s="157">
        <v>0</v>
      </c>
      <c r="YC37" s="157">
        <v>2</v>
      </c>
      <c r="YD37" s="158">
        <f t="shared" si="90"/>
        <v>0.8571428571428571</v>
      </c>
      <c r="YE37" s="132">
        <f t="shared" si="91"/>
        <v>0</v>
      </c>
      <c r="YG37" s="157" t="s">
        <v>52</v>
      </c>
      <c r="YH37" s="157">
        <v>14</v>
      </c>
      <c r="YI37" s="157">
        <v>12</v>
      </c>
      <c r="YJ37" s="157">
        <v>0</v>
      </c>
      <c r="YK37" s="157">
        <v>2</v>
      </c>
      <c r="YL37" s="158">
        <f t="shared" si="92"/>
        <v>0.8571428571428571</v>
      </c>
      <c r="YM37" s="132">
        <f t="shared" si="93"/>
        <v>0</v>
      </c>
      <c r="YO37" s="157" t="s">
        <v>52</v>
      </c>
      <c r="YP37" s="157">
        <v>14</v>
      </c>
      <c r="YQ37" s="157">
        <v>12</v>
      </c>
      <c r="YR37" s="157">
        <v>0</v>
      </c>
      <c r="YS37" s="157">
        <v>2</v>
      </c>
      <c r="YT37" s="158">
        <f t="shared" si="94"/>
        <v>0.8571428571428571</v>
      </c>
      <c r="YU37" s="132">
        <f t="shared" si="95"/>
        <v>0</v>
      </c>
      <c r="YW37" s="157" t="s">
        <v>52</v>
      </c>
      <c r="YX37" s="157">
        <v>14</v>
      </c>
      <c r="YY37" s="157">
        <v>12</v>
      </c>
      <c r="YZ37" s="157">
        <v>0</v>
      </c>
      <c r="ZA37" s="157">
        <v>2</v>
      </c>
      <c r="ZB37" s="158">
        <f t="shared" si="96"/>
        <v>0.8571428571428571</v>
      </c>
      <c r="ZD37" s="157" t="s">
        <v>52</v>
      </c>
      <c r="ZE37" s="157">
        <v>14</v>
      </c>
      <c r="ZF37" s="157">
        <v>12</v>
      </c>
      <c r="ZG37" s="157">
        <v>0</v>
      </c>
      <c r="ZH37" s="157">
        <v>2</v>
      </c>
      <c r="ZI37" s="158">
        <f t="shared" si="97"/>
        <v>0.8571428571428571</v>
      </c>
      <c r="ZJ37" s="132">
        <f t="shared" si="98"/>
        <v>-1.1428571428571428</v>
      </c>
    </row>
    <row r="38" spans="1:686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04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05"/>
        <v>0</v>
      </c>
      <c r="AF38" s="19">
        <f t="shared" si="106"/>
        <v>0</v>
      </c>
      <c r="AH38" s="19"/>
      <c r="AI38" s="19">
        <f t="shared" si="107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08"/>
        <v>1</v>
      </c>
      <c r="AQ38" s="19">
        <f t="shared" ref="AQ38:AQ69" si="12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09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10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11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12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13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14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15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16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17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18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19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20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21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22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23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24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25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4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5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6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7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8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9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30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1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2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3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4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5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6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7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8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9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40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1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2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3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99"/>
        <v>1</v>
      </c>
      <c r="MI38" s="19">
        <f t="shared" si="44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0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5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6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7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8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9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03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01"/>
        <v>1</v>
      </c>
      <c r="OU38" s="19">
        <f t="shared" si="51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2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3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4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5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6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7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8"/>
        <v>1</v>
      </c>
      <c r="RP38" s="132">
        <f t="shared" si="59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02"/>
        <v>1</v>
      </c>
      <c r="TA38" s="132">
        <f t="shared" si="60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1"/>
        <v>1</v>
      </c>
      <c r="TI38" s="132">
        <f t="shared" si="62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3"/>
        <v>1</v>
      </c>
      <c r="TQ38" s="132">
        <f t="shared" si="64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5"/>
        <v>1</v>
      </c>
      <c r="TY38" s="132">
        <f t="shared" si="66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7"/>
        <v>1</v>
      </c>
      <c r="UG38" s="132">
        <f t="shared" si="68"/>
        <v>0</v>
      </c>
      <c r="UH38" s="132"/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9"/>
        <v>1</v>
      </c>
      <c r="UO38" s="132">
        <f t="shared" si="70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1"/>
        <v>1</v>
      </c>
      <c r="UW38" s="132">
        <f t="shared" si="72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3"/>
        <v>1</v>
      </c>
      <c r="VE38" s="132">
        <f t="shared" si="74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5"/>
        <v>1</v>
      </c>
      <c r="VM38" s="132">
        <f t="shared" si="76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7"/>
        <v>1</v>
      </c>
      <c r="VV38" s="157" t="s">
        <v>54</v>
      </c>
      <c r="VW38" s="157">
        <v>72</v>
      </c>
      <c r="VX38" s="157">
        <v>72</v>
      </c>
      <c r="VY38" s="157">
        <v>0</v>
      </c>
      <c r="VZ38" s="157">
        <v>0</v>
      </c>
      <c r="WA38" s="158">
        <f t="shared" si="78"/>
        <v>1</v>
      </c>
      <c r="WC38" s="157" t="s">
        <v>54</v>
      </c>
      <c r="WD38" s="157">
        <v>72</v>
      </c>
      <c r="WE38" s="157">
        <v>72</v>
      </c>
      <c r="WF38" s="157">
        <v>0</v>
      </c>
      <c r="WG38" s="157">
        <v>0</v>
      </c>
      <c r="WH38" s="158">
        <f t="shared" si="79"/>
        <v>1</v>
      </c>
      <c r="WI38" s="132">
        <f t="shared" si="126"/>
        <v>0</v>
      </c>
      <c r="WK38" s="157" t="s">
        <v>54</v>
      </c>
      <c r="WL38" s="157">
        <v>72</v>
      </c>
      <c r="WM38" s="157">
        <v>72</v>
      </c>
      <c r="WN38" s="157">
        <v>0</v>
      </c>
      <c r="WO38" s="157">
        <v>0</v>
      </c>
      <c r="WP38" s="158">
        <f t="shared" si="80"/>
        <v>1</v>
      </c>
      <c r="WQ38" s="132">
        <f t="shared" si="81"/>
        <v>0</v>
      </c>
      <c r="WS38" s="157" t="s">
        <v>54</v>
      </c>
      <c r="WT38" s="157">
        <v>72</v>
      </c>
      <c r="WU38" s="157">
        <v>72</v>
      </c>
      <c r="WV38" s="157">
        <v>0</v>
      </c>
      <c r="WW38" s="157">
        <v>0</v>
      </c>
      <c r="WX38" s="158">
        <f t="shared" si="82"/>
        <v>1</v>
      </c>
      <c r="WY38" s="132">
        <f t="shared" si="83"/>
        <v>0</v>
      </c>
      <c r="XA38" s="157" t="s">
        <v>54</v>
      </c>
      <c r="XB38" s="157">
        <v>72</v>
      </c>
      <c r="XC38" s="157">
        <v>72</v>
      </c>
      <c r="XD38" s="157">
        <v>0</v>
      </c>
      <c r="XE38" s="157">
        <v>0</v>
      </c>
      <c r="XF38" s="158">
        <f t="shared" si="84"/>
        <v>1</v>
      </c>
      <c r="XG38" s="132">
        <f t="shared" si="85"/>
        <v>0</v>
      </c>
      <c r="XI38" s="157" t="s">
        <v>54</v>
      </c>
      <c r="XJ38" s="157">
        <v>72</v>
      </c>
      <c r="XK38" s="157">
        <v>72</v>
      </c>
      <c r="XL38" s="157">
        <v>0</v>
      </c>
      <c r="XM38" s="157">
        <v>0</v>
      </c>
      <c r="XN38" s="158">
        <f t="shared" si="86"/>
        <v>1</v>
      </c>
      <c r="XO38" s="132">
        <f t="shared" si="87"/>
        <v>0</v>
      </c>
      <c r="XQ38" s="157" t="s">
        <v>54</v>
      </c>
      <c r="XR38" s="157">
        <v>72</v>
      </c>
      <c r="XS38" s="157">
        <v>72</v>
      </c>
      <c r="XT38" s="157">
        <v>0</v>
      </c>
      <c r="XU38" s="157">
        <v>0</v>
      </c>
      <c r="XV38" s="158">
        <f t="shared" si="88"/>
        <v>1</v>
      </c>
      <c r="XW38" s="132">
        <f t="shared" si="89"/>
        <v>0</v>
      </c>
      <c r="XY38" s="157" t="s">
        <v>54</v>
      </c>
      <c r="XZ38" s="157">
        <v>72</v>
      </c>
      <c r="YA38" s="157">
        <v>72</v>
      </c>
      <c r="YB38" s="157">
        <v>0</v>
      </c>
      <c r="YC38" s="157">
        <v>0</v>
      </c>
      <c r="YD38" s="158">
        <f t="shared" si="90"/>
        <v>1</v>
      </c>
      <c r="YE38" s="132">
        <f t="shared" si="91"/>
        <v>0</v>
      </c>
      <c r="YG38" s="157" t="s">
        <v>54</v>
      </c>
      <c r="YH38" s="157">
        <v>72</v>
      </c>
      <c r="YI38" s="157">
        <v>72</v>
      </c>
      <c r="YJ38" s="157">
        <v>0</v>
      </c>
      <c r="YK38" s="157">
        <v>0</v>
      </c>
      <c r="YL38" s="158">
        <f t="shared" si="92"/>
        <v>1</v>
      </c>
      <c r="YM38" s="132">
        <f t="shared" si="93"/>
        <v>0</v>
      </c>
      <c r="YO38" s="157" t="s">
        <v>54</v>
      </c>
      <c r="YP38" s="157">
        <v>72</v>
      </c>
      <c r="YQ38" s="157">
        <v>72</v>
      </c>
      <c r="YR38" s="157">
        <v>0</v>
      </c>
      <c r="YS38" s="157">
        <v>0</v>
      </c>
      <c r="YT38" s="158">
        <f t="shared" si="94"/>
        <v>1</v>
      </c>
      <c r="YU38" s="132">
        <f t="shared" si="95"/>
        <v>0</v>
      </c>
      <c r="YW38" s="157" t="s">
        <v>54</v>
      </c>
      <c r="YX38" s="157">
        <v>72</v>
      </c>
      <c r="YY38" s="157">
        <v>72</v>
      </c>
      <c r="YZ38" s="157">
        <v>0</v>
      </c>
      <c r="ZA38" s="157">
        <v>0</v>
      </c>
      <c r="ZB38" s="158">
        <f t="shared" si="96"/>
        <v>1</v>
      </c>
      <c r="ZD38" s="157" t="s">
        <v>54</v>
      </c>
      <c r="ZE38" s="157">
        <v>72</v>
      </c>
      <c r="ZF38" s="157">
        <v>72</v>
      </c>
      <c r="ZG38" s="157">
        <v>0</v>
      </c>
      <c r="ZH38" s="157">
        <v>0</v>
      </c>
      <c r="ZI38" s="158">
        <f t="shared" si="97"/>
        <v>1</v>
      </c>
      <c r="ZJ38" s="132">
        <f t="shared" si="98"/>
        <v>1</v>
      </c>
    </row>
    <row r="39" spans="1:686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04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05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06"/>
        <v>0</v>
      </c>
      <c r="AH39" s="19">
        <v>1</v>
      </c>
      <c r="AI39" s="19">
        <f t="shared" si="107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08"/>
        <v>0.32432432432432434</v>
      </c>
      <c r="AQ39" s="19">
        <f t="shared" si="12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09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10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11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12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13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14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15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16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17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18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19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20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21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22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23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24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25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4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5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6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7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8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9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30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1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2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3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4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5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6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7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8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9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40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1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2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3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99"/>
        <v>0.41176470588235292</v>
      </c>
      <c r="MI39" s="19">
        <f t="shared" si="44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0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5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6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7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8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9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03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01"/>
        <v>0.41176470588235292</v>
      </c>
      <c r="OU39" s="19">
        <f t="shared" si="51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2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3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4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5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6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7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8"/>
        <v>0.41176470588235292</v>
      </c>
      <c r="RP39" s="132">
        <f t="shared" si="59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02"/>
        <v>0.41176470588235292</v>
      </c>
      <c r="TA39" s="132">
        <f t="shared" si="60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1"/>
        <v>0.41176470588235292</v>
      </c>
      <c r="TI39" s="132">
        <f t="shared" si="62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3"/>
        <v>0.41176470588235292</v>
      </c>
      <c r="TQ39" s="132">
        <f t="shared" si="64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5"/>
        <v>0.41176470588235292</v>
      </c>
      <c r="TY39" s="132">
        <f t="shared" si="66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7"/>
        <v>0.38823529411764707</v>
      </c>
      <c r="UG39" s="132">
        <f t="shared" si="68"/>
        <v>-2.3529411764705854E-2</v>
      </c>
      <c r="UH39" s="132"/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9"/>
        <v>0.41176470588235292</v>
      </c>
      <c r="UO39" s="132">
        <f t="shared" si="70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1"/>
        <v>0.41176470588235292</v>
      </c>
      <c r="UW39" s="132">
        <f t="shared" si="72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3"/>
        <v>0.41176470588235292</v>
      </c>
      <c r="VE39" s="132">
        <f t="shared" si="74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5"/>
        <v>0.41176470588235292</v>
      </c>
      <c r="VM39" s="132">
        <f t="shared" si="76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7"/>
        <v>0.41176470588235292</v>
      </c>
      <c r="VV39" s="157" t="s">
        <v>55</v>
      </c>
      <c r="VW39" s="157">
        <v>85</v>
      </c>
      <c r="VX39" s="157">
        <v>35</v>
      </c>
      <c r="VY39" s="157">
        <v>50</v>
      </c>
      <c r="VZ39" s="157">
        <v>0</v>
      </c>
      <c r="WA39" s="158">
        <f t="shared" si="78"/>
        <v>0.41176470588235292</v>
      </c>
      <c r="WC39" s="157" t="s">
        <v>55</v>
      </c>
      <c r="WD39" s="157">
        <v>85</v>
      </c>
      <c r="WE39" s="157">
        <v>35</v>
      </c>
      <c r="WF39" s="157">
        <v>50</v>
      </c>
      <c r="WG39" s="157">
        <v>0</v>
      </c>
      <c r="WH39" s="158">
        <f t="shared" si="79"/>
        <v>0.41176470588235292</v>
      </c>
      <c r="WI39" s="132">
        <f t="shared" si="126"/>
        <v>0</v>
      </c>
      <c r="WK39" s="157" t="s">
        <v>55</v>
      </c>
      <c r="WL39" s="157">
        <v>85</v>
      </c>
      <c r="WM39" s="157">
        <v>35</v>
      </c>
      <c r="WN39" s="157">
        <v>50</v>
      </c>
      <c r="WO39" s="157">
        <v>0</v>
      </c>
      <c r="WP39" s="158">
        <f t="shared" si="80"/>
        <v>0.41176470588235292</v>
      </c>
      <c r="WQ39" s="132">
        <f t="shared" si="81"/>
        <v>0</v>
      </c>
      <c r="WS39" s="157" t="s">
        <v>55</v>
      </c>
      <c r="WT39" s="157">
        <v>85</v>
      </c>
      <c r="WU39" s="157">
        <v>35</v>
      </c>
      <c r="WV39" s="157">
        <v>50</v>
      </c>
      <c r="WW39" s="157">
        <v>0</v>
      </c>
      <c r="WX39" s="158">
        <f t="shared" si="82"/>
        <v>0.41176470588235292</v>
      </c>
      <c r="WY39" s="132">
        <f t="shared" si="83"/>
        <v>0</v>
      </c>
      <c r="XA39" s="157" t="s">
        <v>55</v>
      </c>
      <c r="XB39" s="157">
        <v>85</v>
      </c>
      <c r="XC39" s="157">
        <v>35</v>
      </c>
      <c r="XD39" s="157">
        <v>50</v>
      </c>
      <c r="XE39" s="157">
        <v>0</v>
      </c>
      <c r="XF39" s="158">
        <f t="shared" si="84"/>
        <v>0.41176470588235292</v>
      </c>
      <c r="XG39" s="132">
        <f t="shared" si="85"/>
        <v>0</v>
      </c>
      <c r="XI39" s="157" t="s">
        <v>55</v>
      </c>
      <c r="XJ39" s="157">
        <v>85</v>
      </c>
      <c r="XK39" s="157">
        <v>35</v>
      </c>
      <c r="XL39" s="157">
        <v>50</v>
      </c>
      <c r="XM39" s="157">
        <v>0</v>
      </c>
      <c r="XN39" s="158">
        <f t="shared" si="86"/>
        <v>0.41176470588235292</v>
      </c>
      <c r="XO39" s="132">
        <f t="shared" si="87"/>
        <v>0</v>
      </c>
      <c r="XQ39" s="157" t="s">
        <v>55</v>
      </c>
      <c r="XR39" s="157">
        <v>85</v>
      </c>
      <c r="XS39" s="157">
        <v>35</v>
      </c>
      <c r="XT39" s="157">
        <v>50</v>
      </c>
      <c r="XU39" s="157">
        <v>0</v>
      </c>
      <c r="XV39" s="158">
        <f t="shared" si="88"/>
        <v>0.41176470588235292</v>
      </c>
      <c r="XW39" s="132">
        <f t="shared" si="89"/>
        <v>0</v>
      </c>
      <c r="XY39" s="157" t="s">
        <v>55</v>
      </c>
      <c r="XZ39" s="157">
        <v>85</v>
      </c>
      <c r="YA39" s="157">
        <v>35</v>
      </c>
      <c r="YB39" s="157">
        <v>50</v>
      </c>
      <c r="YC39" s="157">
        <v>0</v>
      </c>
      <c r="YD39" s="158">
        <f t="shared" si="90"/>
        <v>0.41176470588235292</v>
      </c>
      <c r="YE39" s="132">
        <f t="shared" si="91"/>
        <v>0</v>
      </c>
      <c r="YG39" s="157" t="s">
        <v>55</v>
      </c>
      <c r="YH39" s="157">
        <v>85</v>
      </c>
      <c r="YI39" s="157">
        <v>35</v>
      </c>
      <c r="YJ39" s="157">
        <v>50</v>
      </c>
      <c r="YK39" s="157">
        <v>0</v>
      </c>
      <c r="YL39" s="158">
        <f t="shared" si="92"/>
        <v>0.41176470588235292</v>
      </c>
      <c r="YM39" s="132">
        <f t="shared" si="93"/>
        <v>0</v>
      </c>
      <c r="YO39" s="157" t="s">
        <v>55</v>
      </c>
      <c r="YP39" s="157">
        <v>85</v>
      </c>
      <c r="YQ39" s="157">
        <v>35</v>
      </c>
      <c r="YR39" s="157">
        <v>50</v>
      </c>
      <c r="YS39" s="157">
        <v>0</v>
      </c>
      <c r="YT39" s="158">
        <f t="shared" si="94"/>
        <v>0.41176470588235292</v>
      </c>
      <c r="YU39" s="132">
        <f t="shared" si="95"/>
        <v>0</v>
      </c>
      <c r="YW39" s="157" t="s">
        <v>55</v>
      </c>
      <c r="YX39" s="157">
        <v>85</v>
      </c>
      <c r="YY39" s="157">
        <v>35</v>
      </c>
      <c r="YZ39" s="157">
        <v>50</v>
      </c>
      <c r="ZA39" s="157">
        <v>0</v>
      </c>
      <c r="ZB39" s="158">
        <f t="shared" si="96"/>
        <v>0.41176470588235292</v>
      </c>
      <c r="ZD39" s="157" t="s">
        <v>55</v>
      </c>
      <c r="ZE39" s="157">
        <v>85</v>
      </c>
      <c r="ZF39" s="157">
        <v>35</v>
      </c>
      <c r="ZG39" s="157">
        <v>50</v>
      </c>
      <c r="ZH39" s="157">
        <v>0</v>
      </c>
      <c r="ZI39" s="158">
        <f t="shared" si="97"/>
        <v>0.41176470588235292</v>
      </c>
      <c r="ZJ39" s="132">
        <f t="shared" si="98"/>
        <v>0.41176470588235292</v>
      </c>
    </row>
    <row r="40" spans="1:686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04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05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06"/>
        <v>0</v>
      </c>
      <c r="AH40" s="19">
        <v>0.32</v>
      </c>
      <c r="AI40" s="19">
        <f t="shared" si="107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08"/>
        <v>1</v>
      </c>
      <c r="AQ40" s="19">
        <f t="shared" si="12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09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10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11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12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13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14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15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16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17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18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19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20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21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22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23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24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25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4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5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6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7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8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9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30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1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2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3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4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5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6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7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8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9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40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1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2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3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99"/>
        <v>0.99342105263157898</v>
      </c>
      <c r="MI40" s="19">
        <f t="shared" si="44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0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5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6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7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8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9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03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01"/>
        <v>0.99342105263157898</v>
      </c>
      <c r="OU40" s="19">
        <f t="shared" si="51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2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3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4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5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6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7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8"/>
        <v>0.99346405228758172</v>
      </c>
      <c r="RP40" s="132">
        <f t="shared" si="59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02"/>
        <v>0.99346405228758172</v>
      </c>
      <c r="TA40" s="132">
        <f t="shared" si="60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1"/>
        <v>0.99346405228758172</v>
      </c>
      <c r="TI40" s="132">
        <f t="shared" si="62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3"/>
        <v>0.99346405228758172</v>
      </c>
      <c r="TQ40" s="132">
        <f t="shared" si="64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5"/>
        <v>0.99346405228758172</v>
      </c>
      <c r="TY40" s="132">
        <f t="shared" si="66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7"/>
        <v>0.99346405228758172</v>
      </c>
      <c r="UG40" s="132">
        <f t="shared" si="68"/>
        <v>0</v>
      </c>
      <c r="UH40" s="132"/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9"/>
        <v>0.99346405228758172</v>
      </c>
      <c r="UO40" s="132">
        <f t="shared" si="70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1"/>
        <v>0.99346405228758172</v>
      </c>
      <c r="UW40" s="132">
        <f t="shared" si="72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3"/>
        <v>0.99346405228758172</v>
      </c>
      <c r="VE40" s="132">
        <f t="shared" si="74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5"/>
        <v>0.99346405228758172</v>
      </c>
      <c r="VM40" s="132">
        <f t="shared" si="76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7"/>
        <v>0.99346405228758172</v>
      </c>
      <c r="VV40" s="157" t="s">
        <v>56</v>
      </c>
      <c r="VW40" s="157">
        <v>153</v>
      </c>
      <c r="VX40" s="157">
        <v>152</v>
      </c>
      <c r="VY40" s="157">
        <v>1</v>
      </c>
      <c r="VZ40" s="157">
        <v>0</v>
      </c>
      <c r="WA40" s="158">
        <f t="shared" si="78"/>
        <v>0.99346405228758172</v>
      </c>
      <c r="WC40" s="157" t="s">
        <v>56</v>
      </c>
      <c r="WD40" s="157">
        <v>153</v>
      </c>
      <c r="WE40" s="157">
        <v>152</v>
      </c>
      <c r="WF40" s="157">
        <v>1</v>
      </c>
      <c r="WG40" s="157">
        <v>0</v>
      </c>
      <c r="WH40" s="158">
        <f t="shared" si="79"/>
        <v>0.99346405228758172</v>
      </c>
      <c r="WI40" s="132">
        <f t="shared" si="126"/>
        <v>0</v>
      </c>
      <c r="WK40" s="157" t="s">
        <v>56</v>
      </c>
      <c r="WL40" s="157">
        <v>153</v>
      </c>
      <c r="WM40" s="157">
        <v>152</v>
      </c>
      <c r="WN40" s="157">
        <v>1</v>
      </c>
      <c r="WO40" s="157">
        <v>0</v>
      </c>
      <c r="WP40" s="158">
        <f t="shared" si="80"/>
        <v>0.99346405228758172</v>
      </c>
      <c r="WQ40" s="132">
        <f t="shared" si="81"/>
        <v>0</v>
      </c>
      <c r="WS40" s="157" t="s">
        <v>56</v>
      </c>
      <c r="WT40" s="157">
        <v>153</v>
      </c>
      <c r="WU40" s="157">
        <v>152</v>
      </c>
      <c r="WV40" s="157">
        <v>1</v>
      </c>
      <c r="WW40" s="157">
        <v>0</v>
      </c>
      <c r="WX40" s="158">
        <f t="shared" si="82"/>
        <v>0.99346405228758172</v>
      </c>
      <c r="WY40" s="132">
        <f t="shared" si="83"/>
        <v>0</v>
      </c>
      <c r="XA40" s="157" t="s">
        <v>56</v>
      </c>
      <c r="XB40" s="157">
        <v>153</v>
      </c>
      <c r="XC40" s="157">
        <v>152</v>
      </c>
      <c r="XD40" s="157">
        <v>1</v>
      </c>
      <c r="XE40" s="157">
        <v>0</v>
      </c>
      <c r="XF40" s="158">
        <f t="shared" si="84"/>
        <v>0.99346405228758172</v>
      </c>
      <c r="XG40" s="132">
        <f t="shared" si="85"/>
        <v>0</v>
      </c>
      <c r="XI40" s="157" t="s">
        <v>56</v>
      </c>
      <c r="XJ40" s="157">
        <v>153</v>
      </c>
      <c r="XK40" s="157">
        <v>152</v>
      </c>
      <c r="XL40" s="157">
        <v>1</v>
      </c>
      <c r="XM40" s="157">
        <v>0</v>
      </c>
      <c r="XN40" s="158">
        <f t="shared" si="86"/>
        <v>0.99346405228758172</v>
      </c>
      <c r="XO40" s="132">
        <f t="shared" si="87"/>
        <v>0</v>
      </c>
      <c r="XQ40" s="157" t="s">
        <v>56</v>
      </c>
      <c r="XR40" s="157">
        <v>153</v>
      </c>
      <c r="XS40" s="157">
        <v>152</v>
      </c>
      <c r="XT40" s="157">
        <v>1</v>
      </c>
      <c r="XU40" s="157">
        <v>0</v>
      </c>
      <c r="XV40" s="158">
        <f t="shared" si="88"/>
        <v>0.99346405228758172</v>
      </c>
      <c r="XW40" s="132">
        <f t="shared" si="89"/>
        <v>0</v>
      </c>
      <c r="XY40" s="157" t="s">
        <v>56</v>
      </c>
      <c r="XZ40" s="157">
        <v>153</v>
      </c>
      <c r="YA40" s="157">
        <v>152</v>
      </c>
      <c r="YB40" s="157">
        <v>1</v>
      </c>
      <c r="YC40" s="157">
        <v>0</v>
      </c>
      <c r="YD40" s="158">
        <f t="shared" si="90"/>
        <v>0.99346405228758172</v>
      </c>
      <c r="YE40" s="132">
        <f t="shared" si="91"/>
        <v>0</v>
      </c>
      <c r="YG40" s="157" t="s">
        <v>56</v>
      </c>
      <c r="YH40" s="157">
        <v>153</v>
      </c>
      <c r="YI40" s="157">
        <v>152</v>
      </c>
      <c r="YJ40" s="157">
        <v>1</v>
      </c>
      <c r="YK40" s="157">
        <v>0</v>
      </c>
      <c r="YL40" s="158">
        <f t="shared" si="92"/>
        <v>0.99346405228758172</v>
      </c>
      <c r="YM40" s="132">
        <f t="shared" si="93"/>
        <v>0</v>
      </c>
      <c r="YO40" s="157" t="s">
        <v>56</v>
      </c>
      <c r="YP40" s="157">
        <v>153</v>
      </c>
      <c r="YQ40" s="157">
        <v>152</v>
      </c>
      <c r="YR40" s="157">
        <v>1</v>
      </c>
      <c r="YS40" s="157">
        <v>0</v>
      </c>
      <c r="YT40" s="158">
        <f t="shared" si="94"/>
        <v>0.99346405228758172</v>
      </c>
      <c r="YU40" s="132">
        <f t="shared" si="95"/>
        <v>0</v>
      </c>
      <c r="YW40" s="157" t="s">
        <v>56</v>
      </c>
      <c r="YX40" s="157">
        <v>153</v>
      </c>
      <c r="YY40" s="157">
        <v>152</v>
      </c>
      <c r="YZ40" s="157">
        <v>1</v>
      </c>
      <c r="ZA40" s="157">
        <v>0</v>
      </c>
      <c r="ZB40" s="158">
        <f t="shared" si="96"/>
        <v>0.99346405228758172</v>
      </c>
      <c r="ZD40" s="157" t="s">
        <v>56</v>
      </c>
      <c r="ZE40" s="157">
        <v>153</v>
      </c>
      <c r="ZF40" s="157">
        <v>152</v>
      </c>
      <c r="ZG40" s="157">
        <v>1</v>
      </c>
      <c r="ZH40" s="157">
        <v>0</v>
      </c>
      <c r="ZI40" s="158">
        <f t="shared" si="97"/>
        <v>0.99346405228758172</v>
      </c>
      <c r="ZJ40" s="132">
        <f t="shared" si="98"/>
        <v>0.99346405228758172</v>
      </c>
    </row>
    <row r="41" spans="1:686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04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05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06"/>
        <v>0</v>
      </c>
      <c r="AH41" s="54">
        <v>1</v>
      </c>
      <c r="AI41" s="19">
        <f t="shared" si="107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08"/>
        <v>0.7857142857142857</v>
      </c>
      <c r="AQ41" s="19">
        <f t="shared" si="12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09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10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11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12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13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14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15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16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17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18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19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20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21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22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23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24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25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4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5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6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7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8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9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30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1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2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3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4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5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6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7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8"/>
        <v>0</v>
      </c>
      <c r="KU41" s="19"/>
      <c r="LC41" s="19"/>
      <c r="LK41" s="19"/>
      <c r="LS41" s="19">
        <f t="shared" si="42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3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4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0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5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6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7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8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9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03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01"/>
        <v>0.82089552238805974</v>
      </c>
      <c r="OU41" s="19">
        <f t="shared" si="51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2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3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4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5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6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7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8"/>
        <v>0.82089552238805974</v>
      </c>
      <c r="RP41" s="132">
        <f t="shared" si="59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02"/>
        <v>0.82089552238805974</v>
      </c>
      <c r="TA41" s="132">
        <f t="shared" si="60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1"/>
        <v>0.82089552238805974</v>
      </c>
      <c r="TI41" s="132">
        <f t="shared" si="62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3"/>
        <v>0.82089552238805974</v>
      </c>
      <c r="TQ41" s="132">
        <f t="shared" si="64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5"/>
        <v>0.82089552238805974</v>
      </c>
      <c r="TY41" s="132">
        <f t="shared" si="66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7"/>
        <v>0.82089552238805974</v>
      </c>
      <c r="UG41" s="132">
        <f t="shared" si="68"/>
        <v>0</v>
      </c>
      <c r="UH41" s="132"/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9"/>
        <v>0.82089552238805974</v>
      </c>
      <c r="UO41" s="132">
        <f t="shared" si="70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1"/>
        <v>0.82089552238805974</v>
      </c>
      <c r="UW41" s="132">
        <f t="shared" si="72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3"/>
        <v>0.82089552238805974</v>
      </c>
      <c r="VE41" s="132">
        <f t="shared" si="74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5"/>
        <v>0.82089552238805974</v>
      </c>
      <c r="VM41" s="132">
        <f t="shared" si="76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7"/>
        <v>0.82089552238805974</v>
      </c>
      <c r="VV41" s="157" t="s">
        <v>57</v>
      </c>
      <c r="VW41" s="157">
        <v>67</v>
      </c>
      <c r="VX41" s="157">
        <v>55</v>
      </c>
      <c r="VY41" s="157">
        <v>11</v>
      </c>
      <c r="VZ41" s="157">
        <v>1</v>
      </c>
      <c r="WA41" s="158">
        <f t="shared" si="78"/>
        <v>0.82089552238805974</v>
      </c>
      <c r="WC41" s="157" t="s">
        <v>57</v>
      </c>
      <c r="WD41" s="157">
        <v>67</v>
      </c>
      <c r="WE41" s="157">
        <v>55</v>
      </c>
      <c r="WF41" s="157">
        <v>11</v>
      </c>
      <c r="WG41" s="157">
        <v>1</v>
      </c>
      <c r="WH41" s="158">
        <f t="shared" si="79"/>
        <v>0.82089552238805974</v>
      </c>
      <c r="WI41" s="132">
        <f t="shared" si="126"/>
        <v>0</v>
      </c>
      <c r="WK41" s="157" t="s">
        <v>57</v>
      </c>
      <c r="WL41" s="157">
        <v>67</v>
      </c>
      <c r="WM41" s="157">
        <v>55</v>
      </c>
      <c r="WN41" s="157">
        <v>11</v>
      </c>
      <c r="WO41" s="157">
        <v>1</v>
      </c>
      <c r="WP41" s="158">
        <f t="shared" si="80"/>
        <v>0.82089552238805974</v>
      </c>
      <c r="WQ41" s="132">
        <f t="shared" si="81"/>
        <v>0</v>
      </c>
      <c r="WS41" s="157" t="s">
        <v>57</v>
      </c>
      <c r="WT41" s="157">
        <v>67</v>
      </c>
      <c r="WU41" s="157">
        <v>55</v>
      </c>
      <c r="WV41" s="157">
        <v>11</v>
      </c>
      <c r="WW41" s="157">
        <v>1</v>
      </c>
      <c r="WX41" s="158">
        <f t="shared" si="82"/>
        <v>0.82089552238805974</v>
      </c>
      <c r="WY41" s="132">
        <f t="shared" si="83"/>
        <v>0</v>
      </c>
      <c r="XA41" s="157" t="s">
        <v>57</v>
      </c>
      <c r="XB41" s="157">
        <v>67</v>
      </c>
      <c r="XC41" s="157">
        <v>55</v>
      </c>
      <c r="XD41" s="157">
        <v>11</v>
      </c>
      <c r="XE41" s="157">
        <v>1</v>
      </c>
      <c r="XF41" s="158">
        <f t="shared" si="84"/>
        <v>0.82089552238805974</v>
      </c>
      <c r="XG41" s="132">
        <f t="shared" si="85"/>
        <v>0</v>
      </c>
      <c r="XI41" s="157" t="s">
        <v>57</v>
      </c>
      <c r="XJ41" s="157">
        <v>67</v>
      </c>
      <c r="XK41" s="157">
        <v>55</v>
      </c>
      <c r="XL41" s="157">
        <v>11</v>
      </c>
      <c r="XM41" s="157">
        <v>1</v>
      </c>
      <c r="XN41" s="158">
        <f t="shared" si="86"/>
        <v>0.82089552238805974</v>
      </c>
      <c r="XO41" s="132">
        <f t="shared" si="87"/>
        <v>0</v>
      </c>
      <c r="XQ41" s="157" t="s">
        <v>57</v>
      </c>
      <c r="XR41" s="157">
        <v>67</v>
      </c>
      <c r="XS41" s="157">
        <v>55</v>
      </c>
      <c r="XT41" s="157">
        <v>11</v>
      </c>
      <c r="XU41" s="157">
        <v>1</v>
      </c>
      <c r="XV41" s="158">
        <f t="shared" si="88"/>
        <v>0.82089552238805974</v>
      </c>
      <c r="XW41" s="132">
        <f t="shared" si="89"/>
        <v>0</v>
      </c>
      <c r="XY41" s="157" t="s">
        <v>57</v>
      </c>
      <c r="XZ41" s="157">
        <v>67</v>
      </c>
      <c r="YA41" s="157">
        <v>55</v>
      </c>
      <c r="YB41" s="157">
        <v>11</v>
      </c>
      <c r="YC41" s="157">
        <v>1</v>
      </c>
      <c r="YD41" s="158">
        <f t="shared" si="90"/>
        <v>0.82089552238805974</v>
      </c>
      <c r="YE41" s="132">
        <f t="shared" si="91"/>
        <v>0</v>
      </c>
      <c r="YG41" s="157" t="s">
        <v>57</v>
      </c>
      <c r="YH41" s="157">
        <v>67</v>
      </c>
      <c r="YI41" s="157">
        <v>55</v>
      </c>
      <c r="YJ41" s="157">
        <v>11</v>
      </c>
      <c r="YK41" s="157">
        <v>1</v>
      </c>
      <c r="YL41" s="158">
        <f t="shared" si="92"/>
        <v>0.82089552238805974</v>
      </c>
      <c r="YM41" s="132">
        <f t="shared" si="93"/>
        <v>0</v>
      </c>
      <c r="YO41" s="157" t="s">
        <v>57</v>
      </c>
      <c r="YP41" s="157">
        <v>67</v>
      </c>
      <c r="YQ41" s="157">
        <v>55</v>
      </c>
      <c r="YR41" s="157">
        <v>11</v>
      </c>
      <c r="YS41" s="157">
        <v>1</v>
      </c>
      <c r="YT41" s="158">
        <f t="shared" si="94"/>
        <v>0.82089552238805974</v>
      </c>
      <c r="YU41" s="132">
        <f t="shared" si="95"/>
        <v>0</v>
      </c>
      <c r="YW41" s="157" t="s">
        <v>57</v>
      </c>
      <c r="YX41" s="157">
        <v>67</v>
      </c>
      <c r="YY41" s="157">
        <v>55</v>
      </c>
      <c r="YZ41" s="157">
        <v>11</v>
      </c>
      <c r="ZA41" s="157">
        <v>1</v>
      </c>
      <c r="ZB41" s="158">
        <f t="shared" si="96"/>
        <v>0.82089552238805974</v>
      </c>
      <c r="ZD41" s="157" t="s">
        <v>57</v>
      </c>
      <c r="ZE41" s="157">
        <v>67</v>
      </c>
      <c r="ZF41" s="157">
        <v>55</v>
      </c>
      <c r="ZG41" s="157">
        <v>11</v>
      </c>
      <c r="ZH41" s="157">
        <v>1</v>
      </c>
      <c r="ZI41" s="158">
        <f t="shared" si="97"/>
        <v>0.82089552238805974</v>
      </c>
      <c r="ZJ41" s="132">
        <f t="shared" si="98"/>
        <v>-0.17910447761194026</v>
      </c>
    </row>
    <row r="42" spans="1:686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04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05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06"/>
        <v>0</v>
      </c>
      <c r="AH42" s="23">
        <v>0.78</v>
      </c>
      <c r="AI42" s="19">
        <f t="shared" si="107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08"/>
        <v>1</v>
      </c>
      <c r="AQ42" s="19">
        <f t="shared" si="12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09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10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11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12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13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14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15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16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17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18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19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20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21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22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23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24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25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4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5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6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7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8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9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30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1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2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3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4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5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6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7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8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9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40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1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2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3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4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0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5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6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7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8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9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03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1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2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3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4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5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6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7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8"/>
        <v>1</v>
      </c>
      <c r="RP42" s="132">
        <f t="shared" si="59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02"/>
        <v>1</v>
      </c>
      <c r="TA42" s="132">
        <f t="shared" si="60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1"/>
        <v>1</v>
      </c>
      <c r="TI42" s="132">
        <f t="shared" si="62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3"/>
        <v>1</v>
      </c>
      <c r="TQ42" s="132">
        <f t="shared" si="64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5"/>
        <v>1</v>
      </c>
      <c r="TY42" s="132">
        <f t="shared" si="66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7"/>
        <v>1</v>
      </c>
      <c r="UG42" s="132">
        <f t="shared" si="68"/>
        <v>0</v>
      </c>
      <c r="UH42" s="132"/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9"/>
        <v>1</v>
      </c>
      <c r="UO42" s="132">
        <f t="shared" si="70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1"/>
        <v>1</v>
      </c>
      <c r="UW42" s="132">
        <f t="shared" si="72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3"/>
        <v>1</v>
      </c>
      <c r="VE42" s="132">
        <f t="shared" si="74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5"/>
        <v>1</v>
      </c>
      <c r="VM42" s="132">
        <f t="shared" si="76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7"/>
        <v>1</v>
      </c>
      <c r="VV42" s="163" t="s">
        <v>58</v>
      </c>
      <c r="VW42" s="157">
        <v>3</v>
      </c>
      <c r="VX42" s="157">
        <v>3</v>
      </c>
      <c r="VY42" s="157">
        <v>0</v>
      </c>
      <c r="VZ42" s="157">
        <v>0</v>
      </c>
      <c r="WA42" s="158">
        <f t="shared" si="78"/>
        <v>1</v>
      </c>
      <c r="WC42" s="163" t="s">
        <v>58</v>
      </c>
      <c r="WD42" s="157">
        <v>3</v>
      </c>
      <c r="WE42" s="157">
        <v>3</v>
      </c>
      <c r="WF42" s="157">
        <v>0</v>
      </c>
      <c r="WG42" s="157">
        <v>0</v>
      </c>
      <c r="WH42" s="158">
        <f t="shared" si="79"/>
        <v>1</v>
      </c>
      <c r="WI42" s="132">
        <f t="shared" si="126"/>
        <v>0</v>
      </c>
      <c r="WK42" s="163" t="s">
        <v>58</v>
      </c>
      <c r="WL42" s="157">
        <v>3</v>
      </c>
      <c r="WM42" s="157">
        <v>3</v>
      </c>
      <c r="WN42" s="157">
        <v>0</v>
      </c>
      <c r="WO42" s="157">
        <v>0</v>
      </c>
      <c r="WP42" s="158">
        <f t="shared" si="80"/>
        <v>1</v>
      </c>
      <c r="WQ42" s="132">
        <f t="shared" si="81"/>
        <v>0</v>
      </c>
      <c r="WS42" s="163" t="s">
        <v>58</v>
      </c>
      <c r="WT42" s="157">
        <v>3</v>
      </c>
      <c r="WU42" s="157">
        <v>3</v>
      </c>
      <c r="WV42" s="157">
        <v>0</v>
      </c>
      <c r="WW42" s="157">
        <v>0</v>
      </c>
      <c r="WX42" s="158">
        <f t="shared" si="82"/>
        <v>1</v>
      </c>
      <c r="WY42" s="132">
        <f t="shared" si="83"/>
        <v>0</v>
      </c>
      <c r="XA42" s="163" t="s">
        <v>58</v>
      </c>
      <c r="XB42" s="157">
        <v>3</v>
      </c>
      <c r="XC42" s="157">
        <v>3</v>
      </c>
      <c r="XD42" s="157">
        <v>0</v>
      </c>
      <c r="XE42" s="157">
        <v>0</v>
      </c>
      <c r="XF42" s="158">
        <f t="shared" si="84"/>
        <v>1</v>
      </c>
      <c r="XG42" s="132">
        <f t="shared" si="85"/>
        <v>0</v>
      </c>
      <c r="XI42" s="163" t="s">
        <v>58</v>
      </c>
      <c r="XJ42" s="157">
        <v>3</v>
      </c>
      <c r="XK42" s="157">
        <v>3</v>
      </c>
      <c r="XL42" s="157">
        <v>0</v>
      </c>
      <c r="XM42" s="157">
        <v>0</v>
      </c>
      <c r="XN42" s="158">
        <f t="shared" si="86"/>
        <v>1</v>
      </c>
      <c r="XO42" s="132">
        <f t="shared" si="87"/>
        <v>0</v>
      </c>
      <c r="XQ42" s="163" t="s">
        <v>58</v>
      </c>
      <c r="XR42" s="157">
        <v>3</v>
      </c>
      <c r="XS42" s="157">
        <v>3</v>
      </c>
      <c r="XT42" s="157">
        <v>0</v>
      </c>
      <c r="XU42" s="157">
        <v>0</v>
      </c>
      <c r="XV42" s="158">
        <f t="shared" si="88"/>
        <v>1</v>
      </c>
      <c r="XW42" s="132">
        <f t="shared" si="89"/>
        <v>0</v>
      </c>
      <c r="XY42" s="163" t="s">
        <v>58</v>
      </c>
      <c r="XZ42" s="157">
        <v>3</v>
      </c>
      <c r="YA42" s="157">
        <v>3</v>
      </c>
      <c r="YB42" s="157">
        <v>0</v>
      </c>
      <c r="YC42" s="157">
        <v>0</v>
      </c>
      <c r="YD42" s="158">
        <f t="shared" si="90"/>
        <v>1</v>
      </c>
      <c r="YE42" s="132">
        <f t="shared" si="91"/>
        <v>0</v>
      </c>
      <c r="YG42" s="163" t="s">
        <v>58</v>
      </c>
      <c r="YH42" s="157">
        <v>3</v>
      </c>
      <c r="YI42" s="157">
        <v>3</v>
      </c>
      <c r="YJ42" s="157">
        <v>0</v>
      </c>
      <c r="YK42" s="157">
        <v>0</v>
      </c>
      <c r="YL42" s="158">
        <f t="shared" si="92"/>
        <v>1</v>
      </c>
      <c r="YM42" s="132">
        <f t="shared" si="93"/>
        <v>0</v>
      </c>
      <c r="YO42" s="163" t="s">
        <v>58</v>
      </c>
      <c r="YP42" s="157">
        <v>3</v>
      </c>
      <c r="YQ42" s="157">
        <v>3</v>
      </c>
      <c r="YR42" s="157">
        <v>0</v>
      </c>
      <c r="YS42" s="157">
        <v>0</v>
      </c>
      <c r="YT42" s="158">
        <f t="shared" si="94"/>
        <v>1</v>
      </c>
      <c r="YU42" s="132">
        <f t="shared" si="95"/>
        <v>0</v>
      </c>
      <c r="YW42" s="163" t="s">
        <v>58</v>
      </c>
      <c r="YX42" s="157">
        <v>3</v>
      </c>
      <c r="YY42" s="157">
        <v>3</v>
      </c>
      <c r="YZ42" s="157">
        <v>0</v>
      </c>
      <c r="ZA42" s="157">
        <v>0</v>
      </c>
      <c r="ZB42" s="158">
        <f t="shared" si="96"/>
        <v>1</v>
      </c>
      <c r="ZD42" s="163" t="s">
        <v>58</v>
      </c>
      <c r="ZE42" s="157">
        <v>3</v>
      </c>
      <c r="ZF42" s="157">
        <v>3</v>
      </c>
      <c r="ZG42" s="157">
        <v>0</v>
      </c>
      <c r="ZH42" s="157">
        <v>0</v>
      </c>
      <c r="ZI42" s="158">
        <f t="shared" si="97"/>
        <v>1</v>
      </c>
      <c r="ZJ42" s="132">
        <f t="shared" si="98"/>
        <v>1</v>
      </c>
    </row>
    <row r="43" spans="1:686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04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05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06"/>
        <v>0</v>
      </c>
      <c r="AH43" s="19">
        <v>1</v>
      </c>
      <c r="AI43" s="19">
        <f t="shared" si="107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08"/>
        <v>0.95652173913043481</v>
      </c>
      <c r="AQ43" s="19">
        <f t="shared" si="12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09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10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11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12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13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14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15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16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17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18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19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20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21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22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23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24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25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4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5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6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7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8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9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30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1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2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3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4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5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6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7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8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9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40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1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2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3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99"/>
        <v>0.89655172413793105</v>
      </c>
      <c r="MI43" s="19">
        <f t="shared" si="44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0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5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6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7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8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9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03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1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2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3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4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5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6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7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8"/>
        <v>0.96296296296296291</v>
      </c>
      <c r="RP43" s="132">
        <f t="shared" si="59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02"/>
        <v>0.96296296296296291</v>
      </c>
      <c r="TA43" s="132">
        <f t="shared" si="60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1"/>
        <v>0.96296296296296291</v>
      </c>
      <c r="TI43" s="132">
        <f t="shared" si="62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3"/>
        <v>0.96296296296296291</v>
      </c>
      <c r="TQ43" s="132">
        <f t="shared" si="64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5"/>
        <v>0.96296296296296291</v>
      </c>
      <c r="TY43" s="132">
        <f t="shared" si="66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7"/>
        <v>0.96296296296296291</v>
      </c>
      <c r="UG43" s="132">
        <f t="shared" si="68"/>
        <v>0</v>
      </c>
      <c r="UH43" s="132"/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9"/>
        <v>0.96296296296296291</v>
      </c>
      <c r="UO43" s="132">
        <f t="shared" si="70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1"/>
        <v>0.96296296296296291</v>
      </c>
      <c r="UW43" s="132">
        <f t="shared" si="72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3"/>
        <v>0.96296296296296291</v>
      </c>
      <c r="VE43" s="132">
        <f t="shared" si="74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5"/>
        <v>0.96296296296296291</v>
      </c>
      <c r="VM43" s="132">
        <f t="shared" si="76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7"/>
        <v>0.96296296296296291</v>
      </c>
      <c r="VV43" s="161" t="s">
        <v>59</v>
      </c>
      <c r="VW43" s="157">
        <v>27</v>
      </c>
      <c r="VX43" s="157">
        <v>26</v>
      </c>
      <c r="VY43" s="157">
        <v>1</v>
      </c>
      <c r="VZ43" s="157">
        <v>0</v>
      </c>
      <c r="WA43" s="158">
        <f t="shared" si="78"/>
        <v>0.96296296296296291</v>
      </c>
      <c r="WC43" s="161" t="s">
        <v>59</v>
      </c>
      <c r="WD43" s="157">
        <v>27</v>
      </c>
      <c r="WE43" s="157">
        <v>26</v>
      </c>
      <c r="WF43" s="157">
        <v>1</v>
      </c>
      <c r="WG43" s="157">
        <v>0</v>
      </c>
      <c r="WH43" s="158">
        <f t="shared" si="79"/>
        <v>0.96296296296296291</v>
      </c>
      <c r="WI43" s="132">
        <f t="shared" si="126"/>
        <v>0</v>
      </c>
      <c r="WK43" s="161" t="s">
        <v>59</v>
      </c>
      <c r="WL43" s="157">
        <v>27</v>
      </c>
      <c r="WM43" s="157">
        <v>26</v>
      </c>
      <c r="WN43" s="157">
        <v>1</v>
      </c>
      <c r="WO43" s="157">
        <v>0</v>
      </c>
      <c r="WP43" s="158">
        <f t="shared" si="80"/>
        <v>0.96296296296296291</v>
      </c>
      <c r="WQ43" s="132">
        <f t="shared" si="81"/>
        <v>0</v>
      </c>
      <c r="WS43" s="161" t="s">
        <v>59</v>
      </c>
      <c r="WT43" s="157">
        <v>27</v>
      </c>
      <c r="WU43" s="157">
        <v>26</v>
      </c>
      <c r="WV43" s="157">
        <v>1</v>
      </c>
      <c r="WW43" s="157">
        <v>0</v>
      </c>
      <c r="WX43" s="158">
        <f t="shared" si="82"/>
        <v>0.96296296296296291</v>
      </c>
      <c r="WY43" s="132">
        <f t="shared" si="83"/>
        <v>0</v>
      </c>
      <c r="XA43" s="161" t="s">
        <v>59</v>
      </c>
      <c r="XB43" s="157">
        <v>27</v>
      </c>
      <c r="XC43" s="157">
        <v>26</v>
      </c>
      <c r="XD43" s="157">
        <v>1</v>
      </c>
      <c r="XE43" s="157">
        <v>0</v>
      </c>
      <c r="XF43" s="158">
        <f t="shared" si="84"/>
        <v>0.96296296296296291</v>
      </c>
      <c r="XG43" s="132">
        <f t="shared" si="85"/>
        <v>0</v>
      </c>
      <c r="XI43" s="161" t="s">
        <v>59</v>
      </c>
      <c r="XJ43" s="157">
        <v>27</v>
      </c>
      <c r="XK43" s="157">
        <v>26</v>
      </c>
      <c r="XL43" s="157">
        <v>1</v>
      </c>
      <c r="XM43" s="157">
        <v>0</v>
      </c>
      <c r="XN43" s="158">
        <f t="shared" si="86"/>
        <v>0.96296296296296291</v>
      </c>
      <c r="XO43" s="132">
        <f t="shared" si="87"/>
        <v>0</v>
      </c>
      <c r="XQ43" s="161" t="s">
        <v>59</v>
      </c>
      <c r="XR43" s="157">
        <v>27</v>
      </c>
      <c r="XS43" s="157">
        <v>26</v>
      </c>
      <c r="XT43" s="157">
        <v>1</v>
      </c>
      <c r="XU43" s="157">
        <v>0</v>
      </c>
      <c r="XV43" s="158">
        <f t="shared" si="88"/>
        <v>0.96296296296296291</v>
      </c>
      <c r="XW43" s="132">
        <f t="shared" si="89"/>
        <v>0</v>
      </c>
      <c r="XY43" s="161" t="s">
        <v>59</v>
      </c>
      <c r="XZ43" s="157">
        <v>27</v>
      </c>
      <c r="YA43" s="157">
        <v>26</v>
      </c>
      <c r="YB43" s="157">
        <v>1</v>
      </c>
      <c r="YC43" s="157">
        <v>0</v>
      </c>
      <c r="YD43" s="158">
        <f t="shared" si="90"/>
        <v>0.96296296296296291</v>
      </c>
      <c r="YE43" s="132">
        <f t="shared" si="91"/>
        <v>0</v>
      </c>
      <c r="YG43" s="161" t="s">
        <v>59</v>
      </c>
      <c r="YH43" s="157">
        <v>27</v>
      </c>
      <c r="YI43" s="157">
        <v>26</v>
      </c>
      <c r="YJ43" s="157">
        <v>1</v>
      </c>
      <c r="YK43" s="157">
        <v>0</v>
      </c>
      <c r="YL43" s="158">
        <f t="shared" si="92"/>
        <v>0.96296296296296291</v>
      </c>
      <c r="YM43" s="132">
        <f t="shared" si="93"/>
        <v>0</v>
      </c>
      <c r="YO43" s="161" t="s">
        <v>59</v>
      </c>
      <c r="YP43" s="157">
        <v>27</v>
      </c>
      <c r="YQ43" s="157">
        <v>26</v>
      </c>
      <c r="YR43" s="157">
        <v>1</v>
      </c>
      <c r="YS43" s="157">
        <v>0</v>
      </c>
      <c r="YT43" s="158">
        <f t="shared" si="94"/>
        <v>0.96296296296296291</v>
      </c>
      <c r="YU43" s="132">
        <f t="shared" si="95"/>
        <v>0</v>
      </c>
      <c r="YW43" s="161" t="s">
        <v>59</v>
      </c>
      <c r="YX43" s="157">
        <v>27</v>
      </c>
      <c r="YY43" s="157">
        <v>26</v>
      </c>
      <c r="YZ43" s="157">
        <v>1</v>
      </c>
      <c r="ZA43" s="157">
        <v>0</v>
      </c>
      <c r="ZB43" s="158">
        <f t="shared" si="96"/>
        <v>0.96296296296296291</v>
      </c>
      <c r="ZD43" s="161" t="s">
        <v>59</v>
      </c>
      <c r="ZE43" s="157">
        <v>27</v>
      </c>
      <c r="ZF43" s="157">
        <v>26</v>
      </c>
      <c r="ZG43" s="157">
        <v>1</v>
      </c>
      <c r="ZH43" s="157">
        <v>0</v>
      </c>
      <c r="ZI43" s="158">
        <f t="shared" si="97"/>
        <v>0.96296296296296291</v>
      </c>
      <c r="ZJ43" s="132">
        <f t="shared" si="98"/>
        <v>0.96296296296296291</v>
      </c>
    </row>
    <row r="44" spans="1:686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04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05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06"/>
        <v>0</v>
      </c>
      <c r="AH44" s="19">
        <v>0.95</v>
      </c>
      <c r="AI44" s="19">
        <f t="shared" si="107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08"/>
        <v>1</v>
      </c>
      <c r="AQ44" s="19">
        <f t="shared" si="12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09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10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11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12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13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14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15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16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17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18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19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20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21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22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23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24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25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4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5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6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7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8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9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30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1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2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3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4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5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6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7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8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9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40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1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2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3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99"/>
        <v>1</v>
      </c>
      <c r="MI44" s="19">
        <f t="shared" si="44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0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5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6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7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8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9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03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01"/>
        <v>1</v>
      </c>
      <c r="OU44" s="19">
        <f t="shared" si="51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2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3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4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5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6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7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8"/>
        <v>1</v>
      </c>
      <c r="RP44" s="132">
        <f t="shared" si="59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02"/>
        <v>1</v>
      </c>
      <c r="TA44" s="132">
        <f t="shared" si="60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1"/>
        <v>1</v>
      </c>
      <c r="TI44" s="132">
        <f t="shared" si="62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3"/>
        <v>1</v>
      </c>
      <c r="TQ44" s="132">
        <f t="shared" si="64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5"/>
        <v>1</v>
      </c>
      <c r="TY44" s="132">
        <f t="shared" si="66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7"/>
        <v>1</v>
      </c>
      <c r="UG44" s="132">
        <f t="shared" si="68"/>
        <v>0</v>
      </c>
      <c r="UH44" s="132"/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9"/>
        <v>1</v>
      </c>
      <c r="UO44" s="132">
        <f t="shared" si="70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1"/>
        <v>1</v>
      </c>
      <c r="UW44" s="132">
        <f t="shared" si="72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3"/>
        <v>1</v>
      </c>
      <c r="VE44" s="132">
        <f t="shared" si="74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5"/>
        <v>1</v>
      </c>
      <c r="VM44" s="132">
        <f t="shared" si="76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7"/>
        <v>1</v>
      </c>
      <c r="VV44" s="157" t="s">
        <v>60</v>
      </c>
      <c r="VW44" s="157">
        <v>6</v>
      </c>
      <c r="VX44" s="157">
        <v>6</v>
      </c>
      <c r="VY44" s="157">
        <v>0</v>
      </c>
      <c r="VZ44" s="157">
        <v>0</v>
      </c>
      <c r="WA44" s="158">
        <f t="shared" si="78"/>
        <v>1</v>
      </c>
      <c r="WC44" s="157" t="s">
        <v>60</v>
      </c>
      <c r="WD44" s="157">
        <v>6</v>
      </c>
      <c r="WE44" s="157">
        <v>6</v>
      </c>
      <c r="WF44" s="157">
        <v>0</v>
      </c>
      <c r="WG44" s="157">
        <v>0</v>
      </c>
      <c r="WH44" s="158">
        <f t="shared" si="79"/>
        <v>1</v>
      </c>
      <c r="WI44" s="132">
        <f t="shared" si="126"/>
        <v>0</v>
      </c>
      <c r="WK44" s="157" t="s">
        <v>60</v>
      </c>
      <c r="WL44" s="157">
        <v>6</v>
      </c>
      <c r="WM44" s="157">
        <v>6</v>
      </c>
      <c r="WN44" s="157">
        <v>0</v>
      </c>
      <c r="WO44" s="157">
        <v>0</v>
      </c>
      <c r="WP44" s="158">
        <f t="shared" si="80"/>
        <v>1</v>
      </c>
      <c r="WQ44" s="132">
        <f t="shared" si="81"/>
        <v>0</v>
      </c>
      <c r="WS44" s="157" t="s">
        <v>60</v>
      </c>
      <c r="WT44" s="157">
        <v>6</v>
      </c>
      <c r="WU44" s="157">
        <v>6</v>
      </c>
      <c r="WV44" s="157">
        <v>0</v>
      </c>
      <c r="WW44" s="157">
        <v>0</v>
      </c>
      <c r="WX44" s="158">
        <f t="shared" si="82"/>
        <v>1</v>
      </c>
      <c r="WY44" s="132">
        <f t="shared" si="83"/>
        <v>0</v>
      </c>
      <c r="XA44" s="157" t="s">
        <v>60</v>
      </c>
      <c r="XB44" s="157">
        <v>6</v>
      </c>
      <c r="XC44" s="157">
        <v>6</v>
      </c>
      <c r="XD44" s="157">
        <v>0</v>
      </c>
      <c r="XE44" s="157">
        <v>0</v>
      </c>
      <c r="XF44" s="158">
        <f t="shared" si="84"/>
        <v>1</v>
      </c>
      <c r="XG44" s="132">
        <f t="shared" si="85"/>
        <v>0</v>
      </c>
      <c r="XI44" s="157" t="s">
        <v>60</v>
      </c>
      <c r="XJ44" s="157">
        <v>6</v>
      </c>
      <c r="XK44" s="157">
        <v>6</v>
      </c>
      <c r="XL44" s="157">
        <v>0</v>
      </c>
      <c r="XM44" s="157">
        <v>0</v>
      </c>
      <c r="XN44" s="158">
        <f t="shared" si="86"/>
        <v>1</v>
      </c>
      <c r="XO44" s="132">
        <f t="shared" si="87"/>
        <v>0</v>
      </c>
      <c r="XQ44" s="157" t="s">
        <v>60</v>
      </c>
      <c r="XR44" s="157">
        <v>6</v>
      </c>
      <c r="XS44" s="157">
        <v>6</v>
      </c>
      <c r="XT44" s="157">
        <v>0</v>
      </c>
      <c r="XU44" s="157">
        <v>0</v>
      </c>
      <c r="XV44" s="158">
        <f t="shared" si="88"/>
        <v>1</v>
      </c>
      <c r="XW44" s="132">
        <f t="shared" si="89"/>
        <v>0</v>
      </c>
      <c r="XY44" s="157" t="s">
        <v>60</v>
      </c>
      <c r="XZ44" s="157">
        <v>6</v>
      </c>
      <c r="YA44" s="157">
        <v>6</v>
      </c>
      <c r="YB44" s="157">
        <v>0</v>
      </c>
      <c r="YC44" s="157">
        <v>0</v>
      </c>
      <c r="YD44" s="158">
        <f t="shared" si="90"/>
        <v>1</v>
      </c>
      <c r="YE44" s="132">
        <f t="shared" si="91"/>
        <v>0</v>
      </c>
      <c r="YG44" s="157" t="s">
        <v>60</v>
      </c>
      <c r="YH44" s="157">
        <v>6</v>
      </c>
      <c r="YI44" s="157">
        <v>6</v>
      </c>
      <c r="YJ44" s="157">
        <v>0</v>
      </c>
      <c r="YK44" s="157">
        <v>0</v>
      </c>
      <c r="YL44" s="158">
        <f t="shared" si="92"/>
        <v>1</v>
      </c>
      <c r="YM44" s="132">
        <f t="shared" si="93"/>
        <v>0</v>
      </c>
      <c r="YO44" s="157" t="s">
        <v>60</v>
      </c>
      <c r="YP44" s="157">
        <v>6</v>
      </c>
      <c r="YQ44" s="157">
        <v>6</v>
      </c>
      <c r="YR44" s="157">
        <v>0</v>
      </c>
      <c r="YS44" s="157">
        <v>0</v>
      </c>
      <c r="YT44" s="158">
        <f t="shared" si="94"/>
        <v>1</v>
      </c>
      <c r="YU44" s="132">
        <f t="shared" si="95"/>
        <v>0</v>
      </c>
      <c r="YW44" s="157" t="s">
        <v>60</v>
      </c>
      <c r="YX44" s="157">
        <v>6</v>
      </c>
      <c r="YY44" s="157">
        <v>6</v>
      </c>
      <c r="YZ44" s="157">
        <v>0</v>
      </c>
      <c r="ZA44" s="157">
        <v>0</v>
      </c>
      <c r="ZB44" s="158">
        <f t="shared" si="96"/>
        <v>1</v>
      </c>
      <c r="ZD44" s="157" t="s">
        <v>60</v>
      </c>
      <c r="ZE44" s="157">
        <v>6</v>
      </c>
      <c r="ZF44" s="157">
        <v>6</v>
      </c>
      <c r="ZG44" s="157">
        <v>0</v>
      </c>
      <c r="ZH44" s="157">
        <v>0</v>
      </c>
      <c r="ZI44" s="158">
        <f t="shared" si="97"/>
        <v>1</v>
      </c>
      <c r="ZJ44" s="132">
        <f t="shared" si="98"/>
        <v>1</v>
      </c>
    </row>
    <row r="45" spans="1:686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04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05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06"/>
        <v>0</v>
      </c>
      <c r="AH45" s="19">
        <v>1</v>
      </c>
      <c r="AI45" s="19">
        <f t="shared" si="107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08"/>
        <v>1</v>
      </c>
      <c r="AQ45" s="19">
        <f t="shared" si="12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09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10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11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12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13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14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15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16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17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18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19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20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21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22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23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24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25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4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5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6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7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8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9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30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1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2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3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4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5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6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7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8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9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40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1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2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3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99"/>
        <v>0.68</v>
      </c>
      <c r="MI45" s="19">
        <f t="shared" si="44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0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5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6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7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8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9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03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01"/>
        <v>0.68</v>
      </c>
      <c r="OU45" s="19">
        <f t="shared" si="51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2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3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4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5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6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7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8"/>
        <v>0.68</v>
      </c>
      <c r="RP45" s="132">
        <f t="shared" si="59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02"/>
        <v>0.68</v>
      </c>
      <c r="TA45" s="132">
        <f t="shared" si="60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1"/>
        <v>0.68</v>
      </c>
      <c r="TI45" s="132">
        <f t="shared" si="62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3"/>
        <v>0.68</v>
      </c>
      <c r="TQ45" s="132">
        <f t="shared" si="64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5"/>
        <v>0.68</v>
      </c>
      <c r="TY45" s="132">
        <f t="shared" si="66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7"/>
        <v>0.6</v>
      </c>
      <c r="UG45" s="132">
        <f t="shared" si="68"/>
        <v>-8.0000000000000071E-2</v>
      </c>
      <c r="UH45" s="132"/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9"/>
        <v>0.68</v>
      </c>
      <c r="UO45" s="132">
        <f t="shared" si="70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1"/>
        <v>0.68</v>
      </c>
      <c r="UW45" s="132">
        <f t="shared" si="72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3"/>
        <v>0.68</v>
      </c>
      <c r="VE45" s="132">
        <f t="shared" si="74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5"/>
        <v>0.68</v>
      </c>
      <c r="VM45" s="132">
        <f t="shared" si="76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7"/>
        <v>0.68</v>
      </c>
      <c r="VV45" s="157" t="s">
        <v>61</v>
      </c>
      <c r="VW45" s="157">
        <v>25</v>
      </c>
      <c r="VX45" s="157">
        <v>17</v>
      </c>
      <c r="VY45" s="157">
        <v>8</v>
      </c>
      <c r="VZ45" s="157">
        <v>0</v>
      </c>
      <c r="WA45" s="158">
        <f t="shared" si="78"/>
        <v>0.68</v>
      </c>
      <c r="WC45" s="157" t="s">
        <v>61</v>
      </c>
      <c r="WD45" s="157">
        <v>25</v>
      </c>
      <c r="WE45" s="157">
        <v>17</v>
      </c>
      <c r="WF45" s="157">
        <v>8</v>
      </c>
      <c r="WG45" s="157">
        <v>0</v>
      </c>
      <c r="WH45" s="158">
        <f t="shared" si="79"/>
        <v>0.68</v>
      </c>
      <c r="WI45" s="132">
        <f t="shared" si="126"/>
        <v>0</v>
      </c>
      <c r="WK45" s="157" t="s">
        <v>61</v>
      </c>
      <c r="WL45" s="157">
        <v>25</v>
      </c>
      <c r="WM45" s="157">
        <v>17</v>
      </c>
      <c r="WN45" s="157">
        <v>8</v>
      </c>
      <c r="WO45" s="157">
        <v>0</v>
      </c>
      <c r="WP45" s="158">
        <f t="shared" si="80"/>
        <v>0.68</v>
      </c>
      <c r="WQ45" s="132">
        <f t="shared" si="81"/>
        <v>0</v>
      </c>
      <c r="WS45" s="157" t="s">
        <v>61</v>
      </c>
      <c r="WT45" s="157">
        <v>25</v>
      </c>
      <c r="WU45" s="157">
        <v>17</v>
      </c>
      <c r="WV45" s="157">
        <v>8</v>
      </c>
      <c r="WW45" s="157">
        <v>0</v>
      </c>
      <c r="WX45" s="158">
        <f t="shared" si="82"/>
        <v>0.68</v>
      </c>
      <c r="WY45" s="132">
        <f t="shared" si="83"/>
        <v>0</v>
      </c>
      <c r="XA45" s="157" t="s">
        <v>61</v>
      </c>
      <c r="XB45" s="157">
        <v>25</v>
      </c>
      <c r="XC45" s="157">
        <v>17</v>
      </c>
      <c r="XD45" s="157">
        <v>8</v>
      </c>
      <c r="XE45" s="157">
        <v>0</v>
      </c>
      <c r="XF45" s="158">
        <f t="shared" si="84"/>
        <v>0.68</v>
      </c>
      <c r="XG45" s="132">
        <f t="shared" si="85"/>
        <v>0</v>
      </c>
      <c r="XI45" s="157" t="s">
        <v>61</v>
      </c>
      <c r="XJ45" s="157">
        <v>25</v>
      </c>
      <c r="XK45" s="157">
        <v>17</v>
      </c>
      <c r="XL45" s="157">
        <v>8</v>
      </c>
      <c r="XM45" s="157">
        <v>0</v>
      </c>
      <c r="XN45" s="158">
        <f t="shared" si="86"/>
        <v>0.68</v>
      </c>
      <c r="XO45" s="132">
        <f t="shared" si="87"/>
        <v>0</v>
      </c>
      <c r="XQ45" s="157" t="s">
        <v>61</v>
      </c>
      <c r="XR45" s="157">
        <v>25</v>
      </c>
      <c r="XS45" s="157">
        <v>17</v>
      </c>
      <c r="XT45" s="157">
        <v>8</v>
      </c>
      <c r="XU45" s="157">
        <v>0</v>
      </c>
      <c r="XV45" s="158">
        <f t="shared" si="88"/>
        <v>0.68</v>
      </c>
      <c r="XW45" s="132">
        <f t="shared" si="89"/>
        <v>0</v>
      </c>
      <c r="XY45" s="157" t="s">
        <v>61</v>
      </c>
      <c r="XZ45" s="157">
        <v>25</v>
      </c>
      <c r="YA45" s="157">
        <v>17</v>
      </c>
      <c r="YB45" s="157">
        <v>8</v>
      </c>
      <c r="YC45" s="157">
        <v>0</v>
      </c>
      <c r="YD45" s="158">
        <f t="shared" si="90"/>
        <v>0.68</v>
      </c>
      <c r="YE45" s="132">
        <f t="shared" si="91"/>
        <v>0</v>
      </c>
      <c r="YG45" s="157" t="s">
        <v>61</v>
      </c>
      <c r="YH45" s="157">
        <v>25</v>
      </c>
      <c r="YI45" s="157">
        <v>17</v>
      </c>
      <c r="YJ45" s="157">
        <v>8</v>
      </c>
      <c r="YK45" s="157">
        <v>0</v>
      </c>
      <c r="YL45" s="158">
        <f t="shared" si="92"/>
        <v>0.68</v>
      </c>
      <c r="YM45" s="132">
        <f t="shared" si="93"/>
        <v>0</v>
      </c>
      <c r="YO45" s="157" t="s">
        <v>61</v>
      </c>
      <c r="YP45" s="157">
        <v>25</v>
      </c>
      <c r="YQ45" s="157">
        <v>17</v>
      </c>
      <c r="YR45" s="157">
        <v>8</v>
      </c>
      <c r="YS45" s="157">
        <v>0</v>
      </c>
      <c r="YT45" s="158">
        <f t="shared" si="94"/>
        <v>0.68</v>
      </c>
      <c r="YU45" s="132">
        <f t="shared" si="95"/>
        <v>0</v>
      </c>
      <c r="YW45" s="157" t="s">
        <v>61</v>
      </c>
      <c r="YX45" s="157">
        <v>25</v>
      </c>
      <c r="YY45" s="157">
        <v>17</v>
      </c>
      <c r="YZ45" s="157">
        <v>8</v>
      </c>
      <c r="ZA45" s="157">
        <v>0</v>
      </c>
      <c r="ZB45" s="158">
        <f t="shared" si="96"/>
        <v>0.68</v>
      </c>
      <c r="ZD45" s="157" t="s">
        <v>61</v>
      </c>
      <c r="ZE45" s="157">
        <v>25</v>
      </c>
      <c r="ZF45" s="157">
        <v>17</v>
      </c>
      <c r="ZG45" s="157">
        <v>8</v>
      </c>
      <c r="ZH45" s="157">
        <v>0</v>
      </c>
      <c r="ZI45" s="158">
        <f t="shared" si="97"/>
        <v>0.68</v>
      </c>
      <c r="ZJ45" s="132">
        <f t="shared" si="98"/>
        <v>0.68</v>
      </c>
    </row>
    <row r="46" spans="1:686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04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05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06"/>
        <v>0</v>
      </c>
      <c r="AH46" s="19">
        <v>1</v>
      </c>
      <c r="AI46" s="19">
        <f t="shared" si="107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08"/>
        <v>0.97560975609756095</v>
      </c>
      <c r="AQ46" s="19">
        <f t="shared" si="12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09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10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11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12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13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14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15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16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17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18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19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20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21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22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23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24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25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4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5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6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7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8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9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30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1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2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3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4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5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6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7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8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9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40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1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2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3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99"/>
        <v>0.99105145413870244</v>
      </c>
      <c r="MI46" s="19">
        <f t="shared" si="44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0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5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6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7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8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9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03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01"/>
        <v>0.99105145413870244</v>
      </c>
      <c r="OU46" s="19">
        <f t="shared" si="51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2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3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4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5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6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7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8"/>
        <v>0.99105145413870244</v>
      </c>
      <c r="RP46" s="132">
        <f t="shared" si="59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02"/>
        <v>0.99105145413870244</v>
      </c>
      <c r="TA46" s="132">
        <f t="shared" si="60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1"/>
        <v>0.99105145413870244</v>
      </c>
      <c r="TI46" s="132">
        <f t="shared" si="62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3"/>
        <v>0.99105145413870244</v>
      </c>
      <c r="TQ46" s="132">
        <f t="shared" si="64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5"/>
        <v>0.99105145413870244</v>
      </c>
      <c r="TY46" s="132">
        <f t="shared" si="66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7"/>
        <v>0.99105145413870244</v>
      </c>
      <c r="UG46" s="132">
        <f t="shared" si="68"/>
        <v>0</v>
      </c>
      <c r="UH46" s="132"/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9"/>
        <v>0.99105145413870244</v>
      </c>
      <c r="UO46" s="132">
        <f t="shared" si="70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1"/>
        <v>0.99105145413870244</v>
      </c>
      <c r="UW46" s="132">
        <f t="shared" si="72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3"/>
        <v>0.99105145413870244</v>
      </c>
      <c r="VE46" s="132">
        <f t="shared" si="74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5"/>
        <v>0.99105145413870244</v>
      </c>
      <c r="VM46" s="132">
        <f t="shared" si="76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7"/>
        <v>0.99105145413870244</v>
      </c>
      <c r="VV46" s="157" t="s">
        <v>62</v>
      </c>
      <c r="VW46" s="157">
        <v>447</v>
      </c>
      <c r="VX46" s="157">
        <v>443</v>
      </c>
      <c r="VY46" s="157">
        <v>4</v>
      </c>
      <c r="VZ46" s="157">
        <v>0</v>
      </c>
      <c r="WA46" s="158">
        <f t="shared" si="78"/>
        <v>0.99105145413870244</v>
      </c>
      <c r="WC46" s="157" t="s">
        <v>62</v>
      </c>
      <c r="WD46" s="157">
        <v>447</v>
      </c>
      <c r="WE46" s="157">
        <v>443</v>
      </c>
      <c r="WF46" s="157">
        <v>4</v>
      </c>
      <c r="WG46" s="157">
        <v>0</v>
      </c>
      <c r="WH46" s="158">
        <f t="shared" si="79"/>
        <v>0.99105145413870244</v>
      </c>
      <c r="WI46" s="132">
        <f t="shared" si="126"/>
        <v>0</v>
      </c>
      <c r="WK46" s="157" t="s">
        <v>62</v>
      </c>
      <c r="WL46" s="157">
        <v>447</v>
      </c>
      <c r="WM46" s="157">
        <v>443</v>
      </c>
      <c r="WN46" s="157">
        <v>4</v>
      </c>
      <c r="WO46" s="157">
        <v>0</v>
      </c>
      <c r="WP46" s="158">
        <f t="shared" si="80"/>
        <v>0.99105145413870244</v>
      </c>
      <c r="WQ46" s="132">
        <f t="shared" si="81"/>
        <v>0</v>
      </c>
      <c r="WS46" s="157" t="s">
        <v>62</v>
      </c>
      <c r="WT46" s="157">
        <v>447</v>
      </c>
      <c r="WU46" s="157">
        <v>443</v>
      </c>
      <c r="WV46" s="157">
        <v>4</v>
      </c>
      <c r="WW46" s="157">
        <v>0</v>
      </c>
      <c r="WX46" s="158">
        <f t="shared" si="82"/>
        <v>0.99105145413870244</v>
      </c>
      <c r="WY46" s="132">
        <f t="shared" si="83"/>
        <v>0</v>
      </c>
      <c r="XA46" s="157" t="s">
        <v>62</v>
      </c>
      <c r="XB46" s="157">
        <v>447</v>
      </c>
      <c r="XC46" s="157">
        <v>443</v>
      </c>
      <c r="XD46" s="157">
        <v>4</v>
      </c>
      <c r="XE46" s="157">
        <v>0</v>
      </c>
      <c r="XF46" s="158">
        <f t="shared" si="84"/>
        <v>0.99105145413870244</v>
      </c>
      <c r="XG46" s="132">
        <f t="shared" si="85"/>
        <v>0</v>
      </c>
      <c r="XI46" s="157" t="s">
        <v>62</v>
      </c>
      <c r="XJ46" s="157">
        <v>447</v>
      </c>
      <c r="XK46" s="157">
        <v>443</v>
      </c>
      <c r="XL46" s="157">
        <v>4</v>
      </c>
      <c r="XM46" s="157">
        <v>0</v>
      </c>
      <c r="XN46" s="158">
        <f t="shared" si="86"/>
        <v>0.99105145413870244</v>
      </c>
      <c r="XO46" s="132">
        <f t="shared" si="87"/>
        <v>0</v>
      </c>
      <c r="XQ46" s="157" t="s">
        <v>62</v>
      </c>
      <c r="XR46" s="157">
        <v>447</v>
      </c>
      <c r="XS46" s="157">
        <v>443</v>
      </c>
      <c r="XT46" s="157">
        <v>4</v>
      </c>
      <c r="XU46" s="157">
        <v>0</v>
      </c>
      <c r="XV46" s="158">
        <f t="shared" si="88"/>
        <v>0.99105145413870244</v>
      </c>
      <c r="XW46" s="132">
        <f t="shared" si="89"/>
        <v>0</v>
      </c>
      <c r="XY46" s="157" t="s">
        <v>62</v>
      </c>
      <c r="XZ46" s="157">
        <v>447</v>
      </c>
      <c r="YA46" s="157">
        <v>443</v>
      </c>
      <c r="YB46" s="157">
        <v>4</v>
      </c>
      <c r="YC46" s="157">
        <v>0</v>
      </c>
      <c r="YD46" s="158">
        <f t="shared" si="90"/>
        <v>0.99105145413870244</v>
      </c>
      <c r="YE46" s="132">
        <f t="shared" si="91"/>
        <v>0</v>
      </c>
      <c r="YG46" s="157" t="s">
        <v>62</v>
      </c>
      <c r="YH46" s="157">
        <v>447</v>
      </c>
      <c r="YI46" s="157">
        <v>443</v>
      </c>
      <c r="YJ46" s="157">
        <v>4</v>
      </c>
      <c r="YK46" s="157">
        <v>0</v>
      </c>
      <c r="YL46" s="158">
        <f t="shared" si="92"/>
        <v>0.99105145413870244</v>
      </c>
      <c r="YM46" s="132">
        <f t="shared" si="93"/>
        <v>0</v>
      </c>
      <c r="YO46" s="157" t="s">
        <v>62</v>
      </c>
      <c r="YP46" s="157">
        <v>447</v>
      </c>
      <c r="YQ46" s="157">
        <v>443</v>
      </c>
      <c r="YR46" s="157">
        <v>4</v>
      </c>
      <c r="YS46" s="157">
        <v>0</v>
      </c>
      <c r="YT46" s="158">
        <f t="shared" si="94"/>
        <v>0.99105145413870244</v>
      </c>
      <c r="YU46" s="132">
        <f t="shared" si="95"/>
        <v>0</v>
      </c>
      <c r="YW46" s="157" t="s">
        <v>62</v>
      </c>
      <c r="YX46" s="157">
        <v>447</v>
      </c>
      <c r="YY46" s="157">
        <v>443</v>
      </c>
      <c r="YZ46" s="157">
        <v>4</v>
      </c>
      <c r="ZA46" s="157">
        <v>0</v>
      </c>
      <c r="ZB46" s="158">
        <f t="shared" si="96"/>
        <v>0.99105145413870244</v>
      </c>
      <c r="ZD46" s="157" t="s">
        <v>62</v>
      </c>
      <c r="ZE46" s="157">
        <v>447</v>
      </c>
      <c r="ZF46" s="157">
        <v>443</v>
      </c>
      <c r="ZG46" s="157">
        <v>4</v>
      </c>
      <c r="ZH46" s="157">
        <v>0</v>
      </c>
      <c r="ZI46" s="158">
        <f t="shared" si="97"/>
        <v>0.99105145413870244</v>
      </c>
      <c r="ZJ46" s="132">
        <f t="shared" si="98"/>
        <v>0.99105145413870244</v>
      </c>
    </row>
    <row r="47" spans="1:686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04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05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06"/>
        <v>0</v>
      </c>
      <c r="AH47" s="19">
        <v>0.97</v>
      </c>
      <c r="AI47" s="19">
        <f t="shared" si="107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08"/>
        <v>1</v>
      </c>
      <c r="AQ47" s="19">
        <f t="shared" si="12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09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10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11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12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13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14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15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16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17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18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19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20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21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22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23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24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25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4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5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6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7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8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9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30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1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2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3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4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5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6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7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8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9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40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1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2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3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99"/>
        <v>1</v>
      </c>
      <c r="MI47" s="19">
        <f t="shared" si="44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0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5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6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7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8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9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03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01"/>
        <v>1</v>
      </c>
      <c r="OU47" s="19">
        <f t="shared" si="51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2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3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4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5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6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7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8"/>
        <v>1</v>
      </c>
      <c r="RP47" s="132">
        <f t="shared" si="59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02"/>
        <v>1</v>
      </c>
      <c r="TA47" s="132">
        <f t="shared" si="60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1"/>
        <v>1</v>
      </c>
      <c r="TI47" s="132">
        <f t="shared" si="62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3"/>
        <v>1</v>
      </c>
      <c r="TQ47" s="132">
        <f t="shared" si="64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5"/>
        <v>1</v>
      </c>
      <c r="TY47" s="132">
        <f t="shared" si="66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7"/>
        <v>1</v>
      </c>
      <c r="UG47" s="132">
        <f t="shared" si="68"/>
        <v>0</v>
      </c>
      <c r="UH47" s="132"/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9"/>
        <v>1</v>
      </c>
      <c r="UO47" s="132">
        <f t="shared" si="70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1"/>
        <v>1</v>
      </c>
      <c r="UW47" s="132">
        <f t="shared" si="72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3"/>
        <v>1</v>
      </c>
      <c r="VE47" s="132">
        <f t="shared" si="74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5"/>
        <v>1</v>
      </c>
      <c r="VM47" s="132">
        <f t="shared" si="76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7"/>
        <v>1</v>
      </c>
      <c r="VV47" s="157" t="s">
        <v>63</v>
      </c>
      <c r="VW47" s="157">
        <v>43</v>
      </c>
      <c r="VX47" s="157">
        <v>43</v>
      </c>
      <c r="VY47" s="157">
        <v>0</v>
      </c>
      <c r="VZ47" s="157">
        <v>0</v>
      </c>
      <c r="WA47" s="158">
        <f t="shared" si="78"/>
        <v>1</v>
      </c>
      <c r="WC47" s="157" t="s">
        <v>63</v>
      </c>
      <c r="WD47" s="157">
        <v>43</v>
      </c>
      <c r="WE47" s="157">
        <v>43</v>
      </c>
      <c r="WF47" s="157">
        <v>0</v>
      </c>
      <c r="WG47" s="157">
        <v>0</v>
      </c>
      <c r="WH47" s="158">
        <f t="shared" si="79"/>
        <v>1</v>
      </c>
      <c r="WI47" s="132">
        <f t="shared" si="126"/>
        <v>0</v>
      </c>
      <c r="WK47" s="157" t="s">
        <v>63</v>
      </c>
      <c r="WL47" s="157">
        <v>43</v>
      </c>
      <c r="WM47" s="157">
        <v>43</v>
      </c>
      <c r="WN47" s="157">
        <v>0</v>
      </c>
      <c r="WO47" s="157">
        <v>0</v>
      </c>
      <c r="WP47" s="158">
        <f t="shared" si="80"/>
        <v>1</v>
      </c>
      <c r="WQ47" s="132">
        <f t="shared" si="81"/>
        <v>0</v>
      </c>
      <c r="WS47" s="157" t="s">
        <v>63</v>
      </c>
      <c r="WT47" s="157">
        <v>43</v>
      </c>
      <c r="WU47" s="157">
        <v>43</v>
      </c>
      <c r="WV47" s="157">
        <v>0</v>
      </c>
      <c r="WW47" s="157">
        <v>0</v>
      </c>
      <c r="WX47" s="158">
        <f t="shared" si="82"/>
        <v>1</v>
      </c>
      <c r="WY47" s="132">
        <f t="shared" si="83"/>
        <v>0</v>
      </c>
      <c r="XA47" s="157" t="s">
        <v>63</v>
      </c>
      <c r="XB47" s="157">
        <v>43</v>
      </c>
      <c r="XC47" s="157">
        <v>43</v>
      </c>
      <c r="XD47" s="157">
        <v>0</v>
      </c>
      <c r="XE47" s="157">
        <v>0</v>
      </c>
      <c r="XF47" s="158">
        <f t="shared" si="84"/>
        <v>1</v>
      </c>
      <c r="XG47" s="132">
        <f t="shared" si="85"/>
        <v>0</v>
      </c>
      <c r="XI47" s="157" t="s">
        <v>63</v>
      </c>
      <c r="XJ47" s="157">
        <v>43</v>
      </c>
      <c r="XK47" s="157">
        <v>43</v>
      </c>
      <c r="XL47" s="157">
        <v>0</v>
      </c>
      <c r="XM47" s="157">
        <v>0</v>
      </c>
      <c r="XN47" s="158">
        <f t="shared" si="86"/>
        <v>1</v>
      </c>
      <c r="XO47" s="132">
        <f t="shared" si="87"/>
        <v>0</v>
      </c>
      <c r="XQ47" s="157" t="s">
        <v>63</v>
      </c>
      <c r="XR47" s="157">
        <v>43</v>
      </c>
      <c r="XS47" s="157">
        <v>43</v>
      </c>
      <c r="XT47" s="157">
        <v>0</v>
      </c>
      <c r="XU47" s="157">
        <v>0</v>
      </c>
      <c r="XV47" s="158">
        <f t="shared" si="88"/>
        <v>1</v>
      </c>
      <c r="XW47" s="132">
        <f t="shared" si="89"/>
        <v>0</v>
      </c>
      <c r="XY47" s="157" t="s">
        <v>63</v>
      </c>
      <c r="XZ47" s="157">
        <v>43</v>
      </c>
      <c r="YA47" s="157">
        <v>43</v>
      </c>
      <c r="YB47" s="157">
        <v>0</v>
      </c>
      <c r="YC47" s="157">
        <v>0</v>
      </c>
      <c r="YD47" s="158">
        <f t="shared" si="90"/>
        <v>1</v>
      </c>
      <c r="YE47" s="132">
        <f t="shared" si="91"/>
        <v>0</v>
      </c>
      <c r="YG47" s="157" t="s">
        <v>63</v>
      </c>
      <c r="YH47" s="157">
        <v>43</v>
      </c>
      <c r="YI47" s="157">
        <v>43</v>
      </c>
      <c r="YJ47" s="157">
        <v>0</v>
      </c>
      <c r="YK47" s="157">
        <v>0</v>
      </c>
      <c r="YL47" s="158">
        <f t="shared" si="92"/>
        <v>1</v>
      </c>
      <c r="YM47" s="132">
        <f t="shared" si="93"/>
        <v>0</v>
      </c>
      <c r="YO47" s="157" t="s">
        <v>63</v>
      </c>
      <c r="YP47" s="157">
        <v>43</v>
      </c>
      <c r="YQ47" s="157">
        <v>43</v>
      </c>
      <c r="YR47" s="157">
        <v>0</v>
      </c>
      <c r="YS47" s="157">
        <v>0</v>
      </c>
      <c r="YT47" s="158">
        <f t="shared" si="94"/>
        <v>1</v>
      </c>
      <c r="YU47" s="132">
        <f t="shared" si="95"/>
        <v>0</v>
      </c>
      <c r="YW47" s="157" t="s">
        <v>63</v>
      </c>
      <c r="YX47" s="157">
        <v>43</v>
      </c>
      <c r="YY47" s="157">
        <v>43</v>
      </c>
      <c r="YZ47" s="157">
        <v>0</v>
      </c>
      <c r="ZA47" s="157">
        <v>0</v>
      </c>
      <c r="ZB47" s="158">
        <f t="shared" si="96"/>
        <v>1</v>
      </c>
      <c r="ZD47" s="157" t="s">
        <v>63</v>
      </c>
      <c r="ZE47" s="157">
        <v>43</v>
      </c>
      <c r="ZF47" s="157">
        <v>43</v>
      </c>
      <c r="ZG47" s="157">
        <v>0</v>
      </c>
      <c r="ZH47" s="157">
        <v>0</v>
      </c>
      <c r="ZI47" s="158">
        <f t="shared" si="97"/>
        <v>1</v>
      </c>
      <c r="ZJ47" s="132">
        <f t="shared" si="98"/>
        <v>1</v>
      </c>
    </row>
    <row r="48" spans="1:686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04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05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06"/>
        <v>0</v>
      </c>
      <c r="AH48" s="19">
        <v>1</v>
      </c>
      <c r="AI48" s="19">
        <f t="shared" si="107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08"/>
        <v>1</v>
      </c>
      <c r="AQ48" s="19">
        <f t="shared" si="12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09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10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11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12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13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14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15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16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17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18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19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20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21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22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23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24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25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4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5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6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7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8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9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30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1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2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3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4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5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6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7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8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9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40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1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2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3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99"/>
        <v>1</v>
      </c>
      <c r="MI48" s="19">
        <f t="shared" si="44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0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5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6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7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8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9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03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01"/>
        <v>1</v>
      </c>
      <c r="OU48" s="19">
        <f t="shared" si="51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2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3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4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5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6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7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8"/>
        <v>1</v>
      </c>
      <c r="RP48" s="132">
        <f t="shared" si="59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02"/>
        <v>1</v>
      </c>
      <c r="TA48" s="132">
        <f t="shared" si="60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1"/>
        <v>1</v>
      </c>
      <c r="TI48" s="132">
        <f t="shared" si="62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3"/>
        <v>1</v>
      </c>
      <c r="TQ48" s="132">
        <f t="shared" si="64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5"/>
        <v>1</v>
      </c>
      <c r="TY48" s="132">
        <f t="shared" si="66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7"/>
        <v>1</v>
      </c>
      <c r="UG48" s="132">
        <f t="shared" si="68"/>
        <v>0</v>
      </c>
      <c r="UH48" s="132"/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9"/>
        <v>1</v>
      </c>
      <c r="UO48" s="132">
        <f t="shared" si="70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1"/>
        <v>1</v>
      </c>
      <c r="UW48" s="132">
        <f t="shared" si="72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3"/>
        <v>1</v>
      </c>
      <c r="VE48" s="132">
        <f t="shared" si="74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5"/>
        <v>1</v>
      </c>
      <c r="VM48" s="132">
        <f t="shared" si="76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7"/>
        <v>1</v>
      </c>
      <c r="VV48" s="157" t="s">
        <v>64</v>
      </c>
      <c r="VW48" s="157">
        <v>10</v>
      </c>
      <c r="VX48" s="157">
        <v>10</v>
      </c>
      <c r="VY48" s="157">
        <v>0</v>
      </c>
      <c r="VZ48" s="157">
        <v>0</v>
      </c>
      <c r="WA48" s="158">
        <f t="shared" si="78"/>
        <v>1</v>
      </c>
      <c r="WC48" s="157" t="s">
        <v>64</v>
      </c>
      <c r="WD48" s="157">
        <v>10</v>
      </c>
      <c r="WE48" s="157">
        <v>10</v>
      </c>
      <c r="WF48" s="157">
        <v>0</v>
      </c>
      <c r="WG48" s="157">
        <v>0</v>
      </c>
      <c r="WH48" s="158">
        <f t="shared" si="79"/>
        <v>1</v>
      </c>
      <c r="WI48" s="132">
        <f t="shared" si="126"/>
        <v>0</v>
      </c>
      <c r="WK48" s="157" t="s">
        <v>64</v>
      </c>
      <c r="WL48" s="157">
        <v>10</v>
      </c>
      <c r="WM48" s="157">
        <v>10</v>
      </c>
      <c r="WN48" s="157">
        <v>0</v>
      </c>
      <c r="WO48" s="157">
        <v>0</v>
      </c>
      <c r="WP48" s="158">
        <f t="shared" si="80"/>
        <v>1</v>
      </c>
      <c r="WQ48" s="132">
        <f t="shared" si="81"/>
        <v>0</v>
      </c>
      <c r="WS48" s="157" t="s">
        <v>64</v>
      </c>
      <c r="WT48" s="157">
        <v>10</v>
      </c>
      <c r="WU48" s="157">
        <v>10</v>
      </c>
      <c r="WV48" s="157">
        <v>0</v>
      </c>
      <c r="WW48" s="157">
        <v>0</v>
      </c>
      <c r="WX48" s="158">
        <f t="shared" si="82"/>
        <v>1</v>
      </c>
      <c r="WY48" s="132">
        <f t="shared" si="83"/>
        <v>0</v>
      </c>
      <c r="XA48" s="157" t="s">
        <v>64</v>
      </c>
      <c r="XB48" s="157">
        <v>10</v>
      </c>
      <c r="XC48" s="157">
        <v>10</v>
      </c>
      <c r="XD48" s="157">
        <v>0</v>
      </c>
      <c r="XE48" s="157">
        <v>0</v>
      </c>
      <c r="XF48" s="158">
        <f t="shared" si="84"/>
        <v>1</v>
      </c>
      <c r="XG48" s="132">
        <f t="shared" si="85"/>
        <v>0</v>
      </c>
      <c r="XI48" s="157" t="s">
        <v>64</v>
      </c>
      <c r="XJ48" s="157">
        <v>10</v>
      </c>
      <c r="XK48" s="157">
        <v>10</v>
      </c>
      <c r="XL48" s="157">
        <v>0</v>
      </c>
      <c r="XM48" s="157">
        <v>0</v>
      </c>
      <c r="XN48" s="158">
        <f t="shared" si="86"/>
        <v>1</v>
      </c>
      <c r="XO48" s="132">
        <f t="shared" si="87"/>
        <v>0</v>
      </c>
      <c r="XQ48" s="157" t="s">
        <v>64</v>
      </c>
      <c r="XR48" s="157">
        <v>10</v>
      </c>
      <c r="XS48" s="157">
        <v>10</v>
      </c>
      <c r="XT48" s="157">
        <v>0</v>
      </c>
      <c r="XU48" s="157">
        <v>0</v>
      </c>
      <c r="XV48" s="158">
        <f t="shared" si="88"/>
        <v>1</v>
      </c>
      <c r="XW48" s="132">
        <f t="shared" si="89"/>
        <v>0</v>
      </c>
      <c r="XY48" s="157" t="s">
        <v>64</v>
      </c>
      <c r="XZ48" s="157">
        <v>10</v>
      </c>
      <c r="YA48" s="157">
        <v>10</v>
      </c>
      <c r="YB48" s="157">
        <v>0</v>
      </c>
      <c r="YC48" s="157">
        <v>0</v>
      </c>
      <c r="YD48" s="158">
        <f t="shared" si="90"/>
        <v>1</v>
      </c>
      <c r="YE48" s="132">
        <f t="shared" si="91"/>
        <v>0</v>
      </c>
      <c r="YG48" s="157" t="s">
        <v>64</v>
      </c>
      <c r="YH48" s="157">
        <v>10</v>
      </c>
      <c r="YI48" s="157">
        <v>10</v>
      </c>
      <c r="YJ48" s="157">
        <v>0</v>
      </c>
      <c r="YK48" s="157">
        <v>0</v>
      </c>
      <c r="YL48" s="158">
        <f t="shared" si="92"/>
        <v>1</v>
      </c>
      <c r="YM48" s="132">
        <f t="shared" si="93"/>
        <v>0</v>
      </c>
      <c r="YO48" s="157" t="s">
        <v>64</v>
      </c>
      <c r="YP48" s="157">
        <v>10</v>
      </c>
      <c r="YQ48" s="157">
        <v>10</v>
      </c>
      <c r="YR48" s="157">
        <v>0</v>
      </c>
      <c r="YS48" s="157">
        <v>0</v>
      </c>
      <c r="YT48" s="158">
        <f t="shared" si="94"/>
        <v>1</v>
      </c>
      <c r="YU48" s="132">
        <f t="shared" si="95"/>
        <v>0</v>
      </c>
      <c r="YW48" s="157" t="s">
        <v>64</v>
      </c>
      <c r="YX48" s="157">
        <v>10</v>
      </c>
      <c r="YY48" s="157">
        <v>10</v>
      </c>
      <c r="YZ48" s="157">
        <v>0</v>
      </c>
      <c r="ZA48" s="157">
        <v>0</v>
      </c>
      <c r="ZB48" s="158">
        <f t="shared" si="96"/>
        <v>1</v>
      </c>
      <c r="ZD48" s="157" t="s">
        <v>64</v>
      </c>
      <c r="ZE48" s="157">
        <v>10</v>
      </c>
      <c r="ZF48" s="157">
        <v>10</v>
      </c>
      <c r="ZG48" s="157">
        <v>0</v>
      </c>
      <c r="ZH48" s="157">
        <v>0</v>
      </c>
      <c r="ZI48" s="158">
        <f t="shared" si="97"/>
        <v>1</v>
      </c>
      <c r="ZJ48" s="132">
        <f t="shared" si="98"/>
        <v>1</v>
      </c>
    </row>
    <row r="49" spans="1:686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04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05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06"/>
        <v>0</v>
      </c>
      <c r="AH49" s="19">
        <v>1</v>
      </c>
      <c r="AI49" s="19">
        <f t="shared" si="107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08"/>
        <v>0.89686098654708524</v>
      </c>
      <c r="AQ49" s="19">
        <f t="shared" si="12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09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10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11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12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13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14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15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16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17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18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19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20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21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22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23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24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25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4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5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6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7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8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9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30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1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2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3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4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5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6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7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8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9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40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1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2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3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99"/>
        <v>0.87195121951219512</v>
      </c>
      <c r="MI49" s="19">
        <f t="shared" si="44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0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5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6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7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8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9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03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01"/>
        <v>0.87195121951219512</v>
      </c>
      <c r="OU49" s="19">
        <f t="shared" si="51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2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3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4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5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6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7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8"/>
        <v>0.76902887139107612</v>
      </c>
      <c r="RP49" s="132">
        <f t="shared" si="59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02"/>
        <v>0.76902887139107612</v>
      </c>
      <c r="TA49" s="132">
        <f t="shared" si="60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1"/>
        <v>0.76902887139107612</v>
      </c>
      <c r="TI49" s="132">
        <f t="shared" si="62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3"/>
        <v>0.76902887139107612</v>
      </c>
      <c r="TQ49" s="132">
        <f t="shared" si="64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5"/>
        <v>0.77427821522309714</v>
      </c>
      <c r="TY49" s="132">
        <f t="shared" si="66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7"/>
        <v>0.77427821522309714</v>
      </c>
      <c r="UG49" s="132">
        <f t="shared" si="68"/>
        <v>0</v>
      </c>
      <c r="UH49" s="132"/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9"/>
        <v>0.77427821522309714</v>
      </c>
      <c r="UO49" s="132">
        <f t="shared" si="70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1"/>
        <v>0.77427821522309714</v>
      </c>
      <c r="UW49" s="132">
        <f t="shared" si="72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3"/>
        <v>0.77427821522309714</v>
      </c>
      <c r="VE49" s="132">
        <f t="shared" si="74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5"/>
        <v>0.77427821522309714</v>
      </c>
      <c r="VM49" s="132">
        <f t="shared" si="76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7"/>
        <v>0.77427821522309714</v>
      </c>
      <c r="VV49" s="157" t="s">
        <v>65</v>
      </c>
      <c r="VW49" s="157">
        <v>381</v>
      </c>
      <c r="VX49" s="157">
        <v>295</v>
      </c>
      <c r="VY49" s="157">
        <v>58</v>
      </c>
      <c r="VZ49" s="157">
        <v>28</v>
      </c>
      <c r="WA49" s="158">
        <f t="shared" si="78"/>
        <v>0.77427821522309714</v>
      </c>
      <c r="WC49" s="157" t="s">
        <v>65</v>
      </c>
      <c r="WD49" s="157">
        <v>381</v>
      </c>
      <c r="WE49" s="157">
        <v>295</v>
      </c>
      <c r="WF49" s="157">
        <v>58</v>
      </c>
      <c r="WG49" s="157">
        <v>28</v>
      </c>
      <c r="WH49" s="158">
        <f t="shared" si="79"/>
        <v>0.77427821522309714</v>
      </c>
      <c r="WI49" s="132">
        <f t="shared" si="126"/>
        <v>0</v>
      </c>
      <c r="WK49" s="157" t="s">
        <v>65</v>
      </c>
      <c r="WL49" s="157">
        <v>381</v>
      </c>
      <c r="WM49" s="157">
        <v>295</v>
      </c>
      <c r="WN49" s="157">
        <v>58</v>
      </c>
      <c r="WO49" s="157">
        <v>28</v>
      </c>
      <c r="WP49" s="158">
        <f t="shared" si="80"/>
        <v>0.77427821522309714</v>
      </c>
      <c r="WQ49" s="132">
        <f t="shared" si="81"/>
        <v>0</v>
      </c>
      <c r="WS49" s="157" t="s">
        <v>65</v>
      </c>
      <c r="WT49" s="157">
        <v>381</v>
      </c>
      <c r="WU49" s="157">
        <v>295</v>
      </c>
      <c r="WV49" s="157">
        <v>58</v>
      </c>
      <c r="WW49" s="157">
        <v>28</v>
      </c>
      <c r="WX49" s="158">
        <f t="shared" si="82"/>
        <v>0.77427821522309714</v>
      </c>
      <c r="WY49" s="132">
        <f t="shared" si="83"/>
        <v>0</v>
      </c>
      <c r="XA49" s="157" t="s">
        <v>65</v>
      </c>
      <c r="XB49" s="157">
        <v>381</v>
      </c>
      <c r="XC49" s="157">
        <v>295</v>
      </c>
      <c r="XD49" s="157">
        <v>58</v>
      </c>
      <c r="XE49" s="157">
        <v>28</v>
      </c>
      <c r="XF49" s="158">
        <f t="shared" si="84"/>
        <v>0.77427821522309714</v>
      </c>
      <c r="XG49" s="132">
        <f t="shared" si="85"/>
        <v>0</v>
      </c>
      <c r="XI49" s="157" t="s">
        <v>65</v>
      </c>
      <c r="XJ49" s="157">
        <v>381</v>
      </c>
      <c r="XK49" s="157">
        <v>295</v>
      </c>
      <c r="XL49" s="157">
        <v>58</v>
      </c>
      <c r="XM49" s="157">
        <v>28</v>
      </c>
      <c r="XN49" s="158">
        <f t="shared" si="86"/>
        <v>0.77427821522309714</v>
      </c>
      <c r="XO49" s="132">
        <f t="shared" si="87"/>
        <v>0</v>
      </c>
      <c r="XQ49" s="157" t="s">
        <v>65</v>
      </c>
      <c r="XR49" s="157">
        <v>381</v>
      </c>
      <c r="XS49" s="157">
        <v>295</v>
      </c>
      <c r="XT49" s="157">
        <v>58</v>
      </c>
      <c r="XU49" s="157">
        <v>28</v>
      </c>
      <c r="XV49" s="158">
        <f t="shared" si="88"/>
        <v>0.77427821522309714</v>
      </c>
      <c r="XW49" s="132">
        <f t="shared" si="89"/>
        <v>0</v>
      </c>
      <c r="XY49" s="157" t="s">
        <v>65</v>
      </c>
      <c r="XZ49" s="157">
        <v>381</v>
      </c>
      <c r="YA49" s="157">
        <v>295</v>
      </c>
      <c r="YB49" s="157">
        <v>58</v>
      </c>
      <c r="YC49" s="157">
        <v>28</v>
      </c>
      <c r="YD49" s="158">
        <f t="shared" si="90"/>
        <v>0.77427821522309714</v>
      </c>
      <c r="YE49" s="132">
        <f t="shared" si="91"/>
        <v>0</v>
      </c>
      <c r="YG49" s="157" t="s">
        <v>65</v>
      </c>
      <c r="YH49" s="157">
        <v>381</v>
      </c>
      <c r="YI49" s="157">
        <v>295</v>
      </c>
      <c r="YJ49" s="157">
        <v>58</v>
      </c>
      <c r="YK49" s="157">
        <v>28</v>
      </c>
      <c r="YL49" s="158">
        <f t="shared" si="92"/>
        <v>0.77427821522309714</v>
      </c>
      <c r="YM49" s="132">
        <f t="shared" si="93"/>
        <v>0</v>
      </c>
      <c r="YO49" s="157" t="s">
        <v>65</v>
      </c>
      <c r="YP49" s="157">
        <v>381</v>
      </c>
      <c r="YQ49" s="157">
        <v>295</v>
      </c>
      <c r="YR49" s="157">
        <v>58</v>
      </c>
      <c r="YS49" s="157">
        <v>28</v>
      </c>
      <c r="YT49" s="158">
        <f t="shared" si="94"/>
        <v>0.77427821522309714</v>
      </c>
      <c r="YU49" s="132">
        <f t="shared" si="95"/>
        <v>0</v>
      </c>
      <c r="YW49" s="157" t="s">
        <v>65</v>
      </c>
      <c r="YX49" s="157">
        <v>381</v>
      </c>
      <c r="YY49" s="157">
        <v>295</v>
      </c>
      <c r="YZ49" s="157">
        <v>58</v>
      </c>
      <c r="ZA49" s="157">
        <v>28</v>
      </c>
      <c r="ZB49" s="158">
        <f t="shared" si="96"/>
        <v>0.77427821522309714</v>
      </c>
      <c r="ZD49" s="157" t="s">
        <v>65</v>
      </c>
      <c r="ZE49" s="157">
        <v>381</v>
      </c>
      <c r="ZF49" s="157">
        <v>295</v>
      </c>
      <c r="ZG49" s="157">
        <v>58</v>
      </c>
      <c r="ZH49" s="157">
        <v>28</v>
      </c>
      <c r="ZI49" s="158">
        <f t="shared" si="97"/>
        <v>0.77427821522309714</v>
      </c>
      <c r="ZJ49" s="132">
        <f t="shared" si="98"/>
        <v>-27.225721784776901</v>
      </c>
    </row>
    <row r="50" spans="1:686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04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05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06"/>
        <v>0</v>
      </c>
      <c r="AH50" s="19">
        <v>0.89</v>
      </c>
      <c r="AI50" s="19">
        <f t="shared" si="107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08"/>
        <v>0.96052631578947367</v>
      </c>
      <c r="AQ50" s="19">
        <f t="shared" si="12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09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10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11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12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13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14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15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16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17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18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19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20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21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22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23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24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25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4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5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6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7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8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9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30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1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2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3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4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5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6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7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8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9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40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1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2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3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99"/>
        <v>0.99706744868035191</v>
      </c>
      <c r="MI50" s="19">
        <f t="shared" si="44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0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5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6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7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8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9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03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01"/>
        <v>0.99706744868035191</v>
      </c>
      <c r="OU50" s="19">
        <f t="shared" si="51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2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3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4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5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6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7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8"/>
        <v>0.87403598971722363</v>
      </c>
      <c r="RP50" s="132">
        <f t="shared" si="59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02"/>
        <v>0.87146529562982</v>
      </c>
      <c r="TA50" s="132">
        <f t="shared" si="60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1"/>
        <v>0.87146529562982</v>
      </c>
      <c r="TI50" s="132">
        <f t="shared" si="62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3"/>
        <v>0.87146529562982</v>
      </c>
      <c r="TQ50" s="132">
        <f t="shared" si="64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5"/>
        <v>0.87146529562982</v>
      </c>
      <c r="TY50" s="132">
        <f t="shared" si="66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7"/>
        <v>0.87146529562982</v>
      </c>
      <c r="UG50" s="132">
        <f t="shared" si="68"/>
        <v>0</v>
      </c>
      <c r="UH50" s="132"/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9"/>
        <v>0.87146529562982</v>
      </c>
      <c r="UO50" s="132">
        <f t="shared" si="70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1"/>
        <v>0.87146529562982</v>
      </c>
      <c r="UW50" s="132">
        <f t="shared" si="72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3"/>
        <v>0.87146529562982</v>
      </c>
      <c r="VE50" s="132">
        <f t="shared" si="74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5"/>
        <v>0.87146529562982</v>
      </c>
      <c r="VM50" s="132">
        <f t="shared" si="76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7"/>
        <v>0.87146529562982</v>
      </c>
      <c r="VV50" s="157" t="s">
        <v>66</v>
      </c>
      <c r="VW50" s="157">
        <v>389</v>
      </c>
      <c r="VX50" s="157">
        <v>339</v>
      </c>
      <c r="VY50" s="157">
        <v>49</v>
      </c>
      <c r="VZ50" s="157">
        <v>1</v>
      </c>
      <c r="WA50" s="158">
        <f t="shared" si="78"/>
        <v>0.87146529562982</v>
      </c>
      <c r="WC50" s="157" t="s">
        <v>66</v>
      </c>
      <c r="WD50" s="157">
        <v>389</v>
      </c>
      <c r="WE50" s="157">
        <v>339</v>
      </c>
      <c r="WF50" s="157">
        <v>49</v>
      </c>
      <c r="WG50" s="157">
        <v>1</v>
      </c>
      <c r="WH50" s="158">
        <f t="shared" si="79"/>
        <v>0.87146529562982</v>
      </c>
      <c r="WI50" s="132">
        <f t="shared" si="126"/>
        <v>0</v>
      </c>
      <c r="WK50" s="157" t="s">
        <v>66</v>
      </c>
      <c r="WL50" s="157">
        <v>389</v>
      </c>
      <c r="WM50" s="157">
        <v>339</v>
      </c>
      <c r="WN50" s="157">
        <v>49</v>
      </c>
      <c r="WO50" s="157">
        <v>1</v>
      </c>
      <c r="WP50" s="158">
        <f t="shared" si="80"/>
        <v>0.87146529562982</v>
      </c>
      <c r="WQ50" s="132">
        <f t="shared" si="81"/>
        <v>0</v>
      </c>
      <c r="WS50" s="157" t="s">
        <v>66</v>
      </c>
      <c r="WT50" s="157">
        <v>389</v>
      </c>
      <c r="WU50" s="157">
        <v>339</v>
      </c>
      <c r="WV50" s="157">
        <v>49</v>
      </c>
      <c r="WW50" s="157">
        <v>1</v>
      </c>
      <c r="WX50" s="158">
        <f t="shared" si="82"/>
        <v>0.87146529562982</v>
      </c>
      <c r="WY50" s="132">
        <f t="shared" si="83"/>
        <v>0</v>
      </c>
      <c r="XA50" s="157" t="s">
        <v>66</v>
      </c>
      <c r="XB50" s="157">
        <v>389</v>
      </c>
      <c r="XC50" s="157">
        <v>339</v>
      </c>
      <c r="XD50" s="157">
        <v>49</v>
      </c>
      <c r="XE50" s="157">
        <v>1</v>
      </c>
      <c r="XF50" s="158">
        <f t="shared" si="84"/>
        <v>0.87146529562982</v>
      </c>
      <c r="XG50" s="132">
        <f t="shared" si="85"/>
        <v>0</v>
      </c>
      <c r="XI50" s="157" t="s">
        <v>66</v>
      </c>
      <c r="XJ50" s="157">
        <v>389</v>
      </c>
      <c r="XK50" s="157">
        <v>339</v>
      </c>
      <c r="XL50" s="157">
        <v>49</v>
      </c>
      <c r="XM50" s="157">
        <v>1</v>
      </c>
      <c r="XN50" s="158">
        <f t="shared" si="86"/>
        <v>0.87146529562982</v>
      </c>
      <c r="XO50" s="132">
        <f t="shared" si="87"/>
        <v>0</v>
      </c>
      <c r="XQ50" s="157" t="s">
        <v>66</v>
      </c>
      <c r="XR50" s="157">
        <v>389</v>
      </c>
      <c r="XS50" s="157">
        <v>339</v>
      </c>
      <c r="XT50" s="157">
        <v>49</v>
      </c>
      <c r="XU50" s="157">
        <v>1</v>
      </c>
      <c r="XV50" s="158">
        <f t="shared" si="88"/>
        <v>0.87146529562982</v>
      </c>
      <c r="XW50" s="132">
        <f t="shared" si="89"/>
        <v>0</v>
      </c>
      <c r="XY50" s="157" t="s">
        <v>66</v>
      </c>
      <c r="XZ50" s="157">
        <v>389</v>
      </c>
      <c r="YA50" s="157">
        <v>339</v>
      </c>
      <c r="YB50" s="157">
        <v>49</v>
      </c>
      <c r="YC50" s="157">
        <v>1</v>
      </c>
      <c r="YD50" s="158">
        <f t="shared" si="90"/>
        <v>0.87146529562982</v>
      </c>
      <c r="YE50" s="132">
        <f t="shared" si="91"/>
        <v>0</v>
      </c>
      <c r="YG50" s="157" t="s">
        <v>66</v>
      </c>
      <c r="YH50" s="157">
        <v>389</v>
      </c>
      <c r="YI50" s="157">
        <v>339</v>
      </c>
      <c r="YJ50" s="157">
        <v>49</v>
      </c>
      <c r="YK50" s="157">
        <v>1</v>
      </c>
      <c r="YL50" s="158">
        <f t="shared" si="92"/>
        <v>0.87146529562982</v>
      </c>
      <c r="YM50" s="132">
        <f t="shared" si="93"/>
        <v>0</v>
      </c>
      <c r="YO50" s="157" t="s">
        <v>66</v>
      </c>
      <c r="YP50" s="157">
        <v>389</v>
      </c>
      <c r="YQ50" s="157">
        <v>339</v>
      </c>
      <c r="YR50" s="157">
        <v>49</v>
      </c>
      <c r="YS50" s="157">
        <v>1</v>
      </c>
      <c r="YT50" s="158">
        <f t="shared" si="94"/>
        <v>0.87146529562982</v>
      </c>
      <c r="YU50" s="132">
        <f t="shared" si="95"/>
        <v>0</v>
      </c>
      <c r="YW50" s="157" t="s">
        <v>66</v>
      </c>
      <c r="YX50" s="157">
        <v>389</v>
      </c>
      <c r="YY50" s="157">
        <v>339</v>
      </c>
      <c r="YZ50" s="157">
        <v>49</v>
      </c>
      <c r="ZA50" s="157">
        <v>1</v>
      </c>
      <c r="ZB50" s="158">
        <f t="shared" si="96"/>
        <v>0.87146529562982</v>
      </c>
      <c r="ZD50" s="157" t="s">
        <v>66</v>
      </c>
      <c r="ZE50" s="157">
        <v>389</v>
      </c>
      <c r="ZF50" s="157">
        <v>339</v>
      </c>
      <c r="ZG50" s="157">
        <v>49</v>
      </c>
      <c r="ZH50" s="157">
        <v>1</v>
      </c>
      <c r="ZI50" s="158">
        <f t="shared" si="97"/>
        <v>0.87146529562982</v>
      </c>
      <c r="ZJ50" s="132">
        <f t="shared" si="98"/>
        <v>-0.12853470437018</v>
      </c>
    </row>
    <row r="51" spans="1:686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04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05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06"/>
        <v>0</v>
      </c>
      <c r="AH51" s="19">
        <v>0.96</v>
      </c>
      <c r="AI51" s="19">
        <f t="shared" si="107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08"/>
        <v>0.88</v>
      </c>
      <c r="AQ51" s="19">
        <f t="shared" si="12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09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10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11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12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13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14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15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16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17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18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19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20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21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22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23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24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25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4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5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6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7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8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9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30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1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2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3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4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5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6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7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8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9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40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1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2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3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99"/>
        <v>0.9555555555555556</v>
      </c>
      <c r="MI51" s="19">
        <f t="shared" si="44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0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5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6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7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8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9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03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01"/>
        <v>0.9555555555555556</v>
      </c>
      <c r="OU51" s="19">
        <f t="shared" si="51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2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3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4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5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6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7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8"/>
        <v>0.9555555555555556</v>
      </c>
      <c r="RP51" s="132">
        <f t="shared" si="59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02"/>
        <v>0.9555555555555556</v>
      </c>
      <c r="TA51" s="132">
        <f t="shared" si="60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1"/>
        <v>0.9555555555555556</v>
      </c>
      <c r="TI51" s="132">
        <f t="shared" si="62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3"/>
        <v>0.9555555555555556</v>
      </c>
      <c r="TQ51" s="132">
        <f t="shared" si="64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5"/>
        <v>0.9555555555555556</v>
      </c>
      <c r="TY51" s="132">
        <f t="shared" si="66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7"/>
        <v>0.9555555555555556</v>
      </c>
      <c r="UG51" s="132">
        <f t="shared" si="68"/>
        <v>0</v>
      </c>
      <c r="UH51" s="132"/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9"/>
        <v>0.9555555555555556</v>
      </c>
      <c r="UO51" s="132">
        <f t="shared" si="70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1"/>
        <v>0.9555555555555556</v>
      </c>
      <c r="UW51" s="132">
        <f t="shared" si="72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3"/>
        <v>0.9555555555555556</v>
      </c>
      <c r="VE51" s="132">
        <f t="shared" si="74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5"/>
        <v>0.9555555555555556</v>
      </c>
      <c r="VM51" s="132">
        <f t="shared" si="76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7"/>
        <v>0.9555555555555556</v>
      </c>
      <c r="VV51" s="157" t="s">
        <v>67</v>
      </c>
      <c r="VW51" s="157">
        <v>135</v>
      </c>
      <c r="VX51" s="157">
        <v>129</v>
      </c>
      <c r="VY51" s="157">
        <v>0</v>
      </c>
      <c r="VZ51" s="157">
        <v>6</v>
      </c>
      <c r="WA51" s="158">
        <f t="shared" si="78"/>
        <v>0.9555555555555556</v>
      </c>
      <c r="WC51" s="157" t="s">
        <v>67</v>
      </c>
      <c r="WD51" s="157">
        <v>135</v>
      </c>
      <c r="WE51" s="157">
        <v>129</v>
      </c>
      <c r="WF51" s="157">
        <v>0</v>
      </c>
      <c r="WG51" s="157">
        <v>6</v>
      </c>
      <c r="WH51" s="158">
        <f t="shared" si="79"/>
        <v>0.9555555555555556</v>
      </c>
      <c r="WI51" s="132">
        <f t="shared" si="126"/>
        <v>0</v>
      </c>
      <c r="WK51" s="157" t="s">
        <v>67</v>
      </c>
      <c r="WL51" s="157">
        <v>135</v>
      </c>
      <c r="WM51" s="157">
        <v>129</v>
      </c>
      <c r="WN51" s="157">
        <v>0</v>
      </c>
      <c r="WO51" s="157">
        <v>6</v>
      </c>
      <c r="WP51" s="158">
        <f t="shared" si="80"/>
        <v>0.9555555555555556</v>
      </c>
      <c r="WQ51" s="132">
        <f t="shared" si="81"/>
        <v>0</v>
      </c>
      <c r="WS51" s="157" t="s">
        <v>67</v>
      </c>
      <c r="WT51" s="157">
        <v>135</v>
      </c>
      <c r="WU51" s="157">
        <v>129</v>
      </c>
      <c r="WV51" s="157">
        <v>0</v>
      </c>
      <c r="WW51" s="157">
        <v>6</v>
      </c>
      <c r="WX51" s="158">
        <f t="shared" si="82"/>
        <v>0.9555555555555556</v>
      </c>
      <c r="WY51" s="132">
        <f t="shared" si="83"/>
        <v>0</v>
      </c>
      <c r="XA51" s="157" t="s">
        <v>67</v>
      </c>
      <c r="XB51" s="157">
        <v>148</v>
      </c>
      <c r="XC51" s="157">
        <v>129</v>
      </c>
      <c r="XD51" s="157">
        <v>4</v>
      </c>
      <c r="XE51" s="157">
        <v>15</v>
      </c>
      <c r="XF51" s="158">
        <f t="shared" si="84"/>
        <v>0.8716216216216216</v>
      </c>
      <c r="XG51" s="132">
        <f t="shared" si="85"/>
        <v>-8.3933933933934002E-2</v>
      </c>
      <c r="XI51" s="157" t="s">
        <v>67</v>
      </c>
      <c r="XJ51" s="157">
        <v>148</v>
      </c>
      <c r="XK51" s="157">
        <v>129</v>
      </c>
      <c r="XL51" s="157">
        <v>4</v>
      </c>
      <c r="XM51" s="157">
        <v>15</v>
      </c>
      <c r="XN51" s="158">
        <f t="shared" si="86"/>
        <v>0.8716216216216216</v>
      </c>
      <c r="XO51" s="132">
        <f t="shared" si="87"/>
        <v>0</v>
      </c>
      <c r="XQ51" s="157" t="s">
        <v>67</v>
      </c>
      <c r="XR51" s="157">
        <v>148</v>
      </c>
      <c r="XS51" s="157">
        <v>129</v>
      </c>
      <c r="XT51" s="157">
        <v>4</v>
      </c>
      <c r="XU51" s="157">
        <v>15</v>
      </c>
      <c r="XV51" s="158">
        <f t="shared" si="88"/>
        <v>0.8716216216216216</v>
      </c>
      <c r="XW51" s="132">
        <f t="shared" si="89"/>
        <v>0</v>
      </c>
      <c r="XY51" s="157" t="s">
        <v>67</v>
      </c>
      <c r="XZ51" s="157">
        <v>148</v>
      </c>
      <c r="YA51" s="157">
        <v>129</v>
      </c>
      <c r="YB51" s="157">
        <v>4</v>
      </c>
      <c r="YC51" s="157">
        <v>15</v>
      </c>
      <c r="YD51" s="158">
        <f t="shared" si="90"/>
        <v>0.8716216216216216</v>
      </c>
      <c r="YE51" s="132">
        <f t="shared" si="91"/>
        <v>0</v>
      </c>
      <c r="YG51" s="157" t="s">
        <v>67</v>
      </c>
      <c r="YH51" s="157">
        <v>148</v>
      </c>
      <c r="YI51" s="157">
        <v>129</v>
      </c>
      <c r="YJ51" s="157">
        <v>4</v>
      </c>
      <c r="YK51" s="157">
        <v>15</v>
      </c>
      <c r="YL51" s="158">
        <f t="shared" si="92"/>
        <v>0.8716216216216216</v>
      </c>
      <c r="YM51" s="132">
        <f t="shared" si="93"/>
        <v>0</v>
      </c>
      <c r="YO51" s="157" t="s">
        <v>67</v>
      </c>
      <c r="YP51" s="157">
        <v>148</v>
      </c>
      <c r="YQ51" s="157">
        <v>129</v>
      </c>
      <c r="YR51" s="157">
        <v>4</v>
      </c>
      <c r="YS51" s="157">
        <v>15</v>
      </c>
      <c r="YT51" s="158">
        <f t="shared" si="94"/>
        <v>0.8716216216216216</v>
      </c>
      <c r="YU51" s="132">
        <f t="shared" si="95"/>
        <v>0</v>
      </c>
      <c r="YW51" s="157" t="s">
        <v>67</v>
      </c>
      <c r="YX51" s="157">
        <v>148</v>
      </c>
      <c r="YY51" s="157">
        <v>129</v>
      </c>
      <c r="YZ51" s="157">
        <v>4</v>
      </c>
      <c r="ZA51" s="157">
        <v>15</v>
      </c>
      <c r="ZB51" s="158">
        <f t="shared" si="96"/>
        <v>0.8716216216216216</v>
      </c>
      <c r="ZD51" s="157" t="s">
        <v>67</v>
      </c>
      <c r="ZE51" s="157">
        <v>148</v>
      </c>
      <c r="ZF51" s="157">
        <v>129</v>
      </c>
      <c r="ZG51" s="157">
        <v>4</v>
      </c>
      <c r="ZH51" s="157">
        <v>15</v>
      </c>
      <c r="ZI51" s="158">
        <f t="shared" si="97"/>
        <v>0.8716216216216216</v>
      </c>
      <c r="ZJ51" s="132">
        <f t="shared" si="98"/>
        <v>-14.128378378378379</v>
      </c>
    </row>
    <row r="52" spans="1:686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04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05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06"/>
        <v>2.0000000000000018E-2</v>
      </c>
      <c r="AH52" s="19">
        <v>0.88</v>
      </c>
      <c r="AI52" s="19">
        <f t="shared" si="107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08"/>
        <v>1</v>
      </c>
      <c r="AQ52" s="19">
        <f t="shared" si="12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09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10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11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12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13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14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15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16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17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18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19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20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21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22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23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24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25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4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5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6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7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8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9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30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1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2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3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4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5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6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7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8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9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40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1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2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3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99"/>
        <v>0.5636363636363636</v>
      </c>
      <c r="MI52" s="19">
        <f t="shared" si="44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0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5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6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7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8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9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03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01"/>
        <v>0.99373040752351094</v>
      </c>
      <c r="OU52" s="19">
        <f t="shared" si="51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2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3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4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5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6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7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8"/>
        <v>0.99373040752351094</v>
      </c>
      <c r="RP52" s="132">
        <f t="shared" si="59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02"/>
        <v>0.99373040752351094</v>
      </c>
      <c r="TA52" s="132">
        <f t="shared" si="60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1"/>
        <v>0.99373040752351094</v>
      </c>
      <c r="TI52" s="132">
        <f t="shared" si="62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3"/>
        <v>0.93354231974921631</v>
      </c>
      <c r="TQ52" s="132">
        <f t="shared" si="64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5"/>
        <v>0.99373825923606762</v>
      </c>
      <c r="TY52" s="132">
        <f t="shared" si="66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7"/>
        <v>0.99373825923606762</v>
      </c>
      <c r="UG52" s="132">
        <f t="shared" si="68"/>
        <v>0</v>
      </c>
      <c r="UH52" s="132"/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9"/>
        <v>0.99373825923606762</v>
      </c>
      <c r="UO52" s="132">
        <f t="shared" si="70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1"/>
        <v>0.99373825923606762</v>
      </c>
      <c r="UW52" s="132">
        <f t="shared" si="72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3"/>
        <v>0.99373825923606762</v>
      </c>
      <c r="VE52" s="132">
        <f t="shared" si="74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5"/>
        <v>0.99373825923606762</v>
      </c>
      <c r="VM52" s="132">
        <f t="shared" si="76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7"/>
        <v>0.99373825923606762</v>
      </c>
      <c r="VV52" s="157" t="s">
        <v>68</v>
      </c>
      <c r="VW52" s="157">
        <v>1597</v>
      </c>
      <c r="VX52" s="157">
        <v>1587</v>
      </c>
      <c r="VY52" s="157">
        <v>10</v>
      </c>
      <c r="VZ52" s="157">
        <v>0</v>
      </c>
      <c r="WA52" s="158">
        <f t="shared" si="78"/>
        <v>0.99373825923606762</v>
      </c>
      <c r="WC52" s="157" t="s">
        <v>68</v>
      </c>
      <c r="WD52" s="157">
        <v>1597</v>
      </c>
      <c r="WE52" s="157">
        <v>1587</v>
      </c>
      <c r="WF52" s="157">
        <v>10</v>
      </c>
      <c r="WG52" s="157">
        <v>0</v>
      </c>
      <c r="WH52" s="158">
        <f t="shared" si="79"/>
        <v>0.99373825923606762</v>
      </c>
      <c r="WI52" s="132">
        <f t="shared" si="126"/>
        <v>0</v>
      </c>
      <c r="WK52" s="157" t="s">
        <v>68</v>
      </c>
      <c r="WL52" s="157">
        <v>1597</v>
      </c>
      <c r="WM52" s="157">
        <v>1587</v>
      </c>
      <c r="WN52" s="157">
        <v>10</v>
      </c>
      <c r="WO52" s="157">
        <v>0</v>
      </c>
      <c r="WP52" s="158">
        <f t="shared" si="80"/>
        <v>0.99373825923606762</v>
      </c>
      <c r="WQ52" s="132">
        <f t="shared" si="81"/>
        <v>0</v>
      </c>
      <c r="WS52" s="157" t="s">
        <v>68</v>
      </c>
      <c r="WT52" s="157">
        <v>1597</v>
      </c>
      <c r="WU52" s="157">
        <v>1587</v>
      </c>
      <c r="WV52" s="157">
        <v>10</v>
      </c>
      <c r="WW52" s="157">
        <v>0</v>
      </c>
      <c r="WX52" s="158">
        <f t="shared" si="82"/>
        <v>0.99373825923606762</v>
      </c>
      <c r="WY52" s="132">
        <f t="shared" si="83"/>
        <v>0</v>
      </c>
      <c r="XA52" s="157" t="s">
        <v>68</v>
      </c>
      <c r="XB52" s="157">
        <v>1597</v>
      </c>
      <c r="XC52" s="157">
        <v>1587</v>
      </c>
      <c r="XD52" s="157">
        <v>10</v>
      </c>
      <c r="XE52" s="157">
        <v>0</v>
      </c>
      <c r="XF52" s="158">
        <f t="shared" si="84"/>
        <v>0.99373825923606762</v>
      </c>
      <c r="XG52" s="132">
        <f t="shared" si="85"/>
        <v>0</v>
      </c>
      <c r="XI52" s="157" t="s">
        <v>68</v>
      </c>
      <c r="XJ52" s="157">
        <v>1597</v>
      </c>
      <c r="XK52" s="157">
        <v>1587</v>
      </c>
      <c r="XL52" s="157">
        <v>10</v>
      </c>
      <c r="XM52" s="157">
        <v>0</v>
      </c>
      <c r="XN52" s="158">
        <f t="shared" si="86"/>
        <v>0.99373825923606762</v>
      </c>
      <c r="XO52" s="132">
        <f t="shared" si="87"/>
        <v>0</v>
      </c>
      <c r="XQ52" s="157" t="s">
        <v>68</v>
      </c>
      <c r="XR52" s="157">
        <v>1597</v>
      </c>
      <c r="XS52" s="157">
        <v>1587</v>
      </c>
      <c r="XT52" s="157">
        <v>10</v>
      </c>
      <c r="XU52" s="157">
        <v>0</v>
      </c>
      <c r="XV52" s="158">
        <f t="shared" si="88"/>
        <v>0.99373825923606762</v>
      </c>
      <c r="XW52" s="132">
        <f t="shared" si="89"/>
        <v>0</v>
      </c>
      <c r="XY52" s="157" t="s">
        <v>68</v>
      </c>
      <c r="XZ52" s="157">
        <v>1597</v>
      </c>
      <c r="YA52" s="157">
        <v>1587</v>
      </c>
      <c r="YB52" s="157">
        <v>10</v>
      </c>
      <c r="YC52" s="157">
        <v>0</v>
      </c>
      <c r="YD52" s="158">
        <f t="shared" si="90"/>
        <v>0.99373825923606762</v>
      </c>
      <c r="YE52" s="132">
        <f t="shared" si="91"/>
        <v>0</v>
      </c>
      <c r="YG52" s="157" t="s">
        <v>68</v>
      </c>
      <c r="YH52" s="157">
        <v>1597</v>
      </c>
      <c r="YI52" s="157">
        <v>1587</v>
      </c>
      <c r="YJ52" s="157">
        <v>10</v>
      </c>
      <c r="YK52" s="157">
        <v>0</v>
      </c>
      <c r="YL52" s="158">
        <f t="shared" si="92"/>
        <v>0.99373825923606762</v>
      </c>
      <c r="YM52" s="132">
        <f t="shared" si="93"/>
        <v>0</v>
      </c>
      <c r="YO52" s="157" t="s">
        <v>68</v>
      </c>
      <c r="YP52" s="157">
        <v>1597</v>
      </c>
      <c r="YQ52" s="157">
        <v>1587</v>
      </c>
      <c r="YR52" s="157">
        <v>10</v>
      </c>
      <c r="YS52" s="157">
        <v>0</v>
      </c>
      <c r="YT52" s="158">
        <f t="shared" si="94"/>
        <v>0.99373825923606762</v>
      </c>
      <c r="YU52" s="132">
        <f t="shared" si="95"/>
        <v>0</v>
      </c>
      <c r="YW52" s="157" t="s">
        <v>68</v>
      </c>
      <c r="YX52" s="157">
        <v>1597</v>
      </c>
      <c r="YY52" s="157">
        <v>1587</v>
      </c>
      <c r="YZ52" s="157">
        <v>10</v>
      </c>
      <c r="ZA52" s="157">
        <v>0</v>
      </c>
      <c r="ZB52" s="158">
        <f t="shared" si="96"/>
        <v>0.99373825923606762</v>
      </c>
      <c r="ZD52" s="157" t="s">
        <v>68</v>
      </c>
      <c r="ZE52" s="157">
        <v>1597</v>
      </c>
      <c r="ZF52" s="157">
        <v>1587</v>
      </c>
      <c r="ZG52" s="157">
        <v>10</v>
      </c>
      <c r="ZH52" s="157">
        <v>0</v>
      </c>
      <c r="ZI52" s="158">
        <f t="shared" si="97"/>
        <v>0.99373825923606762</v>
      </c>
      <c r="ZJ52" s="132">
        <f t="shared" si="98"/>
        <v>0.99373825923606762</v>
      </c>
    </row>
    <row r="53" spans="1:686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04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05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06"/>
        <v>0</v>
      </c>
      <c r="AH53" s="19">
        <v>1</v>
      </c>
      <c r="AI53" s="19">
        <f t="shared" si="107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08"/>
        <v>0.98295454545454541</v>
      </c>
      <c r="AQ53" s="19">
        <f t="shared" si="12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09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10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11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12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13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14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15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16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17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18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19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20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21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22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23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24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25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4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5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6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7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8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9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30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1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2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3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4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5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6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7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8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9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40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1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2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3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99"/>
        <v>0.98863636363636365</v>
      </c>
      <c r="MI53" s="19">
        <f t="shared" si="44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0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5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6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7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8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9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01"/>
        <v>0.98863636363636365</v>
      </c>
      <c r="OU53" s="19">
        <f t="shared" si="51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2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3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4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5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6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7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8"/>
        <v>0.98863636363636365</v>
      </c>
      <c r="RP53" s="132">
        <f t="shared" si="59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02"/>
        <v>0.98295454545454541</v>
      </c>
      <c r="TA53" s="132">
        <f t="shared" si="60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1"/>
        <v>0.96590909090909094</v>
      </c>
      <c r="TI53" s="132">
        <f t="shared" si="62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3"/>
        <v>0.95454545454545459</v>
      </c>
      <c r="TQ53" s="132">
        <f t="shared" si="64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5"/>
        <v>0.97159090909090906</v>
      </c>
      <c r="TY53" s="132">
        <f t="shared" si="66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7"/>
        <v>0.96590909090909094</v>
      </c>
      <c r="UG53" s="132">
        <f t="shared" si="68"/>
        <v>-5.6818181818181213E-3</v>
      </c>
      <c r="UH53" s="132"/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9"/>
        <v>0.96590909090909094</v>
      </c>
      <c r="UO53" s="132">
        <f t="shared" si="70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1"/>
        <v>0.97159090909090906</v>
      </c>
      <c r="UW53" s="132">
        <f t="shared" si="72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3"/>
        <v>0.97727272727272729</v>
      </c>
      <c r="VE53" s="132">
        <f t="shared" si="74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5"/>
        <v>0.97727272727272729</v>
      </c>
      <c r="VM53" s="132">
        <f t="shared" si="76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7"/>
        <v>0.97727272727272729</v>
      </c>
      <c r="VV53" s="157" t="s">
        <v>69</v>
      </c>
      <c r="VW53" s="157">
        <v>176</v>
      </c>
      <c r="VX53" s="157">
        <v>172</v>
      </c>
      <c r="VY53" s="157">
        <v>2</v>
      </c>
      <c r="VZ53" s="157">
        <v>2</v>
      </c>
      <c r="WA53" s="158">
        <f t="shared" si="78"/>
        <v>0.97727272727272729</v>
      </c>
      <c r="WC53" s="157" t="s">
        <v>69</v>
      </c>
      <c r="WD53" s="157">
        <v>176</v>
      </c>
      <c r="WE53" s="157">
        <v>173</v>
      </c>
      <c r="WF53" s="157">
        <v>2</v>
      </c>
      <c r="WG53" s="157">
        <v>1</v>
      </c>
      <c r="WH53" s="158">
        <f t="shared" si="79"/>
        <v>0.98295454545454541</v>
      </c>
      <c r="WI53" s="132">
        <f t="shared" si="126"/>
        <v>5.6818181818181213E-3</v>
      </c>
      <c r="WK53" s="157" t="s">
        <v>69</v>
      </c>
      <c r="WL53" s="157">
        <v>176</v>
      </c>
      <c r="WM53" s="157">
        <v>173</v>
      </c>
      <c r="WN53" s="157">
        <v>2</v>
      </c>
      <c r="WO53" s="157">
        <v>1</v>
      </c>
      <c r="WP53" s="158">
        <f t="shared" si="80"/>
        <v>0.98295454545454541</v>
      </c>
      <c r="WQ53" s="132">
        <f t="shared" si="81"/>
        <v>0</v>
      </c>
      <c r="WS53" s="157" t="s">
        <v>69</v>
      </c>
      <c r="WT53" s="157">
        <v>176</v>
      </c>
      <c r="WU53" s="157">
        <v>173</v>
      </c>
      <c r="WV53" s="157">
        <v>2</v>
      </c>
      <c r="WW53" s="157">
        <v>1</v>
      </c>
      <c r="WX53" s="158">
        <f t="shared" si="82"/>
        <v>0.98295454545454541</v>
      </c>
      <c r="WY53" s="132">
        <f t="shared" si="83"/>
        <v>0</v>
      </c>
      <c r="XA53" s="157" t="s">
        <v>69</v>
      </c>
      <c r="XB53" s="157">
        <v>176</v>
      </c>
      <c r="XC53" s="157">
        <v>173</v>
      </c>
      <c r="XD53" s="157">
        <v>2</v>
      </c>
      <c r="XE53" s="157">
        <v>1</v>
      </c>
      <c r="XF53" s="158">
        <f t="shared" si="84"/>
        <v>0.98295454545454541</v>
      </c>
      <c r="XG53" s="132">
        <f t="shared" si="85"/>
        <v>0</v>
      </c>
      <c r="XI53" s="157" t="s">
        <v>69</v>
      </c>
      <c r="XJ53" s="157">
        <v>176</v>
      </c>
      <c r="XK53" s="157">
        <v>173</v>
      </c>
      <c r="XL53" s="157">
        <v>2</v>
      </c>
      <c r="XM53" s="157">
        <v>1</v>
      </c>
      <c r="XN53" s="158">
        <f t="shared" si="86"/>
        <v>0.98295454545454541</v>
      </c>
      <c r="XO53" s="132">
        <f t="shared" si="87"/>
        <v>0</v>
      </c>
      <c r="XQ53" s="157" t="s">
        <v>69</v>
      </c>
      <c r="XR53" s="157">
        <v>176</v>
      </c>
      <c r="XS53" s="157">
        <v>173</v>
      </c>
      <c r="XT53" s="157">
        <v>2</v>
      </c>
      <c r="XU53" s="157">
        <v>1</v>
      </c>
      <c r="XV53" s="158">
        <f t="shared" si="88"/>
        <v>0.98295454545454541</v>
      </c>
      <c r="XW53" s="132">
        <f t="shared" si="89"/>
        <v>0</v>
      </c>
      <c r="XY53" s="157" t="s">
        <v>69</v>
      </c>
      <c r="XZ53" s="157">
        <v>176</v>
      </c>
      <c r="YA53" s="157">
        <v>173</v>
      </c>
      <c r="YB53" s="157">
        <v>2</v>
      </c>
      <c r="YC53" s="157">
        <v>1</v>
      </c>
      <c r="YD53" s="158">
        <f t="shared" si="90"/>
        <v>0.98295454545454541</v>
      </c>
      <c r="YE53" s="132">
        <f t="shared" si="91"/>
        <v>0</v>
      </c>
      <c r="YG53" s="157" t="s">
        <v>69</v>
      </c>
      <c r="YH53" s="157">
        <v>176</v>
      </c>
      <c r="YI53" s="157">
        <v>173</v>
      </c>
      <c r="YJ53" s="157">
        <v>2</v>
      </c>
      <c r="YK53" s="157">
        <v>1</v>
      </c>
      <c r="YL53" s="158">
        <f t="shared" si="92"/>
        <v>0.98295454545454541</v>
      </c>
      <c r="YM53" s="132">
        <f t="shared" si="93"/>
        <v>0</v>
      </c>
      <c r="YO53" s="157" t="s">
        <v>69</v>
      </c>
      <c r="YP53" s="157">
        <v>176</v>
      </c>
      <c r="YQ53" s="157">
        <v>174</v>
      </c>
      <c r="YR53" s="157">
        <v>2</v>
      </c>
      <c r="YS53" s="157">
        <v>0</v>
      </c>
      <c r="YT53" s="158">
        <f t="shared" si="94"/>
        <v>0.98863636363636365</v>
      </c>
      <c r="YU53" s="132">
        <f t="shared" si="95"/>
        <v>5.6818181818182323E-3</v>
      </c>
      <c r="YW53" s="157" t="s">
        <v>69</v>
      </c>
      <c r="YX53" s="157">
        <v>176</v>
      </c>
      <c r="YY53" s="157">
        <v>174</v>
      </c>
      <c r="YZ53" s="157">
        <v>2</v>
      </c>
      <c r="ZA53" s="157">
        <v>0</v>
      </c>
      <c r="ZB53" s="158">
        <f t="shared" si="96"/>
        <v>0.98863636363636365</v>
      </c>
      <c r="ZD53" s="157" t="s">
        <v>69</v>
      </c>
      <c r="ZE53" s="157">
        <v>176</v>
      </c>
      <c r="ZF53" s="157">
        <v>174</v>
      </c>
      <c r="ZG53" s="157">
        <v>2</v>
      </c>
      <c r="ZH53" s="157">
        <v>0</v>
      </c>
      <c r="ZI53" s="158">
        <f t="shared" si="97"/>
        <v>0.98863636363636365</v>
      </c>
      <c r="ZJ53" s="132">
        <f t="shared" si="98"/>
        <v>0.98863636363636365</v>
      </c>
    </row>
    <row r="54" spans="1:686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04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05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06"/>
        <v>0</v>
      </c>
      <c r="AH54" s="54">
        <v>0.97</v>
      </c>
      <c r="AI54" s="19">
        <f t="shared" si="107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08"/>
        <v>0.81851851851851853</v>
      </c>
      <c r="AQ54" s="19">
        <f t="shared" si="12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09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10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11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12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13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14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15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16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17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18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19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20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21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22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23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24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25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4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5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6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7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8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9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30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1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2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3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4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5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6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7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8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9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40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1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2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3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99"/>
        <v>0.96536796536796532</v>
      </c>
      <c r="MI54" s="19">
        <f t="shared" si="44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0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5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6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7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8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9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2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01"/>
        <v>0.96536796536796532</v>
      </c>
      <c r="OU54" s="19">
        <f t="shared" si="51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2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3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4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5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6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7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8"/>
        <v>0.96536796536796532</v>
      </c>
      <c r="RP54" s="132">
        <f t="shared" si="59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02"/>
        <v>0.96536796536796532</v>
      </c>
      <c r="TA54" s="132">
        <f t="shared" si="60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1"/>
        <v>0.96536796536796532</v>
      </c>
      <c r="TI54" s="132">
        <f t="shared" si="62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3"/>
        <v>0.96536796536796532</v>
      </c>
      <c r="TQ54" s="132">
        <f t="shared" si="64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5"/>
        <v>0.96536796536796532</v>
      </c>
      <c r="TY54" s="132">
        <f t="shared" si="66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7"/>
        <v>0.96536796536796532</v>
      </c>
      <c r="UG54" s="132">
        <f t="shared" si="68"/>
        <v>0</v>
      </c>
      <c r="UH54" s="132"/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9"/>
        <v>0.96536796536796532</v>
      </c>
      <c r="UO54" s="132">
        <f t="shared" si="70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1"/>
        <v>0.96536796536796532</v>
      </c>
      <c r="UW54" s="132">
        <f t="shared" si="72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3"/>
        <v>0.96536796536796532</v>
      </c>
      <c r="VE54" s="132">
        <f t="shared" si="74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5"/>
        <v>0.96536796536796532</v>
      </c>
      <c r="VM54" s="132">
        <f t="shared" si="76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7"/>
        <v>0.96536796536796532</v>
      </c>
      <c r="VV54" s="157" t="s">
        <v>70</v>
      </c>
      <c r="VW54" s="157">
        <v>231</v>
      </c>
      <c r="VX54" s="157">
        <v>223</v>
      </c>
      <c r="VY54" s="157">
        <v>7</v>
      </c>
      <c r="VZ54" s="157">
        <v>1</v>
      </c>
      <c r="WA54" s="158">
        <f t="shared" si="78"/>
        <v>0.96536796536796532</v>
      </c>
      <c r="WC54" s="157" t="s">
        <v>70</v>
      </c>
      <c r="WD54" s="157">
        <v>231</v>
      </c>
      <c r="WE54" s="157">
        <v>223</v>
      </c>
      <c r="WF54" s="157">
        <v>7</v>
      </c>
      <c r="WG54" s="157">
        <v>1</v>
      </c>
      <c r="WH54" s="158">
        <f t="shared" si="79"/>
        <v>0.96536796536796532</v>
      </c>
      <c r="WI54" s="132">
        <f t="shared" si="126"/>
        <v>0</v>
      </c>
      <c r="WK54" s="157" t="s">
        <v>70</v>
      </c>
      <c r="WL54" s="157">
        <v>231</v>
      </c>
      <c r="WM54" s="157">
        <v>223</v>
      </c>
      <c r="WN54" s="157">
        <v>7</v>
      </c>
      <c r="WO54" s="157">
        <v>1</v>
      </c>
      <c r="WP54" s="158">
        <f t="shared" si="80"/>
        <v>0.96536796536796532</v>
      </c>
      <c r="WQ54" s="132">
        <f t="shared" si="81"/>
        <v>0</v>
      </c>
      <c r="WS54" s="157" t="s">
        <v>70</v>
      </c>
      <c r="WT54" s="157">
        <v>231</v>
      </c>
      <c r="WU54" s="157">
        <v>223</v>
      </c>
      <c r="WV54" s="157">
        <v>7</v>
      </c>
      <c r="WW54" s="157">
        <v>1</v>
      </c>
      <c r="WX54" s="158">
        <f t="shared" si="82"/>
        <v>0.96536796536796532</v>
      </c>
      <c r="WY54" s="132">
        <f t="shared" si="83"/>
        <v>0</v>
      </c>
      <c r="XA54" s="157" t="s">
        <v>70</v>
      </c>
      <c r="XB54" s="157">
        <v>231</v>
      </c>
      <c r="XC54" s="157">
        <v>223</v>
      </c>
      <c r="XD54" s="157">
        <v>7</v>
      </c>
      <c r="XE54" s="157">
        <v>1</v>
      </c>
      <c r="XF54" s="158">
        <f t="shared" si="84"/>
        <v>0.96536796536796532</v>
      </c>
      <c r="XG54" s="132">
        <f t="shared" si="85"/>
        <v>0</v>
      </c>
      <c r="XI54" s="157" t="s">
        <v>70</v>
      </c>
      <c r="XJ54" s="157">
        <v>231</v>
      </c>
      <c r="XK54" s="157">
        <v>223</v>
      </c>
      <c r="XL54" s="157">
        <v>7</v>
      </c>
      <c r="XM54" s="157">
        <v>1</v>
      </c>
      <c r="XN54" s="158">
        <f t="shared" si="86"/>
        <v>0.96536796536796532</v>
      </c>
      <c r="XO54" s="132">
        <f t="shared" si="87"/>
        <v>0</v>
      </c>
      <c r="XQ54" s="157" t="s">
        <v>70</v>
      </c>
      <c r="XR54" s="157">
        <v>231</v>
      </c>
      <c r="XS54" s="157">
        <v>223</v>
      </c>
      <c r="XT54" s="157">
        <v>7</v>
      </c>
      <c r="XU54" s="157">
        <v>1</v>
      </c>
      <c r="XV54" s="158">
        <f t="shared" si="88"/>
        <v>0.96536796536796532</v>
      </c>
      <c r="XW54" s="132">
        <f t="shared" si="89"/>
        <v>0</v>
      </c>
      <c r="XY54" s="157" t="s">
        <v>70</v>
      </c>
      <c r="XZ54" s="157">
        <v>231</v>
      </c>
      <c r="YA54" s="157">
        <v>223</v>
      </c>
      <c r="YB54" s="157">
        <v>7</v>
      </c>
      <c r="YC54" s="157">
        <v>1</v>
      </c>
      <c r="YD54" s="158">
        <f t="shared" si="90"/>
        <v>0.96536796536796532</v>
      </c>
      <c r="YE54" s="132">
        <f t="shared" si="91"/>
        <v>0</v>
      </c>
      <c r="YG54" s="157" t="s">
        <v>70</v>
      </c>
      <c r="YH54" s="157">
        <v>270</v>
      </c>
      <c r="YI54" s="157">
        <v>260</v>
      </c>
      <c r="YJ54" s="157">
        <v>8</v>
      </c>
      <c r="YK54" s="157">
        <v>2</v>
      </c>
      <c r="YL54" s="158">
        <f t="shared" si="92"/>
        <v>0.96296296296296291</v>
      </c>
      <c r="YM54" s="132">
        <f t="shared" si="93"/>
        <v>-2.4050024050024099E-3</v>
      </c>
      <c r="YO54" s="157" t="s">
        <v>70</v>
      </c>
      <c r="YP54" s="157">
        <v>270</v>
      </c>
      <c r="YQ54" s="157">
        <v>260</v>
      </c>
      <c r="YR54" s="157">
        <v>8</v>
      </c>
      <c r="YS54" s="157">
        <v>2</v>
      </c>
      <c r="YT54" s="158">
        <f t="shared" si="94"/>
        <v>0.96296296296296291</v>
      </c>
      <c r="YU54" s="132">
        <f t="shared" si="95"/>
        <v>0</v>
      </c>
      <c r="YW54" s="157" t="s">
        <v>70</v>
      </c>
      <c r="YX54" s="157">
        <v>270</v>
      </c>
      <c r="YY54" s="157">
        <v>260</v>
      </c>
      <c r="YZ54" s="157">
        <v>8</v>
      </c>
      <c r="ZA54" s="157">
        <v>2</v>
      </c>
      <c r="ZB54" s="158">
        <f t="shared" si="96"/>
        <v>0.96296296296296291</v>
      </c>
      <c r="ZD54" s="157" t="s">
        <v>70</v>
      </c>
      <c r="ZE54" s="157">
        <v>270</v>
      </c>
      <c r="ZF54" s="157">
        <v>260</v>
      </c>
      <c r="ZG54" s="157">
        <v>8</v>
      </c>
      <c r="ZH54" s="157">
        <v>2</v>
      </c>
      <c r="ZI54" s="158">
        <f t="shared" si="97"/>
        <v>0.96296296296296291</v>
      </c>
      <c r="ZJ54" s="132">
        <f t="shared" si="98"/>
        <v>-1.0370370370370372</v>
      </c>
    </row>
    <row r="55" spans="1:686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04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05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06"/>
        <v>0</v>
      </c>
      <c r="AH55" s="23">
        <v>0.82</v>
      </c>
      <c r="AI55" s="19">
        <f t="shared" si="107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08"/>
        <v>0.96354166666666663</v>
      </c>
      <c r="AQ55" s="19">
        <f t="shared" si="12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09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10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11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12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13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14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15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16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17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18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19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20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21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22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23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24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25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4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5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6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7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8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9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30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1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2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3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4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5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6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7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8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9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40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1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2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3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4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0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5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6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7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8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9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2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1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2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3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4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5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6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7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8"/>
        <v>0.96354166666666663</v>
      </c>
      <c r="RP55" s="132">
        <f t="shared" si="59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02"/>
        <v>0.96354166666666663</v>
      </c>
      <c r="TA55" s="132">
        <f t="shared" si="60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1"/>
        <v>0.96354166666666663</v>
      </c>
      <c r="TI55" s="132">
        <f t="shared" si="62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3"/>
        <v>0.96354166666666663</v>
      </c>
      <c r="TQ55" s="132">
        <f t="shared" si="64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5"/>
        <v>0.96354166666666663</v>
      </c>
      <c r="TY55" s="132">
        <f t="shared" si="66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7"/>
        <v>0.96354166666666663</v>
      </c>
      <c r="UG55" s="132">
        <f t="shared" si="68"/>
        <v>0</v>
      </c>
      <c r="UH55" s="132"/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9"/>
        <v>0.96354166666666663</v>
      </c>
      <c r="UO55" s="132">
        <f t="shared" si="70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1"/>
        <v>0.96354166666666663</v>
      </c>
      <c r="UW55" s="132">
        <f t="shared" si="72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3"/>
        <v>0.96354166666666663</v>
      </c>
      <c r="VE55" s="132">
        <f t="shared" si="74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5"/>
        <v>0.96354166666666663</v>
      </c>
      <c r="VM55" s="132">
        <f t="shared" si="76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7"/>
        <v>0.96354166666666663</v>
      </c>
      <c r="VV55" s="163" t="s">
        <v>71</v>
      </c>
      <c r="VW55" s="156">
        <v>192</v>
      </c>
      <c r="VX55" s="156">
        <v>185</v>
      </c>
      <c r="VY55" s="157">
        <v>7</v>
      </c>
      <c r="VZ55" s="157">
        <v>0</v>
      </c>
      <c r="WA55" s="158">
        <f t="shared" si="78"/>
        <v>0.96354166666666663</v>
      </c>
      <c r="WC55" s="163" t="s">
        <v>71</v>
      </c>
      <c r="WD55" s="156">
        <v>192</v>
      </c>
      <c r="WE55" s="156">
        <v>185</v>
      </c>
      <c r="WF55" s="157">
        <v>7</v>
      </c>
      <c r="WG55" s="157">
        <v>0</v>
      </c>
      <c r="WH55" s="158">
        <f t="shared" si="79"/>
        <v>0.96354166666666663</v>
      </c>
      <c r="WI55" s="132">
        <f t="shared" si="126"/>
        <v>0</v>
      </c>
      <c r="WK55" s="163" t="s">
        <v>71</v>
      </c>
      <c r="WL55" s="156">
        <v>192</v>
      </c>
      <c r="WM55" s="156">
        <v>185</v>
      </c>
      <c r="WN55" s="157">
        <v>7</v>
      </c>
      <c r="WO55" s="157">
        <v>0</v>
      </c>
      <c r="WP55" s="158">
        <f t="shared" si="80"/>
        <v>0.96354166666666663</v>
      </c>
      <c r="WQ55" s="132">
        <f t="shared" si="81"/>
        <v>0</v>
      </c>
      <c r="WS55" s="163" t="s">
        <v>71</v>
      </c>
      <c r="WT55" s="156">
        <v>192</v>
      </c>
      <c r="WU55" s="156">
        <v>185</v>
      </c>
      <c r="WV55" s="157">
        <v>7</v>
      </c>
      <c r="WW55" s="157">
        <v>0</v>
      </c>
      <c r="WX55" s="158">
        <f t="shared" si="82"/>
        <v>0.96354166666666663</v>
      </c>
      <c r="WY55" s="132">
        <f t="shared" si="83"/>
        <v>0</v>
      </c>
      <c r="XA55" s="163" t="s">
        <v>71</v>
      </c>
      <c r="XB55" s="156">
        <v>192</v>
      </c>
      <c r="XC55" s="156">
        <v>185</v>
      </c>
      <c r="XD55" s="157">
        <v>7</v>
      </c>
      <c r="XE55" s="157">
        <v>0</v>
      </c>
      <c r="XF55" s="158">
        <f t="shared" si="84"/>
        <v>0.96354166666666663</v>
      </c>
      <c r="XG55" s="132">
        <f t="shared" si="85"/>
        <v>0</v>
      </c>
      <c r="XI55" s="163" t="s">
        <v>71</v>
      </c>
      <c r="XJ55" s="156">
        <v>192</v>
      </c>
      <c r="XK55" s="156">
        <v>185</v>
      </c>
      <c r="XL55" s="157">
        <v>7</v>
      </c>
      <c r="XM55" s="157">
        <v>0</v>
      </c>
      <c r="XN55" s="158">
        <f t="shared" si="86"/>
        <v>0.96354166666666663</v>
      </c>
      <c r="XO55" s="132">
        <f t="shared" si="87"/>
        <v>0</v>
      </c>
      <c r="XQ55" s="163" t="s">
        <v>71</v>
      </c>
      <c r="XR55" s="156">
        <v>192</v>
      </c>
      <c r="XS55" s="156">
        <v>185</v>
      </c>
      <c r="XT55" s="157">
        <v>7</v>
      </c>
      <c r="XU55" s="157">
        <v>0</v>
      </c>
      <c r="XV55" s="158">
        <f t="shared" si="88"/>
        <v>0.96354166666666663</v>
      </c>
      <c r="XW55" s="132">
        <f t="shared" si="89"/>
        <v>0</v>
      </c>
      <c r="XY55" s="163" t="s">
        <v>71</v>
      </c>
      <c r="XZ55" s="156">
        <v>192</v>
      </c>
      <c r="YA55" s="156">
        <v>185</v>
      </c>
      <c r="YB55" s="157">
        <v>7</v>
      </c>
      <c r="YC55" s="157">
        <v>0</v>
      </c>
      <c r="YD55" s="158">
        <f t="shared" si="90"/>
        <v>0.96354166666666663</v>
      </c>
      <c r="YE55" s="132">
        <f t="shared" si="91"/>
        <v>0</v>
      </c>
      <c r="YG55" s="163" t="s">
        <v>71</v>
      </c>
      <c r="YH55" s="156">
        <v>194</v>
      </c>
      <c r="YI55" s="156">
        <v>186</v>
      </c>
      <c r="YJ55" s="157">
        <v>7</v>
      </c>
      <c r="YK55" s="157">
        <v>1</v>
      </c>
      <c r="YL55" s="158">
        <f t="shared" si="92"/>
        <v>0.95876288659793818</v>
      </c>
      <c r="YM55" s="132">
        <f t="shared" si="93"/>
        <v>-4.7787800687284498E-3</v>
      </c>
      <c r="YO55" s="163" t="s">
        <v>71</v>
      </c>
      <c r="YP55" s="156">
        <v>194</v>
      </c>
      <c r="YQ55" s="156">
        <v>187</v>
      </c>
      <c r="YR55" s="157">
        <v>7</v>
      </c>
      <c r="YS55" s="157">
        <v>0</v>
      </c>
      <c r="YT55" s="158">
        <f t="shared" si="94"/>
        <v>0.96391752577319589</v>
      </c>
      <c r="YU55" s="132">
        <f t="shared" si="95"/>
        <v>5.1546391752577136E-3</v>
      </c>
      <c r="YW55" s="163" t="s">
        <v>71</v>
      </c>
      <c r="YX55" s="156">
        <v>194</v>
      </c>
      <c r="YY55" s="156">
        <v>187</v>
      </c>
      <c r="YZ55" s="157">
        <v>7</v>
      </c>
      <c r="ZA55" s="157">
        <v>0</v>
      </c>
      <c r="ZB55" s="158">
        <f t="shared" si="96"/>
        <v>0.96391752577319589</v>
      </c>
      <c r="ZD55" s="163" t="s">
        <v>71</v>
      </c>
      <c r="ZE55" s="156">
        <v>194</v>
      </c>
      <c r="ZF55" s="156">
        <v>187</v>
      </c>
      <c r="ZG55" s="157">
        <v>7</v>
      </c>
      <c r="ZH55" s="157">
        <v>0</v>
      </c>
      <c r="ZI55" s="158">
        <f t="shared" si="97"/>
        <v>0.96391752577319589</v>
      </c>
      <c r="ZJ55" s="132">
        <f t="shared" si="98"/>
        <v>0.96391752577319589</v>
      </c>
    </row>
    <row r="56" spans="1:686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04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05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06"/>
        <v>0</v>
      </c>
      <c r="AH56" s="19">
        <v>0.96</v>
      </c>
      <c r="AI56" s="19">
        <f t="shared" si="107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08"/>
        <v>0.61176470588235299</v>
      </c>
      <c r="AQ56" s="19">
        <f t="shared" si="12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09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10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11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12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13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14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15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16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17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18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19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20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21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22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23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24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25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4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5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6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7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8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9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30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1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2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3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4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5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6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7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8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9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40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1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2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3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99"/>
        <v>0.63529411764705879</v>
      </c>
      <c r="MI56" s="19">
        <f t="shared" si="44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0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5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6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7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8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9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2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01"/>
        <v>0.63529411764705879</v>
      </c>
      <c r="OU56" s="19">
        <f t="shared" si="51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2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3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4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5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6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7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8"/>
        <v>0.62352941176470589</v>
      </c>
      <c r="RP56" s="132">
        <f t="shared" si="59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02"/>
        <v>0.63529411764705879</v>
      </c>
      <c r="TA56" s="132">
        <f t="shared" si="60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1"/>
        <v>0.62352941176470589</v>
      </c>
      <c r="TI56" s="132">
        <f t="shared" si="62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3"/>
        <v>0.63529411764705879</v>
      </c>
      <c r="TQ56" s="132">
        <f t="shared" si="64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5"/>
        <v>0.62352941176470589</v>
      </c>
      <c r="TY56" s="132">
        <f t="shared" si="66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7"/>
        <v>0.62352941176470589</v>
      </c>
      <c r="UG56" s="132">
        <f t="shared" si="68"/>
        <v>0</v>
      </c>
      <c r="UH56" s="132"/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9"/>
        <v>0.63529411764705879</v>
      </c>
      <c r="UO56" s="132">
        <f t="shared" si="70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1"/>
        <v>0.63529411764705879</v>
      </c>
      <c r="UW56" s="132">
        <f t="shared" si="72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3"/>
        <v>0.63529411764705879</v>
      </c>
      <c r="VE56" s="132">
        <f t="shared" si="74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5"/>
        <v>0.63529411764705879</v>
      </c>
      <c r="VM56" s="132">
        <f t="shared" si="76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7"/>
        <v>0.63529411764705879</v>
      </c>
      <c r="VV56" s="157" t="s">
        <v>72</v>
      </c>
      <c r="VW56" s="157">
        <v>85</v>
      </c>
      <c r="VX56" s="157">
        <v>54</v>
      </c>
      <c r="VY56" s="157">
        <v>2</v>
      </c>
      <c r="VZ56" s="157">
        <v>29</v>
      </c>
      <c r="WA56" s="158">
        <f t="shared" si="78"/>
        <v>0.63529411764705879</v>
      </c>
      <c r="WC56" s="157" t="s">
        <v>72</v>
      </c>
      <c r="WD56" s="157">
        <v>85</v>
      </c>
      <c r="WE56" s="157">
        <v>54</v>
      </c>
      <c r="WF56" s="157">
        <v>2</v>
      </c>
      <c r="WG56" s="157">
        <v>29</v>
      </c>
      <c r="WH56" s="158">
        <f t="shared" si="79"/>
        <v>0.63529411764705879</v>
      </c>
      <c r="WI56" s="132">
        <f t="shared" si="126"/>
        <v>0</v>
      </c>
      <c r="WK56" s="157" t="s">
        <v>72</v>
      </c>
      <c r="WL56" s="157">
        <v>85</v>
      </c>
      <c r="WM56" s="157">
        <v>54</v>
      </c>
      <c r="WN56" s="157">
        <v>2</v>
      </c>
      <c r="WO56" s="157">
        <v>29</v>
      </c>
      <c r="WP56" s="158">
        <f t="shared" si="80"/>
        <v>0.63529411764705879</v>
      </c>
      <c r="WQ56" s="132">
        <f t="shared" si="81"/>
        <v>0</v>
      </c>
      <c r="WS56" s="157" t="s">
        <v>72</v>
      </c>
      <c r="WT56" s="157">
        <v>85</v>
      </c>
      <c r="WU56" s="157">
        <v>54</v>
      </c>
      <c r="WV56" s="157">
        <v>2</v>
      </c>
      <c r="WW56" s="157">
        <v>29</v>
      </c>
      <c r="WX56" s="158">
        <f t="shared" si="82"/>
        <v>0.63529411764705879</v>
      </c>
      <c r="WY56" s="132">
        <f t="shared" si="83"/>
        <v>0</v>
      </c>
      <c r="XA56" s="157" t="s">
        <v>72</v>
      </c>
      <c r="XB56" s="157">
        <v>85</v>
      </c>
      <c r="XC56" s="157">
        <v>54</v>
      </c>
      <c r="XD56" s="157">
        <v>2</v>
      </c>
      <c r="XE56" s="157">
        <v>29</v>
      </c>
      <c r="XF56" s="158">
        <f t="shared" si="84"/>
        <v>0.63529411764705879</v>
      </c>
      <c r="XG56" s="132">
        <f t="shared" si="85"/>
        <v>0</v>
      </c>
      <c r="XI56" s="157" t="s">
        <v>72</v>
      </c>
      <c r="XJ56" s="157">
        <v>85</v>
      </c>
      <c r="XK56" s="157">
        <v>54</v>
      </c>
      <c r="XL56" s="157">
        <v>2</v>
      </c>
      <c r="XM56" s="157">
        <v>29</v>
      </c>
      <c r="XN56" s="158">
        <f t="shared" si="86"/>
        <v>0.63529411764705879</v>
      </c>
      <c r="XO56" s="132">
        <f t="shared" si="87"/>
        <v>0</v>
      </c>
      <c r="XQ56" s="157" t="s">
        <v>72</v>
      </c>
      <c r="XR56" s="157">
        <v>85</v>
      </c>
      <c r="XS56" s="157">
        <v>54</v>
      </c>
      <c r="XT56" s="157">
        <v>2</v>
      </c>
      <c r="XU56" s="157">
        <v>29</v>
      </c>
      <c r="XV56" s="158">
        <f t="shared" si="88"/>
        <v>0.63529411764705879</v>
      </c>
      <c r="XW56" s="132">
        <f t="shared" si="89"/>
        <v>0</v>
      </c>
      <c r="XY56" s="157" t="s">
        <v>72</v>
      </c>
      <c r="XZ56" s="157">
        <v>85</v>
      </c>
      <c r="YA56" s="157">
        <v>54</v>
      </c>
      <c r="YB56" s="157">
        <v>2</v>
      </c>
      <c r="YC56" s="157">
        <v>29</v>
      </c>
      <c r="YD56" s="158">
        <f t="shared" si="90"/>
        <v>0.63529411764705879</v>
      </c>
      <c r="YE56" s="132">
        <f t="shared" si="91"/>
        <v>0</v>
      </c>
      <c r="YG56" s="157" t="s">
        <v>72</v>
      </c>
      <c r="YH56" s="157">
        <v>85</v>
      </c>
      <c r="YI56" s="157">
        <v>54</v>
      </c>
      <c r="YJ56" s="157">
        <v>2</v>
      </c>
      <c r="YK56" s="157">
        <v>29</v>
      </c>
      <c r="YL56" s="158">
        <f t="shared" si="92"/>
        <v>0.63529411764705879</v>
      </c>
      <c r="YM56" s="132">
        <f t="shared" si="93"/>
        <v>0</v>
      </c>
      <c r="YO56" s="157" t="s">
        <v>72</v>
      </c>
      <c r="YP56" s="157">
        <v>85</v>
      </c>
      <c r="YQ56" s="157">
        <v>54</v>
      </c>
      <c r="YR56" s="157">
        <v>2</v>
      </c>
      <c r="YS56" s="157">
        <v>29</v>
      </c>
      <c r="YT56" s="158">
        <f t="shared" si="94"/>
        <v>0.63529411764705879</v>
      </c>
      <c r="YU56" s="132">
        <f t="shared" si="95"/>
        <v>0</v>
      </c>
      <c r="YW56" s="157" t="s">
        <v>72</v>
      </c>
      <c r="YX56" s="157">
        <v>85</v>
      </c>
      <c r="YY56" s="157">
        <v>54</v>
      </c>
      <c r="YZ56" s="157">
        <v>2</v>
      </c>
      <c r="ZA56" s="157">
        <v>29</v>
      </c>
      <c r="ZB56" s="158">
        <f t="shared" si="96"/>
        <v>0.63529411764705879</v>
      </c>
      <c r="ZD56" s="157" t="s">
        <v>72</v>
      </c>
      <c r="ZE56" s="157">
        <v>85</v>
      </c>
      <c r="ZF56" s="157">
        <v>54</v>
      </c>
      <c r="ZG56" s="157">
        <v>2</v>
      </c>
      <c r="ZH56" s="157">
        <v>29</v>
      </c>
      <c r="ZI56" s="158">
        <f t="shared" si="97"/>
        <v>0.63529411764705879</v>
      </c>
      <c r="ZJ56" s="132">
        <f t="shared" si="98"/>
        <v>-28.36470588235294</v>
      </c>
    </row>
    <row r="57" spans="1:686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04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05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06"/>
        <v>0</v>
      </c>
      <c r="AH57" s="19">
        <v>0.61</v>
      </c>
      <c r="AI57" s="19">
        <f t="shared" si="107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08"/>
        <v>0.90598290598290598</v>
      </c>
      <c r="AQ57" s="19">
        <f t="shared" si="12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09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10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11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12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13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14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15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16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17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18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19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20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21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22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23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24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25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4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5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6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7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8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9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30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1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2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3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4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5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6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7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8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9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40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1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2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3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99"/>
        <v>0.92882562277580072</v>
      </c>
      <c r="MI57" s="19">
        <f t="shared" si="44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0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5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6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7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8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9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2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01"/>
        <v>0.90378006872852235</v>
      </c>
      <c r="OU57" s="19">
        <f t="shared" si="51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2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3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4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5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6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7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8"/>
        <v>0.87628865979381443</v>
      </c>
      <c r="RP57" s="132">
        <f t="shared" si="59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02"/>
        <v>0.90378006872852235</v>
      </c>
      <c r="TA57" s="132">
        <f t="shared" si="60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1"/>
        <v>0.90378006872852235</v>
      </c>
      <c r="TI57" s="132">
        <f t="shared" si="62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3"/>
        <v>0.90378006872852235</v>
      </c>
      <c r="TQ57" s="132">
        <f t="shared" si="64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5"/>
        <v>0.90034364261168387</v>
      </c>
      <c r="TY57" s="132">
        <f t="shared" si="66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7"/>
        <v>0.89690721649484539</v>
      </c>
      <c r="UG57" s="132">
        <f t="shared" si="68"/>
        <v>-3.4364261168384758E-3</v>
      </c>
      <c r="UH57" s="132"/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9"/>
        <v>0.90034364261168387</v>
      </c>
      <c r="UO57" s="132">
        <f t="shared" si="70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1"/>
        <v>0.90378006872852235</v>
      </c>
      <c r="UW57" s="132">
        <f t="shared" si="72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3"/>
        <v>0.90034364261168387</v>
      </c>
      <c r="VE57" s="132">
        <f t="shared" si="74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5"/>
        <v>0.90378006872852235</v>
      </c>
      <c r="VM57" s="132">
        <f t="shared" si="76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7"/>
        <v>0.90378006872852235</v>
      </c>
      <c r="VV57" s="157" t="s">
        <v>73</v>
      </c>
      <c r="VW57" s="157">
        <v>291</v>
      </c>
      <c r="VX57" s="157">
        <v>262</v>
      </c>
      <c r="VY57" s="157">
        <v>27</v>
      </c>
      <c r="VZ57" s="157">
        <v>2</v>
      </c>
      <c r="WA57" s="158">
        <f t="shared" si="78"/>
        <v>0.90034364261168387</v>
      </c>
      <c r="WC57" s="157" t="s">
        <v>73</v>
      </c>
      <c r="WD57" s="157">
        <v>291</v>
      </c>
      <c r="WE57" s="157">
        <v>263</v>
      </c>
      <c r="WF57" s="157">
        <v>26</v>
      </c>
      <c r="WG57" s="157">
        <v>2</v>
      </c>
      <c r="WH57" s="158">
        <f t="shared" si="79"/>
        <v>0.90378006872852235</v>
      </c>
      <c r="WI57" s="132">
        <f t="shared" si="126"/>
        <v>3.4364261168384758E-3</v>
      </c>
      <c r="WK57" s="157" t="s">
        <v>73</v>
      </c>
      <c r="WL57" s="157">
        <v>291</v>
      </c>
      <c r="WM57" s="157">
        <v>263</v>
      </c>
      <c r="WN57" s="157">
        <v>26</v>
      </c>
      <c r="WO57" s="157">
        <v>2</v>
      </c>
      <c r="WP57" s="158">
        <f t="shared" si="80"/>
        <v>0.90378006872852235</v>
      </c>
      <c r="WQ57" s="132">
        <f t="shared" si="81"/>
        <v>0</v>
      </c>
      <c r="WS57" s="157" t="s">
        <v>73</v>
      </c>
      <c r="WT57" s="157">
        <v>291</v>
      </c>
      <c r="WU57" s="157">
        <v>262</v>
      </c>
      <c r="WV57" s="157">
        <v>26</v>
      </c>
      <c r="WW57" s="157">
        <v>3</v>
      </c>
      <c r="WX57" s="158">
        <f t="shared" si="82"/>
        <v>0.90034364261168387</v>
      </c>
      <c r="WY57" s="132">
        <f t="shared" si="83"/>
        <v>-3.4364261168384758E-3</v>
      </c>
      <c r="XA57" s="157" t="s">
        <v>73</v>
      </c>
      <c r="XB57" s="157">
        <v>291</v>
      </c>
      <c r="XC57" s="157">
        <v>263</v>
      </c>
      <c r="XD57" s="157">
        <v>26</v>
      </c>
      <c r="XE57" s="157">
        <v>2</v>
      </c>
      <c r="XF57" s="158">
        <f t="shared" si="84"/>
        <v>0.90378006872852235</v>
      </c>
      <c r="XG57" s="132">
        <f t="shared" si="85"/>
        <v>3.4364261168384758E-3</v>
      </c>
      <c r="XI57" s="157" t="s">
        <v>73</v>
      </c>
      <c r="XJ57" s="157">
        <v>291</v>
      </c>
      <c r="XK57" s="157">
        <v>262</v>
      </c>
      <c r="XL57" s="157">
        <v>27</v>
      </c>
      <c r="XM57" s="157">
        <v>2</v>
      </c>
      <c r="XN57" s="158">
        <f t="shared" si="86"/>
        <v>0.90034364261168387</v>
      </c>
      <c r="XO57" s="132">
        <f t="shared" si="87"/>
        <v>-3.4364261168384758E-3</v>
      </c>
      <c r="XQ57" s="157" t="s">
        <v>73</v>
      </c>
      <c r="XR57" s="157">
        <v>291</v>
      </c>
      <c r="XS57" s="157">
        <v>263</v>
      </c>
      <c r="XT57" s="157">
        <v>26</v>
      </c>
      <c r="XU57" s="157">
        <v>2</v>
      </c>
      <c r="XV57" s="158">
        <f t="shared" si="88"/>
        <v>0.90378006872852235</v>
      </c>
      <c r="XW57" s="132">
        <f t="shared" si="89"/>
        <v>3.4364261168384758E-3</v>
      </c>
      <c r="XY57" s="157" t="s">
        <v>73</v>
      </c>
      <c r="XZ57" s="157">
        <v>291</v>
      </c>
      <c r="YA57" s="157">
        <v>262</v>
      </c>
      <c r="YB57" s="157">
        <v>26</v>
      </c>
      <c r="YC57" s="157">
        <v>3</v>
      </c>
      <c r="YD57" s="158">
        <f t="shared" si="90"/>
        <v>0.90034364261168387</v>
      </c>
      <c r="YE57" s="132">
        <f t="shared" si="91"/>
        <v>-3.4364261168384758E-3</v>
      </c>
      <c r="YG57" s="157" t="s">
        <v>73</v>
      </c>
      <c r="YH57" s="157">
        <v>291</v>
      </c>
      <c r="YI57" s="157">
        <v>263</v>
      </c>
      <c r="YJ57" s="157">
        <v>26</v>
      </c>
      <c r="YK57" s="157">
        <v>2</v>
      </c>
      <c r="YL57" s="158">
        <f t="shared" si="92"/>
        <v>0.90378006872852235</v>
      </c>
      <c r="YM57" s="132">
        <f t="shared" si="93"/>
        <v>3.4364261168384758E-3</v>
      </c>
      <c r="YO57" s="157" t="s">
        <v>73</v>
      </c>
      <c r="YP57" s="157">
        <v>291</v>
      </c>
      <c r="YQ57" s="157">
        <v>263</v>
      </c>
      <c r="YR57" s="157">
        <v>26</v>
      </c>
      <c r="YS57" s="157">
        <v>2</v>
      </c>
      <c r="YT57" s="158">
        <f t="shared" si="94"/>
        <v>0.90378006872852235</v>
      </c>
      <c r="YU57" s="132">
        <f t="shared" si="95"/>
        <v>0</v>
      </c>
      <c r="YW57" s="157" t="s">
        <v>73</v>
      </c>
      <c r="YX57" s="157">
        <v>291</v>
      </c>
      <c r="YY57" s="157">
        <v>263</v>
      </c>
      <c r="YZ57" s="157">
        <v>26</v>
      </c>
      <c r="ZA57" s="157">
        <v>2</v>
      </c>
      <c r="ZB57" s="158">
        <f t="shared" si="96"/>
        <v>0.90378006872852235</v>
      </c>
      <c r="ZD57" s="157" t="s">
        <v>73</v>
      </c>
      <c r="ZE57" s="157">
        <v>291</v>
      </c>
      <c r="ZF57" s="157">
        <v>263</v>
      </c>
      <c r="ZG57" s="157">
        <v>26</v>
      </c>
      <c r="ZH57" s="157">
        <v>2</v>
      </c>
      <c r="ZI57" s="158">
        <f t="shared" si="97"/>
        <v>0.90378006872852235</v>
      </c>
      <c r="ZJ57" s="132">
        <f t="shared" si="98"/>
        <v>-1.0962199312714778</v>
      </c>
    </row>
    <row r="58" spans="1:686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04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05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06"/>
        <v>0</v>
      </c>
      <c r="AH58" s="23">
        <v>0.93</v>
      </c>
      <c r="AI58" s="19">
        <f t="shared" si="107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08"/>
        <v>0.8571428571428571</v>
      </c>
      <c r="AQ58" s="19">
        <f t="shared" si="12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09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10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11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12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13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14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15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16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17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18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19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20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21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22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23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24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25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4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5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6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7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8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9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30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1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2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3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4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5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6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7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8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9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40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1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2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3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99"/>
        <v>0.8571428571428571</v>
      </c>
      <c r="MI58" s="19">
        <f t="shared" si="44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0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5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6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7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8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9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2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01"/>
        <v>0.8571428571428571</v>
      </c>
      <c r="OU58" s="19">
        <f t="shared" si="51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2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3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4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5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6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7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8"/>
        <v>0.8571428571428571</v>
      </c>
      <c r="RP58" s="132">
        <f t="shared" si="59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02"/>
        <v>0.8571428571428571</v>
      </c>
      <c r="TA58" s="132">
        <f t="shared" si="60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1"/>
        <v>0.8571428571428571</v>
      </c>
      <c r="TI58" s="132">
        <f t="shared" si="62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3"/>
        <v>0.8571428571428571</v>
      </c>
      <c r="TQ58" s="132">
        <f t="shared" si="64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5"/>
        <v>0.8571428571428571</v>
      </c>
      <c r="TY58" s="132">
        <f t="shared" si="66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7"/>
        <v>0.8571428571428571</v>
      </c>
      <c r="UG58" s="132">
        <f t="shared" si="68"/>
        <v>0</v>
      </c>
      <c r="UH58" s="132"/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9"/>
        <v>0.8571428571428571</v>
      </c>
      <c r="UO58" s="132">
        <f t="shared" si="70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1"/>
        <v>0.8571428571428571</v>
      </c>
      <c r="UW58" s="132">
        <f t="shared" si="72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3"/>
        <v>0.8571428571428571</v>
      </c>
      <c r="VE58" s="132">
        <f t="shared" si="74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5"/>
        <v>0.8571428571428571</v>
      </c>
      <c r="VM58" s="132">
        <f t="shared" si="76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7"/>
        <v>0.8571428571428571</v>
      </c>
      <c r="VV58" s="157" t="s">
        <v>264</v>
      </c>
      <c r="VW58" s="157">
        <v>7</v>
      </c>
      <c r="VX58" s="157">
        <v>6</v>
      </c>
      <c r="VY58" s="157">
        <v>1</v>
      </c>
      <c r="VZ58" s="157">
        <v>0</v>
      </c>
      <c r="WA58" s="158">
        <f t="shared" si="78"/>
        <v>0.8571428571428571</v>
      </c>
      <c r="WC58" s="157" t="s">
        <v>264</v>
      </c>
      <c r="WD58" s="157">
        <v>7</v>
      </c>
      <c r="WE58" s="157">
        <v>6</v>
      </c>
      <c r="WF58" s="157">
        <v>1</v>
      </c>
      <c r="WG58" s="157">
        <v>0</v>
      </c>
      <c r="WH58" s="158">
        <f t="shared" si="79"/>
        <v>0.8571428571428571</v>
      </c>
      <c r="WI58" s="132">
        <f t="shared" si="126"/>
        <v>0</v>
      </c>
      <c r="WK58" s="157" t="s">
        <v>264</v>
      </c>
      <c r="WL58" s="157">
        <v>7</v>
      </c>
      <c r="WM58" s="157">
        <v>6</v>
      </c>
      <c r="WN58" s="157">
        <v>1</v>
      </c>
      <c r="WO58" s="157">
        <v>0</v>
      </c>
      <c r="WP58" s="158">
        <f t="shared" si="80"/>
        <v>0.8571428571428571</v>
      </c>
      <c r="WQ58" s="132">
        <f t="shared" si="81"/>
        <v>0</v>
      </c>
      <c r="WS58" s="157" t="s">
        <v>264</v>
      </c>
      <c r="WT58" s="157">
        <v>7</v>
      </c>
      <c r="WU58" s="157">
        <v>6</v>
      </c>
      <c r="WV58" s="157">
        <v>1</v>
      </c>
      <c r="WW58" s="157">
        <v>0</v>
      </c>
      <c r="WX58" s="158">
        <f t="shared" si="82"/>
        <v>0.8571428571428571</v>
      </c>
      <c r="WY58" s="132">
        <f t="shared" si="83"/>
        <v>0</v>
      </c>
      <c r="XA58" s="157" t="s">
        <v>264</v>
      </c>
      <c r="XB58" s="157">
        <v>7</v>
      </c>
      <c r="XC58" s="157">
        <v>6</v>
      </c>
      <c r="XD58" s="157">
        <v>1</v>
      </c>
      <c r="XE58" s="157">
        <v>0</v>
      </c>
      <c r="XF58" s="158">
        <f t="shared" si="84"/>
        <v>0.8571428571428571</v>
      </c>
      <c r="XG58" s="132">
        <f t="shared" si="85"/>
        <v>0</v>
      </c>
      <c r="XI58" s="157" t="s">
        <v>264</v>
      </c>
      <c r="XJ58" s="157">
        <v>7</v>
      </c>
      <c r="XK58" s="157">
        <v>6</v>
      </c>
      <c r="XL58" s="157">
        <v>1</v>
      </c>
      <c r="XM58" s="157">
        <v>0</v>
      </c>
      <c r="XN58" s="158">
        <f t="shared" si="86"/>
        <v>0.8571428571428571</v>
      </c>
      <c r="XO58" s="132">
        <f t="shared" si="87"/>
        <v>0</v>
      </c>
      <c r="XQ58" s="157" t="s">
        <v>264</v>
      </c>
      <c r="XR58" s="157">
        <v>7</v>
      </c>
      <c r="XS58" s="157">
        <v>6</v>
      </c>
      <c r="XT58" s="157">
        <v>1</v>
      </c>
      <c r="XU58" s="157">
        <v>0</v>
      </c>
      <c r="XV58" s="158">
        <f t="shared" si="88"/>
        <v>0.8571428571428571</v>
      </c>
      <c r="XW58" s="132">
        <f t="shared" si="89"/>
        <v>0</v>
      </c>
      <c r="XY58" s="157" t="s">
        <v>264</v>
      </c>
      <c r="XZ58" s="157">
        <v>7</v>
      </c>
      <c r="YA58" s="157">
        <v>6</v>
      </c>
      <c r="YB58" s="157">
        <v>1</v>
      </c>
      <c r="YC58" s="157">
        <v>0</v>
      </c>
      <c r="YD58" s="158">
        <f t="shared" si="90"/>
        <v>0.8571428571428571</v>
      </c>
      <c r="YE58" s="132">
        <f t="shared" si="91"/>
        <v>0</v>
      </c>
      <c r="YG58" s="157" t="s">
        <v>264</v>
      </c>
      <c r="YH58" s="157">
        <v>7</v>
      </c>
      <c r="YI58" s="157">
        <v>6</v>
      </c>
      <c r="YJ58" s="157">
        <v>1</v>
      </c>
      <c r="YK58" s="157">
        <v>0</v>
      </c>
      <c r="YL58" s="158">
        <f t="shared" si="92"/>
        <v>0.8571428571428571</v>
      </c>
      <c r="YM58" s="132">
        <f t="shared" si="93"/>
        <v>0</v>
      </c>
      <c r="YO58" s="157" t="s">
        <v>264</v>
      </c>
      <c r="YP58" s="157">
        <v>7</v>
      </c>
      <c r="YQ58" s="157">
        <v>6</v>
      </c>
      <c r="YR58" s="157">
        <v>1</v>
      </c>
      <c r="YS58" s="157">
        <v>0</v>
      </c>
      <c r="YT58" s="158">
        <f t="shared" si="94"/>
        <v>0.8571428571428571</v>
      </c>
      <c r="YU58" s="132">
        <f t="shared" si="95"/>
        <v>0</v>
      </c>
      <c r="YW58" s="157" t="s">
        <v>264</v>
      </c>
      <c r="YX58" s="157">
        <v>7</v>
      </c>
      <c r="YY58" s="157">
        <v>6</v>
      </c>
      <c r="YZ58" s="157">
        <v>1</v>
      </c>
      <c r="ZA58" s="157">
        <v>0</v>
      </c>
      <c r="ZB58" s="158">
        <f t="shared" si="96"/>
        <v>0.8571428571428571</v>
      </c>
      <c r="ZD58" s="157" t="s">
        <v>264</v>
      </c>
      <c r="ZE58" s="157">
        <v>7</v>
      </c>
      <c r="ZF58" s="157">
        <v>6</v>
      </c>
      <c r="ZG58" s="157">
        <v>1</v>
      </c>
      <c r="ZH58" s="157">
        <v>0</v>
      </c>
      <c r="ZI58" s="158">
        <f t="shared" si="97"/>
        <v>0.8571428571428571</v>
      </c>
      <c r="ZJ58" s="132">
        <f t="shared" si="98"/>
        <v>0.8571428571428571</v>
      </c>
    </row>
    <row r="59" spans="1:686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04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05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06"/>
        <v>0</v>
      </c>
      <c r="AH59" s="19">
        <v>0.85</v>
      </c>
      <c r="AI59" s="19">
        <f t="shared" si="107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08"/>
        <v>1</v>
      </c>
      <c r="AQ59" s="19">
        <f t="shared" si="12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09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10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11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12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13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14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15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16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17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18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19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20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21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22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23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24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25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4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5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6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7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8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30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1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2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3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4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5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6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7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8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9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40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1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2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3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99"/>
        <v>0.90277777777777779</v>
      </c>
      <c r="MI59" s="19">
        <f t="shared" si="44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0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5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6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7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8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9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2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01"/>
        <v>0.92361111111111116</v>
      </c>
      <c r="OU59" s="19">
        <f t="shared" si="51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2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3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4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5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6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7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8"/>
        <v>0.90972222222222221</v>
      </c>
      <c r="RP59" s="132">
        <f t="shared" si="59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02"/>
        <v>0.90277777777777779</v>
      </c>
      <c r="TA59" s="132">
        <f t="shared" si="60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1"/>
        <v>0.90277777777777779</v>
      </c>
      <c r="TI59" s="132">
        <f t="shared" si="62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3"/>
        <v>0.89583333333333337</v>
      </c>
      <c r="TQ59" s="132">
        <f t="shared" si="64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5"/>
        <v>0.88194444444444442</v>
      </c>
      <c r="TY59" s="132">
        <f t="shared" si="66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7"/>
        <v>0.90277777777777779</v>
      </c>
      <c r="UG59" s="132">
        <f t="shared" si="68"/>
        <v>2.083333333333337E-2</v>
      </c>
      <c r="UH59" s="132"/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9"/>
        <v>0.90277777777777779</v>
      </c>
      <c r="UO59" s="132">
        <f t="shared" si="70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1"/>
        <v>0.93055555555555558</v>
      </c>
      <c r="UW59" s="132">
        <f t="shared" si="72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3"/>
        <v>0.93055555555555558</v>
      </c>
      <c r="VE59" s="132">
        <f t="shared" si="74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5"/>
        <v>0.93055555555555558</v>
      </c>
      <c r="VM59" s="132">
        <f t="shared" si="76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7"/>
        <v>0.93055555555555558</v>
      </c>
      <c r="VV59" s="157" t="s">
        <v>270</v>
      </c>
      <c r="VW59" s="156">
        <v>144</v>
      </c>
      <c r="VX59" s="156">
        <v>134</v>
      </c>
      <c r="VY59" s="156">
        <v>8</v>
      </c>
      <c r="VZ59" s="156">
        <v>2</v>
      </c>
      <c r="WA59" s="158">
        <f t="shared" si="78"/>
        <v>0.93055555555555558</v>
      </c>
      <c r="WC59" s="157" t="s">
        <v>270</v>
      </c>
      <c r="WD59" s="156">
        <v>144</v>
      </c>
      <c r="WE59" s="156">
        <v>134</v>
      </c>
      <c r="WF59" s="156">
        <v>8</v>
      </c>
      <c r="WG59" s="156">
        <v>2</v>
      </c>
      <c r="WH59" s="158">
        <f t="shared" si="79"/>
        <v>0.93055555555555558</v>
      </c>
      <c r="WI59" s="132">
        <f t="shared" si="126"/>
        <v>0</v>
      </c>
      <c r="WK59" s="157" t="s">
        <v>270</v>
      </c>
      <c r="WL59" s="156">
        <v>144</v>
      </c>
      <c r="WM59" s="156">
        <v>134</v>
      </c>
      <c r="WN59" s="156">
        <v>8</v>
      </c>
      <c r="WO59" s="156">
        <v>2</v>
      </c>
      <c r="WP59" s="158">
        <f t="shared" si="80"/>
        <v>0.93055555555555558</v>
      </c>
      <c r="WQ59" s="132">
        <f t="shared" si="81"/>
        <v>0</v>
      </c>
      <c r="WS59" s="157" t="s">
        <v>270</v>
      </c>
      <c r="WT59" s="156">
        <v>144</v>
      </c>
      <c r="WU59" s="156">
        <v>134</v>
      </c>
      <c r="WV59" s="156">
        <v>8</v>
      </c>
      <c r="WW59" s="156">
        <v>2</v>
      </c>
      <c r="WX59" s="158">
        <f t="shared" si="82"/>
        <v>0.93055555555555558</v>
      </c>
      <c r="WY59" s="132">
        <f t="shared" si="83"/>
        <v>0</v>
      </c>
      <c r="XA59" s="157" t="s">
        <v>270</v>
      </c>
      <c r="XB59" s="156">
        <v>144</v>
      </c>
      <c r="XC59" s="156">
        <v>134</v>
      </c>
      <c r="XD59" s="156">
        <v>8</v>
      </c>
      <c r="XE59" s="156">
        <v>2</v>
      </c>
      <c r="XF59" s="158">
        <f t="shared" si="84"/>
        <v>0.93055555555555558</v>
      </c>
      <c r="XG59" s="132">
        <f t="shared" si="85"/>
        <v>0</v>
      </c>
      <c r="XI59" s="157" t="s">
        <v>270</v>
      </c>
      <c r="XJ59" s="156">
        <v>144</v>
      </c>
      <c r="XK59" s="156">
        <v>134</v>
      </c>
      <c r="XL59" s="156">
        <v>8</v>
      </c>
      <c r="XM59" s="156">
        <v>2</v>
      </c>
      <c r="XN59" s="158">
        <f t="shared" si="86"/>
        <v>0.93055555555555558</v>
      </c>
      <c r="XO59" s="132">
        <f t="shared" si="87"/>
        <v>0</v>
      </c>
      <c r="XQ59" s="157" t="s">
        <v>270</v>
      </c>
      <c r="XR59" s="156">
        <v>144</v>
      </c>
      <c r="XS59" s="156">
        <v>134</v>
      </c>
      <c r="XT59" s="156">
        <v>8</v>
      </c>
      <c r="XU59" s="156">
        <v>2</v>
      </c>
      <c r="XV59" s="158">
        <f t="shared" si="88"/>
        <v>0.93055555555555558</v>
      </c>
      <c r="XW59" s="132">
        <f t="shared" si="89"/>
        <v>0</v>
      </c>
      <c r="XY59" s="157" t="s">
        <v>270</v>
      </c>
      <c r="XZ59" s="156">
        <v>144</v>
      </c>
      <c r="YA59" s="156">
        <v>134</v>
      </c>
      <c r="YB59" s="156">
        <v>8</v>
      </c>
      <c r="YC59" s="156">
        <v>2</v>
      </c>
      <c r="YD59" s="158">
        <f t="shared" si="90"/>
        <v>0.93055555555555558</v>
      </c>
      <c r="YE59" s="132">
        <f t="shared" si="91"/>
        <v>0</v>
      </c>
      <c r="YG59" s="157" t="s">
        <v>270</v>
      </c>
      <c r="YH59" s="156">
        <v>144</v>
      </c>
      <c r="YI59" s="156">
        <v>134</v>
      </c>
      <c r="YJ59" s="156">
        <v>8</v>
      </c>
      <c r="YK59" s="156">
        <v>2</v>
      </c>
      <c r="YL59" s="158">
        <f t="shared" si="92"/>
        <v>0.93055555555555558</v>
      </c>
      <c r="YM59" s="132">
        <f t="shared" si="93"/>
        <v>0</v>
      </c>
      <c r="YO59" s="157" t="s">
        <v>270</v>
      </c>
      <c r="YP59" s="156">
        <v>144</v>
      </c>
      <c r="YQ59" s="156">
        <v>134</v>
      </c>
      <c r="YR59" s="156">
        <v>8</v>
      </c>
      <c r="YS59" s="156">
        <v>2</v>
      </c>
      <c r="YT59" s="158">
        <f t="shared" si="94"/>
        <v>0.93055555555555558</v>
      </c>
      <c r="YU59" s="132">
        <f t="shared" si="95"/>
        <v>0</v>
      </c>
      <c r="YW59" s="157" t="s">
        <v>270</v>
      </c>
      <c r="YX59" s="156">
        <v>144</v>
      </c>
      <c r="YY59" s="156">
        <v>134</v>
      </c>
      <c r="YZ59" s="156">
        <v>8</v>
      </c>
      <c r="ZA59" s="156">
        <v>2</v>
      </c>
      <c r="ZB59" s="158">
        <f t="shared" si="96"/>
        <v>0.93055555555555558</v>
      </c>
      <c r="ZD59" s="157" t="s">
        <v>270</v>
      </c>
      <c r="ZE59" s="156">
        <v>144</v>
      </c>
      <c r="ZF59" s="156">
        <v>134</v>
      </c>
      <c r="ZG59" s="156">
        <v>8</v>
      </c>
      <c r="ZH59" s="156">
        <v>2</v>
      </c>
      <c r="ZI59" s="158">
        <f t="shared" si="97"/>
        <v>0.93055555555555558</v>
      </c>
      <c r="ZJ59" s="132">
        <f t="shared" si="98"/>
        <v>-1.0694444444444444</v>
      </c>
    </row>
    <row r="60" spans="1:686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04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05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06"/>
        <v>8.9999999999999969E-2</v>
      </c>
      <c r="AH60" s="19">
        <v>0.97</v>
      </c>
      <c r="AI60" s="19">
        <f t="shared" si="107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08"/>
        <v>0.8571428571428571</v>
      </c>
      <c r="AQ60" s="19">
        <f t="shared" si="12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09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10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11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12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13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14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15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16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17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18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19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20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21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22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23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24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25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4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5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6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7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8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30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1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2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3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4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5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6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7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8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9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40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1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2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3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99"/>
        <v>1</v>
      </c>
      <c r="MI60" s="19">
        <f t="shared" si="44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0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5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6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7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8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9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2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01"/>
        <v>1</v>
      </c>
      <c r="OU60" s="19">
        <f t="shared" si="51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2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3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4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5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6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7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8"/>
        <v>1</v>
      </c>
      <c r="RP60" s="132">
        <f t="shared" si="59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02"/>
        <v>1</v>
      </c>
      <c r="TA60" s="132">
        <f t="shared" si="60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1"/>
        <v>1</v>
      </c>
      <c r="TI60" s="132">
        <f t="shared" si="62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3"/>
        <v>1</v>
      </c>
      <c r="TQ60" s="132">
        <f t="shared" si="64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5"/>
        <v>1</v>
      </c>
      <c r="TY60" s="132">
        <f t="shared" si="66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7"/>
        <v>1</v>
      </c>
      <c r="UG60" s="132">
        <f t="shared" si="68"/>
        <v>0</v>
      </c>
      <c r="UH60" s="132"/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9"/>
        <v>1</v>
      </c>
      <c r="UO60" s="132">
        <f t="shared" si="70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1"/>
        <v>1</v>
      </c>
      <c r="UW60" s="132">
        <f t="shared" si="72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3"/>
        <v>1</v>
      </c>
      <c r="VE60" s="132">
        <f t="shared" si="74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5"/>
        <v>1</v>
      </c>
      <c r="VM60" s="132">
        <f t="shared" si="76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7"/>
        <v>1</v>
      </c>
      <c r="VV60" s="157" t="s">
        <v>265</v>
      </c>
      <c r="VW60" s="157">
        <v>68</v>
      </c>
      <c r="VX60" s="157">
        <v>68</v>
      </c>
      <c r="VY60" s="157">
        <v>0</v>
      </c>
      <c r="VZ60" s="157">
        <v>0</v>
      </c>
      <c r="WA60" s="158">
        <f t="shared" si="78"/>
        <v>1</v>
      </c>
      <c r="WC60" s="157" t="s">
        <v>265</v>
      </c>
      <c r="WD60" s="157">
        <v>68</v>
      </c>
      <c r="WE60" s="157">
        <v>68</v>
      </c>
      <c r="WF60" s="157">
        <v>0</v>
      </c>
      <c r="WG60" s="157">
        <v>0</v>
      </c>
      <c r="WH60" s="158">
        <f t="shared" si="79"/>
        <v>1</v>
      </c>
      <c r="WI60" s="132">
        <f t="shared" si="126"/>
        <v>0</v>
      </c>
      <c r="WK60" s="157" t="s">
        <v>265</v>
      </c>
      <c r="WL60" s="157">
        <v>68</v>
      </c>
      <c r="WM60" s="157">
        <v>68</v>
      </c>
      <c r="WN60" s="157">
        <v>0</v>
      </c>
      <c r="WO60" s="157">
        <v>0</v>
      </c>
      <c r="WP60" s="158">
        <f t="shared" si="80"/>
        <v>1</v>
      </c>
      <c r="WQ60" s="132">
        <f t="shared" si="81"/>
        <v>0</v>
      </c>
      <c r="WS60" s="157" t="s">
        <v>265</v>
      </c>
      <c r="WT60" s="157">
        <v>68</v>
      </c>
      <c r="WU60" s="157">
        <v>68</v>
      </c>
      <c r="WV60" s="157">
        <v>0</v>
      </c>
      <c r="WW60" s="157">
        <v>0</v>
      </c>
      <c r="WX60" s="158">
        <f t="shared" si="82"/>
        <v>1</v>
      </c>
      <c r="WY60" s="132">
        <f t="shared" si="83"/>
        <v>0</v>
      </c>
      <c r="XA60" s="157" t="s">
        <v>265</v>
      </c>
      <c r="XB60" s="157">
        <v>68</v>
      </c>
      <c r="XC60" s="157">
        <v>68</v>
      </c>
      <c r="XD60" s="157">
        <v>0</v>
      </c>
      <c r="XE60" s="157">
        <v>0</v>
      </c>
      <c r="XF60" s="158">
        <f t="shared" si="84"/>
        <v>1</v>
      </c>
      <c r="XG60" s="132">
        <f t="shared" si="85"/>
        <v>0</v>
      </c>
      <c r="XI60" s="157" t="s">
        <v>265</v>
      </c>
      <c r="XJ60" s="157">
        <v>68</v>
      </c>
      <c r="XK60" s="157">
        <v>68</v>
      </c>
      <c r="XL60" s="157">
        <v>0</v>
      </c>
      <c r="XM60" s="157">
        <v>0</v>
      </c>
      <c r="XN60" s="158">
        <f t="shared" si="86"/>
        <v>1</v>
      </c>
      <c r="XO60" s="132">
        <f t="shared" si="87"/>
        <v>0</v>
      </c>
      <c r="XQ60" s="157" t="s">
        <v>265</v>
      </c>
      <c r="XR60" s="157">
        <v>68</v>
      </c>
      <c r="XS60" s="157">
        <v>68</v>
      </c>
      <c r="XT60" s="157">
        <v>0</v>
      </c>
      <c r="XU60" s="157">
        <v>0</v>
      </c>
      <c r="XV60" s="158">
        <f t="shared" si="88"/>
        <v>1</v>
      </c>
      <c r="XW60" s="132">
        <f t="shared" si="89"/>
        <v>0</v>
      </c>
      <c r="XY60" s="157" t="s">
        <v>265</v>
      </c>
      <c r="XZ60" s="157">
        <v>68</v>
      </c>
      <c r="YA60" s="157">
        <v>68</v>
      </c>
      <c r="YB60" s="157">
        <v>0</v>
      </c>
      <c r="YC60" s="157">
        <v>0</v>
      </c>
      <c r="YD60" s="158">
        <f t="shared" si="90"/>
        <v>1</v>
      </c>
      <c r="YE60" s="132">
        <f t="shared" si="91"/>
        <v>0</v>
      </c>
      <c r="YG60" s="157" t="s">
        <v>265</v>
      </c>
      <c r="YH60" s="157">
        <v>68</v>
      </c>
      <c r="YI60" s="157">
        <v>68</v>
      </c>
      <c r="YJ60" s="157">
        <v>0</v>
      </c>
      <c r="YK60" s="157">
        <v>0</v>
      </c>
      <c r="YL60" s="158">
        <f t="shared" si="92"/>
        <v>1</v>
      </c>
      <c r="YM60" s="132">
        <f t="shared" si="93"/>
        <v>0</v>
      </c>
      <c r="YO60" s="157" t="s">
        <v>265</v>
      </c>
      <c r="YP60" s="157">
        <v>68</v>
      </c>
      <c r="YQ60" s="157">
        <v>68</v>
      </c>
      <c r="YR60" s="157">
        <v>0</v>
      </c>
      <c r="YS60" s="157">
        <v>0</v>
      </c>
      <c r="YT60" s="158">
        <f t="shared" si="94"/>
        <v>1</v>
      </c>
      <c r="YU60" s="132">
        <f t="shared" si="95"/>
        <v>0</v>
      </c>
      <c r="YW60" s="157" t="s">
        <v>265</v>
      </c>
      <c r="YX60" s="157">
        <v>68</v>
      </c>
      <c r="YY60" s="157">
        <v>68</v>
      </c>
      <c r="YZ60" s="157">
        <v>0</v>
      </c>
      <c r="ZA60" s="157">
        <v>0</v>
      </c>
      <c r="ZB60" s="158">
        <f t="shared" si="96"/>
        <v>1</v>
      </c>
      <c r="ZD60" s="157" t="s">
        <v>265</v>
      </c>
      <c r="ZE60" s="157">
        <v>68</v>
      </c>
      <c r="ZF60" s="157">
        <v>68</v>
      </c>
      <c r="ZG60" s="157">
        <v>0</v>
      </c>
      <c r="ZH60" s="157">
        <v>0</v>
      </c>
      <c r="ZI60" s="158">
        <f t="shared" si="97"/>
        <v>1</v>
      </c>
      <c r="ZJ60" s="132">
        <f t="shared" si="98"/>
        <v>1</v>
      </c>
    </row>
    <row r="61" spans="1:686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04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05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06"/>
        <v>0</v>
      </c>
      <c r="AH61" s="19">
        <v>0.85</v>
      </c>
      <c r="AI61" s="19">
        <f t="shared" si="107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08"/>
        <v>0.96875</v>
      </c>
      <c r="AQ61" s="19">
        <f t="shared" si="12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09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10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11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12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13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14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15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16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17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18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19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20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21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22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23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24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25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4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5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6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7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8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30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1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2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3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4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5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6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7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8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9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40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1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2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3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99"/>
        <v>1</v>
      </c>
      <c r="MI61" s="19">
        <f t="shared" si="44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0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5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6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7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8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9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2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01"/>
        <v>1</v>
      </c>
      <c r="OU61" s="19">
        <f t="shared" si="51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2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3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4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5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6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7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8"/>
        <v>1</v>
      </c>
      <c r="RP61" s="132">
        <f t="shared" si="59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02"/>
        <v>1</v>
      </c>
      <c r="TA61" s="132">
        <f t="shared" si="60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1"/>
        <v>1</v>
      </c>
      <c r="TI61" s="132">
        <f t="shared" si="62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3"/>
        <v>1</v>
      </c>
      <c r="TQ61" s="132">
        <f t="shared" si="64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5"/>
        <v>1</v>
      </c>
      <c r="TY61" s="132">
        <f t="shared" si="66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7"/>
        <v>1</v>
      </c>
      <c r="UG61" s="132">
        <f t="shared" si="68"/>
        <v>0</v>
      </c>
      <c r="UH61" s="132"/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9"/>
        <v>1</v>
      </c>
      <c r="UO61" s="132">
        <f t="shared" si="70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1"/>
        <v>1</v>
      </c>
      <c r="UW61" s="132">
        <f t="shared" si="72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3"/>
        <v>1</v>
      </c>
      <c r="VE61" s="132">
        <f t="shared" si="74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5"/>
        <v>1</v>
      </c>
      <c r="VM61" s="132">
        <f t="shared" si="76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7"/>
        <v>1</v>
      </c>
      <c r="VV61" s="157" t="s">
        <v>180</v>
      </c>
      <c r="VW61" s="157">
        <v>3</v>
      </c>
      <c r="VX61" s="157">
        <v>3</v>
      </c>
      <c r="VY61" s="157">
        <v>0</v>
      </c>
      <c r="VZ61" s="157">
        <v>0</v>
      </c>
      <c r="WA61" s="158">
        <f t="shared" si="78"/>
        <v>1</v>
      </c>
      <c r="WC61" s="157" t="s">
        <v>180</v>
      </c>
      <c r="WD61" s="157">
        <v>3</v>
      </c>
      <c r="WE61" s="157">
        <v>3</v>
      </c>
      <c r="WF61" s="157">
        <v>0</v>
      </c>
      <c r="WG61" s="157">
        <v>0</v>
      </c>
      <c r="WH61" s="158">
        <f t="shared" si="79"/>
        <v>1</v>
      </c>
      <c r="WI61" s="132">
        <f t="shared" si="126"/>
        <v>0</v>
      </c>
      <c r="WK61" s="157" t="s">
        <v>180</v>
      </c>
      <c r="WL61" s="157">
        <v>3</v>
      </c>
      <c r="WM61" s="157">
        <v>3</v>
      </c>
      <c r="WN61" s="157">
        <v>0</v>
      </c>
      <c r="WO61" s="157">
        <v>0</v>
      </c>
      <c r="WP61" s="158">
        <f t="shared" si="80"/>
        <v>1</v>
      </c>
      <c r="WQ61" s="132">
        <f t="shared" si="81"/>
        <v>0</v>
      </c>
      <c r="WS61" s="157" t="s">
        <v>180</v>
      </c>
      <c r="WT61" s="157">
        <v>3</v>
      </c>
      <c r="WU61" s="157">
        <v>3</v>
      </c>
      <c r="WV61" s="157">
        <v>0</v>
      </c>
      <c r="WW61" s="157">
        <v>0</v>
      </c>
      <c r="WX61" s="158">
        <f t="shared" si="82"/>
        <v>1</v>
      </c>
      <c r="WY61" s="132">
        <f t="shared" si="83"/>
        <v>0</v>
      </c>
      <c r="XA61" s="157" t="s">
        <v>180</v>
      </c>
      <c r="XB61" s="157">
        <v>3</v>
      </c>
      <c r="XC61" s="157">
        <v>3</v>
      </c>
      <c r="XD61" s="157">
        <v>0</v>
      </c>
      <c r="XE61" s="157">
        <v>0</v>
      </c>
      <c r="XF61" s="158">
        <f t="shared" si="84"/>
        <v>1</v>
      </c>
      <c r="XG61" s="132">
        <f t="shared" si="85"/>
        <v>0</v>
      </c>
      <c r="XI61" s="157" t="s">
        <v>180</v>
      </c>
      <c r="XJ61" s="157">
        <v>3</v>
      </c>
      <c r="XK61" s="157">
        <v>3</v>
      </c>
      <c r="XL61" s="157">
        <v>0</v>
      </c>
      <c r="XM61" s="157">
        <v>0</v>
      </c>
      <c r="XN61" s="158">
        <f t="shared" si="86"/>
        <v>1</v>
      </c>
      <c r="XO61" s="132">
        <f t="shared" si="87"/>
        <v>0</v>
      </c>
      <c r="XQ61" s="157" t="s">
        <v>180</v>
      </c>
      <c r="XR61" s="157">
        <v>3</v>
      </c>
      <c r="XS61" s="157">
        <v>3</v>
      </c>
      <c r="XT61" s="157">
        <v>0</v>
      </c>
      <c r="XU61" s="157">
        <v>0</v>
      </c>
      <c r="XV61" s="158">
        <f t="shared" si="88"/>
        <v>1</v>
      </c>
      <c r="XW61" s="132">
        <f t="shared" si="89"/>
        <v>0</v>
      </c>
      <c r="XY61" s="157" t="s">
        <v>180</v>
      </c>
      <c r="XZ61" s="157">
        <v>3</v>
      </c>
      <c r="YA61" s="157">
        <v>3</v>
      </c>
      <c r="YB61" s="157">
        <v>0</v>
      </c>
      <c r="YC61" s="157">
        <v>0</v>
      </c>
      <c r="YD61" s="158">
        <f t="shared" si="90"/>
        <v>1</v>
      </c>
      <c r="YE61" s="132">
        <f t="shared" si="91"/>
        <v>0</v>
      </c>
      <c r="YG61" s="157" t="s">
        <v>180</v>
      </c>
      <c r="YH61" s="157">
        <v>3</v>
      </c>
      <c r="YI61" s="157">
        <v>3</v>
      </c>
      <c r="YJ61" s="157">
        <v>0</v>
      </c>
      <c r="YK61" s="157">
        <v>0</v>
      </c>
      <c r="YL61" s="158">
        <f t="shared" si="92"/>
        <v>1</v>
      </c>
      <c r="YM61" s="132">
        <f t="shared" si="93"/>
        <v>0</v>
      </c>
      <c r="YO61" s="157" t="s">
        <v>180</v>
      </c>
      <c r="YP61" s="157">
        <v>3</v>
      </c>
      <c r="YQ61" s="157">
        <v>3</v>
      </c>
      <c r="YR61" s="157">
        <v>0</v>
      </c>
      <c r="YS61" s="157">
        <v>0</v>
      </c>
      <c r="YT61" s="158">
        <f t="shared" si="94"/>
        <v>1</v>
      </c>
      <c r="YU61" s="132">
        <f t="shared" si="95"/>
        <v>0</v>
      </c>
      <c r="YW61" s="157" t="s">
        <v>180</v>
      </c>
      <c r="YX61" s="157">
        <v>3</v>
      </c>
      <c r="YY61" s="157">
        <v>3</v>
      </c>
      <c r="YZ61" s="157">
        <v>0</v>
      </c>
      <c r="ZA61" s="157">
        <v>0</v>
      </c>
      <c r="ZB61" s="158">
        <f t="shared" si="96"/>
        <v>1</v>
      </c>
      <c r="ZD61" s="157" t="s">
        <v>180</v>
      </c>
      <c r="ZE61" s="157">
        <v>3</v>
      </c>
      <c r="ZF61" s="157">
        <v>3</v>
      </c>
      <c r="ZG61" s="157">
        <v>0</v>
      </c>
      <c r="ZH61" s="157">
        <v>0</v>
      </c>
      <c r="ZI61" s="158">
        <f t="shared" si="97"/>
        <v>1</v>
      </c>
      <c r="ZJ61" s="132">
        <f t="shared" si="98"/>
        <v>1</v>
      </c>
    </row>
    <row r="62" spans="1:686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04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05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06"/>
        <v>0</v>
      </c>
      <c r="AH62" s="19">
        <v>0.96</v>
      </c>
      <c r="AI62" s="19">
        <f t="shared" si="107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08"/>
        <v>0.2</v>
      </c>
      <c r="AQ62" s="19">
        <f t="shared" si="12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09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10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11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12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13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14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15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16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17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18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19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20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21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22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23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24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25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4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5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6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7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8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30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1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2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3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4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5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6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7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8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9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40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1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2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3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99"/>
        <v>0.8571428571428571</v>
      </c>
      <c r="MI62" s="19">
        <f t="shared" si="44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0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5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6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7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8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9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2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01"/>
        <v>0.8571428571428571</v>
      </c>
      <c r="OU62" s="19">
        <f t="shared" si="51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2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3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4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5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6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7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8"/>
        <v>0.8571428571428571</v>
      </c>
      <c r="RP62" s="132">
        <f t="shared" si="59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02"/>
        <v>0.8571428571428571</v>
      </c>
      <c r="TA62" s="132">
        <f t="shared" si="60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1"/>
        <v>0.8571428571428571</v>
      </c>
      <c r="TI62" s="132">
        <f t="shared" si="62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3"/>
        <v>0.8571428571428571</v>
      </c>
      <c r="TQ62" s="132">
        <f t="shared" si="64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5"/>
        <v>0.8571428571428571</v>
      </c>
      <c r="TY62" s="132">
        <f t="shared" si="66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7"/>
        <v>0.8571428571428571</v>
      </c>
      <c r="UG62" s="132">
        <f t="shared" si="68"/>
        <v>0</v>
      </c>
      <c r="UH62" s="132"/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9"/>
        <v>0.8571428571428571</v>
      </c>
      <c r="UO62" s="132">
        <f t="shared" si="70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1"/>
        <v>0.8571428571428571</v>
      </c>
      <c r="UW62" s="132">
        <f t="shared" si="72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3"/>
        <v>0.8571428571428571</v>
      </c>
      <c r="VE62" s="132">
        <f t="shared" si="74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5"/>
        <v>0.8571428571428571</v>
      </c>
      <c r="VM62" s="132">
        <f t="shared" si="76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7"/>
        <v>0.8571428571428571</v>
      </c>
      <c r="VV62" s="157" t="s">
        <v>77</v>
      </c>
      <c r="VW62" s="157">
        <v>7</v>
      </c>
      <c r="VX62" s="157">
        <v>6</v>
      </c>
      <c r="VY62" s="157">
        <v>1</v>
      </c>
      <c r="VZ62" s="157">
        <v>0</v>
      </c>
      <c r="WA62" s="158">
        <f t="shared" si="78"/>
        <v>0.8571428571428571</v>
      </c>
      <c r="WC62" s="157" t="s">
        <v>77</v>
      </c>
      <c r="WD62" s="157">
        <v>7</v>
      </c>
      <c r="WE62" s="157">
        <v>6</v>
      </c>
      <c r="WF62" s="157">
        <v>1</v>
      </c>
      <c r="WG62" s="157">
        <v>0</v>
      </c>
      <c r="WH62" s="158">
        <f t="shared" si="79"/>
        <v>0.8571428571428571</v>
      </c>
      <c r="WI62" s="132">
        <f t="shared" si="126"/>
        <v>0</v>
      </c>
      <c r="WK62" s="157" t="s">
        <v>77</v>
      </c>
      <c r="WL62" s="157">
        <v>7</v>
      </c>
      <c r="WM62" s="157">
        <v>6</v>
      </c>
      <c r="WN62" s="157">
        <v>1</v>
      </c>
      <c r="WO62" s="157">
        <v>0</v>
      </c>
      <c r="WP62" s="158">
        <f t="shared" si="80"/>
        <v>0.8571428571428571</v>
      </c>
      <c r="WQ62" s="132">
        <f t="shared" si="81"/>
        <v>0</v>
      </c>
      <c r="WS62" s="157" t="s">
        <v>77</v>
      </c>
      <c r="WT62" s="157">
        <v>7</v>
      </c>
      <c r="WU62" s="157">
        <v>6</v>
      </c>
      <c r="WV62" s="157">
        <v>1</v>
      </c>
      <c r="WW62" s="157">
        <v>0</v>
      </c>
      <c r="WX62" s="158">
        <f t="shared" si="82"/>
        <v>0.8571428571428571</v>
      </c>
      <c r="WY62" s="132">
        <f t="shared" si="83"/>
        <v>0</v>
      </c>
      <c r="XA62" s="157" t="s">
        <v>77</v>
      </c>
      <c r="XB62" s="157">
        <v>7</v>
      </c>
      <c r="XC62" s="157">
        <v>6</v>
      </c>
      <c r="XD62" s="157">
        <v>1</v>
      </c>
      <c r="XE62" s="157">
        <v>0</v>
      </c>
      <c r="XF62" s="158">
        <f t="shared" si="84"/>
        <v>0.8571428571428571</v>
      </c>
      <c r="XG62" s="132">
        <f t="shared" si="85"/>
        <v>0</v>
      </c>
      <c r="XI62" s="157" t="s">
        <v>77</v>
      </c>
      <c r="XJ62" s="157">
        <v>7</v>
      </c>
      <c r="XK62" s="157">
        <v>6</v>
      </c>
      <c r="XL62" s="157">
        <v>1</v>
      </c>
      <c r="XM62" s="157">
        <v>0</v>
      </c>
      <c r="XN62" s="158">
        <f t="shared" si="86"/>
        <v>0.8571428571428571</v>
      </c>
      <c r="XO62" s="132">
        <f t="shared" si="87"/>
        <v>0</v>
      </c>
      <c r="XQ62" s="157" t="s">
        <v>77</v>
      </c>
      <c r="XR62" s="157">
        <v>7</v>
      </c>
      <c r="XS62" s="157">
        <v>6</v>
      </c>
      <c r="XT62" s="157">
        <v>1</v>
      </c>
      <c r="XU62" s="157">
        <v>0</v>
      </c>
      <c r="XV62" s="158">
        <f t="shared" si="88"/>
        <v>0.8571428571428571</v>
      </c>
      <c r="XW62" s="132">
        <f t="shared" si="89"/>
        <v>0</v>
      </c>
      <c r="XY62" s="157" t="s">
        <v>77</v>
      </c>
      <c r="XZ62" s="157">
        <v>7</v>
      </c>
      <c r="YA62" s="157">
        <v>6</v>
      </c>
      <c r="YB62" s="157">
        <v>1</v>
      </c>
      <c r="YC62" s="157">
        <v>0</v>
      </c>
      <c r="YD62" s="158">
        <f t="shared" si="90"/>
        <v>0.8571428571428571</v>
      </c>
      <c r="YE62" s="132">
        <f t="shared" si="91"/>
        <v>0</v>
      </c>
      <c r="YG62" s="157" t="s">
        <v>77</v>
      </c>
      <c r="YH62" s="157">
        <v>7</v>
      </c>
      <c r="YI62" s="157">
        <v>6</v>
      </c>
      <c r="YJ62" s="157">
        <v>1</v>
      </c>
      <c r="YK62" s="157">
        <v>0</v>
      </c>
      <c r="YL62" s="158">
        <f t="shared" si="92"/>
        <v>0.8571428571428571</v>
      </c>
      <c r="YM62" s="132">
        <f t="shared" si="93"/>
        <v>0</v>
      </c>
      <c r="YO62" s="157" t="s">
        <v>77</v>
      </c>
      <c r="YP62" s="157">
        <v>7</v>
      </c>
      <c r="YQ62" s="157">
        <v>6</v>
      </c>
      <c r="YR62" s="157">
        <v>1</v>
      </c>
      <c r="YS62" s="157">
        <v>0</v>
      </c>
      <c r="YT62" s="158">
        <f t="shared" si="94"/>
        <v>0.8571428571428571</v>
      </c>
      <c r="YU62" s="132">
        <f t="shared" si="95"/>
        <v>0</v>
      </c>
      <c r="YW62" s="157" t="s">
        <v>77</v>
      </c>
      <c r="YX62" s="157">
        <v>7</v>
      </c>
      <c r="YY62" s="157">
        <v>6</v>
      </c>
      <c r="YZ62" s="157">
        <v>1</v>
      </c>
      <c r="ZA62" s="157">
        <v>0</v>
      </c>
      <c r="ZB62" s="158">
        <f t="shared" si="96"/>
        <v>0.8571428571428571</v>
      </c>
      <c r="ZD62" s="157" t="s">
        <v>77</v>
      </c>
      <c r="ZE62" s="157">
        <v>7</v>
      </c>
      <c r="ZF62" s="157">
        <v>6</v>
      </c>
      <c r="ZG62" s="157">
        <v>1</v>
      </c>
      <c r="ZH62" s="157">
        <v>0</v>
      </c>
      <c r="ZI62" s="158">
        <f t="shared" si="97"/>
        <v>0.8571428571428571</v>
      </c>
      <c r="ZJ62" s="132">
        <f t="shared" si="98"/>
        <v>0.8571428571428571</v>
      </c>
    </row>
    <row r="63" spans="1:686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04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05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06"/>
        <v>0</v>
      </c>
      <c r="AH63" s="19">
        <v>0.2</v>
      </c>
      <c r="AI63" s="19">
        <f t="shared" si="107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08"/>
        <v>1</v>
      </c>
      <c r="AQ63" s="19">
        <f t="shared" si="12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09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10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11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12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13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14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15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16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17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18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19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20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21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22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23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24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25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4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5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6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7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8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30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1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2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3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4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5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6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7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8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9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40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1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2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3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99"/>
        <v>0.96875</v>
      </c>
      <c r="MI63" s="19">
        <f t="shared" si="44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0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5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6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7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8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9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2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01"/>
        <v>0.96875</v>
      </c>
      <c r="OU63" s="19">
        <f t="shared" si="51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2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3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4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5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6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7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8"/>
        <v>0.96875</v>
      </c>
      <c r="RP63" s="132">
        <f t="shared" si="59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02"/>
        <v>0.96875</v>
      </c>
      <c r="TA63" s="132">
        <f t="shared" si="60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1"/>
        <v>0.96875</v>
      </c>
      <c r="TI63" s="132">
        <f t="shared" si="62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3"/>
        <v>0.96875</v>
      </c>
      <c r="TQ63" s="132">
        <f t="shared" si="64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5"/>
        <v>0.96875</v>
      </c>
      <c r="TY63" s="132">
        <f t="shared" si="66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7"/>
        <v>0.96875</v>
      </c>
      <c r="UG63" s="132">
        <f t="shared" si="68"/>
        <v>0</v>
      </c>
      <c r="UH63" s="132"/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9"/>
        <v>0.96875</v>
      </c>
      <c r="UO63" s="132">
        <f t="shared" si="70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1"/>
        <v>0.96875</v>
      </c>
      <c r="UW63" s="132">
        <f t="shared" si="72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3"/>
        <v>0.96875</v>
      </c>
      <c r="VE63" s="132">
        <f t="shared" si="74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5"/>
        <v>0.96875</v>
      </c>
      <c r="VM63" s="132">
        <f t="shared" si="76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7"/>
        <v>0.96875</v>
      </c>
      <c r="VV63" s="157" t="s">
        <v>78</v>
      </c>
      <c r="VW63" s="157">
        <v>32</v>
      </c>
      <c r="VX63" s="157">
        <v>31</v>
      </c>
      <c r="VY63" s="157">
        <v>1</v>
      </c>
      <c r="VZ63" s="157">
        <v>0</v>
      </c>
      <c r="WA63" s="158">
        <f t="shared" si="78"/>
        <v>0.96875</v>
      </c>
      <c r="WC63" s="157" t="s">
        <v>78</v>
      </c>
      <c r="WD63" s="157">
        <v>32</v>
      </c>
      <c r="WE63" s="157">
        <v>31</v>
      </c>
      <c r="WF63" s="157">
        <v>1</v>
      </c>
      <c r="WG63" s="157">
        <v>0</v>
      </c>
      <c r="WH63" s="158">
        <f t="shared" si="79"/>
        <v>0.96875</v>
      </c>
      <c r="WI63" s="132">
        <f t="shared" si="126"/>
        <v>0</v>
      </c>
      <c r="WK63" s="157" t="s">
        <v>78</v>
      </c>
      <c r="WL63" s="157">
        <v>32</v>
      </c>
      <c r="WM63" s="157">
        <v>31</v>
      </c>
      <c r="WN63" s="157">
        <v>1</v>
      </c>
      <c r="WO63" s="157">
        <v>0</v>
      </c>
      <c r="WP63" s="158">
        <f t="shared" si="80"/>
        <v>0.96875</v>
      </c>
      <c r="WQ63" s="132">
        <f t="shared" si="81"/>
        <v>0</v>
      </c>
      <c r="WS63" s="157" t="s">
        <v>78</v>
      </c>
      <c r="WT63" s="157">
        <v>32</v>
      </c>
      <c r="WU63" s="157">
        <v>31</v>
      </c>
      <c r="WV63" s="157">
        <v>1</v>
      </c>
      <c r="WW63" s="157">
        <v>0</v>
      </c>
      <c r="WX63" s="158">
        <f t="shared" si="82"/>
        <v>0.96875</v>
      </c>
      <c r="WY63" s="132">
        <f t="shared" si="83"/>
        <v>0</v>
      </c>
      <c r="XA63" s="157" t="s">
        <v>78</v>
      </c>
      <c r="XB63" s="157">
        <v>32</v>
      </c>
      <c r="XC63" s="157">
        <v>31</v>
      </c>
      <c r="XD63" s="157">
        <v>1</v>
      </c>
      <c r="XE63" s="157">
        <v>0</v>
      </c>
      <c r="XF63" s="158">
        <f t="shared" si="84"/>
        <v>0.96875</v>
      </c>
      <c r="XG63" s="132">
        <f t="shared" si="85"/>
        <v>0</v>
      </c>
      <c r="XI63" s="157" t="s">
        <v>78</v>
      </c>
      <c r="XJ63" s="157">
        <v>32</v>
      </c>
      <c r="XK63" s="157">
        <v>31</v>
      </c>
      <c r="XL63" s="157">
        <v>1</v>
      </c>
      <c r="XM63" s="157">
        <v>0</v>
      </c>
      <c r="XN63" s="158">
        <f t="shared" si="86"/>
        <v>0.96875</v>
      </c>
      <c r="XO63" s="132">
        <f t="shared" si="87"/>
        <v>0</v>
      </c>
      <c r="XQ63" s="157" t="s">
        <v>78</v>
      </c>
      <c r="XR63" s="157">
        <v>32</v>
      </c>
      <c r="XS63" s="157">
        <v>31</v>
      </c>
      <c r="XT63" s="157">
        <v>1</v>
      </c>
      <c r="XU63" s="157">
        <v>0</v>
      </c>
      <c r="XV63" s="158">
        <f t="shared" si="88"/>
        <v>0.96875</v>
      </c>
      <c r="XW63" s="132">
        <f t="shared" si="89"/>
        <v>0</v>
      </c>
      <c r="XY63" s="157" t="s">
        <v>78</v>
      </c>
      <c r="XZ63" s="157">
        <v>32</v>
      </c>
      <c r="YA63" s="157">
        <v>31</v>
      </c>
      <c r="YB63" s="157">
        <v>1</v>
      </c>
      <c r="YC63" s="157">
        <v>0</v>
      </c>
      <c r="YD63" s="158">
        <f t="shared" si="90"/>
        <v>0.96875</v>
      </c>
      <c r="YE63" s="132">
        <f t="shared" si="91"/>
        <v>0</v>
      </c>
      <c r="YG63" s="157" t="s">
        <v>78</v>
      </c>
      <c r="YH63" s="157">
        <v>32</v>
      </c>
      <c r="YI63" s="157">
        <v>31</v>
      </c>
      <c r="YJ63" s="157">
        <v>1</v>
      </c>
      <c r="YK63" s="157">
        <v>0</v>
      </c>
      <c r="YL63" s="158">
        <f t="shared" si="92"/>
        <v>0.96875</v>
      </c>
      <c r="YM63" s="132">
        <f t="shared" si="93"/>
        <v>0</v>
      </c>
      <c r="YO63" s="157" t="s">
        <v>78</v>
      </c>
      <c r="YP63" s="157">
        <v>32</v>
      </c>
      <c r="YQ63" s="157">
        <v>31</v>
      </c>
      <c r="YR63" s="157">
        <v>1</v>
      </c>
      <c r="YS63" s="157">
        <v>0</v>
      </c>
      <c r="YT63" s="158">
        <f t="shared" si="94"/>
        <v>0.96875</v>
      </c>
      <c r="YU63" s="132">
        <f t="shared" si="95"/>
        <v>0</v>
      </c>
      <c r="YW63" s="157" t="s">
        <v>78</v>
      </c>
      <c r="YX63" s="157">
        <v>32</v>
      </c>
      <c r="YY63" s="157">
        <v>31</v>
      </c>
      <c r="YZ63" s="157">
        <v>1</v>
      </c>
      <c r="ZA63" s="157">
        <v>0</v>
      </c>
      <c r="ZB63" s="158">
        <f t="shared" si="96"/>
        <v>0.96875</v>
      </c>
      <c r="ZD63" s="157" t="s">
        <v>78</v>
      </c>
      <c r="ZE63" s="157">
        <v>32</v>
      </c>
      <c r="ZF63" s="157">
        <v>31</v>
      </c>
      <c r="ZG63" s="157">
        <v>1</v>
      </c>
      <c r="ZH63" s="157">
        <v>0</v>
      </c>
      <c r="ZI63" s="158">
        <f t="shared" si="97"/>
        <v>0.96875</v>
      </c>
      <c r="ZJ63" s="132">
        <f t="shared" si="98"/>
        <v>0.96875</v>
      </c>
    </row>
    <row r="64" spans="1:686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04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05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06"/>
        <v>0</v>
      </c>
      <c r="AH64" s="19">
        <v>1</v>
      </c>
      <c r="AI64" s="19">
        <f t="shared" si="107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08"/>
        <v>1</v>
      </c>
      <c r="AQ64" s="19">
        <f t="shared" si="12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09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10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11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12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13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14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15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16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17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18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19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20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21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22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23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24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25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4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5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6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7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8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30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1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2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3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4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5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6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7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8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9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40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1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2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3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99"/>
        <v>0.2</v>
      </c>
      <c r="MI64" s="19">
        <f t="shared" si="44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0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5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6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7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8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9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2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01"/>
        <v>0.2</v>
      </c>
      <c r="OU64" s="19">
        <f t="shared" si="51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2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3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4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5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6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7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8"/>
        <v>0.2</v>
      </c>
      <c r="RP64" s="132">
        <f t="shared" si="59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02"/>
        <v>0.2</v>
      </c>
      <c r="TA64" s="132">
        <f t="shared" si="60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1"/>
        <v>0.2</v>
      </c>
      <c r="TI64" s="132">
        <f t="shared" si="62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3"/>
        <v>0.2</v>
      </c>
      <c r="TQ64" s="132">
        <f t="shared" si="64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5"/>
        <v>0.2</v>
      </c>
      <c r="TY64" s="132">
        <f t="shared" si="66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7"/>
        <v>0.2</v>
      </c>
      <c r="UG64" s="132">
        <f t="shared" si="68"/>
        <v>0</v>
      </c>
      <c r="UH64" s="132"/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9"/>
        <v>0.2</v>
      </c>
      <c r="UO64" s="132">
        <f t="shared" si="70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1"/>
        <v>0.2</v>
      </c>
      <c r="UW64" s="132">
        <f t="shared" si="72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3"/>
        <v>0.2</v>
      </c>
      <c r="VE64" s="132">
        <f t="shared" si="74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5"/>
        <v>0.2</v>
      </c>
      <c r="VM64" s="132">
        <f t="shared" si="76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7"/>
        <v>0.2</v>
      </c>
      <c r="VV64" s="157" t="s">
        <v>266</v>
      </c>
      <c r="VW64" s="157">
        <v>160</v>
      </c>
      <c r="VX64" s="157">
        <v>32</v>
      </c>
      <c r="VY64" s="157">
        <v>47</v>
      </c>
      <c r="VZ64" s="157">
        <v>81</v>
      </c>
      <c r="WA64" s="158">
        <f t="shared" si="78"/>
        <v>0.2</v>
      </c>
      <c r="WC64" s="157" t="s">
        <v>266</v>
      </c>
      <c r="WD64" s="157">
        <v>160</v>
      </c>
      <c r="WE64" s="157">
        <v>32</v>
      </c>
      <c r="WF64" s="157">
        <v>47</v>
      </c>
      <c r="WG64" s="157">
        <v>81</v>
      </c>
      <c r="WH64" s="158">
        <f t="shared" si="79"/>
        <v>0.2</v>
      </c>
      <c r="WI64" s="132">
        <f t="shared" si="126"/>
        <v>0</v>
      </c>
      <c r="WK64" s="157" t="s">
        <v>266</v>
      </c>
      <c r="WL64" s="157">
        <v>160</v>
      </c>
      <c r="WM64" s="157">
        <v>32</v>
      </c>
      <c r="WN64" s="157">
        <v>49</v>
      </c>
      <c r="WO64" s="157">
        <v>79</v>
      </c>
      <c r="WP64" s="158">
        <f t="shared" si="80"/>
        <v>0.2</v>
      </c>
      <c r="WQ64" s="132">
        <f t="shared" si="81"/>
        <v>0</v>
      </c>
      <c r="WS64" s="157" t="s">
        <v>266</v>
      </c>
      <c r="WT64" s="157">
        <v>160</v>
      </c>
      <c r="WU64" s="157">
        <v>32</v>
      </c>
      <c r="WV64" s="157">
        <v>47</v>
      </c>
      <c r="WW64" s="157">
        <v>81</v>
      </c>
      <c r="WX64" s="158">
        <f t="shared" si="82"/>
        <v>0.2</v>
      </c>
      <c r="WY64" s="132">
        <f t="shared" si="83"/>
        <v>0</v>
      </c>
      <c r="XA64" s="157" t="s">
        <v>266</v>
      </c>
      <c r="XB64" s="157">
        <v>160</v>
      </c>
      <c r="XC64" s="157">
        <v>32</v>
      </c>
      <c r="XD64" s="157">
        <v>47</v>
      </c>
      <c r="XE64" s="157">
        <v>81</v>
      </c>
      <c r="XF64" s="158">
        <f t="shared" si="84"/>
        <v>0.2</v>
      </c>
      <c r="XG64" s="132">
        <f t="shared" si="85"/>
        <v>0</v>
      </c>
      <c r="XI64" s="157" t="s">
        <v>266</v>
      </c>
      <c r="XJ64" s="157">
        <v>160</v>
      </c>
      <c r="XK64" s="157">
        <v>32</v>
      </c>
      <c r="XL64" s="157">
        <v>47</v>
      </c>
      <c r="XM64" s="157">
        <v>81</v>
      </c>
      <c r="XN64" s="158">
        <f t="shared" si="86"/>
        <v>0.2</v>
      </c>
      <c r="XO64" s="132">
        <f t="shared" si="87"/>
        <v>0</v>
      </c>
      <c r="XQ64" s="157" t="s">
        <v>266</v>
      </c>
      <c r="XR64" s="157">
        <v>160</v>
      </c>
      <c r="XS64" s="157">
        <v>32</v>
      </c>
      <c r="XT64" s="157">
        <v>47</v>
      </c>
      <c r="XU64" s="157">
        <v>81</v>
      </c>
      <c r="XV64" s="158">
        <f t="shared" si="88"/>
        <v>0.2</v>
      </c>
      <c r="XW64" s="132">
        <f t="shared" si="89"/>
        <v>0</v>
      </c>
      <c r="XY64" s="157" t="s">
        <v>266</v>
      </c>
      <c r="XZ64" s="157">
        <v>160</v>
      </c>
      <c r="YA64" s="157">
        <v>32</v>
      </c>
      <c r="YB64" s="157">
        <v>47</v>
      </c>
      <c r="YC64" s="157">
        <v>81</v>
      </c>
      <c r="YD64" s="158">
        <f t="shared" si="90"/>
        <v>0.2</v>
      </c>
      <c r="YE64" s="132">
        <f t="shared" si="91"/>
        <v>0</v>
      </c>
      <c r="YG64" s="157" t="s">
        <v>266</v>
      </c>
      <c r="YH64" s="157">
        <v>160</v>
      </c>
      <c r="YI64" s="157">
        <v>32</v>
      </c>
      <c r="YJ64" s="157">
        <v>47</v>
      </c>
      <c r="YK64" s="157">
        <v>81</v>
      </c>
      <c r="YL64" s="158">
        <f t="shared" si="92"/>
        <v>0.2</v>
      </c>
      <c r="YM64" s="132">
        <f t="shared" si="93"/>
        <v>0</v>
      </c>
      <c r="YO64" s="157" t="s">
        <v>266</v>
      </c>
      <c r="YP64" s="157">
        <v>160</v>
      </c>
      <c r="YQ64" s="157">
        <v>32</v>
      </c>
      <c r="YR64" s="157">
        <v>49</v>
      </c>
      <c r="YS64" s="157">
        <v>79</v>
      </c>
      <c r="YT64" s="158">
        <f t="shared" si="94"/>
        <v>0.2</v>
      </c>
      <c r="YU64" s="132">
        <f t="shared" si="95"/>
        <v>0</v>
      </c>
      <c r="YW64" s="157" t="s">
        <v>266</v>
      </c>
      <c r="YX64" s="157">
        <v>160</v>
      </c>
      <c r="YY64" s="157">
        <v>32</v>
      </c>
      <c r="YZ64" s="157">
        <v>47</v>
      </c>
      <c r="ZA64" s="157">
        <v>81</v>
      </c>
      <c r="ZB64" s="158">
        <f t="shared" si="96"/>
        <v>0.2</v>
      </c>
      <c r="ZD64" s="157" t="s">
        <v>266</v>
      </c>
      <c r="ZE64" s="157">
        <v>160</v>
      </c>
      <c r="ZF64" s="157">
        <v>32</v>
      </c>
      <c r="ZG64" s="157">
        <v>47</v>
      </c>
      <c r="ZH64" s="157">
        <v>81</v>
      </c>
      <c r="ZI64" s="158">
        <f t="shared" si="97"/>
        <v>0.2</v>
      </c>
      <c r="ZJ64" s="132">
        <f t="shared" si="98"/>
        <v>-80.8</v>
      </c>
    </row>
    <row r="65" spans="1:686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04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05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06"/>
        <v>0</v>
      </c>
      <c r="AH65" s="19">
        <v>1</v>
      </c>
      <c r="AI65" s="19">
        <f t="shared" si="107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08"/>
        <v>0.71717171717171713</v>
      </c>
      <c r="AQ65" s="19">
        <f t="shared" si="12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09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10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11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12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15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16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17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18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19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20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21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22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23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24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25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4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5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6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7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8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30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1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2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3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4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5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6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7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8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9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40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1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2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3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99"/>
        <v>1</v>
      </c>
      <c r="MI65" s="19">
        <f t="shared" si="44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0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5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6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7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8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9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2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01"/>
        <v>1</v>
      </c>
      <c r="OU65" s="19">
        <f t="shared" si="51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2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3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4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5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6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7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8"/>
        <v>1</v>
      </c>
      <c r="RP65" s="132">
        <f t="shared" si="59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02"/>
        <v>1</v>
      </c>
      <c r="TA65" s="132">
        <f t="shared" si="60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1"/>
        <v>1</v>
      </c>
      <c r="TI65" s="132">
        <f t="shared" si="62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3"/>
        <v>1</v>
      </c>
      <c r="TQ65" s="132">
        <f t="shared" si="64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5"/>
        <v>1</v>
      </c>
      <c r="TY65" s="132">
        <f t="shared" si="66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7"/>
        <v>1</v>
      </c>
      <c r="UG65" s="132">
        <f t="shared" si="68"/>
        <v>0</v>
      </c>
      <c r="UH65" s="132"/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9"/>
        <v>1</v>
      </c>
      <c r="UO65" s="132">
        <f t="shared" si="70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1"/>
        <v>1</v>
      </c>
      <c r="UW65" s="132">
        <f t="shared" si="72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3"/>
        <v>1</v>
      </c>
      <c r="VE65" s="132">
        <f t="shared" si="74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5"/>
        <v>1</v>
      </c>
      <c r="VM65" s="132">
        <f t="shared" si="76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7"/>
        <v>1</v>
      </c>
      <c r="VV65" s="157" t="s">
        <v>106</v>
      </c>
      <c r="VW65" s="157">
        <v>52</v>
      </c>
      <c r="VX65" s="157">
        <v>52</v>
      </c>
      <c r="VY65" s="157">
        <v>0</v>
      </c>
      <c r="VZ65" s="157">
        <v>0</v>
      </c>
      <c r="WA65" s="158">
        <f t="shared" si="78"/>
        <v>1</v>
      </c>
      <c r="WC65" s="157" t="s">
        <v>106</v>
      </c>
      <c r="WD65" s="157">
        <v>52</v>
      </c>
      <c r="WE65" s="157">
        <v>52</v>
      </c>
      <c r="WF65" s="157">
        <v>0</v>
      </c>
      <c r="WG65" s="157">
        <v>0</v>
      </c>
      <c r="WH65" s="158">
        <f t="shared" si="79"/>
        <v>1</v>
      </c>
      <c r="WI65" s="132">
        <f t="shared" si="126"/>
        <v>0</v>
      </c>
      <c r="WK65" s="157" t="s">
        <v>106</v>
      </c>
      <c r="WL65" s="157">
        <v>52</v>
      </c>
      <c r="WM65" s="157">
        <v>52</v>
      </c>
      <c r="WN65" s="157">
        <v>0</v>
      </c>
      <c r="WO65" s="157">
        <v>0</v>
      </c>
      <c r="WP65" s="158">
        <f t="shared" si="80"/>
        <v>1</v>
      </c>
      <c r="WQ65" s="132">
        <f t="shared" si="81"/>
        <v>0</v>
      </c>
      <c r="WS65" s="157" t="s">
        <v>106</v>
      </c>
      <c r="WT65" s="157">
        <v>52</v>
      </c>
      <c r="WU65" s="157">
        <v>52</v>
      </c>
      <c r="WV65" s="157">
        <v>0</v>
      </c>
      <c r="WW65" s="157">
        <v>0</v>
      </c>
      <c r="WX65" s="158">
        <f t="shared" si="82"/>
        <v>1</v>
      </c>
      <c r="WY65" s="132">
        <f t="shared" si="83"/>
        <v>0</v>
      </c>
      <c r="XA65" s="157" t="s">
        <v>106</v>
      </c>
      <c r="XB65" s="157">
        <v>52</v>
      </c>
      <c r="XC65" s="157">
        <v>52</v>
      </c>
      <c r="XD65" s="157">
        <v>0</v>
      </c>
      <c r="XE65" s="157">
        <v>0</v>
      </c>
      <c r="XF65" s="158">
        <f t="shared" si="84"/>
        <v>1</v>
      </c>
      <c r="XG65" s="132">
        <f t="shared" si="85"/>
        <v>0</v>
      </c>
      <c r="XI65" s="157" t="s">
        <v>106</v>
      </c>
      <c r="XJ65" s="157">
        <v>52</v>
      </c>
      <c r="XK65" s="157">
        <v>52</v>
      </c>
      <c r="XL65" s="157">
        <v>0</v>
      </c>
      <c r="XM65" s="157">
        <v>0</v>
      </c>
      <c r="XN65" s="158">
        <f t="shared" si="86"/>
        <v>1</v>
      </c>
      <c r="XO65" s="132">
        <f t="shared" si="87"/>
        <v>0</v>
      </c>
      <c r="XQ65" s="157" t="s">
        <v>106</v>
      </c>
      <c r="XR65" s="157">
        <v>52</v>
      </c>
      <c r="XS65" s="157">
        <v>52</v>
      </c>
      <c r="XT65" s="157">
        <v>0</v>
      </c>
      <c r="XU65" s="157">
        <v>0</v>
      </c>
      <c r="XV65" s="158">
        <f t="shared" si="88"/>
        <v>1</v>
      </c>
      <c r="XW65" s="132">
        <f t="shared" si="89"/>
        <v>0</v>
      </c>
      <c r="XY65" s="157" t="s">
        <v>106</v>
      </c>
      <c r="XZ65" s="157">
        <v>52</v>
      </c>
      <c r="YA65" s="157">
        <v>52</v>
      </c>
      <c r="YB65" s="157">
        <v>0</v>
      </c>
      <c r="YC65" s="157">
        <v>0</v>
      </c>
      <c r="YD65" s="158">
        <f t="shared" si="90"/>
        <v>1</v>
      </c>
      <c r="YE65" s="132">
        <f t="shared" si="91"/>
        <v>0</v>
      </c>
      <c r="YG65" s="157" t="s">
        <v>106</v>
      </c>
      <c r="YH65" s="157">
        <v>52</v>
      </c>
      <c r="YI65" s="157">
        <v>52</v>
      </c>
      <c r="YJ65" s="157">
        <v>0</v>
      </c>
      <c r="YK65" s="157">
        <v>0</v>
      </c>
      <c r="YL65" s="158">
        <f t="shared" si="92"/>
        <v>1</v>
      </c>
      <c r="YM65" s="132">
        <f t="shared" si="93"/>
        <v>0</v>
      </c>
      <c r="YO65" s="157" t="s">
        <v>106</v>
      </c>
      <c r="YP65" s="157">
        <v>52</v>
      </c>
      <c r="YQ65" s="157">
        <v>52</v>
      </c>
      <c r="YR65" s="157">
        <v>0</v>
      </c>
      <c r="YS65" s="157">
        <v>0</v>
      </c>
      <c r="YT65" s="158">
        <f t="shared" si="94"/>
        <v>1</v>
      </c>
      <c r="YU65" s="132">
        <f t="shared" si="95"/>
        <v>0</v>
      </c>
      <c r="YW65" s="157" t="s">
        <v>106</v>
      </c>
      <c r="YX65" s="157">
        <v>52</v>
      </c>
      <c r="YY65" s="157">
        <v>52</v>
      </c>
      <c r="YZ65" s="157">
        <v>0</v>
      </c>
      <c r="ZA65" s="157">
        <v>0</v>
      </c>
      <c r="ZB65" s="158">
        <f t="shared" si="96"/>
        <v>1</v>
      </c>
      <c r="ZD65" s="157" t="s">
        <v>106</v>
      </c>
      <c r="ZE65" s="157">
        <v>52</v>
      </c>
      <c r="ZF65" s="157">
        <v>52</v>
      </c>
      <c r="ZG65" s="157">
        <v>0</v>
      </c>
      <c r="ZH65" s="157">
        <v>0</v>
      </c>
      <c r="ZI65" s="158">
        <f t="shared" si="97"/>
        <v>1</v>
      </c>
      <c r="ZJ65" s="132">
        <f t="shared" si="98"/>
        <v>1</v>
      </c>
    </row>
    <row r="66" spans="1:686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04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05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06"/>
        <v>0</v>
      </c>
      <c r="AH66" s="19">
        <v>0.71</v>
      </c>
      <c r="AI66" s="19">
        <f t="shared" si="107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08"/>
        <v>0.47887323943661969</v>
      </c>
      <c r="AQ66" s="19">
        <f t="shared" si="12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09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10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11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12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2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15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16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17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18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19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20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21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22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23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24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25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4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5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6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7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8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30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1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2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3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4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5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6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7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8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9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40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1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2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3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99"/>
        <v>0.95</v>
      </c>
      <c r="MI66" s="19">
        <f t="shared" si="44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0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5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6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7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8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9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2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01"/>
        <v>1</v>
      </c>
      <c r="OU66" s="19">
        <f t="shared" si="51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2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3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4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5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6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7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8"/>
        <v>1</v>
      </c>
      <c r="RP66" s="132">
        <f t="shared" si="59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02"/>
        <v>1</v>
      </c>
      <c r="TA66" s="132">
        <f t="shared" si="60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1"/>
        <v>1</v>
      </c>
      <c r="TI66" s="132">
        <f t="shared" si="62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3"/>
        <v>1</v>
      </c>
      <c r="TQ66" s="132">
        <f t="shared" si="64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5"/>
        <v>1</v>
      </c>
      <c r="TY66" s="132">
        <f t="shared" si="66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7"/>
        <v>1</v>
      </c>
      <c r="UG66" s="132">
        <f t="shared" si="68"/>
        <v>0</v>
      </c>
      <c r="UH66" s="132"/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9"/>
        <v>1</v>
      </c>
      <c r="UO66" s="132">
        <f t="shared" si="70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1"/>
        <v>1</v>
      </c>
      <c r="UW66" s="132">
        <f t="shared" si="72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3"/>
        <v>1</v>
      </c>
      <c r="VE66" s="132">
        <f t="shared" si="74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5"/>
        <v>1</v>
      </c>
      <c r="VM66" s="132">
        <f t="shared" si="76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7"/>
        <v>1</v>
      </c>
      <c r="VV66" s="157" t="s">
        <v>80</v>
      </c>
      <c r="VW66" s="157">
        <v>20</v>
      </c>
      <c r="VX66" s="157">
        <v>20</v>
      </c>
      <c r="VY66" s="157">
        <v>0</v>
      </c>
      <c r="VZ66" s="157">
        <v>0</v>
      </c>
      <c r="WA66" s="158">
        <f t="shared" si="78"/>
        <v>1</v>
      </c>
      <c r="WC66" s="157" t="s">
        <v>80</v>
      </c>
      <c r="WD66" s="157">
        <v>20</v>
      </c>
      <c r="WE66" s="157">
        <v>20</v>
      </c>
      <c r="WF66" s="157">
        <v>0</v>
      </c>
      <c r="WG66" s="157">
        <v>0</v>
      </c>
      <c r="WH66" s="158">
        <f t="shared" si="79"/>
        <v>1</v>
      </c>
      <c r="WI66" s="132">
        <f t="shared" si="126"/>
        <v>0</v>
      </c>
      <c r="WK66" s="157" t="s">
        <v>80</v>
      </c>
      <c r="WL66" s="157">
        <v>20</v>
      </c>
      <c r="WM66" s="157">
        <v>20</v>
      </c>
      <c r="WN66" s="157">
        <v>0</v>
      </c>
      <c r="WO66" s="157">
        <v>0</v>
      </c>
      <c r="WP66" s="158">
        <f t="shared" si="80"/>
        <v>1</v>
      </c>
      <c r="WQ66" s="132">
        <f t="shared" si="81"/>
        <v>0</v>
      </c>
      <c r="WS66" s="157" t="s">
        <v>80</v>
      </c>
      <c r="WT66" s="157">
        <v>20</v>
      </c>
      <c r="WU66" s="157">
        <v>20</v>
      </c>
      <c r="WV66" s="157">
        <v>0</v>
      </c>
      <c r="WW66" s="157">
        <v>0</v>
      </c>
      <c r="WX66" s="158">
        <f t="shared" si="82"/>
        <v>1</v>
      </c>
      <c r="WY66" s="132">
        <f t="shared" si="83"/>
        <v>0</v>
      </c>
      <c r="XA66" s="157" t="s">
        <v>80</v>
      </c>
      <c r="XB66" s="157">
        <v>20</v>
      </c>
      <c r="XC66" s="157">
        <v>20</v>
      </c>
      <c r="XD66" s="157">
        <v>0</v>
      </c>
      <c r="XE66" s="157">
        <v>0</v>
      </c>
      <c r="XF66" s="158">
        <f t="shared" si="84"/>
        <v>1</v>
      </c>
      <c r="XG66" s="132">
        <f t="shared" si="85"/>
        <v>0</v>
      </c>
      <c r="XI66" s="157" t="s">
        <v>80</v>
      </c>
      <c r="XJ66" s="157">
        <v>20</v>
      </c>
      <c r="XK66" s="157">
        <v>20</v>
      </c>
      <c r="XL66" s="157">
        <v>0</v>
      </c>
      <c r="XM66" s="157">
        <v>0</v>
      </c>
      <c r="XN66" s="158">
        <f t="shared" si="86"/>
        <v>1</v>
      </c>
      <c r="XO66" s="132">
        <f t="shared" si="87"/>
        <v>0</v>
      </c>
      <c r="XQ66" s="157" t="s">
        <v>80</v>
      </c>
      <c r="XR66" s="157">
        <v>20</v>
      </c>
      <c r="XS66" s="157">
        <v>20</v>
      </c>
      <c r="XT66" s="157">
        <v>0</v>
      </c>
      <c r="XU66" s="157">
        <v>0</v>
      </c>
      <c r="XV66" s="158">
        <f t="shared" si="88"/>
        <v>1</v>
      </c>
      <c r="XW66" s="132">
        <f t="shared" si="89"/>
        <v>0</v>
      </c>
      <c r="XY66" s="157" t="s">
        <v>80</v>
      </c>
      <c r="XZ66" s="157">
        <v>20</v>
      </c>
      <c r="YA66" s="157">
        <v>20</v>
      </c>
      <c r="YB66" s="157">
        <v>0</v>
      </c>
      <c r="YC66" s="157">
        <v>0</v>
      </c>
      <c r="YD66" s="158">
        <f t="shared" si="90"/>
        <v>1</v>
      </c>
      <c r="YE66" s="132">
        <f t="shared" si="91"/>
        <v>0</v>
      </c>
      <c r="YG66" s="157" t="s">
        <v>80</v>
      </c>
      <c r="YH66" s="157">
        <v>20</v>
      </c>
      <c r="YI66" s="157">
        <v>20</v>
      </c>
      <c r="YJ66" s="157">
        <v>0</v>
      </c>
      <c r="YK66" s="157">
        <v>0</v>
      </c>
      <c r="YL66" s="158">
        <f t="shared" si="92"/>
        <v>1</v>
      </c>
      <c r="YM66" s="132">
        <f t="shared" si="93"/>
        <v>0</v>
      </c>
      <c r="YO66" s="157" t="s">
        <v>80</v>
      </c>
      <c r="YP66" s="157">
        <v>20</v>
      </c>
      <c r="YQ66" s="157">
        <v>20</v>
      </c>
      <c r="YR66" s="157">
        <v>0</v>
      </c>
      <c r="YS66" s="157">
        <v>0</v>
      </c>
      <c r="YT66" s="158">
        <f t="shared" si="94"/>
        <v>1</v>
      </c>
      <c r="YU66" s="132">
        <f t="shared" si="95"/>
        <v>0</v>
      </c>
      <c r="YW66" s="157" t="s">
        <v>80</v>
      </c>
      <c r="YX66" s="157">
        <v>20</v>
      </c>
      <c r="YY66" s="157">
        <v>20</v>
      </c>
      <c r="YZ66" s="157">
        <v>0</v>
      </c>
      <c r="ZA66" s="157">
        <v>0</v>
      </c>
      <c r="ZB66" s="158">
        <f t="shared" si="96"/>
        <v>1</v>
      </c>
      <c r="ZD66" s="157" t="s">
        <v>80</v>
      </c>
      <c r="ZE66" s="157">
        <v>20</v>
      </c>
      <c r="ZF66" s="157">
        <v>20</v>
      </c>
      <c r="ZG66" s="157">
        <v>0</v>
      </c>
      <c r="ZH66" s="157">
        <v>0</v>
      </c>
      <c r="ZI66" s="158">
        <f t="shared" si="97"/>
        <v>1</v>
      </c>
      <c r="ZJ66" s="132">
        <f t="shared" si="98"/>
        <v>1</v>
      </c>
    </row>
    <row r="67" spans="1:686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08"/>
        <v>0.99594320486815413</v>
      </c>
      <c r="AQ67" s="19">
        <f t="shared" si="12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2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3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3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3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3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3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3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3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3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3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3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4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4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5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6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7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8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4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30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1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2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3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4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5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6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7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8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9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40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1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2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3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99"/>
        <v>1</v>
      </c>
      <c r="MI67" s="19">
        <f t="shared" si="44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0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5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6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7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8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9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2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01"/>
        <v>1</v>
      </c>
      <c r="OU67" s="19">
        <f t="shared" si="51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2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3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4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5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6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7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8"/>
        <v>1</v>
      </c>
      <c r="RP67" s="132">
        <f t="shared" si="59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02"/>
        <v>1</v>
      </c>
      <c r="TA67" s="132">
        <f t="shared" si="60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1"/>
        <v>1</v>
      </c>
      <c r="TI67" s="132">
        <f t="shared" si="62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3"/>
        <v>1</v>
      </c>
      <c r="TQ67" s="132">
        <f t="shared" si="64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5"/>
        <v>1</v>
      </c>
      <c r="TY67" s="132">
        <f t="shared" si="66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7"/>
        <v>1</v>
      </c>
      <c r="UG67" s="132">
        <f t="shared" si="68"/>
        <v>0</v>
      </c>
      <c r="UH67" s="132"/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9"/>
        <v>1</v>
      </c>
      <c r="UO67" s="132">
        <f t="shared" si="70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1"/>
        <v>1</v>
      </c>
      <c r="UW67" s="132">
        <f t="shared" si="72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3"/>
        <v>1</v>
      </c>
      <c r="VE67" s="132">
        <f t="shared" si="74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5"/>
        <v>1</v>
      </c>
      <c r="VM67" s="132">
        <f t="shared" si="76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7"/>
        <v>1</v>
      </c>
      <c r="VV67" s="157" t="s">
        <v>85</v>
      </c>
      <c r="VW67" s="157">
        <v>3</v>
      </c>
      <c r="VX67" s="157">
        <v>3</v>
      </c>
      <c r="VY67" s="157">
        <v>0</v>
      </c>
      <c r="VZ67" s="157">
        <v>0</v>
      </c>
      <c r="WA67" s="158">
        <f t="shared" si="78"/>
        <v>1</v>
      </c>
      <c r="WC67" s="157" t="s">
        <v>85</v>
      </c>
      <c r="WD67" s="157">
        <v>3</v>
      </c>
      <c r="WE67" s="157">
        <v>3</v>
      </c>
      <c r="WF67" s="157">
        <v>0</v>
      </c>
      <c r="WG67" s="157">
        <v>0</v>
      </c>
      <c r="WH67" s="158">
        <f t="shared" si="79"/>
        <v>1</v>
      </c>
      <c r="WI67" s="132">
        <f t="shared" ref="WI67:WI73" si="142">WH67-WA67</f>
        <v>0</v>
      </c>
      <c r="WK67" s="157" t="s">
        <v>85</v>
      </c>
      <c r="WL67" s="157">
        <v>3</v>
      </c>
      <c r="WM67" s="157">
        <v>3</v>
      </c>
      <c r="WN67" s="157">
        <v>0</v>
      </c>
      <c r="WO67" s="157">
        <v>0</v>
      </c>
      <c r="WP67" s="158">
        <f t="shared" si="80"/>
        <v>1</v>
      </c>
      <c r="WQ67" s="132">
        <f t="shared" si="81"/>
        <v>0</v>
      </c>
      <c r="WS67" s="157" t="s">
        <v>85</v>
      </c>
      <c r="WT67" s="157">
        <v>3</v>
      </c>
      <c r="WU67" s="157">
        <v>3</v>
      </c>
      <c r="WV67" s="157">
        <v>0</v>
      </c>
      <c r="WW67" s="157">
        <v>0</v>
      </c>
      <c r="WX67" s="158">
        <f t="shared" si="82"/>
        <v>1</v>
      </c>
      <c r="WY67" s="132">
        <f t="shared" si="83"/>
        <v>0</v>
      </c>
      <c r="XA67" s="157" t="s">
        <v>85</v>
      </c>
      <c r="XB67" s="157">
        <v>3</v>
      </c>
      <c r="XC67" s="157">
        <v>3</v>
      </c>
      <c r="XD67" s="157">
        <v>0</v>
      </c>
      <c r="XE67" s="157">
        <v>0</v>
      </c>
      <c r="XF67" s="158">
        <f t="shared" si="84"/>
        <v>1</v>
      </c>
      <c r="XG67" s="132">
        <f t="shared" si="85"/>
        <v>0</v>
      </c>
      <c r="XI67" s="157" t="s">
        <v>85</v>
      </c>
      <c r="XJ67" s="157">
        <v>3</v>
      </c>
      <c r="XK67" s="157">
        <v>3</v>
      </c>
      <c r="XL67" s="157">
        <v>0</v>
      </c>
      <c r="XM67" s="157">
        <v>0</v>
      </c>
      <c r="XN67" s="158">
        <f t="shared" si="86"/>
        <v>1</v>
      </c>
      <c r="XO67" s="132">
        <f t="shared" si="87"/>
        <v>0</v>
      </c>
      <c r="XQ67" s="157" t="s">
        <v>85</v>
      </c>
      <c r="XR67" s="157">
        <v>3</v>
      </c>
      <c r="XS67" s="157">
        <v>3</v>
      </c>
      <c r="XT67" s="157">
        <v>0</v>
      </c>
      <c r="XU67" s="157">
        <v>0</v>
      </c>
      <c r="XV67" s="158">
        <f t="shared" si="88"/>
        <v>1</v>
      </c>
      <c r="XW67" s="132">
        <f t="shared" si="89"/>
        <v>0</v>
      </c>
      <c r="XY67" s="157" t="s">
        <v>85</v>
      </c>
      <c r="XZ67" s="157">
        <v>3</v>
      </c>
      <c r="YA67" s="157">
        <v>3</v>
      </c>
      <c r="YB67" s="157">
        <v>0</v>
      </c>
      <c r="YC67" s="157">
        <v>0</v>
      </c>
      <c r="YD67" s="158">
        <f t="shared" si="90"/>
        <v>1</v>
      </c>
      <c r="YE67" s="132">
        <f t="shared" si="91"/>
        <v>0</v>
      </c>
      <c r="YG67" s="157" t="s">
        <v>85</v>
      </c>
      <c r="YH67" s="157">
        <v>3</v>
      </c>
      <c r="YI67" s="157">
        <v>3</v>
      </c>
      <c r="YJ67" s="157">
        <v>0</v>
      </c>
      <c r="YK67" s="157">
        <v>0</v>
      </c>
      <c r="YL67" s="158">
        <f t="shared" si="92"/>
        <v>1</v>
      </c>
      <c r="YM67" s="132">
        <f t="shared" si="93"/>
        <v>0</v>
      </c>
      <c r="YO67" s="157" t="s">
        <v>85</v>
      </c>
      <c r="YP67" s="157">
        <v>3</v>
      </c>
      <c r="YQ67" s="157">
        <v>3</v>
      </c>
      <c r="YR67" s="157">
        <v>0</v>
      </c>
      <c r="YS67" s="157">
        <v>0</v>
      </c>
      <c r="YT67" s="158">
        <f t="shared" si="94"/>
        <v>1</v>
      </c>
      <c r="YU67" s="132">
        <f t="shared" si="95"/>
        <v>0</v>
      </c>
      <c r="YW67" s="157" t="s">
        <v>85</v>
      </c>
      <c r="YX67" s="157">
        <v>3</v>
      </c>
      <c r="YY67" s="157">
        <v>3</v>
      </c>
      <c r="YZ67" s="157">
        <v>0</v>
      </c>
      <c r="ZA67" s="157">
        <v>0</v>
      </c>
      <c r="ZB67" s="158">
        <f t="shared" si="96"/>
        <v>1</v>
      </c>
      <c r="ZD67" s="157" t="s">
        <v>85</v>
      </c>
      <c r="ZE67" s="157">
        <v>3</v>
      </c>
      <c r="ZF67" s="157">
        <v>3</v>
      </c>
      <c r="ZG67" s="157">
        <v>0</v>
      </c>
      <c r="ZH67" s="157">
        <v>0</v>
      </c>
      <c r="ZI67" s="158">
        <f t="shared" si="97"/>
        <v>1</v>
      </c>
      <c r="ZJ67" s="132">
        <f t="shared" si="98"/>
        <v>1</v>
      </c>
    </row>
    <row r="68" spans="1:686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08"/>
        <v>0.95454545454545459</v>
      </c>
      <c r="AQ68" s="19">
        <f t="shared" si="12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2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3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3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3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3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3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3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3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3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3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3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4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43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44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4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45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46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47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48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49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0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51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52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53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54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55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56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57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58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59">ME68/MD68</f>
        <v>1</v>
      </c>
      <c r="MI68" s="19">
        <f t="shared" ref="MI68:MI73" si="160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61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62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63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64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65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66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2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67">OQ68/OP68</f>
        <v>1</v>
      </c>
      <c r="OU68" s="19">
        <f t="shared" ref="OU68:OU73" si="168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69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0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4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71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72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73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74">RL68/RK68</f>
        <v>1</v>
      </c>
      <c r="RP68" s="132">
        <f t="shared" ref="RP68:RP73" si="175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76">SW68/SV68</f>
        <v>1</v>
      </c>
      <c r="TA68" s="132">
        <f t="shared" ref="TA68:TA73" si="177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78">TE68/TD68</f>
        <v>1</v>
      </c>
      <c r="TI68" s="132">
        <f t="shared" ref="TI68:TI73" si="179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0">TM68/TL68</f>
        <v>1</v>
      </c>
      <c r="TQ68" s="132">
        <f t="shared" ref="TQ68:TQ73" si="181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82">TU68/TT68</f>
        <v>1</v>
      </c>
      <c r="TY68" s="132">
        <f t="shared" ref="TY68:TY73" si="183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84">UC68/UB68</f>
        <v>1</v>
      </c>
      <c r="UG68" s="132">
        <f t="shared" ref="UG68:UG73" si="185">UF68-TX68</f>
        <v>0</v>
      </c>
      <c r="UH68" s="132"/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86">UK68/UJ68</f>
        <v>1</v>
      </c>
      <c r="UO68" s="132">
        <f t="shared" ref="UO68:UO73" si="187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88">US68/UR68</f>
        <v>1</v>
      </c>
      <c r="UW68" s="132">
        <f t="shared" ref="UW68:UW73" si="189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0">VA68/UZ68</f>
        <v>1</v>
      </c>
      <c r="VE68" s="132">
        <f t="shared" ref="VE68:VE73" si="191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192">VI68/VH68</f>
        <v>1</v>
      </c>
      <c r="VM68" s="132">
        <f t="shared" ref="VM68:VM73" si="193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194">VQ68/VP68</f>
        <v>1</v>
      </c>
      <c r="VV68" s="157" t="s">
        <v>108</v>
      </c>
      <c r="VW68" s="157">
        <v>4</v>
      </c>
      <c r="VX68" s="157">
        <v>4</v>
      </c>
      <c r="VY68" s="157">
        <v>0</v>
      </c>
      <c r="VZ68" s="157">
        <v>0</v>
      </c>
      <c r="WA68" s="158">
        <f t="shared" ref="WA68:WA73" si="195">VX68/VW68</f>
        <v>1</v>
      </c>
      <c r="WC68" s="157" t="s">
        <v>108</v>
      </c>
      <c r="WD68" s="157">
        <v>4</v>
      </c>
      <c r="WE68" s="157">
        <v>4</v>
      </c>
      <c r="WF68" s="157">
        <v>0</v>
      </c>
      <c r="WG68" s="157">
        <v>0</v>
      </c>
      <c r="WH68" s="158">
        <f t="shared" ref="WH68:WH73" si="196">WE68/WD68</f>
        <v>1</v>
      </c>
      <c r="WI68" s="132">
        <f t="shared" si="142"/>
        <v>0</v>
      </c>
      <c r="WK68" s="157" t="s">
        <v>108</v>
      </c>
      <c r="WL68" s="157">
        <v>4</v>
      </c>
      <c r="WM68" s="157">
        <v>4</v>
      </c>
      <c r="WN68" s="157">
        <v>0</v>
      </c>
      <c r="WO68" s="157">
        <v>0</v>
      </c>
      <c r="WP68" s="158">
        <f t="shared" ref="WP68:WP73" si="197">WM68/WL68</f>
        <v>1</v>
      </c>
      <c r="WQ68" s="132">
        <f t="shared" ref="WQ68:WQ73" si="198">WP68-WH68</f>
        <v>0</v>
      </c>
      <c r="WS68" s="157" t="s">
        <v>108</v>
      </c>
      <c r="WT68" s="157">
        <v>4</v>
      </c>
      <c r="WU68" s="157">
        <v>4</v>
      </c>
      <c r="WV68" s="157">
        <v>0</v>
      </c>
      <c r="WW68" s="157">
        <v>0</v>
      </c>
      <c r="WX68" s="158">
        <f t="shared" ref="WX68:WX73" si="199">WU68/WT68</f>
        <v>1</v>
      </c>
      <c r="WY68" s="132">
        <f t="shared" ref="WY68:WY73" si="200">WX68-WP68</f>
        <v>0</v>
      </c>
      <c r="XA68" s="157" t="s">
        <v>108</v>
      </c>
      <c r="XB68" s="157">
        <v>4</v>
      </c>
      <c r="XC68" s="157">
        <v>4</v>
      </c>
      <c r="XD68" s="157">
        <v>0</v>
      </c>
      <c r="XE68" s="157">
        <v>0</v>
      </c>
      <c r="XF68" s="158">
        <f t="shared" ref="XF68:XF73" si="201">XC68/XB68</f>
        <v>1</v>
      </c>
      <c r="XG68" s="132">
        <f t="shared" ref="XG68:XG73" si="202">XF68-WX68</f>
        <v>0</v>
      </c>
      <c r="XI68" s="157" t="s">
        <v>108</v>
      </c>
      <c r="XJ68" s="157">
        <v>4</v>
      </c>
      <c r="XK68" s="157">
        <v>4</v>
      </c>
      <c r="XL68" s="157">
        <v>0</v>
      </c>
      <c r="XM68" s="157">
        <v>0</v>
      </c>
      <c r="XN68" s="158">
        <f t="shared" ref="XN68:XN73" si="203">XK68/XJ68</f>
        <v>1</v>
      </c>
      <c r="XO68" s="132">
        <f t="shared" ref="XO68:XO73" si="204">XN68-XF68</f>
        <v>0</v>
      </c>
      <c r="XQ68" s="157" t="s">
        <v>108</v>
      </c>
      <c r="XR68" s="157">
        <v>4</v>
      </c>
      <c r="XS68" s="157">
        <v>4</v>
      </c>
      <c r="XT68" s="157">
        <v>0</v>
      </c>
      <c r="XU68" s="157">
        <v>0</v>
      </c>
      <c r="XV68" s="158">
        <f t="shared" ref="XV68:XV73" si="205">XS68/XR68</f>
        <v>1</v>
      </c>
      <c r="XW68" s="132">
        <f t="shared" ref="XW68:XW73" si="206">XV68-XN68</f>
        <v>0</v>
      </c>
      <c r="XY68" s="157" t="s">
        <v>108</v>
      </c>
      <c r="XZ68" s="157">
        <v>4</v>
      </c>
      <c r="YA68" s="157">
        <v>4</v>
      </c>
      <c r="YB68" s="157">
        <v>0</v>
      </c>
      <c r="YC68" s="157">
        <v>0</v>
      </c>
      <c r="YD68" s="158">
        <f t="shared" ref="YD68:YD73" si="207">YA68/XZ68</f>
        <v>1</v>
      </c>
      <c r="YE68" s="132">
        <f t="shared" ref="YE68:YE73" si="208">YD68-XV68</f>
        <v>0</v>
      </c>
      <c r="YG68" s="157" t="s">
        <v>108</v>
      </c>
      <c r="YH68" s="157">
        <v>4</v>
      </c>
      <c r="YI68" s="157">
        <v>4</v>
      </c>
      <c r="YJ68" s="157">
        <v>0</v>
      </c>
      <c r="YK68" s="157">
        <v>0</v>
      </c>
      <c r="YL68" s="158">
        <f t="shared" ref="YL68:YL73" si="209">YI68/YH68</f>
        <v>1</v>
      </c>
      <c r="YM68" s="132">
        <f t="shared" ref="YM68:YM73" si="210">YL68-YD68</f>
        <v>0</v>
      </c>
      <c r="YO68" s="157" t="s">
        <v>108</v>
      </c>
      <c r="YP68" s="157">
        <v>4</v>
      </c>
      <c r="YQ68" s="157">
        <v>4</v>
      </c>
      <c r="YR68" s="157">
        <v>0</v>
      </c>
      <c r="YS68" s="157">
        <v>0</v>
      </c>
      <c r="YT68" s="158">
        <f t="shared" ref="YT68:YT73" si="211">YQ68/YP68</f>
        <v>1</v>
      </c>
      <c r="YU68" s="132">
        <f t="shared" ref="YU68:YU73" si="212">YT68-YL68</f>
        <v>0</v>
      </c>
      <c r="YW68" s="157" t="s">
        <v>108</v>
      </c>
      <c r="YX68" s="157">
        <v>4</v>
      </c>
      <c r="YY68" s="157">
        <v>4</v>
      </c>
      <c r="YZ68" s="157">
        <v>0</v>
      </c>
      <c r="ZA68" s="157">
        <v>0</v>
      </c>
      <c r="ZB68" s="158">
        <f t="shared" ref="ZB68:ZB73" si="213">YY68/YX68</f>
        <v>1</v>
      </c>
      <c r="ZD68" s="157" t="s">
        <v>108</v>
      </c>
      <c r="ZE68" s="157">
        <v>4</v>
      </c>
      <c r="ZF68" s="157">
        <v>4</v>
      </c>
      <c r="ZG68" s="157">
        <v>0</v>
      </c>
      <c r="ZH68" s="157">
        <v>0</v>
      </c>
      <c r="ZI68" s="158">
        <f t="shared" ref="ZI68:ZI73" si="214">ZF68/ZE68</f>
        <v>1</v>
      </c>
      <c r="ZJ68" s="132">
        <f t="shared" ref="ZJ68:ZJ73" si="215">ZI68-ZA68</f>
        <v>1</v>
      </c>
    </row>
    <row r="69" spans="1:686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08"/>
        <v>0.78321678321678323</v>
      </c>
      <c r="AQ69" s="19">
        <f t="shared" si="12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2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3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3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3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3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3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3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3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3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3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3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4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43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44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4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45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46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47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48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49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0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51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52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53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54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55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56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57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58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59"/>
        <v>0.82608695652173914</v>
      </c>
      <c r="MI69" s="19">
        <f t="shared" si="160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61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62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63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64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65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66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2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67"/>
        <v>0.82608695652173914</v>
      </c>
      <c r="OU69" s="19">
        <f t="shared" si="168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69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0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4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71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72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73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74"/>
        <v>0.82608695652173914</v>
      </c>
      <c r="RP69" s="132">
        <f t="shared" si="175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76"/>
        <v>0.82608695652173914</v>
      </c>
      <c r="TA69" s="132">
        <f t="shared" si="177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78"/>
        <v>0.82608695652173914</v>
      </c>
      <c r="TI69" s="132">
        <f t="shared" si="179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0"/>
        <v>0.82608695652173914</v>
      </c>
      <c r="TQ69" s="132">
        <f t="shared" si="181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82"/>
        <v>0.82608695652173914</v>
      </c>
      <c r="TY69" s="132">
        <f t="shared" si="183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84"/>
        <v>0.82608695652173914</v>
      </c>
      <c r="UG69" s="132">
        <f t="shared" si="185"/>
        <v>0</v>
      </c>
      <c r="UH69" s="132"/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86"/>
        <v>0.82608695652173914</v>
      </c>
      <c r="UO69" s="132">
        <f t="shared" si="187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88"/>
        <v>0.82608695652173914</v>
      </c>
      <c r="UW69" s="132">
        <f t="shared" si="189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0"/>
        <v>0.82608695652173914</v>
      </c>
      <c r="VE69" s="132">
        <f t="shared" si="191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192"/>
        <v>0.82608695652173914</v>
      </c>
      <c r="VM69" s="132">
        <f t="shared" si="193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194"/>
        <v>0.82608695652173914</v>
      </c>
      <c r="VV69" s="157" t="s">
        <v>267</v>
      </c>
      <c r="VW69" s="157">
        <v>92</v>
      </c>
      <c r="VX69" s="157">
        <v>76</v>
      </c>
      <c r="VY69" s="157">
        <v>10</v>
      </c>
      <c r="VZ69" s="157">
        <v>6</v>
      </c>
      <c r="WA69" s="158">
        <f t="shared" si="195"/>
        <v>0.82608695652173914</v>
      </c>
      <c r="WC69" s="157" t="s">
        <v>267</v>
      </c>
      <c r="WD69" s="157">
        <v>92</v>
      </c>
      <c r="WE69" s="157">
        <v>76</v>
      </c>
      <c r="WF69" s="157">
        <v>10</v>
      </c>
      <c r="WG69" s="157">
        <v>6</v>
      </c>
      <c r="WH69" s="158">
        <f t="shared" si="196"/>
        <v>0.82608695652173914</v>
      </c>
      <c r="WI69" s="132">
        <f t="shared" si="142"/>
        <v>0</v>
      </c>
      <c r="WK69" s="157" t="s">
        <v>267</v>
      </c>
      <c r="WL69" s="157">
        <v>92</v>
      </c>
      <c r="WM69" s="157">
        <v>76</v>
      </c>
      <c r="WN69" s="157">
        <v>10</v>
      </c>
      <c r="WO69" s="157">
        <v>6</v>
      </c>
      <c r="WP69" s="158">
        <f t="shared" si="197"/>
        <v>0.82608695652173914</v>
      </c>
      <c r="WQ69" s="132">
        <f t="shared" si="198"/>
        <v>0</v>
      </c>
      <c r="WS69" s="157" t="s">
        <v>267</v>
      </c>
      <c r="WT69" s="157">
        <v>92</v>
      </c>
      <c r="WU69" s="157">
        <v>76</v>
      </c>
      <c r="WV69" s="157">
        <v>10</v>
      </c>
      <c r="WW69" s="157">
        <v>6</v>
      </c>
      <c r="WX69" s="158">
        <f t="shared" si="199"/>
        <v>0.82608695652173914</v>
      </c>
      <c r="WY69" s="132">
        <f t="shared" si="200"/>
        <v>0</v>
      </c>
      <c r="XA69" s="157" t="s">
        <v>267</v>
      </c>
      <c r="XB69" s="157">
        <v>92</v>
      </c>
      <c r="XC69" s="157">
        <v>76</v>
      </c>
      <c r="XD69" s="157">
        <v>10</v>
      </c>
      <c r="XE69" s="157">
        <v>6</v>
      </c>
      <c r="XF69" s="158">
        <f t="shared" si="201"/>
        <v>0.82608695652173914</v>
      </c>
      <c r="XG69" s="132">
        <f t="shared" si="202"/>
        <v>0</v>
      </c>
      <c r="XI69" s="157" t="s">
        <v>267</v>
      </c>
      <c r="XJ69" s="157">
        <v>92</v>
      </c>
      <c r="XK69" s="157">
        <v>76</v>
      </c>
      <c r="XL69" s="157">
        <v>10</v>
      </c>
      <c r="XM69" s="157">
        <v>6</v>
      </c>
      <c r="XN69" s="158">
        <f t="shared" si="203"/>
        <v>0.82608695652173914</v>
      </c>
      <c r="XO69" s="132">
        <f t="shared" si="204"/>
        <v>0</v>
      </c>
      <c r="XQ69" s="157" t="s">
        <v>267</v>
      </c>
      <c r="XR69" s="157">
        <v>92</v>
      </c>
      <c r="XS69" s="157">
        <v>76</v>
      </c>
      <c r="XT69" s="157">
        <v>10</v>
      </c>
      <c r="XU69" s="157">
        <v>6</v>
      </c>
      <c r="XV69" s="158">
        <f t="shared" si="205"/>
        <v>0.82608695652173914</v>
      </c>
      <c r="XW69" s="132">
        <f t="shared" si="206"/>
        <v>0</v>
      </c>
      <c r="XY69" s="157" t="s">
        <v>267</v>
      </c>
      <c r="XZ69" s="157">
        <v>92</v>
      </c>
      <c r="YA69" s="157">
        <v>76</v>
      </c>
      <c r="YB69" s="157">
        <v>10</v>
      </c>
      <c r="YC69" s="157">
        <v>6</v>
      </c>
      <c r="YD69" s="158">
        <f t="shared" si="207"/>
        <v>0.82608695652173914</v>
      </c>
      <c r="YE69" s="132">
        <f t="shared" si="208"/>
        <v>0</v>
      </c>
      <c r="YG69" s="157" t="s">
        <v>267</v>
      </c>
      <c r="YH69" s="157">
        <v>92</v>
      </c>
      <c r="YI69" s="157">
        <v>76</v>
      </c>
      <c r="YJ69" s="157">
        <v>10</v>
      </c>
      <c r="YK69" s="157">
        <v>6</v>
      </c>
      <c r="YL69" s="158">
        <f t="shared" si="209"/>
        <v>0.82608695652173914</v>
      </c>
      <c r="YM69" s="132">
        <f t="shared" si="210"/>
        <v>0</v>
      </c>
      <c r="YO69" s="157" t="s">
        <v>267</v>
      </c>
      <c r="YP69" s="157">
        <v>92</v>
      </c>
      <c r="YQ69" s="157">
        <v>76</v>
      </c>
      <c r="YR69" s="157">
        <v>10</v>
      </c>
      <c r="YS69" s="157">
        <v>6</v>
      </c>
      <c r="YT69" s="158">
        <f t="shared" si="211"/>
        <v>0.82608695652173914</v>
      </c>
      <c r="YU69" s="132">
        <f t="shared" si="212"/>
        <v>0</v>
      </c>
      <c r="YW69" s="157" t="s">
        <v>267</v>
      </c>
      <c r="YX69" s="157">
        <v>92</v>
      </c>
      <c r="YY69" s="157">
        <v>76</v>
      </c>
      <c r="YZ69" s="157">
        <v>10</v>
      </c>
      <c r="ZA69" s="157">
        <v>6</v>
      </c>
      <c r="ZB69" s="158">
        <f t="shared" si="213"/>
        <v>0.82608695652173914</v>
      </c>
      <c r="ZD69" s="157" t="s">
        <v>267</v>
      </c>
      <c r="ZE69" s="157">
        <v>92</v>
      </c>
      <c r="ZF69" s="157">
        <v>76</v>
      </c>
      <c r="ZG69" s="157">
        <v>10</v>
      </c>
      <c r="ZH69" s="157">
        <v>6</v>
      </c>
      <c r="ZI69" s="158">
        <f t="shared" si="214"/>
        <v>0.82608695652173914</v>
      </c>
      <c r="ZJ69" s="132">
        <f t="shared" si="215"/>
        <v>-5.1739130434782608</v>
      </c>
    </row>
    <row r="70" spans="1:686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08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2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3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3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3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3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3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3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3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3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3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3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4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43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44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4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45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46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47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49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0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51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52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53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54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55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56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57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58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59"/>
        <v>0.46478873239436619</v>
      </c>
      <c r="MI70" s="19">
        <f t="shared" si="160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61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62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63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64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65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66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2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67"/>
        <v>0.46478873239436619</v>
      </c>
      <c r="OU70" s="19">
        <f t="shared" si="168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69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0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71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72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73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74"/>
        <v>0.47887323943661969</v>
      </c>
      <c r="RP70" s="132">
        <f t="shared" si="175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76"/>
        <v>0.647887323943662</v>
      </c>
      <c r="TA70" s="132">
        <f t="shared" si="177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78"/>
        <v>0.647887323943662</v>
      </c>
      <c r="TI70" s="132">
        <f t="shared" si="179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0"/>
        <v>0.63380281690140849</v>
      </c>
      <c r="TQ70" s="132">
        <f t="shared" si="181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82"/>
        <v>0.63380281690140849</v>
      </c>
      <c r="TY70" s="132">
        <f t="shared" si="183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84"/>
        <v>0.63380281690140849</v>
      </c>
      <c r="UG70" s="132">
        <f t="shared" si="185"/>
        <v>0</v>
      </c>
      <c r="UH70" s="132"/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86"/>
        <v>0.647887323943662</v>
      </c>
      <c r="UO70" s="132">
        <f t="shared" si="187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88"/>
        <v>0.647887323943662</v>
      </c>
      <c r="UW70" s="132">
        <f t="shared" si="189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0"/>
        <v>0.647887323943662</v>
      </c>
      <c r="VE70" s="132">
        <f t="shared" si="191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192"/>
        <v>0.647887323943662</v>
      </c>
      <c r="VM70" s="132">
        <f t="shared" si="193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194"/>
        <v>0.647887323943662</v>
      </c>
      <c r="VV70" s="157" t="s">
        <v>82</v>
      </c>
      <c r="VW70" s="157">
        <v>71</v>
      </c>
      <c r="VX70" s="157">
        <v>46</v>
      </c>
      <c r="VY70" s="157">
        <v>7</v>
      </c>
      <c r="VZ70" s="157">
        <v>18</v>
      </c>
      <c r="WA70" s="158">
        <f t="shared" si="195"/>
        <v>0.647887323943662</v>
      </c>
      <c r="WC70" s="157" t="s">
        <v>82</v>
      </c>
      <c r="WD70" s="157">
        <v>71</v>
      </c>
      <c r="WE70" s="157">
        <v>46</v>
      </c>
      <c r="WF70" s="157">
        <v>7</v>
      </c>
      <c r="WG70" s="157">
        <v>18</v>
      </c>
      <c r="WH70" s="158">
        <f t="shared" si="196"/>
        <v>0.647887323943662</v>
      </c>
      <c r="WI70" s="132">
        <f t="shared" si="142"/>
        <v>0</v>
      </c>
      <c r="WK70" s="157" t="s">
        <v>82</v>
      </c>
      <c r="WL70" s="157">
        <v>71</v>
      </c>
      <c r="WM70" s="157">
        <v>46</v>
      </c>
      <c r="WN70" s="157">
        <v>7</v>
      </c>
      <c r="WO70" s="157">
        <v>18</v>
      </c>
      <c r="WP70" s="158">
        <f t="shared" si="197"/>
        <v>0.647887323943662</v>
      </c>
      <c r="WQ70" s="132">
        <f t="shared" si="198"/>
        <v>0</v>
      </c>
      <c r="WS70" s="157" t="s">
        <v>82</v>
      </c>
      <c r="WT70" s="157">
        <v>71</v>
      </c>
      <c r="WU70" s="157">
        <v>46</v>
      </c>
      <c r="WV70" s="157">
        <v>7</v>
      </c>
      <c r="WW70" s="157">
        <v>18</v>
      </c>
      <c r="WX70" s="158">
        <f t="shared" si="199"/>
        <v>0.647887323943662</v>
      </c>
      <c r="WY70" s="132">
        <f t="shared" si="200"/>
        <v>0</v>
      </c>
      <c r="XA70" s="157" t="s">
        <v>82</v>
      </c>
      <c r="XB70" s="157">
        <v>71</v>
      </c>
      <c r="XC70" s="157">
        <v>46</v>
      </c>
      <c r="XD70" s="157">
        <v>7</v>
      </c>
      <c r="XE70" s="157">
        <v>18</v>
      </c>
      <c r="XF70" s="158">
        <f t="shared" si="201"/>
        <v>0.647887323943662</v>
      </c>
      <c r="XG70" s="132">
        <f t="shared" si="202"/>
        <v>0</v>
      </c>
      <c r="XI70" s="157" t="s">
        <v>82</v>
      </c>
      <c r="XJ70" s="157">
        <v>71</v>
      </c>
      <c r="XK70" s="157">
        <v>46</v>
      </c>
      <c r="XL70" s="157">
        <v>7</v>
      </c>
      <c r="XM70" s="157">
        <v>18</v>
      </c>
      <c r="XN70" s="158">
        <f t="shared" si="203"/>
        <v>0.647887323943662</v>
      </c>
      <c r="XO70" s="132">
        <f t="shared" si="204"/>
        <v>0</v>
      </c>
      <c r="XQ70" s="157" t="s">
        <v>82</v>
      </c>
      <c r="XR70" s="157">
        <v>71</v>
      </c>
      <c r="XS70" s="157">
        <v>46</v>
      </c>
      <c r="XT70" s="157">
        <v>7</v>
      </c>
      <c r="XU70" s="157">
        <v>18</v>
      </c>
      <c r="XV70" s="158">
        <f t="shared" si="205"/>
        <v>0.647887323943662</v>
      </c>
      <c r="XW70" s="132">
        <f t="shared" si="206"/>
        <v>0</v>
      </c>
      <c r="XY70" s="157" t="s">
        <v>82</v>
      </c>
      <c r="XZ70" s="157">
        <v>71</v>
      </c>
      <c r="YA70" s="157">
        <v>46</v>
      </c>
      <c r="YB70" s="157">
        <v>7</v>
      </c>
      <c r="YC70" s="157">
        <v>18</v>
      </c>
      <c r="YD70" s="158">
        <f t="shared" si="207"/>
        <v>0.647887323943662</v>
      </c>
      <c r="YE70" s="132">
        <f t="shared" si="208"/>
        <v>0</v>
      </c>
      <c r="YG70" s="157" t="s">
        <v>82</v>
      </c>
      <c r="YH70" s="157">
        <v>71</v>
      </c>
      <c r="YI70" s="157">
        <v>46</v>
      </c>
      <c r="YJ70" s="157">
        <v>7</v>
      </c>
      <c r="YK70" s="157">
        <v>18</v>
      </c>
      <c r="YL70" s="158">
        <f t="shared" si="209"/>
        <v>0.647887323943662</v>
      </c>
      <c r="YM70" s="132">
        <f t="shared" si="210"/>
        <v>0</v>
      </c>
      <c r="YO70" s="157" t="s">
        <v>82</v>
      </c>
      <c r="YP70" s="157">
        <v>71</v>
      </c>
      <c r="YQ70" s="157">
        <v>46</v>
      </c>
      <c r="YR70" s="157">
        <v>7</v>
      </c>
      <c r="YS70" s="157">
        <v>18</v>
      </c>
      <c r="YT70" s="158">
        <f t="shared" si="211"/>
        <v>0.647887323943662</v>
      </c>
      <c r="YU70" s="132">
        <f t="shared" si="212"/>
        <v>0</v>
      </c>
      <c r="YW70" s="157" t="s">
        <v>82</v>
      </c>
      <c r="YX70" s="157">
        <v>71</v>
      </c>
      <c r="YY70" s="157">
        <v>46</v>
      </c>
      <c r="YZ70" s="157">
        <v>7</v>
      </c>
      <c r="ZA70" s="157">
        <v>18</v>
      </c>
      <c r="ZB70" s="158">
        <f t="shared" si="213"/>
        <v>0.647887323943662</v>
      </c>
      <c r="ZD70" s="157" t="s">
        <v>82</v>
      </c>
      <c r="ZE70" s="157">
        <v>71</v>
      </c>
      <c r="ZF70" s="157">
        <v>46</v>
      </c>
      <c r="ZG70" s="157">
        <v>7</v>
      </c>
      <c r="ZH70" s="157">
        <v>18</v>
      </c>
      <c r="ZI70" s="158">
        <f t="shared" si="214"/>
        <v>0.647887323943662</v>
      </c>
      <c r="ZJ70" s="132">
        <f t="shared" si="215"/>
        <v>-17.352112676056336</v>
      </c>
    </row>
    <row r="71" spans="1:686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2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3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3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3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3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3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3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3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3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3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3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4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43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44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4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45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46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47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48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49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0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51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52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53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54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55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56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57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58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59"/>
        <v>0.99639639639639643</v>
      </c>
      <c r="MI71" s="19">
        <f t="shared" si="160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61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62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63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64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65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66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2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67"/>
        <v>0.99639639639639643</v>
      </c>
      <c r="OU71" s="19">
        <f t="shared" si="168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69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0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71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72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73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74"/>
        <v>0</v>
      </c>
      <c r="RP71" s="132">
        <f t="shared" si="175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76"/>
        <v>1.8717828731867104E-2</v>
      </c>
      <c r="TA71" s="132">
        <f t="shared" si="177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78"/>
        <v>2.6720106880427523E-2</v>
      </c>
      <c r="TI71" s="132">
        <f t="shared" si="179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0"/>
        <v>1.8717828731867104E-2</v>
      </c>
      <c r="TQ71" s="132">
        <f t="shared" si="181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82"/>
        <v>0.91449565798263188</v>
      </c>
      <c r="TY71" s="132">
        <f t="shared" si="183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84"/>
        <v>0.91449565798263188</v>
      </c>
      <c r="UG71" s="132">
        <f t="shared" si="185"/>
        <v>0</v>
      </c>
      <c r="UH71" s="132"/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86"/>
        <v>0.91449565798263188</v>
      </c>
      <c r="UO71" s="132">
        <f t="shared" si="187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88"/>
        <v>0.91449565798263188</v>
      </c>
      <c r="UW71" s="132">
        <f t="shared" si="189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0"/>
        <v>0.91449565798263188</v>
      </c>
      <c r="VE71" s="132">
        <f t="shared" si="191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192"/>
        <v>0.91449565798263188</v>
      </c>
      <c r="VM71" s="132">
        <f t="shared" si="193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194"/>
        <v>0.91449565798263188</v>
      </c>
      <c r="VV71" s="157" t="s">
        <v>86</v>
      </c>
      <c r="VW71" s="157">
        <v>1497</v>
      </c>
      <c r="VX71" s="157">
        <v>1369</v>
      </c>
      <c r="VY71" s="157">
        <v>128</v>
      </c>
      <c r="VZ71" s="157">
        <v>0</v>
      </c>
      <c r="WA71" s="158">
        <f t="shared" si="195"/>
        <v>0.91449565798263188</v>
      </c>
      <c r="WC71" s="157" t="s">
        <v>86</v>
      </c>
      <c r="WD71" s="157">
        <v>1497</v>
      </c>
      <c r="WE71" s="157">
        <v>1369</v>
      </c>
      <c r="WF71" s="157">
        <v>128</v>
      </c>
      <c r="WG71" s="157">
        <v>0</v>
      </c>
      <c r="WH71" s="158">
        <f t="shared" si="196"/>
        <v>0.91449565798263188</v>
      </c>
      <c r="WI71" s="132">
        <f t="shared" si="142"/>
        <v>0</v>
      </c>
      <c r="WK71" s="157" t="s">
        <v>86</v>
      </c>
      <c r="WL71" s="157">
        <v>1497</v>
      </c>
      <c r="WM71" s="157">
        <v>1369</v>
      </c>
      <c r="WN71" s="157">
        <v>128</v>
      </c>
      <c r="WO71" s="157">
        <v>0</v>
      </c>
      <c r="WP71" s="158">
        <f t="shared" si="197"/>
        <v>0.91449565798263188</v>
      </c>
      <c r="WQ71" s="132">
        <f t="shared" si="198"/>
        <v>0</v>
      </c>
      <c r="WS71" s="157" t="s">
        <v>86</v>
      </c>
      <c r="WT71" s="157">
        <v>1497</v>
      </c>
      <c r="WU71" s="157">
        <v>1369</v>
      </c>
      <c r="WV71" s="157">
        <v>128</v>
      </c>
      <c r="WW71" s="157">
        <v>0</v>
      </c>
      <c r="WX71" s="158">
        <f t="shared" si="199"/>
        <v>0.91449565798263188</v>
      </c>
      <c r="WY71" s="132">
        <f t="shared" si="200"/>
        <v>0</v>
      </c>
      <c r="XA71" s="157" t="s">
        <v>86</v>
      </c>
      <c r="XB71" s="157">
        <v>1497</v>
      </c>
      <c r="XC71" s="157">
        <v>1369</v>
      </c>
      <c r="XD71" s="157">
        <v>128</v>
      </c>
      <c r="XE71" s="157">
        <v>0</v>
      </c>
      <c r="XF71" s="158">
        <f t="shared" si="201"/>
        <v>0.91449565798263188</v>
      </c>
      <c r="XG71" s="132">
        <f t="shared" si="202"/>
        <v>0</v>
      </c>
      <c r="XI71" s="157" t="s">
        <v>86</v>
      </c>
      <c r="XJ71" s="157">
        <v>1497</v>
      </c>
      <c r="XK71" s="157">
        <v>1369</v>
      </c>
      <c r="XL71" s="157">
        <v>128</v>
      </c>
      <c r="XM71" s="157">
        <v>0</v>
      </c>
      <c r="XN71" s="158">
        <f t="shared" si="203"/>
        <v>0.91449565798263188</v>
      </c>
      <c r="XO71" s="132">
        <f t="shared" si="204"/>
        <v>0</v>
      </c>
      <c r="XQ71" s="157" t="s">
        <v>86</v>
      </c>
      <c r="XR71" s="157">
        <v>1497</v>
      </c>
      <c r="XS71" s="157">
        <v>1369</v>
      </c>
      <c r="XT71" s="157">
        <v>128</v>
      </c>
      <c r="XU71" s="157">
        <v>0</v>
      </c>
      <c r="XV71" s="158">
        <f t="shared" si="205"/>
        <v>0.91449565798263188</v>
      </c>
      <c r="XW71" s="132">
        <f t="shared" si="206"/>
        <v>0</v>
      </c>
      <c r="XY71" s="157" t="s">
        <v>86</v>
      </c>
      <c r="XZ71" s="157">
        <v>1497</v>
      </c>
      <c r="YA71" s="157">
        <v>1369</v>
      </c>
      <c r="YB71" s="157">
        <v>128</v>
      </c>
      <c r="YC71" s="157">
        <v>0</v>
      </c>
      <c r="YD71" s="158">
        <f t="shared" si="207"/>
        <v>0.91449565798263188</v>
      </c>
      <c r="YE71" s="132">
        <f t="shared" si="208"/>
        <v>0</v>
      </c>
      <c r="YG71" s="157" t="s">
        <v>86</v>
      </c>
      <c r="YH71" s="157">
        <v>1649</v>
      </c>
      <c r="YI71" s="157">
        <v>1361</v>
      </c>
      <c r="YJ71" s="157">
        <v>137</v>
      </c>
      <c r="YK71" s="157">
        <v>151</v>
      </c>
      <c r="YL71" s="158">
        <f t="shared" si="209"/>
        <v>0.82534869617950268</v>
      </c>
      <c r="YM71" s="132">
        <f t="shared" si="210"/>
        <v>-8.9146961803129199E-2</v>
      </c>
      <c r="YO71" s="157" t="s">
        <v>86</v>
      </c>
      <c r="YP71" s="157">
        <v>1649</v>
      </c>
      <c r="YQ71" s="157">
        <v>1361</v>
      </c>
      <c r="YR71" s="157">
        <v>137</v>
      </c>
      <c r="YS71" s="157">
        <v>151</v>
      </c>
      <c r="YT71" s="158">
        <f t="shared" si="211"/>
        <v>0.82534869617950268</v>
      </c>
      <c r="YU71" s="132">
        <f t="shared" si="212"/>
        <v>0</v>
      </c>
      <c r="YW71" s="157" t="s">
        <v>86</v>
      </c>
      <c r="YX71" s="157">
        <v>1649</v>
      </c>
      <c r="YY71" s="157">
        <v>1361</v>
      </c>
      <c r="YZ71" s="157">
        <v>137</v>
      </c>
      <c r="ZA71" s="157">
        <v>151</v>
      </c>
      <c r="ZB71" s="158">
        <f t="shared" si="213"/>
        <v>0.82534869617950268</v>
      </c>
      <c r="ZD71" s="157" t="s">
        <v>86</v>
      </c>
      <c r="ZE71" s="157">
        <v>1649</v>
      </c>
      <c r="ZF71" s="157">
        <v>1361</v>
      </c>
      <c r="ZG71" s="157">
        <v>137</v>
      </c>
      <c r="ZH71" s="157">
        <v>151</v>
      </c>
      <c r="ZI71" s="158">
        <f t="shared" si="214"/>
        <v>0.82534869617950268</v>
      </c>
      <c r="ZJ71" s="132">
        <f t="shared" si="215"/>
        <v>-150.1746513038205</v>
      </c>
    </row>
    <row r="72" spans="1:686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2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3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3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3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3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3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3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3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3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3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3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4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43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44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4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45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46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47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48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49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0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51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52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53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54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55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56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57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58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59"/>
        <v>0.95454545454545459</v>
      </c>
      <c r="MI72" s="19">
        <f t="shared" si="160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61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62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63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64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65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66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2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67"/>
        <v>0.95454545454545459</v>
      </c>
      <c r="OU72" s="19">
        <f t="shared" si="168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69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0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71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72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73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74"/>
        <v>0.95454545454545459</v>
      </c>
      <c r="RP72" s="132">
        <f t="shared" si="175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76"/>
        <v>0.95454545454545459</v>
      </c>
      <c r="TA72" s="132">
        <f t="shared" si="177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78"/>
        <v>0.95454545454545459</v>
      </c>
      <c r="TI72" s="132">
        <f t="shared" si="179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0"/>
        <v>0.95454545454545459</v>
      </c>
      <c r="TQ72" s="132">
        <f t="shared" si="181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82"/>
        <v>0.95454545454545459</v>
      </c>
      <c r="TY72" s="132">
        <f t="shared" si="183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84"/>
        <v>0.95454545454545459</v>
      </c>
      <c r="UG72" s="132">
        <f t="shared" si="185"/>
        <v>0</v>
      </c>
      <c r="UH72" s="132"/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86"/>
        <v>0.95454545454545459</v>
      </c>
      <c r="UO72" s="132">
        <f t="shared" si="187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88"/>
        <v>0.95454545454545459</v>
      </c>
      <c r="UW72" s="132">
        <f t="shared" si="189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0"/>
        <v>0.95454545454545459</v>
      </c>
      <c r="VE72" s="132">
        <f t="shared" si="191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192"/>
        <v>0.95454545454545459</v>
      </c>
      <c r="VM72" s="132">
        <f t="shared" si="193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194"/>
        <v>0.95454545454545459</v>
      </c>
      <c r="VV72" s="157" t="s">
        <v>83</v>
      </c>
      <c r="VW72" s="157">
        <v>22</v>
      </c>
      <c r="VX72" s="157">
        <v>21</v>
      </c>
      <c r="VY72" s="157">
        <v>1</v>
      </c>
      <c r="VZ72" s="157">
        <v>0</v>
      </c>
      <c r="WA72" s="158">
        <f t="shared" si="195"/>
        <v>0.95454545454545459</v>
      </c>
      <c r="WC72" s="157" t="s">
        <v>83</v>
      </c>
      <c r="WD72" s="157">
        <v>22</v>
      </c>
      <c r="WE72" s="157">
        <v>21</v>
      </c>
      <c r="WF72" s="157">
        <v>1</v>
      </c>
      <c r="WG72" s="157">
        <v>0</v>
      </c>
      <c r="WH72" s="158">
        <f t="shared" si="196"/>
        <v>0.95454545454545459</v>
      </c>
      <c r="WI72" s="132">
        <f t="shared" si="142"/>
        <v>0</v>
      </c>
      <c r="WK72" s="157" t="s">
        <v>83</v>
      </c>
      <c r="WL72" s="157">
        <v>22</v>
      </c>
      <c r="WM72" s="157">
        <v>21</v>
      </c>
      <c r="WN72" s="157">
        <v>1</v>
      </c>
      <c r="WO72" s="157">
        <v>0</v>
      </c>
      <c r="WP72" s="158">
        <f t="shared" si="197"/>
        <v>0.95454545454545459</v>
      </c>
      <c r="WQ72" s="132">
        <f t="shared" si="198"/>
        <v>0</v>
      </c>
      <c r="WS72" s="157" t="s">
        <v>83</v>
      </c>
      <c r="WT72" s="157">
        <v>22</v>
      </c>
      <c r="WU72" s="157">
        <v>21</v>
      </c>
      <c r="WV72" s="157">
        <v>1</v>
      </c>
      <c r="WW72" s="157">
        <v>0</v>
      </c>
      <c r="WX72" s="158">
        <f t="shared" si="199"/>
        <v>0.95454545454545459</v>
      </c>
      <c r="WY72" s="132">
        <f t="shared" si="200"/>
        <v>0</v>
      </c>
      <c r="XA72" s="157" t="s">
        <v>83</v>
      </c>
      <c r="XB72" s="157">
        <v>22</v>
      </c>
      <c r="XC72" s="157">
        <v>21</v>
      </c>
      <c r="XD72" s="157">
        <v>1</v>
      </c>
      <c r="XE72" s="157">
        <v>0</v>
      </c>
      <c r="XF72" s="158">
        <f t="shared" si="201"/>
        <v>0.95454545454545459</v>
      </c>
      <c r="XG72" s="132">
        <f t="shared" si="202"/>
        <v>0</v>
      </c>
      <c r="XI72" s="157" t="s">
        <v>83</v>
      </c>
      <c r="XJ72" s="157">
        <v>22</v>
      </c>
      <c r="XK72" s="157">
        <v>21</v>
      </c>
      <c r="XL72" s="157">
        <v>1</v>
      </c>
      <c r="XM72" s="157">
        <v>0</v>
      </c>
      <c r="XN72" s="158">
        <f t="shared" si="203"/>
        <v>0.95454545454545459</v>
      </c>
      <c r="XO72" s="132">
        <f t="shared" si="204"/>
        <v>0</v>
      </c>
      <c r="XQ72" s="157" t="s">
        <v>83</v>
      </c>
      <c r="XR72" s="157">
        <v>22</v>
      </c>
      <c r="XS72" s="157">
        <v>21</v>
      </c>
      <c r="XT72" s="157">
        <v>1</v>
      </c>
      <c r="XU72" s="157">
        <v>0</v>
      </c>
      <c r="XV72" s="158">
        <f t="shared" si="205"/>
        <v>0.95454545454545459</v>
      </c>
      <c r="XW72" s="132">
        <f t="shared" si="206"/>
        <v>0</v>
      </c>
      <c r="XY72" s="157" t="s">
        <v>83</v>
      </c>
      <c r="XZ72" s="157">
        <v>22</v>
      </c>
      <c r="YA72" s="157">
        <v>21</v>
      </c>
      <c r="YB72" s="157">
        <v>1</v>
      </c>
      <c r="YC72" s="157">
        <v>0</v>
      </c>
      <c r="YD72" s="158">
        <f t="shared" si="207"/>
        <v>0.95454545454545459</v>
      </c>
      <c r="YE72" s="132">
        <f t="shared" si="208"/>
        <v>0</v>
      </c>
      <c r="YG72" s="157" t="s">
        <v>83</v>
      </c>
      <c r="YH72" s="157">
        <v>22</v>
      </c>
      <c r="YI72" s="157">
        <v>21</v>
      </c>
      <c r="YJ72" s="157">
        <v>1</v>
      </c>
      <c r="YK72" s="157">
        <v>0</v>
      </c>
      <c r="YL72" s="158">
        <f t="shared" si="209"/>
        <v>0.95454545454545459</v>
      </c>
      <c r="YM72" s="132">
        <f t="shared" si="210"/>
        <v>0</v>
      </c>
      <c r="YO72" s="157" t="s">
        <v>83</v>
      </c>
      <c r="YP72" s="157">
        <v>22</v>
      </c>
      <c r="YQ72" s="157">
        <v>21</v>
      </c>
      <c r="YR72" s="157">
        <v>1</v>
      </c>
      <c r="YS72" s="157">
        <v>0</v>
      </c>
      <c r="YT72" s="158">
        <f t="shared" si="211"/>
        <v>0.95454545454545459</v>
      </c>
      <c r="YU72" s="132">
        <f t="shared" si="212"/>
        <v>0</v>
      </c>
      <c r="YW72" s="157" t="s">
        <v>83</v>
      </c>
      <c r="YX72" s="157">
        <v>22</v>
      </c>
      <c r="YY72" s="157">
        <v>21</v>
      </c>
      <c r="YZ72" s="157">
        <v>1</v>
      </c>
      <c r="ZA72" s="157">
        <v>0</v>
      </c>
      <c r="ZB72" s="158">
        <f t="shared" si="213"/>
        <v>0.95454545454545459</v>
      </c>
      <c r="ZD72" s="157" t="s">
        <v>83</v>
      </c>
      <c r="ZE72" s="157">
        <v>22</v>
      </c>
      <c r="ZF72" s="157">
        <v>21</v>
      </c>
      <c r="ZG72" s="157">
        <v>1</v>
      </c>
      <c r="ZH72" s="157">
        <v>0</v>
      </c>
      <c r="ZI72" s="158">
        <f t="shared" si="214"/>
        <v>0.95454545454545459</v>
      </c>
      <c r="ZJ72" s="132">
        <f t="shared" si="215"/>
        <v>0.95454545454545459</v>
      </c>
    </row>
    <row r="73" spans="1:686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2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3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3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3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3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3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3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3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3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44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4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45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46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47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48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49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0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51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52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53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54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55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56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57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58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59"/>
        <v>0.82962962962962961</v>
      </c>
      <c r="MI73" s="19">
        <f t="shared" si="160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61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62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63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64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65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66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2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67"/>
        <v>0.83703703703703702</v>
      </c>
      <c r="OU73" s="19">
        <f t="shared" si="168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69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0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71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72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73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74"/>
        <v>0.83582089552238803</v>
      </c>
      <c r="RP73" s="132">
        <f t="shared" si="175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76"/>
        <v>0.80597014925373134</v>
      </c>
      <c r="TA73" s="132">
        <f t="shared" si="177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78"/>
        <v>0.79104477611940294</v>
      </c>
      <c r="TI73" s="132">
        <f t="shared" si="179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0"/>
        <v>0.81343283582089554</v>
      </c>
      <c r="TQ73" s="132">
        <f t="shared" si="181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82"/>
        <v>0.83582089552238803</v>
      </c>
      <c r="TY73" s="132">
        <f t="shared" si="183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84"/>
        <v>0.82089552238805974</v>
      </c>
      <c r="UG73" s="132">
        <f t="shared" si="185"/>
        <v>-1.492537313432829E-2</v>
      </c>
      <c r="UH73" s="132"/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87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88"/>
        <v>0.83582089552238803</v>
      </c>
      <c r="UW73" s="132">
        <f t="shared" si="189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0"/>
        <v>0.83582089552238803</v>
      </c>
      <c r="VE73" s="132">
        <f t="shared" si="191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192"/>
        <v>0.83582089552238803</v>
      </c>
      <c r="VM73" s="132">
        <f t="shared" si="193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194"/>
        <v>0.83582089552238803</v>
      </c>
      <c r="VV73" s="157" t="s">
        <v>84</v>
      </c>
      <c r="VW73" s="157">
        <v>134</v>
      </c>
      <c r="VX73" s="157">
        <v>112</v>
      </c>
      <c r="VY73" s="157">
        <v>13</v>
      </c>
      <c r="VZ73" s="157">
        <v>9</v>
      </c>
      <c r="WA73" s="158">
        <f t="shared" si="195"/>
        <v>0.83582089552238803</v>
      </c>
      <c r="WC73" s="157" t="s">
        <v>84</v>
      </c>
      <c r="WD73" s="157">
        <v>134</v>
      </c>
      <c r="WE73" s="157">
        <v>112</v>
      </c>
      <c r="WF73" s="157">
        <v>13</v>
      </c>
      <c r="WG73" s="157">
        <v>9</v>
      </c>
      <c r="WH73" s="158">
        <f t="shared" si="196"/>
        <v>0.83582089552238803</v>
      </c>
      <c r="WI73" s="132">
        <f t="shared" si="142"/>
        <v>0</v>
      </c>
      <c r="WK73" s="157" t="s">
        <v>84</v>
      </c>
      <c r="WL73" s="157">
        <v>134</v>
      </c>
      <c r="WM73" s="157">
        <v>112</v>
      </c>
      <c r="WN73" s="157">
        <v>13</v>
      </c>
      <c r="WO73" s="157">
        <v>9</v>
      </c>
      <c r="WP73" s="158">
        <f t="shared" si="197"/>
        <v>0.83582089552238803</v>
      </c>
      <c r="WQ73" s="132">
        <f t="shared" si="198"/>
        <v>0</v>
      </c>
      <c r="WS73" s="157" t="s">
        <v>84</v>
      </c>
      <c r="WT73" s="157">
        <v>134</v>
      </c>
      <c r="WU73" s="157">
        <v>112</v>
      </c>
      <c r="WV73" s="157">
        <v>13</v>
      </c>
      <c r="WW73" s="157">
        <v>9</v>
      </c>
      <c r="WX73" s="158">
        <f t="shared" si="199"/>
        <v>0.83582089552238803</v>
      </c>
      <c r="WY73" s="132">
        <f t="shared" si="200"/>
        <v>0</v>
      </c>
      <c r="XA73" s="157" t="s">
        <v>84</v>
      </c>
      <c r="XB73" s="157">
        <v>134</v>
      </c>
      <c r="XC73" s="157">
        <v>112</v>
      </c>
      <c r="XD73" s="157">
        <v>13</v>
      </c>
      <c r="XE73" s="157">
        <v>9</v>
      </c>
      <c r="XF73" s="158">
        <f t="shared" si="201"/>
        <v>0.83582089552238803</v>
      </c>
      <c r="XG73" s="132">
        <f t="shared" si="202"/>
        <v>0</v>
      </c>
      <c r="XI73" s="157" t="s">
        <v>84</v>
      </c>
      <c r="XJ73" s="157">
        <v>134</v>
      </c>
      <c r="XK73" s="157">
        <v>112</v>
      </c>
      <c r="XL73" s="157">
        <v>13</v>
      </c>
      <c r="XM73" s="157">
        <v>9</v>
      </c>
      <c r="XN73" s="158">
        <f t="shared" si="203"/>
        <v>0.83582089552238803</v>
      </c>
      <c r="XO73" s="132">
        <f t="shared" si="204"/>
        <v>0</v>
      </c>
      <c r="XQ73" s="157" t="s">
        <v>84</v>
      </c>
      <c r="XR73" s="157">
        <v>134</v>
      </c>
      <c r="XS73" s="157">
        <v>112</v>
      </c>
      <c r="XT73" s="157">
        <v>13</v>
      </c>
      <c r="XU73" s="157">
        <v>9</v>
      </c>
      <c r="XV73" s="158">
        <f t="shared" si="205"/>
        <v>0.83582089552238803</v>
      </c>
      <c r="XW73" s="132">
        <f t="shared" si="206"/>
        <v>0</v>
      </c>
      <c r="XY73" s="157" t="s">
        <v>84</v>
      </c>
      <c r="XZ73" s="157">
        <v>134</v>
      </c>
      <c r="YA73" s="157">
        <v>112</v>
      </c>
      <c r="YB73" s="157">
        <v>13</v>
      </c>
      <c r="YC73" s="157">
        <v>9</v>
      </c>
      <c r="YD73" s="158">
        <f t="shared" si="207"/>
        <v>0.83582089552238803</v>
      </c>
      <c r="YE73" s="132">
        <f t="shared" si="208"/>
        <v>0</v>
      </c>
      <c r="YG73" s="157" t="s">
        <v>84</v>
      </c>
      <c r="YH73" s="157">
        <v>134</v>
      </c>
      <c r="YI73" s="157">
        <v>112</v>
      </c>
      <c r="YJ73" s="157">
        <v>13</v>
      </c>
      <c r="YK73" s="157">
        <v>9</v>
      </c>
      <c r="YL73" s="158">
        <f t="shared" si="209"/>
        <v>0.83582089552238803</v>
      </c>
      <c r="YM73" s="132">
        <f t="shared" si="210"/>
        <v>0</v>
      </c>
      <c r="YO73" s="157" t="s">
        <v>84</v>
      </c>
      <c r="YP73" s="157">
        <v>134</v>
      </c>
      <c r="YQ73" s="157">
        <v>112</v>
      </c>
      <c r="YR73" s="157">
        <v>13</v>
      </c>
      <c r="YS73" s="157">
        <v>9</v>
      </c>
      <c r="YT73" s="158">
        <f t="shared" si="211"/>
        <v>0.83582089552238803</v>
      </c>
      <c r="YU73" s="132">
        <f t="shared" si="212"/>
        <v>0</v>
      </c>
      <c r="YW73" s="157" t="s">
        <v>84</v>
      </c>
      <c r="YX73" s="157">
        <v>134</v>
      </c>
      <c r="YY73" s="157">
        <v>112</v>
      </c>
      <c r="YZ73" s="157">
        <v>13</v>
      </c>
      <c r="ZA73" s="157">
        <v>9</v>
      </c>
      <c r="ZB73" s="158">
        <f t="shared" si="213"/>
        <v>0.83582089552238803</v>
      </c>
      <c r="ZD73" s="157" t="s">
        <v>84</v>
      </c>
      <c r="ZE73" s="157">
        <v>134</v>
      </c>
      <c r="ZF73" s="157">
        <v>112</v>
      </c>
      <c r="ZG73" s="157">
        <v>13</v>
      </c>
      <c r="ZH73" s="157">
        <v>9</v>
      </c>
      <c r="ZI73" s="158">
        <f t="shared" si="214"/>
        <v>0.83582089552238803</v>
      </c>
      <c r="ZJ73" s="132">
        <f t="shared" si="215"/>
        <v>-8.1641791044776113</v>
      </c>
    </row>
    <row r="74" spans="1:686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3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3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3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3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3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43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59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67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82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U74" s="132"/>
      <c r="VW74" s="121">
        <f>SUM(VW3:VW73)</f>
        <v>11064</v>
      </c>
      <c r="VX74" s="121">
        <f>SUM(VX3:VX73)</f>
        <v>9975</v>
      </c>
      <c r="WA74" s="132">
        <f>VX74/VW74</f>
        <v>0.90157266811279824</v>
      </c>
      <c r="WD74" s="121">
        <f>SUM(WD3:WD73)</f>
        <v>11064</v>
      </c>
      <c r="WE74" s="121">
        <f>SUM(WE3:WE73)</f>
        <v>9977</v>
      </c>
      <c r="WH74" s="132">
        <f>WE74/WD74</f>
        <v>0.9017534345625452</v>
      </c>
      <c r="WL74" s="121">
        <f>SUM(WL3:WL73)</f>
        <v>11064</v>
      </c>
      <c r="WM74" s="121">
        <f>SUM(WM3:WM73)</f>
        <v>9977</v>
      </c>
      <c r="WP74" s="132">
        <f>WM74/WL74</f>
        <v>0.9017534345625452</v>
      </c>
      <c r="WT74" s="121">
        <f>SUM(WT3:WT73)</f>
        <v>11064</v>
      </c>
      <c r="WU74" s="121">
        <f>SUM(WU3:WU73)</f>
        <v>9976</v>
      </c>
      <c r="WX74" s="132">
        <f>WU74/WT74</f>
        <v>0.90166305133767177</v>
      </c>
      <c r="XB74" s="121">
        <f>SUM(XB3:XB73)</f>
        <v>11087</v>
      </c>
      <c r="XC74" s="121">
        <f>SUM(XC3:XC73)</f>
        <v>9987</v>
      </c>
      <c r="XF74" s="132">
        <f>XC74/XB74</f>
        <v>0.90078470280508705</v>
      </c>
      <c r="XJ74" s="121">
        <f>SUM(XJ3:XJ73)</f>
        <v>11087</v>
      </c>
      <c r="XK74" s="121">
        <f>SUM(XK3:XK73)</f>
        <v>9986</v>
      </c>
      <c r="XN74" s="132">
        <f>XK74/XJ74</f>
        <v>0.90069450708036436</v>
      </c>
      <c r="XR74" s="121">
        <f>SUM(XR3:XR73)</f>
        <v>11087</v>
      </c>
      <c r="XS74" s="121">
        <f>SUM(XS3:XS73)</f>
        <v>9987</v>
      </c>
      <c r="XV74" s="132">
        <f>XS74/XR74</f>
        <v>0.90078470280508705</v>
      </c>
      <c r="XZ74" s="121">
        <f>SUM(XZ3:XZ73)</f>
        <v>11087</v>
      </c>
      <c r="YA74" s="121">
        <f>SUM(YA3:YA73)</f>
        <v>9986</v>
      </c>
      <c r="YD74" s="132">
        <f>YA74/XZ74</f>
        <v>0.90069450708036436</v>
      </c>
      <c r="YH74" s="121">
        <f>SUM(YH3:YH73)</f>
        <v>11280</v>
      </c>
      <c r="YI74" s="121">
        <f>SUM(YI3:YI73)</f>
        <v>10018</v>
      </c>
      <c r="YL74" s="132">
        <f>YI74/YH74</f>
        <v>0.88812056737588652</v>
      </c>
      <c r="YP74" s="121">
        <f>SUM(YP3:YP73)</f>
        <v>11280</v>
      </c>
      <c r="YQ74" s="121">
        <f>SUM(YQ3:YQ73)</f>
        <v>10020</v>
      </c>
      <c r="YT74" s="132">
        <f>YQ74/YP74</f>
        <v>0.88829787234042556</v>
      </c>
      <c r="YX74" s="121">
        <f>SUM(YX3:YX73)</f>
        <v>11280</v>
      </c>
      <c r="YY74" s="121">
        <f>SUM(YY3:YY73)</f>
        <v>10020</v>
      </c>
      <c r="ZB74" s="132">
        <f>YY74/YX74</f>
        <v>0.88829787234042556</v>
      </c>
      <c r="ZE74" s="121">
        <f>SUM(ZE3:ZE73)</f>
        <v>11280</v>
      </c>
      <c r="ZF74" s="121">
        <f>SUM(ZF3:ZF73)</f>
        <v>10020</v>
      </c>
      <c r="ZI74" s="132">
        <f>ZF74/ZE74</f>
        <v>0.88829787234042556</v>
      </c>
    </row>
    <row r="75" spans="1:686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3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3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3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3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3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43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686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686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686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V78" s="157"/>
      <c r="WC78" s="157"/>
      <c r="WK78" s="157"/>
      <c r="WS78" s="157"/>
      <c r="XA78" s="157"/>
      <c r="XI78" s="157"/>
      <c r="XQ78" s="157"/>
      <c r="XY78" s="157"/>
      <c r="YG78" s="157"/>
      <c r="YO78" s="157"/>
      <c r="YW78" s="157"/>
      <c r="ZD78" s="157"/>
    </row>
    <row r="79" spans="1:686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V79" s="157" t="s">
        <v>0</v>
      </c>
      <c r="VW79" s="157" t="s">
        <v>1</v>
      </c>
      <c r="VX79" s="157" t="s">
        <v>2</v>
      </c>
      <c r="VY79" s="157" t="s">
        <v>3</v>
      </c>
      <c r="VZ79" s="157" t="s">
        <v>4</v>
      </c>
      <c r="WA79" s="158" t="s">
        <v>5</v>
      </c>
      <c r="WC79" s="157" t="s">
        <v>0</v>
      </c>
      <c r="WD79" s="157" t="s">
        <v>1</v>
      </c>
      <c r="WE79" s="157" t="s">
        <v>2</v>
      </c>
      <c r="WF79" s="157" t="s">
        <v>3</v>
      </c>
      <c r="WG79" s="157" t="s">
        <v>4</v>
      </c>
      <c r="WH79" s="158" t="s">
        <v>5</v>
      </c>
      <c r="WK79" s="157" t="s">
        <v>0</v>
      </c>
      <c r="WL79" s="157" t="s">
        <v>1</v>
      </c>
      <c r="WM79" s="157" t="s">
        <v>2</v>
      </c>
      <c r="WN79" s="157" t="s">
        <v>3</v>
      </c>
      <c r="WO79" s="157" t="s">
        <v>4</v>
      </c>
      <c r="WP79" s="158" t="s">
        <v>5</v>
      </c>
      <c r="WS79" s="157" t="s">
        <v>0</v>
      </c>
      <c r="WT79" s="157" t="s">
        <v>1</v>
      </c>
      <c r="WU79" s="157" t="s">
        <v>2</v>
      </c>
      <c r="WV79" s="157" t="s">
        <v>3</v>
      </c>
      <c r="WW79" s="157" t="s">
        <v>4</v>
      </c>
      <c r="WX79" s="158" t="s">
        <v>5</v>
      </c>
      <c r="XA79" s="157" t="s">
        <v>0</v>
      </c>
      <c r="XB79" s="157" t="s">
        <v>1</v>
      </c>
      <c r="XC79" s="157" t="s">
        <v>2</v>
      </c>
      <c r="XD79" s="157" t="s">
        <v>3</v>
      </c>
      <c r="XE79" s="157" t="s">
        <v>4</v>
      </c>
      <c r="XF79" s="158" t="s">
        <v>5</v>
      </c>
      <c r="XI79" s="157" t="s">
        <v>0</v>
      </c>
      <c r="XJ79" s="157" t="s">
        <v>1</v>
      </c>
      <c r="XK79" s="157" t="s">
        <v>2</v>
      </c>
      <c r="XL79" s="157" t="s">
        <v>3</v>
      </c>
      <c r="XM79" s="157" t="s">
        <v>4</v>
      </c>
      <c r="XN79" s="158" t="s">
        <v>5</v>
      </c>
      <c r="XQ79" s="157" t="s">
        <v>0</v>
      </c>
      <c r="XR79" s="157" t="s">
        <v>1</v>
      </c>
      <c r="XS79" s="157" t="s">
        <v>2</v>
      </c>
      <c r="XT79" s="157" t="s">
        <v>3</v>
      </c>
      <c r="XU79" s="157" t="s">
        <v>4</v>
      </c>
      <c r="XV79" s="158" t="s">
        <v>5</v>
      </c>
      <c r="XY79" s="157" t="s">
        <v>0</v>
      </c>
      <c r="XZ79" s="157" t="s">
        <v>1</v>
      </c>
      <c r="YA79" s="157" t="s">
        <v>2</v>
      </c>
      <c r="YB79" s="157" t="s">
        <v>3</v>
      </c>
      <c r="YC79" s="157" t="s">
        <v>4</v>
      </c>
      <c r="YD79" s="158" t="s">
        <v>5</v>
      </c>
      <c r="YG79" s="157" t="s">
        <v>0</v>
      </c>
      <c r="YH79" s="157" t="s">
        <v>1</v>
      </c>
      <c r="YI79" s="157" t="s">
        <v>2</v>
      </c>
      <c r="YJ79" s="157" t="s">
        <v>3</v>
      </c>
      <c r="YK79" s="157" t="s">
        <v>4</v>
      </c>
      <c r="YL79" s="158" t="s">
        <v>5</v>
      </c>
      <c r="YO79" s="157" t="s">
        <v>0</v>
      </c>
      <c r="YP79" s="157" t="s">
        <v>1</v>
      </c>
      <c r="YQ79" s="157" t="s">
        <v>2</v>
      </c>
      <c r="YR79" s="157" t="s">
        <v>3</v>
      </c>
      <c r="YS79" s="157" t="s">
        <v>4</v>
      </c>
      <c r="YT79" s="158" t="s">
        <v>5</v>
      </c>
      <c r="YW79" s="157" t="s">
        <v>0</v>
      </c>
      <c r="YX79" s="157" t="s">
        <v>1</v>
      </c>
      <c r="YY79" s="157" t="s">
        <v>2</v>
      </c>
      <c r="YZ79" s="157" t="s">
        <v>3</v>
      </c>
      <c r="ZA79" s="157" t="s">
        <v>4</v>
      </c>
      <c r="ZB79" s="158" t="s">
        <v>5</v>
      </c>
      <c r="ZD79" s="157" t="s">
        <v>0</v>
      </c>
      <c r="ZE79" s="157" t="s">
        <v>1</v>
      </c>
      <c r="ZF79" s="157" t="s">
        <v>2</v>
      </c>
      <c r="ZG79" s="157" t="s">
        <v>3</v>
      </c>
      <c r="ZH79" s="157" t="s">
        <v>4</v>
      </c>
      <c r="ZI79" s="158" t="s">
        <v>5</v>
      </c>
    </row>
    <row r="80" spans="1:686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V80" s="157" t="s">
        <v>133</v>
      </c>
      <c r="VW80" s="157">
        <v>5</v>
      </c>
      <c r="VX80" s="157">
        <v>5</v>
      </c>
      <c r="VY80" s="157">
        <v>0</v>
      </c>
      <c r="VZ80" s="157">
        <v>0</v>
      </c>
      <c r="WA80" s="158">
        <v>1</v>
      </c>
      <c r="WC80" s="157" t="s">
        <v>133</v>
      </c>
      <c r="WD80" s="157">
        <v>5</v>
      </c>
      <c r="WE80" s="157">
        <v>5</v>
      </c>
      <c r="WF80" s="157">
        <v>0</v>
      </c>
      <c r="WG80" s="157">
        <v>0</v>
      </c>
      <c r="WH80" s="158">
        <v>1</v>
      </c>
      <c r="WK80" s="157" t="s">
        <v>133</v>
      </c>
      <c r="WL80" s="157">
        <v>5</v>
      </c>
      <c r="WM80" s="157">
        <v>5</v>
      </c>
      <c r="WN80" s="157">
        <v>0</v>
      </c>
      <c r="WO80" s="157">
        <v>0</v>
      </c>
      <c r="WP80" s="158">
        <v>1</v>
      </c>
      <c r="WS80" s="157" t="s">
        <v>133</v>
      </c>
      <c r="WT80" s="157">
        <v>5</v>
      </c>
      <c r="WU80" s="157">
        <v>5</v>
      </c>
      <c r="WV80" s="157">
        <v>0</v>
      </c>
      <c r="WW80" s="157">
        <v>0</v>
      </c>
      <c r="WX80" s="158">
        <v>1</v>
      </c>
      <c r="XA80" s="157" t="s">
        <v>133</v>
      </c>
      <c r="XB80" s="157">
        <v>5</v>
      </c>
      <c r="XC80" s="157">
        <v>5</v>
      </c>
      <c r="XD80" s="157">
        <v>0</v>
      </c>
      <c r="XE80" s="157">
        <v>0</v>
      </c>
      <c r="XF80" s="158">
        <v>1</v>
      </c>
      <c r="XI80" s="157" t="s">
        <v>133</v>
      </c>
      <c r="XJ80" s="157">
        <v>5</v>
      </c>
      <c r="XK80" s="157">
        <v>5</v>
      </c>
      <c r="XL80" s="157">
        <v>0</v>
      </c>
      <c r="XM80" s="157">
        <v>0</v>
      </c>
      <c r="XN80" s="158">
        <v>1</v>
      </c>
      <c r="XQ80" s="157" t="s">
        <v>133</v>
      </c>
      <c r="XR80" s="157">
        <v>5</v>
      </c>
      <c r="XS80" s="157">
        <v>5</v>
      </c>
      <c r="XT80" s="157">
        <v>0</v>
      </c>
      <c r="XU80" s="157">
        <v>0</v>
      </c>
      <c r="XV80" s="158">
        <v>1</v>
      </c>
      <c r="XY80" s="157" t="s">
        <v>133</v>
      </c>
      <c r="XZ80" s="157">
        <v>5</v>
      </c>
      <c r="YA80" s="157">
        <v>5</v>
      </c>
      <c r="YB80" s="157">
        <v>0</v>
      </c>
      <c r="YC80" s="157">
        <v>0</v>
      </c>
      <c r="YD80" s="158">
        <v>1</v>
      </c>
      <c r="YG80" s="157" t="s">
        <v>133</v>
      </c>
      <c r="YH80" s="157">
        <v>5</v>
      </c>
      <c r="YI80" s="157">
        <v>5</v>
      </c>
      <c r="YJ80" s="157">
        <v>0</v>
      </c>
      <c r="YK80" s="157">
        <v>0</v>
      </c>
      <c r="YL80" s="158">
        <v>1</v>
      </c>
      <c r="YO80" s="157" t="s">
        <v>133</v>
      </c>
      <c r="YP80" s="157">
        <v>5</v>
      </c>
      <c r="YQ80" s="157">
        <v>5</v>
      </c>
      <c r="YR80" s="157">
        <v>0</v>
      </c>
      <c r="YS80" s="157">
        <v>0</v>
      </c>
      <c r="YT80" s="158">
        <v>1</v>
      </c>
      <c r="YW80" s="157" t="s">
        <v>133</v>
      </c>
      <c r="YX80" s="157">
        <v>5</v>
      </c>
      <c r="YY80" s="157">
        <v>5</v>
      </c>
      <c r="YZ80" s="157">
        <v>0</v>
      </c>
      <c r="ZA80" s="157">
        <v>0</v>
      </c>
      <c r="ZB80" s="158">
        <v>1</v>
      </c>
      <c r="ZD80" s="157" t="s">
        <v>133</v>
      </c>
      <c r="ZE80" s="157">
        <v>5</v>
      </c>
      <c r="ZF80" s="157">
        <v>5</v>
      </c>
      <c r="ZG80" s="157">
        <v>0</v>
      </c>
      <c r="ZH80" s="157">
        <v>0</v>
      </c>
      <c r="ZI80" s="158">
        <v>1</v>
      </c>
    </row>
    <row r="81" spans="10:685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V81" s="157" t="s">
        <v>144</v>
      </c>
      <c r="VW81" s="157">
        <v>265</v>
      </c>
      <c r="VX81" s="157">
        <v>264</v>
      </c>
      <c r="VY81" s="157">
        <v>1</v>
      </c>
      <c r="VZ81" s="157">
        <v>0</v>
      </c>
      <c r="WA81" s="158">
        <v>1</v>
      </c>
      <c r="WC81" s="157" t="s">
        <v>144</v>
      </c>
      <c r="WD81" s="157">
        <v>265</v>
      </c>
      <c r="WE81" s="157">
        <v>265</v>
      </c>
      <c r="WF81" s="157">
        <v>0</v>
      </c>
      <c r="WG81" s="157">
        <v>0</v>
      </c>
      <c r="WH81" s="158">
        <v>1</v>
      </c>
      <c r="WK81" s="157" t="s">
        <v>144</v>
      </c>
      <c r="WL81" s="157">
        <v>265</v>
      </c>
      <c r="WM81" s="157">
        <v>265</v>
      </c>
      <c r="WN81" s="157">
        <v>0</v>
      </c>
      <c r="WO81" s="157">
        <v>0</v>
      </c>
      <c r="WP81" s="158">
        <v>1</v>
      </c>
      <c r="WS81" s="157" t="s">
        <v>144</v>
      </c>
      <c r="WT81" s="157">
        <v>265</v>
      </c>
      <c r="WU81" s="157">
        <v>265</v>
      </c>
      <c r="WV81" s="157">
        <v>0</v>
      </c>
      <c r="WW81" s="157">
        <v>0</v>
      </c>
      <c r="WX81" s="158">
        <v>1</v>
      </c>
      <c r="XA81" s="157" t="s">
        <v>144</v>
      </c>
      <c r="XB81" s="157">
        <v>265</v>
      </c>
      <c r="XC81" s="157">
        <v>265</v>
      </c>
      <c r="XD81" s="157">
        <v>0</v>
      </c>
      <c r="XE81" s="157">
        <v>0</v>
      </c>
      <c r="XF81" s="158">
        <v>1</v>
      </c>
      <c r="XI81" s="157" t="s">
        <v>144</v>
      </c>
      <c r="XJ81" s="157">
        <v>265</v>
      </c>
      <c r="XK81" s="157">
        <v>264</v>
      </c>
      <c r="XL81" s="157">
        <v>1</v>
      </c>
      <c r="XM81" s="157">
        <v>0</v>
      </c>
      <c r="XN81" s="158">
        <v>1</v>
      </c>
      <c r="XQ81" s="157" t="s">
        <v>144</v>
      </c>
      <c r="XR81" s="157">
        <v>265</v>
      </c>
      <c r="XS81" s="157">
        <v>265</v>
      </c>
      <c r="XT81" s="157">
        <v>0</v>
      </c>
      <c r="XU81" s="157">
        <v>0</v>
      </c>
      <c r="XV81" s="158">
        <v>1</v>
      </c>
      <c r="XY81" s="157" t="s">
        <v>144</v>
      </c>
      <c r="XZ81" s="157">
        <v>265</v>
      </c>
      <c r="YA81" s="157">
        <v>265</v>
      </c>
      <c r="YB81" s="157">
        <v>0</v>
      </c>
      <c r="YC81" s="157">
        <v>0</v>
      </c>
      <c r="YD81" s="158">
        <v>1</v>
      </c>
      <c r="YG81" s="157" t="s">
        <v>419</v>
      </c>
      <c r="YH81" s="157">
        <v>13</v>
      </c>
      <c r="YI81" s="157">
        <v>13</v>
      </c>
      <c r="YJ81" s="157">
        <v>0</v>
      </c>
      <c r="YK81" s="157">
        <v>0</v>
      </c>
      <c r="YL81" s="158">
        <v>1</v>
      </c>
      <c r="YO81" s="157" t="s">
        <v>419</v>
      </c>
      <c r="YP81" s="157">
        <v>13</v>
      </c>
      <c r="YQ81" s="157">
        <v>13</v>
      </c>
      <c r="YR81" s="157">
        <v>0</v>
      </c>
      <c r="YS81" s="157">
        <v>0</v>
      </c>
      <c r="YT81" s="158">
        <v>1</v>
      </c>
      <c r="YW81" s="157" t="s">
        <v>419</v>
      </c>
      <c r="YX81" s="157">
        <v>13</v>
      </c>
      <c r="YY81" s="157">
        <v>13</v>
      </c>
      <c r="YZ81" s="157">
        <v>0</v>
      </c>
      <c r="ZA81" s="157">
        <v>0</v>
      </c>
      <c r="ZB81" s="158">
        <v>1</v>
      </c>
      <c r="ZD81" s="157" t="s">
        <v>419</v>
      </c>
      <c r="ZE81" s="157">
        <v>13</v>
      </c>
      <c r="ZF81" s="157">
        <v>13</v>
      </c>
      <c r="ZG81" s="157">
        <v>0</v>
      </c>
      <c r="ZH81" s="157">
        <v>0</v>
      </c>
      <c r="ZI81" s="158">
        <v>1</v>
      </c>
    </row>
    <row r="82" spans="10:685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V82" s="157" t="s">
        <v>128</v>
      </c>
      <c r="VW82" s="157">
        <v>5</v>
      </c>
      <c r="VX82" s="157">
        <v>5</v>
      </c>
      <c r="VY82" s="157">
        <v>0</v>
      </c>
      <c r="VZ82" s="157">
        <v>0</v>
      </c>
      <c r="WA82" s="158">
        <v>1</v>
      </c>
      <c r="WC82" s="157" t="s">
        <v>128</v>
      </c>
      <c r="WD82" s="157">
        <v>5</v>
      </c>
      <c r="WE82" s="157">
        <v>5</v>
      </c>
      <c r="WF82" s="157">
        <v>0</v>
      </c>
      <c r="WG82" s="157">
        <v>0</v>
      </c>
      <c r="WH82" s="158">
        <v>1</v>
      </c>
      <c r="WK82" s="157" t="s">
        <v>128</v>
      </c>
      <c r="WL82" s="157">
        <v>5</v>
      </c>
      <c r="WM82" s="157">
        <v>5</v>
      </c>
      <c r="WN82" s="157">
        <v>0</v>
      </c>
      <c r="WO82" s="157">
        <v>0</v>
      </c>
      <c r="WP82" s="158">
        <v>1</v>
      </c>
      <c r="WS82" s="157" t="s">
        <v>128</v>
      </c>
      <c r="WT82" s="157">
        <v>5</v>
      </c>
      <c r="WU82" s="157">
        <v>5</v>
      </c>
      <c r="WV82" s="157">
        <v>0</v>
      </c>
      <c r="WW82" s="157">
        <v>0</v>
      </c>
      <c r="WX82" s="158">
        <v>1</v>
      </c>
      <c r="XA82" s="157" t="s">
        <v>128</v>
      </c>
      <c r="XB82" s="157">
        <v>5</v>
      </c>
      <c r="XC82" s="157">
        <v>5</v>
      </c>
      <c r="XD82" s="157">
        <v>0</v>
      </c>
      <c r="XE82" s="157">
        <v>0</v>
      </c>
      <c r="XF82" s="158">
        <v>1</v>
      </c>
      <c r="XI82" s="157" t="s">
        <v>128</v>
      </c>
      <c r="XJ82" s="157">
        <v>5</v>
      </c>
      <c r="XK82" s="157">
        <v>5</v>
      </c>
      <c r="XL82" s="157">
        <v>0</v>
      </c>
      <c r="XM82" s="157">
        <v>0</v>
      </c>
      <c r="XN82" s="158">
        <v>1</v>
      </c>
      <c r="XQ82" s="157" t="s">
        <v>128</v>
      </c>
      <c r="XR82" s="157">
        <v>5</v>
      </c>
      <c r="XS82" s="157">
        <v>5</v>
      </c>
      <c r="XT82" s="157">
        <v>0</v>
      </c>
      <c r="XU82" s="157">
        <v>0</v>
      </c>
      <c r="XV82" s="158">
        <v>1</v>
      </c>
      <c r="XY82" s="157" t="s">
        <v>128</v>
      </c>
      <c r="XZ82" s="157">
        <v>5</v>
      </c>
      <c r="YA82" s="157">
        <v>5</v>
      </c>
      <c r="YB82" s="157">
        <v>0</v>
      </c>
      <c r="YC82" s="157">
        <v>0</v>
      </c>
      <c r="YD82" s="158">
        <v>1</v>
      </c>
      <c r="YG82" s="157" t="s">
        <v>144</v>
      </c>
      <c r="YH82" s="157">
        <v>266</v>
      </c>
      <c r="YI82" s="157">
        <v>264</v>
      </c>
      <c r="YJ82" s="157">
        <v>2</v>
      </c>
      <c r="YK82" s="157">
        <v>0</v>
      </c>
      <c r="YL82" s="158">
        <v>0.99</v>
      </c>
      <c r="YO82" s="157" t="s">
        <v>144</v>
      </c>
      <c r="YP82" s="157">
        <v>266</v>
      </c>
      <c r="YQ82" s="157">
        <v>155</v>
      </c>
      <c r="YR82" s="157">
        <v>111</v>
      </c>
      <c r="YS82" s="157">
        <v>0</v>
      </c>
      <c r="YT82" s="158">
        <v>0.57999999999999996</v>
      </c>
      <c r="YW82" s="157" t="s">
        <v>144</v>
      </c>
      <c r="YX82" s="157">
        <v>266</v>
      </c>
      <c r="YY82" s="157">
        <v>265</v>
      </c>
      <c r="YZ82" s="157">
        <v>1</v>
      </c>
      <c r="ZA82" s="157">
        <v>0</v>
      </c>
      <c r="ZB82" s="158">
        <v>1</v>
      </c>
      <c r="ZD82" s="157" t="s">
        <v>144</v>
      </c>
      <c r="ZE82" s="157">
        <v>266</v>
      </c>
      <c r="ZF82" s="157">
        <v>265</v>
      </c>
      <c r="ZG82" s="157">
        <v>1</v>
      </c>
      <c r="ZH82" s="157">
        <v>0</v>
      </c>
      <c r="ZI82" s="158">
        <v>1</v>
      </c>
    </row>
    <row r="83" spans="10:685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396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396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V83" s="157" t="s">
        <v>396</v>
      </c>
      <c r="VW83" s="157">
        <v>46</v>
      </c>
      <c r="VX83" s="157">
        <v>42</v>
      </c>
      <c r="VY83" s="157">
        <v>4</v>
      </c>
      <c r="VZ83" s="157">
        <v>0</v>
      </c>
      <c r="WA83" s="158">
        <v>0.91</v>
      </c>
      <c r="WC83" s="157" t="s">
        <v>396</v>
      </c>
      <c r="WD83" s="157">
        <v>46</v>
      </c>
      <c r="WE83" s="157">
        <v>42</v>
      </c>
      <c r="WF83" s="157">
        <v>4</v>
      </c>
      <c r="WG83" s="157">
        <v>0</v>
      </c>
      <c r="WH83" s="158">
        <v>0.91</v>
      </c>
      <c r="WK83" s="157" t="s">
        <v>396</v>
      </c>
      <c r="WL83" s="157">
        <v>46</v>
      </c>
      <c r="WM83" s="157">
        <v>42</v>
      </c>
      <c r="WN83" s="157">
        <v>4</v>
      </c>
      <c r="WO83" s="157">
        <v>0</v>
      </c>
      <c r="WP83" s="158">
        <v>0.91</v>
      </c>
      <c r="WS83" s="157" t="s">
        <v>396</v>
      </c>
      <c r="WT83" s="157">
        <v>46</v>
      </c>
      <c r="WU83" s="157">
        <v>42</v>
      </c>
      <c r="WV83" s="157">
        <v>4</v>
      </c>
      <c r="WW83" s="157">
        <v>0</v>
      </c>
      <c r="WX83" s="158">
        <v>0.91</v>
      </c>
      <c r="XA83" s="157" t="s">
        <v>396</v>
      </c>
      <c r="XB83" s="157">
        <v>46</v>
      </c>
      <c r="XC83" s="157">
        <v>46</v>
      </c>
      <c r="XD83" s="157">
        <v>0</v>
      </c>
      <c r="XE83" s="157">
        <v>0</v>
      </c>
      <c r="XF83" s="158">
        <v>1</v>
      </c>
      <c r="XI83" s="157" t="s">
        <v>396</v>
      </c>
      <c r="XJ83" s="157">
        <v>46</v>
      </c>
      <c r="XK83" s="157">
        <v>46</v>
      </c>
      <c r="XL83" s="157">
        <v>0</v>
      </c>
      <c r="XM83" s="157">
        <v>0</v>
      </c>
      <c r="XN83" s="158">
        <v>1</v>
      </c>
      <c r="XQ83" s="157" t="s">
        <v>396</v>
      </c>
      <c r="XR83" s="157">
        <v>46</v>
      </c>
      <c r="XS83" s="157">
        <v>46</v>
      </c>
      <c r="XT83" s="157">
        <v>0</v>
      </c>
      <c r="XU83" s="157">
        <v>0</v>
      </c>
      <c r="XV83" s="158">
        <v>1</v>
      </c>
      <c r="XY83" s="157" t="s">
        <v>396</v>
      </c>
      <c r="XZ83" s="157">
        <v>46</v>
      </c>
      <c r="YA83" s="157">
        <v>46</v>
      </c>
      <c r="YB83" s="157">
        <v>0</v>
      </c>
      <c r="YC83" s="157">
        <v>0</v>
      </c>
      <c r="YD83" s="158">
        <v>1</v>
      </c>
      <c r="YG83" s="157" t="s">
        <v>128</v>
      </c>
      <c r="YH83" s="157">
        <v>5</v>
      </c>
      <c r="YI83" s="157">
        <v>5</v>
      </c>
      <c r="YJ83" s="157">
        <v>0</v>
      </c>
      <c r="YK83" s="157">
        <v>0</v>
      </c>
      <c r="YL83" s="158">
        <v>1</v>
      </c>
      <c r="YO83" s="157" t="s">
        <v>128</v>
      </c>
      <c r="YP83" s="157">
        <v>5</v>
      </c>
      <c r="YQ83" s="157">
        <v>5</v>
      </c>
      <c r="YR83" s="157">
        <v>0</v>
      </c>
      <c r="YS83" s="157">
        <v>0</v>
      </c>
      <c r="YT83" s="158">
        <v>1</v>
      </c>
      <c r="YW83" s="157" t="s">
        <v>128</v>
      </c>
      <c r="YX83" s="157">
        <v>5</v>
      </c>
      <c r="YY83" s="157">
        <v>5</v>
      </c>
      <c r="YZ83" s="157">
        <v>0</v>
      </c>
      <c r="ZA83" s="157">
        <v>0</v>
      </c>
      <c r="ZB83" s="158">
        <v>1</v>
      </c>
      <c r="ZD83" s="157" t="s">
        <v>128</v>
      </c>
      <c r="ZE83" s="157">
        <v>5</v>
      </c>
      <c r="ZF83" s="157">
        <v>5</v>
      </c>
      <c r="ZG83" s="157">
        <v>0</v>
      </c>
      <c r="ZH83" s="157">
        <v>0</v>
      </c>
      <c r="ZI83" s="158">
        <v>1</v>
      </c>
    </row>
    <row r="84" spans="10:685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V84" s="157" t="s">
        <v>145</v>
      </c>
      <c r="VW84" s="157">
        <v>262</v>
      </c>
      <c r="VX84" s="157">
        <v>261</v>
      </c>
      <c r="VY84" s="157">
        <v>1</v>
      </c>
      <c r="VZ84" s="157">
        <v>0</v>
      </c>
      <c r="WA84" s="158">
        <v>1</v>
      </c>
      <c r="WC84" s="157" t="s">
        <v>145</v>
      </c>
      <c r="WD84" s="157">
        <v>262</v>
      </c>
      <c r="WE84" s="157">
        <v>262</v>
      </c>
      <c r="WF84" s="157">
        <v>0</v>
      </c>
      <c r="WG84" s="157">
        <v>0</v>
      </c>
      <c r="WH84" s="158">
        <v>1</v>
      </c>
      <c r="WK84" s="157" t="s">
        <v>145</v>
      </c>
      <c r="WL84" s="157">
        <v>262</v>
      </c>
      <c r="WM84" s="157">
        <v>262</v>
      </c>
      <c r="WN84" s="157">
        <v>0</v>
      </c>
      <c r="WO84" s="157">
        <v>0</v>
      </c>
      <c r="WP84" s="158">
        <v>1</v>
      </c>
      <c r="WS84" s="157" t="s">
        <v>145</v>
      </c>
      <c r="WT84" s="157">
        <v>262</v>
      </c>
      <c r="WU84" s="157">
        <v>262</v>
      </c>
      <c r="WV84" s="157">
        <v>0</v>
      </c>
      <c r="WW84" s="157">
        <v>0</v>
      </c>
      <c r="WX84" s="158">
        <v>1</v>
      </c>
      <c r="XA84" s="157" t="s">
        <v>145</v>
      </c>
      <c r="XB84" s="157">
        <v>262</v>
      </c>
      <c r="XC84" s="157">
        <v>262</v>
      </c>
      <c r="XD84" s="157">
        <v>0</v>
      </c>
      <c r="XE84" s="157">
        <v>0</v>
      </c>
      <c r="XF84" s="158">
        <v>1</v>
      </c>
      <c r="XI84" s="157" t="s">
        <v>145</v>
      </c>
      <c r="XJ84" s="157">
        <v>262</v>
      </c>
      <c r="XK84" s="157">
        <v>262</v>
      </c>
      <c r="XL84" s="157">
        <v>0</v>
      </c>
      <c r="XM84" s="157">
        <v>0</v>
      </c>
      <c r="XN84" s="158">
        <v>1</v>
      </c>
      <c r="XQ84" s="157" t="s">
        <v>145</v>
      </c>
      <c r="XR84" s="157">
        <v>262</v>
      </c>
      <c r="XS84" s="157">
        <v>262</v>
      </c>
      <c r="XT84" s="157">
        <v>0</v>
      </c>
      <c r="XU84" s="157">
        <v>0</v>
      </c>
      <c r="XV84" s="158">
        <v>1</v>
      </c>
      <c r="XY84" s="157" t="s">
        <v>145</v>
      </c>
      <c r="XZ84" s="157">
        <v>262</v>
      </c>
      <c r="YA84" s="157">
        <v>262</v>
      </c>
      <c r="YB84" s="157">
        <v>0</v>
      </c>
      <c r="YC84" s="157">
        <v>0</v>
      </c>
      <c r="YD84" s="158">
        <v>1</v>
      </c>
      <c r="YG84" s="157" t="s">
        <v>396</v>
      </c>
      <c r="YH84" s="157">
        <v>49</v>
      </c>
      <c r="YI84" s="157">
        <v>48</v>
      </c>
      <c r="YJ84" s="157">
        <v>1</v>
      </c>
      <c r="YK84" s="157">
        <v>0</v>
      </c>
      <c r="YL84" s="158">
        <v>0.98</v>
      </c>
      <c r="YO84" s="157" t="s">
        <v>396</v>
      </c>
      <c r="YP84" s="157">
        <v>49</v>
      </c>
      <c r="YQ84" s="157">
        <v>48</v>
      </c>
      <c r="YR84" s="157">
        <v>1</v>
      </c>
      <c r="YS84" s="157">
        <v>0</v>
      </c>
      <c r="YT84" s="158">
        <v>0.98</v>
      </c>
      <c r="YW84" s="157" t="s">
        <v>396</v>
      </c>
      <c r="YX84" s="157">
        <v>49</v>
      </c>
      <c r="YY84" s="157">
        <v>48</v>
      </c>
      <c r="YZ84" s="157">
        <v>1</v>
      </c>
      <c r="ZA84" s="157">
        <v>0</v>
      </c>
      <c r="ZB84" s="158">
        <v>0.98</v>
      </c>
      <c r="ZD84" s="157" t="s">
        <v>396</v>
      </c>
      <c r="ZE84" s="157">
        <v>49</v>
      </c>
      <c r="ZF84" s="157">
        <v>48</v>
      </c>
      <c r="ZG84" s="157">
        <v>1</v>
      </c>
      <c r="ZH84" s="157">
        <v>0</v>
      </c>
      <c r="ZI84" s="158">
        <v>0.98</v>
      </c>
    </row>
    <row r="85" spans="10:685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TL85" s="18">
        <f>SUM(TL80:TL84)</f>
        <v>540</v>
      </c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V85" s="157" t="s">
        <v>279</v>
      </c>
      <c r="VW85" s="157">
        <v>3</v>
      </c>
      <c r="VX85" s="157">
        <v>3</v>
      </c>
      <c r="VY85" s="157">
        <v>0</v>
      </c>
      <c r="VZ85" s="157">
        <v>0</v>
      </c>
      <c r="WA85" s="158">
        <v>1</v>
      </c>
      <c r="WC85" s="157" t="s">
        <v>279</v>
      </c>
      <c r="WD85" s="157">
        <v>3</v>
      </c>
      <c r="WE85" s="157">
        <v>3</v>
      </c>
      <c r="WF85" s="157">
        <v>0</v>
      </c>
      <c r="WG85" s="157">
        <v>0</v>
      </c>
      <c r="WH85" s="158">
        <v>1</v>
      </c>
      <c r="WK85" s="157" t="s">
        <v>279</v>
      </c>
      <c r="WL85" s="157">
        <v>3</v>
      </c>
      <c r="WM85" s="157">
        <v>3</v>
      </c>
      <c r="WN85" s="157">
        <v>0</v>
      </c>
      <c r="WO85" s="157">
        <v>0</v>
      </c>
      <c r="WP85" s="158">
        <v>1</v>
      </c>
      <c r="WS85" s="157" t="s">
        <v>279</v>
      </c>
      <c r="WT85" s="157">
        <v>3</v>
      </c>
      <c r="WU85" s="157">
        <v>3</v>
      </c>
      <c r="WV85" s="157">
        <v>0</v>
      </c>
      <c r="WW85" s="157">
        <v>0</v>
      </c>
      <c r="WX85" s="158">
        <v>1</v>
      </c>
      <c r="XA85" s="157" t="s">
        <v>279</v>
      </c>
      <c r="XB85" s="157">
        <v>3</v>
      </c>
      <c r="XC85" s="157">
        <v>3</v>
      </c>
      <c r="XD85" s="157">
        <v>0</v>
      </c>
      <c r="XE85" s="157">
        <v>0</v>
      </c>
      <c r="XF85" s="158">
        <v>1</v>
      </c>
      <c r="XI85" s="157" t="s">
        <v>279</v>
      </c>
      <c r="XJ85" s="157">
        <v>3</v>
      </c>
      <c r="XK85" s="157">
        <v>3</v>
      </c>
      <c r="XL85" s="157">
        <v>0</v>
      </c>
      <c r="XM85" s="157">
        <v>0</v>
      </c>
      <c r="XN85" s="158">
        <v>1</v>
      </c>
      <c r="XQ85" s="157" t="s">
        <v>279</v>
      </c>
      <c r="XR85" s="157">
        <v>3</v>
      </c>
      <c r="XS85" s="157">
        <v>3</v>
      </c>
      <c r="XT85" s="157">
        <v>0</v>
      </c>
      <c r="XU85" s="157">
        <v>0</v>
      </c>
      <c r="XV85" s="158">
        <v>1</v>
      </c>
      <c r="XY85" s="157" t="s">
        <v>279</v>
      </c>
      <c r="XZ85" s="157">
        <v>3</v>
      </c>
      <c r="YA85" s="157">
        <v>3</v>
      </c>
      <c r="YB85" s="157">
        <v>0</v>
      </c>
      <c r="YC85" s="157">
        <v>0</v>
      </c>
      <c r="YD85" s="158">
        <v>1</v>
      </c>
      <c r="YG85" s="157" t="s">
        <v>145</v>
      </c>
      <c r="YH85" s="157">
        <v>262</v>
      </c>
      <c r="YI85" s="157">
        <v>262</v>
      </c>
      <c r="YJ85" s="157">
        <v>0</v>
      </c>
      <c r="YK85" s="157">
        <v>0</v>
      </c>
      <c r="YL85" s="158">
        <v>1</v>
      </c>
      <c r="YO85" s="157" t="s">
        <v>145</v>
      </c>
      <c r="YP85" s="157">
        <v>262</v>
      </c>
      <c r="YQ85" s="157">
        <v>262</v>
      </c>
      <c r="YR85" s="157">
        <v>0</v>
      </c>
      <c r="YS85" s="157">
        <v>0</v>
      </c>
      <c r="YT85" s="158">
        <v>1</v>
      </c>
      <c r="YW85" s="157" t="s">
        <v>145</v>
      </c>
      <c r="YX85" s="157">
        <v>262</v>
      </c>
      <c r="YY85" s="157">
        <v>262</v>
      </c>
      <c r="YZ85" s="157">
        <v>0</v>
      </c>
      <c r="ZA85" s="157">
        <v>0</v>
      </c>
      <c r="ZB85" s="158">
        <v>1</v>
      </c>
      <c r="ZD85" s="157" t="s">
        <v>145</v>
      </c>
      <c r="ZE85" s="157">
        <v>262</v>
      </c>
      <c r="ZF85" s="157">
        <v>262</v>
      </c>
      <c r="ZG85" s="157">
        <v>0</v>
      </c>
      <c r="ZH85" s="157">
        <v>0</v>
      </c>
      <c r="ZI85" s="158">
        <v>1</v>
      </c>
    </row>
    <row r="86" spans="10:685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V86" s="157"/>
      <c r="WC86" s="157"/>
      <c r="WK86" s="157"/>
      <c r="WS86" s="157"/>
      <c r="XA86" s="157"/>
      <c r="XI86" s="157"/>
      <c r="XQ86" s="157"/>
      <c r="XY86" s="157"/>
      <c r="YG86" s="157" t="s">
        <v>420</v>
      </c>
      <c r="YH86" s="157">
        <v>4</v>
      </c>
      <c r="YI86" s="157">
        <v>4</v>
      </c>
      <c r="YJ86" s="157">
        <v>0</v>
      </c>
      <c r="YK86" s="157">
        <v>0</v>
      </c>
      <c r="YL86" s="158">
        <v>1</v>
      </c>
      <c r="YO86" s="157" t="s">
        <v>420</v>
      </c>
      <c r="YP86" s="157">
        <v>4</v>
      </c>
      <c r="YQ86" s="157">
        <v>4</v>
      </c>
      <c r="YR86" s="157">
        <v>0</v>
      </c>
      <c r="YS86" s="157">
        <v>0</v>
      </c>
      <c r="YT86" s="158">
        <v>1</v>
      </c>
      <c r="YW86" s="157" t="s">
        <v>420</v>
      </c>
      <c r="YX86" s="157">
        <v>4</v>
      </c>
      <c r="YY86" s="157">
        <v>4</v>
      </c>
      <c r="YZ86" s="157">
        <v>0</v>
      </c>
      <c r="ZA86" s="157">
        <v>0</v>
      </c>
      <c r="ZB86" s="158">
        <v>1</v>
      </c>
      <c r="ZD86" s="157" t="s">
        <v>420</v>
      </c>
      <c r="ZE86" s="157">
        <v>4</v>
      </c>
      <c r="ZF86" s="157">
        <v>4</v>
      </c>
      <c r="ZG86" s="157">
        <v>0</v>
      </c>
      <c r="ZH86" s="157">
        <v>0</v>
      </c>
      <c r="ZI86" s="158">
        <v>1</v>
      </c>
    </row>
    <row r="87" spans="10:685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V87" s="157" t="s">
        <v>289</v>
      </c>
      <c r="VW87" s="157">
        <v>111</v>
      </c>
      <c r="VX87" s="157">
        <v>96</v>
      </c>
      <c r="VY87" s="157">
        <v>15</v>
      </c>
      <c r="VZ87" s="157">
        <v>0</v>
      </c>
      <c r="WA87" s="158">
        <v>0.86</v>
      </c>
      <c r="WC87" s="157" t="s">
        <v>289</v>
      </c>
      <c r="WD87" s="157">
        <v>111</v>
      </c>
      <c r="WE87" s="157">
        <v>98</v>
      </c>
      <c r="WF87" s="157">
        <v>13</v>
      </c>
      <c r="WG87" s="157">
        <v>0</v>
      </c>
      <c r="WH87" s="158">
        <v>0.88</v>
      </c>
      <c r="WK87" s="157" t="s">
        <v>289</v>
      </c>
      <c r="WL87" s="157">
        <v>111</v>
      </c>
      <c r="WM87" s="157">
        <v>98</v>
      </c>
      <c r="WN87" s="157">
        <v>13</v>
      </c>
      <c r="WO87" s="157">
        <v>0</v>
      </c>
      <c r="WP87" s="158">
        <v>0.88</v>
      </c>
      <c r="WS87" s="157" t="s">
        <v>289</v>
      </c>
      <c r="WT87" s="157">
        <v>111</v>
      </c>
      <c r="WU87" s="157">
        <v>98</v>
      </c>
      <c r="WV87" s="157">
        <v>13</v>
      </c>
      <c r="WW87" s="157">
        <v>0</v>
      </c>
      <c r="WX87" s="158">
        <v>0.88</v>
      </c>
      <c r="XA87" s="157" t="s">
        <v>289</v>
      </c>
      <c r="XB87" s="157">
        <v>111</v>
      </c>
      <c r="XC87" s="157">
        <v>98</v>
      </c>
      <c r="XD87" s="157">
        <v>13</v>
      </c>
      <c r="XE87" s="157">
        <v>0</v>
      </c>
      <c r="XF87" s="158">
        <v>0.88</v>
      </c>
      <c r="XI87" s="157" t="s">
        <v>289</v>
      </c>
      <c r="XJ87" s="157">
        <v>10</v>
      </c>
      <c r="XK87" s="157">
        <v>0</v>
      </c>
      <c r="XL87" s="157">
        <v>0</v>
      </c>
      <c r="XM87" s="157">
        <v>10</v>
      </c>
      <c r="XN87" s="158">
        <v>0</v>
      </c>
      <c r="XQ87" s="157" t="s">
        <v>289</v>
      </c>
      <c r="XR87" s="157">
        <v>111</v>
      </c>
      <c r="XS87" s="157">
        <v>98</v>
      </c>
      <c r="XT87" s="157">
        <v>13</v>
      </c>
      <c r="XU87" s="157">
        <v>0</v>
      </c>
      <c r="XV87" s="158">
        <v>0.88</v>
      </c>
      <c r="XY87" s="157" t="s">
        <v>289</v>
      </c>
      <c r="XZ87" s="157">
        <v>10</v>
      </c>
      <c r="YA87" s="157">
        <v>0</v>
      </c>
      <c r="YB87" s="157">
        <v>0</v>
      </c>
      <c r="YC87" s="157">
        <v>10</v>
      </c>
      <c r="YD87" s="158">
        <v>0</v>
      </c>
      <c r="YG87" s="157" t="s">
        <v>279</v>
      </c>
      <c r="YH87" s="157">
        <v>3</v>
      </c>
      <c r="YI87" s="157">
        <v>3</v>
      </c>
      <c r="YJ87" s="157">
        <v>0</v>
      </c>
      <c r="YK87" s="157">
        <v>0</v>
      </c>
      <c r="YL87" s="158">
        <v>1</v>
      </c>
      <c r="YO87" s="157" t="s">
        <v>279</v>
      </c>
      <c r="YP87" s="157">
        <v>3</v>
      </c>
      <c r="YQ87" s="157">
        <v>3</v>
      </c>
      <c r="YR87" s="157">
        <v>0</v>
      </c>
      <c r="YS87" s="157">
        <v>0</v>
      </c>
      <c r="YT87" s="158">
        <v>1</v>
      </c>
      <c r="YW87" s="157" t="s">
        <v>279</v>
      </c>
      <c r="YX87" s="157">
        <v>3</v>
      </c>
      <c r="YY87" s="157">
        <v>3</v>
      </c>
      <c r="YZ87" s="157">
        <v>0</v>
      </c>
      <c r="ZA87" s="157">
        <v>0</v>
      </c>
      <c r="ZB87" s="158">
        <v>1</v>
      </c>
      <c r="ZD87" s="157" t="s">
        <v>279</v>
      </c>
      <c r="ZE87" s="157">
        <v>3</v>
      </c>
      <c r="ZF87" s="157">
        <v>3</v>
      </c>
      <c r="ZG87" s="157">
        <v>0</v>
      </c>
      <c r="ZH87" s="157">
        <v>0</v>
      </c>
      <c r="ZI87" s="158">
        <v>1</v>
      </c>
    </row>
    <row r="88" spans="10:685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V88" s="157"/>
      <c r="WC88" s="157"/>
      <c r="WK88" s="157"/>
      <c r="WS88" s="157"/>
      <c r="XA88" s="157"/>
      <c r="XI88" s="157"/>
      <c r="XQ88" s="157"/>
      <c r="XY88" s="157"/>
      <c r="YG88" s="157"/>
      <c r="YH88" s="157">
        <f>SUM(YH80:YH87)</f>
        <v>607</v>
      </c>
      <c r="YI88" s="157">
        <f>SUM(YI80:YI87)</f>
        <v>604</v>
      </c>
      <c r="YL88" s="158">
        <f>YI88/YH88</f>
        <v>0.99505766062602963</v>
      </c>
      <c r="YO88" s="157"/>
      <c r="YW88" s="157"/>
      <c r="ZD88" s="157"/>
    </row>
    <row r="89" spans="10:685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685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G90" s="121" t="s">
        <v>289</v>
      </c>
      <c r="YH90" s="157">
        <v>111</v>
      </c>
      <c r="YI90" s="157">
        <v>98</v>
      </c>
      <c r="YJ90" s="157">
        <v>13</v>
      </c>
      <c r="YK90" s="157">
        <v>0</v>
      </c>
      <c r="YL90" s="158">
        <v>0.88</v>
      </c>
      <c r="YO90" s="121" t="s">
        <v>289</v>
      </c>
      <c r="YP90" s="157">
        <v>10</v>
      </c>
      <c r="YQ90" s="157">
        <v>0</v>
      </c>
      <c r="YR90" s="157">
        <v>0</v>
      </c>
      <c r="YS90" s="157">
        <v>10</v>
      </c>
      <c r="YT90" s="158">
        <v>0</v>
      </c>
      <c r="YW90" s="121" t="s">
        <v>289</v>
      </c>
      <c r="YX90" s="157">
        <v>10</v>
      </c>
      <c r="YY90" s="157">
        <v>0</v>
      </c>
      <c r="YZ90" s="157">
        <v>0</v>
      </c>
      <c r="ZA90" s="157">
        <v>10</v>
      </c>
      <c r="ZB90" s="158">
        <v>0</v>
      </c>
    </row>
    <row r="91" spans="10:685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V91" s="157"/>
      <c r="WC91" s="157"/>
      <c r="WK91" s="157"/>
      <c r="WS91" s="157"/>
      <c r="XA91" s="157"/>
      <c r="XI91" s="157"/>
      <c r="XQ91" s="157"/>
      <c r="XY91" s="157"/>
      <c r="YG91" s="157"/>
      <c r="YO91" s="157"/>
      <c r="YW91" s="157"/>
      <c r="ZD91" s="157"/>
    </row>
    <row r="92" spans="10:685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685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V93" s="157" t="s">
        <v>270</v>
      </c>
      <c r="VW93" s="157">
        <v>144</v>
      </c>
      <c r="VX93" s="157">
        <v>129</v>
      </c>
      <c r="VY93" s="157">
        <v>7</v>
      </c>
      <c r="VZ93" s="157">
        <v>8</v>
      </c>
      <c r="WC93" s="157" t="s">
        <v>270</v>
      </c>
      <c r="WD93" s="157">
        <v>144</v>
      </c>
      <c r="WE93" s="157">
        <v>129</v>
      </c>
      <c r="WF93" s="157">
        <v>8</v>
      </c>
      <c r="WG93" s="157">
        <v>7</v>
      </c>
      <c r="WK93" s="157" t="s">
        <v>72</v>
      </c>
      <c r="WL93" s="157">
        <v>85</v>
      </c>
      <c r="WM93" s="157">
        <v>53</v>
      </c>
      <c r="WN93" s="157">
        <v>2</v>
      </c>
      <c r="WO93" s="157">
        <v>30</v>
      </c>
      <c r="WS93" s="157" t="s">
        <v>69</v>
      </c>
      <c r="WT93" s="157">
        <v>176</v>
      </c>
      <c r="WU93" s="157">
        <v>171</v>
      </c>
      <c r="WV93" s="157">
        <v>2</v>
      </c>
      <c r="WW93" s="157">
        <v>3</v>
      </c>
      <c r="XA93" s="157" t="s">
        <v>69</v>
      </c>
      <c r="XB93" s="157">
        <v>176</v>
      </c>
      <c r="XC93" s="157">
        <v>172</v>
      </c>
      <c r="XD93" s="157">
        <v>2</v>
      </c>
      <c r="XE93" s="157">
        <v>2</v>
      </c>
      <c r="XI93" s="157" t="s">
        <v>30</v>
      </c>
      <c r="XJ93" s="157">
        <v>36</v>
      </c>
      <c r="XK93" s="157">
        <v>32</v>
      </c>
      <c r="XL93" s="157">
        <v>4</v>
      </c>
      <c r="XM93" s="157">
        <v>0</v>
      </c>
      <c r="XQ93" s="157" t="s">
        <v>69</v>
      </c>
      <c r="XR93" s="157">
        <v>176</v>
      </c>
      <c r="XS93" s="157">
        <v>169</v>
      </c>
      <c r="XT93" s="157">
        <v>2</v>
      </c>
      <c r="XU93" s="157">
        <v>5</v>
      </c>
      <c r="XY93" s="157" t="s">
        <v>270</v>
      </c>
      <c r="XZ93" s="156">
        <v>144</v>
      </c>
      <c r="YA93" s="156">
        <v>126</v>
      </c>
      <c r="YB93" s="156">
        <v>6</v>
      </c>
      <c r="YC93" s="156">
        <v>12</v>
      </c>
      <c r="YG93" s="157" t="s">
        <v>69</v>
      </c>
      <c r="YH93" s="157">
        <v>176</v>
      </c>
      <c r="YI93" s="157">
        <v>169</v>
      </c>
      <c r="YJ93" s="157">
        <v>2</v>
      </c>
      <c r="YK93" s="157">
        <v>5</v>
      </c>
      <c r="YO93" s="163" t="s">
        <v>71</v>
      </c>
      <c r="YP93" s="156">
        <v>194</v>
      </c>
      <c r="YQ93" s="156">
        <v>186</v>
      </c>
      <c r="YR93" s="157">
        <v>7</v>
      </c>
      <c r="YS93" s="157">
        <v>1</v>
      </c>
      <c r="YW93" s="157" t="s">
        <v>70</v>
      </c>
      <c r="YX93" s="157">
        <v>270</v>
      </c>
      <c r="YY93" s="157">
        <v>223</v>
      </c>
      <c r="YZ93" s="157">
        <v>7</v>
      </c>
      <c r="ZA93" s="157">
        <v>40</v>
      </c>
      <c r="ZD93" s="157" t="s">
        <v>69</v>
      </c>
      <c r="ZE93" s="157">
        <v>176</v>
      </c>
      <c r="ZF93" s="157">
        <v>172</v>
      </c>
      <c r="ZG93" s="157">
        <v>2</v>
      </c>
      <c r="ZH93" s="157">
        <v>2</v>
      </c>
    </row>
    <row r="94" spans="10:685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V94" s="157" t="s">
        <v>84</v>
      </c>
      <c r="VW94" s="157">
        <v>134</v>
      </c>
      <c r="VX94" s="157">
        <v>111</v>
      </c>
      <c r="VY94" s="157">
        <v>13</v>
      </c>
      <c r="VZ94" s="157">
        <v>10</v>
      </c>
      <c r="WC94" s="157" t="s">
        <v>84</v>
      </c>
      <c r="WD94" s="157">
        <v>134</v>
      </c>
      <c r="WE94" s="157">
        <v>110</v>
      </c>
      <c r="WF94" s="157">
        <v>13</v>
      </c>
      <c r="WG94" s="157">
        <v>11</v>
      </c>
      <c r="WK94" s="157" t="s">
        <v>270</v>
      </c>
      <c r="WL94" s="156">
        <v>144</v>
      </c>
      <c r="WM94" s="156">
        <v>128</v>
      </c>
      <c r="WN94" s="156">
        <v>7</v>
      </c>
      <c r="WO94" s="156">
        <v>9</v>
      </c>
      <c r="WS94" s="157" t="s">
        <v>72</v>
      </c>
      <c r="WT94" s="157">
        <v>85</v>
      </c>
      <c r="WU94" s="157">
        <v>53</v>
      </c>
      <c r="WV94" s="157">
        <v>2</v>
      </c>
      <c r="WW94" s="157">
        <v>30</v>
      </c>
      <c r="XA94" s="157" t="s">
        <v>72</v>
      </c>
      <c r="XB94" s="157">
        <v>85</v>
      </c>
      <c r="XC94" s="157">
        <v>53</v>
      </c>
      <c r="XD94" s="157">
        <v>2</v>
      </c>
      <c r="XE94" s="157">
        <v>30</v>
      </c>
      <c r="XI94" s="157" t="s">
        <v>69</v>
      </c>
      <c r="XJ94" s="157">
        <v>176</v>
      </c>
      <c r="XK94" s="157">
        <v>171</v>
      </c>
      <c r="XL94" s="157">
        <v>2</v>
      </c>
      <c r="XM94" s="157">
        <v>3</v>
      </c>
      <c r="XQ94" s="157" t="s">
        <v>72</v>
      </c>
      <c r="XR94" s="157">
        <v>85</v>
      </c>
      <c r="XS94" s="157">
        <v>53</v>
      </c>
      <c r="XT94" s="157">
        <v>2</v>
      </c>
      <c r="XU94" s="157">
        <v>30</v>
      </c>
      <c r="XY94" s="157" t="s">
        <v>84</v>
      </c>
      <c r="XZ94" s="157">
        <v>134</v>
      </c>
      <c r="YA94" s="157">
        <v>107</v>
      </c>
      <c r="YB94" s="157">
        <v>15</v>
      </c>
      <c r="YC94" s="157">
        <v>12</v>
      </c>
      <c r="YG94" s="157" t="s">
        <v>70</v>
      </c>
      <c r="YH94" s="157">
        <v>270</v>
      </c>
      <c r="YI94" s="157">
        <v>223</v>
      </c>
      <c r="YJ94" s="157">
        <v>7</v>
      </c>
      <c r="YK94" s="157">
        <v>40</v>
      </c>
      <c r="YO94" s="157" t="s">
        <v>35</v>
      </c>
      <c r="YP94" s="157">
        <v>48</v>
      </c>
      <c r="YQ94" s="157">
        <v>21</v>
      </c>
      <c r="YR94" s="157">
        <v>21</v>
      </c>
      <c r="YS94" s="157">
        <v>6</v>
      </c>
      <c r="YW94" s="157" t="s">
        <v>72</v>
      </c>
      <c r="YX94" s="157">
        <v>85</v>
      </c>
      <c r="YY94" s="157">
        <v>53</v>
      </c>
      <c r="YZ94" s="157">
        <v>2</v>
      </c>
      <c r="ZA94" s="157">
        <v>30</v>
      </c>
      <c r="ZD94" s="157" t="s">
        <v>70</v>
      </c>
      <c r="ZE94" s="157">
        <v>270</v>
      </c>
      <c r="ZF94" s="157">
        <v>223</v>
      </c>
      <c r="ZG94" s="157">
        <v>7</v>
      </c>
      <c r="ZH94" s="157">
        <v>40</v>
      </c>
    </row>
    <row r="95" spans="10:685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K95" s="157" t="s">
        <v>84</v>
      </c>
      <c r="WL95" s="157">
        <v>134</v>
      </c>
      <c r="WM95" s="157">
        <v>109</v>
      </c>
      <c r="WN95" s="157">
        <v>13</v>
      </c>
      <c r="WO95" s="157">
        <v>12</v>
      </c>
      <c r="WS95" s="157" t="s">
        <v>270</v>
      </c>
      <c r="WT95" s="156">
        <v>144</v>
      </c>
      <c r="WU95" s="156">
        <v>124</v>
      </c>
      <c r="WV95" s="156">
        <v>5</v>
      </c>
      <c r="WW95" s="156">
        <v>15</v>
      </c>
      <c r="XA95" s="157" t="s">
        <v>270</v>
      </c>
      <c r="XB95" s="156">
        <v>144</v>
      </c>
      <c r="XC95" s="156">
        <v>126</v>
      </c>
      <c r="XD95" s="156">
        <v>6</v>
      </c>
      <c r="XE95" s="156">
        <v>12</v>
      </c>
      <c r="XI95" s="157" t="s">
        <v>72</v>
      </c>
      <c r="XJ95" s="157">
        <v>85</v>
      </c>
      <c r="XK95" s="157">
        <v>53</v>
      </c>
      <c r="XL95" s="157">
        <v>2</v>
      </c>
      <c r="XM95" s="157">
        <v>30</v>
      </c>
      <c r="XQ95" s="157" t="s">
        <v>270</v>
      </c>
      <c r="XR95" s="156">
        <v>144</v>
      </c>
      <c r="XS95" s="156">
        <v>127</v>
      </c>
      <c r="XT95" s="156">
        <v>8</v>
      </c>
      <c r="XU95" s="156">
        <v>9</v>
      </c>
      <c r="XY95" s="157"/>
      <c r="XZ95" s="156"/>
      <c r="YA95" s="156"/>
      <c r="YB95" s="156"/>
      <c r="YC95" s="156"/>
      <c r="YG95" s="157" t="s">
        <v>72</v>
      </c>
      <c r="YH95" s="157">
        <v>85</v>
      </c>
      <c r="YI95" s="157">
        <v>53</v>
      </c>
      <c r="YJ95" s="157">
        <v>2</v>
      </c>
      <c r="YK95" s="157">
        <v>30</v>
      </c>
      <c r="YO95" s="157" t="s">
        <v>69</v>
      </c>
      <c r="YP95" s="157">
        <v>176</v>
      </c>
      <c r="YQ95" s="157">
        <v>172</v>
      </c>
      <c r="YR95" s="157">
        <v>3</v>
      </c>
      <c r="YS95" s="157">
        <v>1</v>
      </c>
      <c r="YW95" s="157" t="s">
        <v>270</v>
      </c>
      <c r="YX95" s="156">
        <v>144</v>
      </c>
      <c r="YY95" s="156">
        <v>125</v>
      </c>
      <c r="YZ95" s="156">
        <v>7</v>
      </c>
      <c r="ZA95" s="156">
        <v>12</v>
      </c>
      <c r="ZD95" s="163" t="s">
        <v>71</v>
      </c>
      <c r="ZE95" s="156">
        <v>194</v>
      </c>
      <c r="ZF95" s="156">
        <v>186</v>
      </c>
      <c r="ZG95" s="157">
        <v>7</v>
      </c>
      <c r="ZH95" s="157">
        <v>1</v>
      </c>
    </row>
    <row r="96" spans="10:685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S96" s="157" t="s">
        <v>84</v>
      </c>
      <c r="WT96" s="157">
        <v>134</v>
      </c>
      <c r="WU96" s="157">
        <v>109</v>
      </c>
      <c r="WV96" s="157">
        <v>13</v>
      </c>
      <c r="WW96" s="157">
        <v>12</v>
      </c>
      <c r="XA96" s="157" t="s">
        <v>84</v>
      </c>
      <c r="XB96" s="157">
        <v>134</v>
      </c>
      <c r="XC96" s="157">
        <v>110</v>
      </c>
      <c r="XD96" s="157">
        <v>13</v>
      </c>
      <c r="XE96" s="157">
        <v>11</v>
      </c>
      <c r="XI96" s="157" t="s">
        <v>270</v>
      </c>
      <c r="XJ96" s="156">
        <v>144</v>
      </c>
      <c r="XK96" s="156">
        <v>129</v>
      </c>
      <c r="XL96" s="156">
        <v>7</v>
      </c>
      <c r="XM96" s="156">
        <v>8</v>
      </c>
      <c r="XQ96" s="157" t="s">
        <v>84</v>
      </c>
      <c r="XR96" s="157">
        <v>134</v>
      </c>
      <c r="XS96" s="157">
        <v>106</v>
      </c>
      <c r="XT96" s="157">
        <v>15</v>
      </c>
      <c r="XU96" s="157">
        <v>13</v>
      </c>
      <c r="XY96" s="157"/>
      <c r="YG96" s="157" t="s">
        <v>270</v>
      </c>
      <c r="YH96" s="156">
        <v>144</v>
      </c>
      <c r="YI96" s="156">
        <v>126</v>
      </c>
      <c r="YJ96" s="156">
        <v>7</v>
      </c>
      <c r="YK96" s="156">
        <v>11</v>
      </c>
      <c r="YO96" s="157" t="s">
        <v>270</v>
      </c>
      <c r="YP96" s="156">
        <v>144</v>
      </c>
      <c r="YQ96" s="156">
        <v>127</v>
      </c>
      <c r="YR96" s="156">
        <v>3</v>
      </c>
      <c r="YS96" s="156">
        <v>14</v>
      </c>
      <c r="YW96" s="157" t="s">
        <v>84</v>
      </c>
      <c r="YX96" s="157">
        <v>134</v>
      </c>
      <c r="YY96" s="157">
        <v>108</v>
      </c>
      <c r="YZ96" s="157">
        <v>13</v>
      </c>
      <c r="ZA96" s="157">
        <v>13</v>
      </c>
      <c r="ZD96" s="157" t="s">
        <v>270</v>
      </c>
      <c r="ZE96" s="156">
        <v>144</v>
      </c>
      <c r="ZF96" s="156">
        <v>125</v>
      </c>
      <c r="ZG96" s="156">
        <v>5</v>
      </c>
      <c r="ZH96" s="156">
        <v>14</v>
      </c>
    </row>
    <row r="97" spans="349:684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I97" s="157" t="s">
        <v>82</v>
      </c>
      <c r="XJ97" s="157">
        <v>71</v>
      </c>
      <c r="XK97" s="157">
        <v>45</v>
      </c>
      <c r="XL97" s="157">
        <v>8</v>
      </c>
      <c r="XM97" s="157">
        <v>18</v>
      </c>
      <c r="XQ97" s="157"/>
      <c r="XY97" s="157"/>
      <c r="YG97" s="157" t="s">
        <v>86</v>
      </c>
      <c r="YH97" s="157">
        <v>1649</v>
      </c>
      <c r="YI97" s="157">
        <v>1361</v>
      </c>
      <c r="YJ97" s="157">
        <v>137</v>
      </c>
      <c r="YK97" s="157">
        <v>151</v>
      </c>
      <c r="YO97" s="157" t="s">
        <v>84</v>
      </c>
      <c r="YP97" s="157">
        <v>134</v>
      </c>
      <c r="YQ97" s="157">
        <v>111</v>
      </c>
      <c r="YR97" s="157">
        <v>13</v>
      </c>
      <c r="YS97" s="157">
        <v>10</v>
      </c>
      <c r="YW97" s="157" t="s">
        <v>69</v>
      </c>
      <c r="YX97" s="157">
        <v>176</v>
      </c>
      <c r="YY97" s="157">
        <v>173</v>
      </c>
      <c r="YZ97" s="157">
        <v>2</v>
      </c>
      <c r="ZA97" s="157">
        <v>1</v>
      </c>
      <c r="ZD97" s="157" t="s">
        <v>84</v>
      </c>
      <c r="ZE97" s="157">
        <v>134</v>
      </c>
      <c r="ZF97" s="157">
        <v>110</v>
      </c>
      <c r="ZG97" s="157">
        <v>13</v>
      </c>
      <c r="ZH97" s="157">
        <v>11</v>
      </c>
    </row>
    <row r="98" spans="349:684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I98" s="157" t="s">
        <v>84</v>
      </c>
      <c r="XJ98" s="157">
        <v>134</v>
      </c>
      <c r="XK98" s="157">
        <v>108</v>
      </c>
      <c r="XL98" s="157">
        <v>15</v>
      </c>
      <c r="XM98" s="157">
        <v>11</v>
      </c>
      <c r="XQ98" s="157"/>
      <c r="XY98" s="157"/>
      <c r="YG98" s="157" t="s">
        <v>84</v>
      </c>
      <c r="YH98" s="157">
        <v>134</v>
      </c>
      <c r="YI98" s="157">
        <v>108</v>
      </c>
      <c r="YJ98" s="157">
        <v>13</v>
      </c>
      <c r="YK98" s="157">
        <v>13</v>
      </c>
      <c r="YO98" s="157" t="s">
        <v>73</v>
      </c>
      <c r="YP98" s="157">
        <v>291</v>
      </c>
      <c r="YQ98" s="157">
        <v>262</v>
      </c>
      <c r="YR98" s="157">
        <v>27</v>
      </c>
      <c r="YS98" s="157">
        <v>2</v>
      </c>
      <c r="YW98" s="163" t="s">
        <v>71</v>
      </c>
      <c r="YX98" s="156">
        <v>194</v>
      </c>
      <c r="YY98" s="156">
        <v>186</v>
      </c>
      <c r="YZ98" s="157">
        <v>7</v>
      </c>
      <c r="ZA98" s="157">
        <v>1</v>
      </c>
      <c r="ZD98" s="163"/>
      <c r="ZE98" s="156"/>
      <c r="ZF98" s="156"/>
    </row>
    <row r="99" spans="349:684">
      <c r="YO99" s="157" t="s">
        <v>266</v>
      </c>
      <c r="YP99" s="157">
        <v>160</v>
      </c>
      <c r="YQ99" s="157">
        <v>32</v>
      </c>
      <c r="YR99" s="157">
        <v>47</v>
      </c>
      <c r="YS99" s="157">
        <v>81</v>
      </c>
      <c r="YW99" s="157" t="s">
        <v>35</v>
      </c>
      <c r="YX99" s="157">
        <v>48</v>
      </c>
      <c r="YY99" s="157">
        <v>21</v>
      </c>
      <c r="YZ99" s="157">
        <v>21</v>
      </c>
      <c r="ZA99" s="157">
        <v>6</v>
      </c>
      <c r="ZD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100"/>
  <sheetViews>
    <sheetView topLeftCell="OK43" workbookViewId="0">
      <selection activeCell="OX54" sqref="OX54:PB5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6" width="0" style="2" hidden="1" customWidth="1"/>
    <col min="277" max="282" width="9.140625" style="2"/>
    <col min="283" max="283" width="9.140625" style="158"/>
    <col min="284" max="285" width="9.140625" style="2"/>
    <col min="286" max="290" width="9.140625" style="157"/>
    <col min="291" max="291" width="9.140625" style="158"/>
    <col min="292" max="298" width="9.140625" style="157"/>
    <col min="299" max="299" width="9.140625" style="158"/>
    <col min="300" max="306" width="9.140625" style="157"/>
    <col min="307" max="307" width="9.140625" style="158"/>
    <col min="308" max="314" width="9.140625" style="157"/>
    <col min="315" max="315" width="9.140625" style="158"/>
    <col min="316" max="322" width="9.140625" style="157"/>
    <col min="323" max="323" width="9.140625" style="158"/>
    <col min="324" max="330" width="9.140625" style="157"/>
    <col min="331" max="331" width="9.140625" style="158"/>
    <col min="332" max="338" width="9.140625" style="157"/>
    <col min="339" max="339" width="9.140625" style="158"/>
    <col min="340" max="341" width="9.140625" style="157"/>
    <col min="342" max="342" width="9.140625" style="157" customWidth="1"/>
    <col min="343" max="346" width="9.140625" style="157"/>
    <col min="347" max="347" width="9.140625" style="158"/>
    <col min="348" max="349" width="9.140625" style="157"/>
    <col min="350" max="350" width="9.140625" style="157" customWidth="1"/>
    <col min="351" max="354" width="9.140625" style="157"/>
    <col min="355" max="355" width="9.140625" style="158"/>
    <col min="356" max="357" width="9.140625" style="157"/>
    <col min="358" max="358" width="9.140625" style="157" customWidth="1"/>
    <col min="359" max="362" width="9.140625" style="157"/>
    <col min="363" max="363" width="9.140625" style="158"/>
    <col min="364" max="365" width="9.140625" style="157"/>
    <col min="366" max="366" width="9.140625" style="157" customWidth="1"/>
    <col min="367" max="370" width="9.140625" style="157"/>
    <col min="371" max="371" width="9.140625" style="158"/>
    <col min="372" max="373" width="9.140625" style="157"/>
    <col min="374" max="374" width="9.140625" style="157" customWidth="1"/>
    <col min="375" max="378" width="9.140625" style="157"/>
    <col min="379" max="379" width="9.140625" style="158"/>
    <col min="380" max="381" width="9.140625" style="157"/>
    <col min="382" max="382" width="9.140625" style="157" customWidth="1"/>
    <col min="383" max="386" width="9.140625" style="157"/>
    <col min="387" max="387" width="9.140625" style="158"/>
    <col min="388" max="389" width="9.140625" style="157"/>
    <col min="390" max="390" width="9.140625" style="157" customWidth="1"/>
    <col min="391" max="394" width="9.140625" style="157"/>
    <col min="395" max="395" width="9.140625" style="158"/>
    <col min="396" max="397" width="9.140625" style="157"/>
    <col min="398" max="398" width="9.140625" style="157" customWidth="1"/>
    <col min="399" max="402" width="9.140625" style="157"/>
    <col min="403" max="403" width="9.140625" style="158"/>
    <col min="404" max="405" width="9.140625" style="157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16384" width="9.140625" style="2"/>
  </cols>
  <sheetData>
    <row r="1" spans="1:420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8" t="s">
        <v>209</v>
      </c>
      <c r="BV1" s="198"/>
      <c r="CC1" s="198" t="s">
        <v>215</v>
      </c>
      <c r="CD1" s="198"/>
      <c r="CK1" s="198" t="s">
        <v>220</v>
      </c>
      <c r="CL1" s="198"/>
      <c r="CP1" s="4"/>
      <c r="CS1" s="198" t="s">
        <v>230</v>
      </c>
      <c r="CT1" s="198"/>
      <c r="CX1" s="4"/>
      <c r="DA1" s="198" t="s">
        <v>237</v>
      </c>
      <c r="DB1" s="198"/>
      <c r="DF1" s="4"/>
      <c r="DI1" s="198" t="s">
        <v>244</v>
      </c>
      <c r="DJ1" s="198"/>
      <c r="DN1" s="4"/>
      <c r="DQ1" s="198" t="s">
        <v>255</v>
      </c>
      <c r="DR1" s="198"/>
      <c r="DV1" s="4"/>
      <c r="DY1" s="2" t="s">
        <v>259</v>
      </c>
      <c r="EG1" s="198" t="s">
        <v>276</v>
      </c>
      <c r="EH1" s="198"/>
      <c r="EI1" s="138"/>
      <c r="EJ1" s="138"/>
      <c r="EK1" s="138"/>
      <c r="EL1" s="138"/>
      <c r="EM1" s="138"/>
      <c r="EN1" s="138"/>
      <c r="EO1" s="198" t="s">
        <v>273</v>
      </c>
      <c r="EP1" s="198"/>
      <c r="EQ1" s="138"/>
      <c r="ER1" s="138"/>
      <c r="ES1" s="138"/>
      <c r="ET1" s="138"/>
      <c r="EU1" s="138"/>
      <c r="EV1" s="130"/>
      <c r="EW1" s="198" t="s">
        <v>278</v>
      </c>
      <c r="EX1" s="198"/>
      <c r="EY1" s="157"/>
      <c r="EZ1" s="157"/>
      <c r="FA1" s="157"/>
      <c r="FB1" s="158"/>
      <c r="FC1" s="157"/>
      <c r="FD1" s="157"/>
      <c r="FE1" s="198" t="s">
        <v>271</v>
      </c>
      <c r="FF1" s="198"/>
      <c r="FG1" s="157"/>
      <c r="FH1" s="157"/>
      <c r="FI1" s="157"/>
      <c r="FJ1" s="158"/>
      <c r="FK1" s="157"/>
      <c r="FL1" s="157"/>
      <c r="FM1" s="202" t="s">
        <v>282</v>
      </c>
      <c r="FN1" s="202"/>
      <c r="FO1" s="156"/>
      <c r="FP1" s="156"/>
      <c r="FQ1" s="156"/>
      <c r="FR1" s="162"/>
      <c r="FS1" s="157"/>
      <c r="FT1" s="157"/>
      <c r="FU1" s="198" t="s">
        <v>286</v>
      </c>
      <c r="FV1" s="198"/>
      <c r="FW1" s="157"/>
      <c r="FX1" s="157"/>
      <c r="FY1" s="157"/>
      <c r="GA1" s="157"/>
      <c r="GB1" s="157"/>
      <c r="GC1" s="198" t="s">
        <v>288</v>
      </c>
      <c r="GD1" s="198"/>
      <c r="GE1" s="157"/>
      <c r="GF1" s="157"/>
      <c r="GG1" s="157"/>
      <c r="GH1" s="158"/>
      <c r="GI1" s="157"/>
      <c r="GJ1" s="157"/>
      <c r="GK1" s="198" t="s">
        <v>288</v>
      </c>
      <c r="GL1" s="198"/>
      <c r="GM1" s="157"/>
      <c r="GN1" s="157"/>
      <c r="GO1" s="157"/>
      <c r="GP1" s="158"/>
      <c r="GQ1" s="157"/>
      <c r="GR1" s="157"/>
      <c r="GS1" s="198" t="s">
        <v>313</v>
      </c>
      <c r="GT1" s="198"/>
      <c r="GU1" s="157"/>
      <c r="GV1" s="157"/>
      <c r="GW1" s="157"/>
      <c r="GX1" s="158"/>
      <c r="GY1" s="157"/>
      <c r="GZ1" s="157"/>
      <c r="HA1" s="198" t="s">
        <v>315</v>
      </c>
      <c r="HB1" s="198"/>
      <c r="HC1" s="157"/>
      <c r="HD1" s="157"/>
      <c r="HE1" s="157"/>
      <c r="HF1" s="158"/>
      <c r="HG1" s="157"/>
      <c r="HH1" s="157"/>
      <c r="HI1" s="198" t="s">
        <v>316</v>
      </c>
      <c r="HJ1" s="198"/>
      <c r="HK1" s="157"/>
      <c r="HL1" s="157"/>
      <c r="HM1" s="157"/>
      <c r="HO1" s="157"/>
      <c r="HP1" s="198" t="s">
        <v>307</v>
      </c>
      <c r="HQ1" s="198"/>
      <c r="HR1" s="157"/>
      <c r="HS1" s="157"/>
      <c r="HT1" s="157"/>
      <c r="HU1" s="158"/>
      <c r="HV1" s="157"/>
      <c r="HW1" s="198" t="s">
        <v>312</v>
      </c>
      <c r="HX1" s="198"/>
      <c r="HY1" s="157"/>
      <c r="HZ1" s="157"/>
      <c r="IA1" s="157"/>
      <c r="IB1" s="158"/>
      <c r="IC1" s="157"/>
      <c r="ID1" s="198" t="s">
        <v>317</v>
      </c>
      <c r="IE1" s="198"/>
      <c r="IF1" s="157"/>
      <c r="IG1" s="157"/>
      <c r="IH1" s="157"/>
      <c r="II1" s="158"/>
      <c r="IL1" s="2" t="s">
        <v>330</v>
      </c>
      <c r="IT1" s="2" t="s">
        <v>331</v>
      </c>
      <c r="JB1" s="2" t="s">
        <v>353</v>
      </c>
      <c r="JJ1" s="2" t="s">
        <v>365</v>
      </c>
      <c r="JR1" s="2" t="s">
        <v>369</v>
      </c>
      <c r="JZ1" s="157" t="s">
        <v>445</v>
      </c>
      <c r="KH1" s="157" t="s">
        <v>446</v>
      </c>
      <c r="KP1" s="157" t="s">
        <v>447</v>
      </c>
      <c r="KX1" s="157" t="s">
        <v>448</v>
      </c>
      <c r="LF1" s="157" t="s">
        <v>449</v>
      </c>
      <c r="LN1" s="157" t="s">
        <v>408</v>
      </c>
      <c r="LV1" s="157" t="s">
        <v>409</v>
      </c>
      <c r="MD1" s="157" t="s">
        <v>410</v>
      </c>
      <c r="ML1" s="157" t="s">
        <v>411</v>
      </c>
      <c r="MT1" s="157" t="s">
        <v>412</v>
      </c>
      <c r="NB1" s="157" t="s">
        <v>413</v>
      </c>
      <c r="NJ1" s="157" t="s">
        <v>414</v>
      </c>
      <c r="NR1" s="157" t="s">
        <v>415</v>
      </c>
      <c r="NZ1" s="157" t="s">
        <v>416</v>
      </c>
      <c r="OH1" s="157" t="s">
        <v>417</v>
      </c>
      <c r="OP1" s="157" t="s">
        <v>418</v>
      </c>
      <c r="OX1" s="157" t="s">
        <v>451</v>
      </c>
    </row>
    <row r="2" spans="1:42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</row>
    <row r="3" spans="1:420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</row>
    <row r="4" spans="1:420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</row>
    <row r="5" spans="1:420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66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67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</row>
    <row r="6" spans="1:420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66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67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</row>
    <row r="7" spans="1:420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66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67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</row>
    <row r="8" spans="1:420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66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67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</row>
    <row r="9" spans="1:420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</row>
    <row r="10" spans="1:420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66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67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</row>
    <row r="11" spans="1:420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7">
        <v>857</v>
      </c>
      <c r="OZ11" s="157">
        <v>846</v>
      </c>
      <c r="PA11" s="157">
        <v>11</v>
      </c>
      <c r="PB11" s="157">
        <v>0</v>
      </c>
      <c r="PC11" s="158">
        <f t="shared" si="64"/>
        <v>0.98716452742123684</v>
      </c>
      <c r="PD11" s="158">
        <f t="shared" si="65"/>
        <v>0</v>
      </c>
    </row>
    <row r="12" spans="1:420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</row>
    <row r="13" spans="1:420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66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67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</row>
    <row r="14" spans="1:420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</row>
    <row r="15" spans="1:420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66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67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</row>
    <row r="16" spans="1:420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66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67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</row>
    <row r="17" spans="1:420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</row>
    <row r="18" spans="1:420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66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67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</row>
    <row r="19" spans="1:420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66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67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</row>
    <row r="20" spans="1:420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66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67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</row>
    <row r="21" spans="1:420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</row>
    <row r="22" spans="1:420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</row>
    <row r="23" spans="1:420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66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67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</row>
    <row r="24" spans="1:420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66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67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</row>
    <row r="25" spans="1:420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66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67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</row>
    <row r="26" spans="1:420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66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67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</row>
    <row r="27" spans="1:420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66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67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</row>
    <row r="28" spans="1:420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66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67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</row>
    <row r="29" spans="1:420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66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67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</row>
    <row r="30" spans="1:420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66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67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</row>
    <row r="31" spans="1:420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</row>
    <row r="32" spans="1:420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66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67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</row>
    <row r="33" spans="1:420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66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67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</row>
    <row r="34" spans="1:420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66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67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</row>
    <row r="35" spans="1:420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66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68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67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</row>
    <row r="36" spans="1:420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66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68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67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</row>
    <row r="37" spans="1:420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66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68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67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</row>
    <row r="38" spans="1:420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66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68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67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</row>
    <row r="39" spans="1:420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66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68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67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</row>
    <row r="40" spans="1:420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66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68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67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</row>
    <row r="41" spans="1:420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66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68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67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</row>
    <row r="42" spans="1:420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68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</row>
    <row r="43" spans="1:420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66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68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67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</row>
    <row r="44" spans="1:420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66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68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67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</row>
    <row r="45" spans="1:420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66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68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67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</row>
    <row r="46" spans="1:420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66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68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67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</row>
    <row r="47" spans="1:420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66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68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67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</row>
    <row r="48" spans="1:420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66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68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67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</row>
    <row r="49" spans="1:420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66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68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67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</row>
    <row r="50" spans="1:420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66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68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67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</row>
    <row r="51" spans="1:420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66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68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67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</row>
    <row r="52" spans="1:420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66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68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67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</row>
    <row r="53" spans="1:420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66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68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67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</row>
    <row r="54" spans="1:420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66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68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67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</row>
    <row r="55" spans="1:420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66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68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67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</row>
    <row r="56" spans="1:420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66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68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67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</row>
    <row r="57" spans="1:420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66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68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67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</row>
    <row r="58" spans="1:420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66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68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67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</row>
    <row r="59" spans="1:420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66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68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67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</row>
    <row r="60" spans="1:420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66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68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67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</row>
    <row r="61" spans="1:420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66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68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67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</row>
    <row r="62" spans="1:420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66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68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67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</row>
    <row r="63" spans="1:420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66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68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67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</row>
    <row r="64" spans="1:420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66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68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67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</row>
    <row r="65" spans="1:420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66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68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67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</row>
    <row r="66" spans="1:420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66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68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67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</row>
    <row r="67" spans="1:420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66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69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67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</row>
    <row r="68" spans="1:420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0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3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4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5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76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77">BO68/BN68</f>
        <v>1</v>
      </c>
      <c r="BS68" s="4">
        <f t="shared" ref="BS68:BS73" si="78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9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0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1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2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69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3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84">EA68/DZ68</f>
        <v>1</v>
      </c>
      <c r="EE68" s="4">
        <f t="shared" ref="EE68:EE73" si="85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86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87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88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89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0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1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2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3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94">IN68/IM68</f>
        <v>1</v>
      </c>
      <c r="IR68" s="158">
        <f t="shared" ref="IR68:IR73" si="95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96">IV68/IU68</f>
        <v>1</v>
      </c>
      <c r="IZ68" s="158">
        <f t="shared" ref="IZ68:IZ73" si="97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98">JD68/JC68</f>
        <v>1</v>
      </c>
      <c r="JH68" s="158">
        <f t="shared" ref="JH68:JH73" si="99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0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1">JT68/JS68</f>
        <v>1</v>
      </c>
      <c r="JX68" s="158">
        <f t="shared" ref="JX68:JX73" si="102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3">KB68/KA68</f>
        <v>1</v>
      </c>
      <c r="KF68" s="158">
        <f t="shared" ref="KF68:KF73" si="104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05">KJ68/KI68</f>
        <v>1</v>
      </c>
      <c r="KN68" s="158">
        <f t="shared" ref="KN68:KN73" si="106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07">KR68/KQ68</f>
        <v>1</v>
      </c>
      <c r="KV68" s="158">
        <f t="shared" ref="KV68:KV73" si="108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09">KZ68/KY68</f>
        <v>1</v>
      </c>
      <c r="LD68" s="158">
        <f t="shared" ref="LD68:LD73" si="110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1">LH68/LG68</f>
        <v>1</v>
      </c>
      <c r="LL68" s="158">
        <f t="shared" ref="LL68:LL73" si="112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3">LP68/LO68</f>
        <v>1</v>
      </c>
      <c r="LT68" s="158">
        <f t="shared" ref="LT68:LT73" si="114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15">LX68/LW68</f>
        <v>1</v>
      </c>
      <c r="MB68" s="158">
        <f t="shared" ref="MB68:MB73" si="116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17">MF68/ME68</f>
        <v>1</v>
      </c>
      <c r="MJ68" s="158">
        <f t="shared" ref="MJ68:MJ73" si="118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19">MN68/MM68</f>
        <v>1</v>
      </c>
      <c r="MR68" s="158">
        <f t="shared" ref="MR68:MR73" si="120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1">MV68/MU68</f>
        <v>1</v>
      </c>
      <c r="MZ68" s="158">
        <f t="shared" ref="MZ68:MZ73" si="122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3">ND68/NC68</f>
        <v>1</v>
      </c>
      <c r="NH68" s="158">
        <f t="shared" ref="NH68:NH73" si="124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25">NL68/NK68</f>
        <v>1</v>
      </c>
      <c r="NP68" s="158">
        <f t="shared" ref="NP68:NP73" si="126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27">NT68/NS68</f>
        <v>1</v>
      </c>
      <c r="NX68" s="158">
        <f t="shared" ref="NX68:NX73" si="128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29">OB68/OA68</f>
        <v>1</v>
      </c>
      <c r="OF68" s="158">
        <f t="shared" ref="OF68:OF73" si="130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1">OJ68/OI68</f>
        <v>1</v>
      </c>
      <c r="ON68" s="158">
        <f t="shared" ref="ON68:ON73" si="132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3">OR68/OQ68</f>
        <v>1</v>
      </c>
      <c r="OV68" s="158">
        <f t="shared" ref="OV68:OV73" si="134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35">OZ68/OY68</f>
        <v>1</v>
      </c>
      <c r="PD68" s="158">
        <f t="shared" ref="PD68:PD73" si="136">PC68-OU68</f>
        <v>0</v>
      </c>
    </row>
    <row r="69" spans="1:420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0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3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4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5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76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77"/>
        <v>0.82608695652173914</v>
      </c>
      <c r="BS69" s="4">
        <f t="shared" si="78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9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0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1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2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69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3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84"/>
        <v>0.82608695652173914</v>
      </c>
      <c r="EE69" s="4">
        <f t="shared" si="85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86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87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88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89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0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1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2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3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94"/>
        <v>0.82608695652173914</v>
      </c>
      <c r="IR69" s="158">
        <f t="shared" si="95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96"/>
        <v>0.82608695652173914</v>
      </c>
      <c r="IZ69" s="158">
        <f t="shared" si="97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98"/>
        <v>0.82608695652173914</v>
      </c>
      <c r="JH69" s="158">
        <f t="shared" si="99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0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1"/>
        <v>0.82608695652173914</v>
      </c>
      <c r="JX69" s="158">
        <f t="shared" si="102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3"/>
        <v>0.82608695652173914</v>
      </c>
      <c r="KF69" s="158">
        <f t="shared" si="104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05"/>
        <v>0.82608695652173914</v>
      </c>
      <c r="KN69" s="158">
        <f t="shared" si="106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07"/>
        <v>0.82608695652173914</v>
      </c>
      <c r="KV69" s="158">
        <f t="shared" si="108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09"/>
        <v>0.82608695652173914</v>
      </c>
      <c r="LD69" s="158">
        <f t="shared" si="110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1"/>
        <v>0.82608695652173914</v>
      </c>
      <c r="LL69" s="158">
        <f t="shared" si="112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3"/>
        <v>0.82608695652173914</v>
      </c>
      <c r="LT69" s="158">
        <f t="shared" si="114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15"/>
        <v>0.82608695652173914</v>
      </c>
      <c r="MB69" s="158">
        <f t="shared" si="116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17"/>
        <v>0.82608695652173914</v>
      </c>
      <c r="MJ69" s="158">
        <f t="shared" si="118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19"/>
        <v>0.82608695652173914</v>
      </c>
      <c r="MR69" s="158">
        <f t="shared" si="120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1"/>
        <v>0.82608695652173914</v>
      </c>
      <c r="MZ69" s="158">
        <f t="shared" si="122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3"/>
        <v>0.82608695652173914</v>
      </c>
      <c r="NH69" s="158">
        <f t="shared" si="124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25"/>
        <v>0.82608695652173914</v>
      </c>
      <c r="NP69" s="158">
        <f t="shared" si="126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27"/>
        <v>0.82608695652173914</v>
      </c>
      <c r="NX69" s="158">
        <f t="shared" si="128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29"/>
        <v>0.82608695652173914</v>
      </c>
      <c r="OF69" s="158">
        <f t="shared" si="130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1"/>
        <v>0.82608695652173914</v>
      </c>
      <c r="ON69" s="158">
        <f t="shared" si="132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3"/>
        <v>0.82608695652173914</v>
      </c>
      <c r="OV69" s="158">
        <f t="shared" si="134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35"/>
        <v>0.82608695652173914</v>
      </c>
      <c r="PD69" s="158">
        <f t="shared" si="136"/>
        <v>0</v>
      </c>
    </row>
    <row r="70" spans="1:420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0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1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2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3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4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5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76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77"/>
        <v>0.46478873239436619</v>
      </c>
      <c r="BS70" s="4">
        <f t="shared" si="78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9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0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1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2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69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3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84"/>
        <v>0.46478873239436619</v>
      </c>
      <c r="EE70" s="4">
        <f t="shared" si="85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86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87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88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89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0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1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2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3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94"/>
        <v>0.63380281690140849</v>
      </c>
      <c r="IR70" s="158">
        <f t="shared" si="95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96"/>
        <v>0.63380281690140849</v>
      </c>
      <c r="IZ70" s="158">
        <f t="shared" si="97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98"/>
        <v>0.647887323943662</v>
      </c>
      <c r="JH70" s="158">
        <f t="shared" si="99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0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1"/>
        <v>0.63380281690140849</v>
      </c>
      <c r="JX70" s="158">
        <f t="shared" si="102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3"/>
        <v>0.63380281690140849</v>
      </c>
      <c r="KF70" s="158">
        <f t="shared" si="104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05"/>
        <v>0.63380281690140849</v>
      </c>
      <c r="KN70" s="158">
        <f t="shared" si="106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07"/>
        <v>0.63380281690140849</v>
      </c>
      <c r="KV70" s="158">
        <f t="shared" si="108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09"/>
        <v>0.63380281690140849</v>
      </c>
      <c r="LD70" s="158">
        <f t="shared" si="110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1"/>
        <v>0.63380281690140849</v>
      </c>
      <c r="LL70" s="158">
        <f t="shared" si="112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3"/>
        <v>0.63380281690140849</v>
      </c>
      <c r="LT70" s="158">
        <f t="shared" si="114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15"/>
        <v>0.63380281690140849</v>
      </c>
      <c r="MB70" s="158">
        <f t="shared" si="116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17"/>
        <v>0.63380281690140849</v>
      </c>
      <c r="MJ70" s="158">
        <f t="shared" si="118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19"/>
        <v>0.63380281690140849</v>
      </c>
      <c r="MR70" s="158">
        <f t="shared" si="120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1"/>
        <v>0.63380281690140849</v>
      </c>
      <c r="MZ70" s="158">
        <f t="shared" si="122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3"/>
        <v>0.63380281690140849</v>
      </c>
      <c r="NH70" s="158">
        <f t="shared" si="124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25"/>
        <v>0.63380281690140849</v>
      </c>
      <c r="NP70" s="158">
        <f t="shared" si="126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27"/>
        <v>0.63380281690140849</v>
      </c>
      <c r="NX70" s="158">
        <f t="shared" si="128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29"/>
        <v>0.63380281690140849</v>
      </c>
      <c r="OF70" s="158">
        <f t="shared" si="130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1"/>
        <v>0.647887323943662</v>
      </c>
      <c r="ON70" s="158">
        <f t="shared" si="132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3"/>
        <v>0.647887323943662</v>
      </c>
      <c r="OV70" s="158">
        <f t="shared" si="134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35"/>
        <v>0.647887323943662</v>
      </c>
      <c r="PD70" s="158">
        <f t="shared" si="136"/>
        <v>0</v>
      </c>
    </row>
    <row r="71" spans="1:420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0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3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4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5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76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77"/>
        <v>0.99639639639639643</v>
      </c>
      <c r="BS71" s="4">
        <f t="shared" si="78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9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0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1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2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69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3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84"/>
        <v>0.99639639639639643</v>
      </c>
      <c r="EE71" s="4">
        <f t="shared" si="85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86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87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88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89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0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1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2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3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94"/>
        <v>2.2014309301045681E-2</v>
      </c>
      <c r="IR71" s="158">
        <f t="shared" si="95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96"/>
        <v>2.6720106880427523E-2</v>
      </c>
      <c r="IZ71" s="158">
        <f t="shared" si="97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98"/>
        <v>2.2014309301045681E-2</v>
      </c>
      <c r="JH71" s="158">
        <f t="shared" si="99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0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1"/>
        <v>0.91449565798263188</v>
      </c>
      <c r="JX71" s="158">
        <f t="shared" si="102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3"/>
        <v>0.91449565798263188</v>
      </c>
      <c r="KF71" s="158">
        <f t="shared" si="104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05"/>
        <v>0.91449565798263188</v>
      </c>
      <c r="KN71" s="158">
        <f t="shared" si="106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07"/>
        <v>0.91449565798263188</v>
      </c>
      <c r="KV71" s="158">
        <f t="shared" si="108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09"/>
        <v>0.91449565798263188</v>
      </c>
      <c r="LD71" s="158">
        <f t="shared" si="110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1"/>
        <v>0.91449565798263188</v>
      </c>
      <c r="LL71" s="158">
        <f t="shared" si="112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3"/>
        <v>0.91449565798263188</v>
      </c>
      <c r="LT71" s="158">
        <f t="shared" si="114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15"/>
        <v>0.91449565798263188</v>
      </c>
      <c r="MB71" s="158">
        <f t="shared" si="116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17"/>
        <v>0.91449565798263188</v>
      </c>
      <c r="MJ71" s="158">
        <f t="shared" si="118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19"/>
        <v>0.91449565798263188</v>
      </c>
      <c r="MR71" s="158">
        <f t="shared" si="120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1"/>
        <v>0.91449565798263188</v>
      </c>
      <c r="MZ71" s="158">
        <f t="shared" si="122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3"/>
        <v>0.91449565798263188</v>
      </c>
      <c r="NH71" s="158">
        <f t="shared" si="124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25"/>
        <v>0.91449565798263188</v>
      </c>
      <c r="NP71" s="158">
        <f t="shared" si="126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27"/>
        <v>0.91449565798263188</v>
      </c>
      <c r="NX71" s="158">
        <f t="shared" si="128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29"/>
        <v>0.82534869617950268</v>
      </c>
      <c r="OF71" s="158">
        <f t="shared" si="130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1"/>
        <v>0.82534869617950268</v>
      </c>
      <c r="ON71" s="158">
        <f t="shared" si="132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3"/>
        <v>0.82534869617950268</v>
      </c>
      <c r="OV71" s="158">
        <f t="shared" si="134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35"/>
        <v>0.82534869617950268</v>
      </c>
      <c r="PD71" s="158">
        <f t="shared" si="136"/>
        <v>0</v>
      </c>
    </row>
    <row r="72" spans="1:420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0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3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4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5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76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77"/>
        <v>0.95454545454545459</v>
      </c>
      <c r="BS72" s="4">
        <f t="shared" si="78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9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0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1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2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69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3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84"/>
        <v>0.95454545454545459</v>
      </c>
      <c r="EE72" s="4">
        <f t="shared" si="85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86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87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88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89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0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1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2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3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94"/>
        <v>0.95454545454545459</v>
      </c>
      <c r="IR72" s="158">
        <f t="shared" si="95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96"/>
        <v>0.95454545454545459</v>
      </c>
      <c r="IZ72" s="158">
        <f t="shared" si="97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98"/>
        <v>0.95454545454545459</v>
      </c>
      <c r="JH72" s="158">
        <f t="shared" si="99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0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1"/>
        <v>0.95454545454545459</v>
      </c>
      <c r="JX72" s="158">
        <f t="shared" si="102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3"/>
        <v>0.95454545454545459</v>
      </c>
      <c r="KF72" s="158">
        <f t="shared" si="104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05"/>
        <v>0.95454545454545459</v>
      </c>
      <c r="KN72" s="158">
        <f t="shared" si="106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07"/>
        <v>0.95454545454545459</v>
      </c>
      <c r="KV72" s="158">
        <f t="shared" si="108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09"/>
        <v>0.95454545454545459</v>
      </c>
      <c r="LD72" s="158">
        <f t="shared" si="110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1"/>
        <v>0.95454545454545459</v>
      </c>
      <c r="LL72" s="158">
        <f t="shared" si="112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3"/>
        <v>0.95454545454545459</v>
      </c>
      <c r="LT72" s="158">
        <f t="shared" si="114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15"/>
        <v>0.95454545454545459</v>
      </c>
      <c r="MB72" s="158">
        <f t="shared" si="116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17"/>
        <v>0.95454545454545459</v>
      </c>
      <c r="MJ72" s="158">
        <f t="shared" si="118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19"/>
        <v>0.95454545454545459</v>
      </c>
      <c r="MR72" s="158">
        <f t="shared" si="120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1"/>
        <v>0.95454545454545459</v>
      </c>
      <c r="MZ72" s="158">
        <f t="shared" si="122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3"/>
        <v>0.95454545454545459</v>
      </c>
      <c r="NH72" s="158">
        <f t="shared" si="124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25"/>
        <v>0.95454545454545459</v>
      </c>
      <c r="NP72" s="158">
        <f t="shared" si="126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27"/>
        <v>0.95454545454545459</v>
      </c>
      <c r="NX72" s="158">
        <f t="shared" si="128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29"/>
        <v>0.95454545454545459</v>
      </c>
      <c r="OF72" s="158">
        <f t="shared" si="130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1"/>
        <v>0.95454545454545459</v>
      </c>
      <c r="ON72" s="158">
        <f t="shared" si="132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3"/>
        <v>0.95454545454545459</v>
      </c>
      <c r="OV72" s="158">
        <f t="shared" si="134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35"/>
        <v>0.95454545454545459</v>
      </c>
      <c r="PD72" s="158">
        <f t="shared" si="136"/>
        <v>0</v>
      </c>
    </row>
    <row r="73" spans="1:420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0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1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2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3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4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75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76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77"/>
        <v>0.81481481481481477</v>
      </c>
      <c r="BS73" s="4">
        <f t="shared" si="78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79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0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1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2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3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84"/>
        <v>0.82222222222222219</v>
      </c>
      <c r="EE73" s="4">
        <f t="shared" si="85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86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87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88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89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0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1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2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3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94"/>
        <v>0.78358208955223885</v>
      </c>
      <c r="IR73" s="158">
        <f t="shared" si="95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96"/>
        <v>0.79104477611940294</v>
      </c>
      <c r="IZ73" s="158">
        <f t="shared" si="97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98"/>
        <v>0.79104477611940294</v>
      </c>
      <c r="JH73" s="158">
        <f t="shared" si="99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0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1"/>
        <v>0.80597014925373134</v>
      </c>
      <c r="JX73" s="158">
        <f t="shared" si="102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3"/>
        <v>0.80597014925373134</v>
      </c>
      <c r="KF73" s="158">
        <f t="shared" si="104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05"/>
        <v>0.83582089552238803</v>
      </c>
      <c r="KN73" s="158">
        <f t="shared" si="106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07"/>
        <v>0.83582089552238803</v>
      </c>
      <c r="KV73" s="158">
        <f t="shared" si="108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09"/>
        <v>0.83582089552238803</v>
      </c>
      <c r="LD73" s="158">
        <f t="shared" si="110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1"/>
        <v>0.83582089552238803</v>
      </c>
      <c r="LL73" s="158">
        <f t="shared" si="112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3"/>
        <v>0.83582089552238803</v>
      </c>
      <c r="LT73" s="158">
        <f t="shared" si="114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15"/>
        <v>0.83582089552238803</v>
      </c>
      <c r="MB73" s="158">
        <f t="shared" si="116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17"/>
        <v>0.83582089552238803</v>
      </c>
      <c r="MJ73" s="158">
        <f t="shared" si="118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19"/>
        <v>0.83582089552238803</v>
      </c>
      <c r="MR73" s="158">
        <f t="shared" si="120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1"/>
        <v>0.83582089552238803</v>
      </c>
      <c r="MZ73" s="158">
        <f t="shared" si="122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3"/>
        <v>0.83582089552238803</v>
      </c>
      <c r="NH73" s="158">
        <f t="shared" si="124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25"/>
        <v>0.83582089552238803</v>
      </c>
      <c r="NP73" s="158">
        <f t="shared" si="126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27"/>
        <v>0.83582089552238803</v>
      </c>
      <c r="NX73" s="158">
        <f t="shared" si="128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29"/>
        <v>0.83582089552238803</v>
      </c>
      <c r="OF73" s="158">
        <f t="shared" si="130"/>
        <v>0</v>
      </c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1"/>
        <v>0.83582089552238803</v>
      </c>
      <c r="ON73" s="158">
        <f t="shared" si="132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3"/>
        <v>0.83582089552238803</v>
      </c>
      <c r="OV73" s="158">
        <f t="shared" si="134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35"/>
        <v>0.83582089552238803</v>
      </c>
      <c r="PD73" s="158">
        <f t="shared" si="136"/>
        <v>0</v>
      </c>
    </row>
    <row r="74" spans="1:420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77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84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9974</v>
      </c>
      <c r="PC74" s="158">
        <f>OZ74/OY74</f>
        <v>0.88421985815602833</v>
      </c>
    </row>
    <row r="75" spans="1:420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20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20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20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</row>
    <row r="79" spans="1:420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</row>
    <row r="80" spans="1:420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419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419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419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419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</row>
    <row r="81" spans="1:419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</row>
    <row r="82" spans="1:419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396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396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396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396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396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396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396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396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396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396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</row>
    <row r="83" spans="1:419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396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396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396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396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</row>
    <row r="84" spans="1:419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</row>
    <row r="85" spans="1:419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420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420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420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420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</row>
    <row r="86" spans="1:419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</row>
    <row r="87" spans="1:419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19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19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19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19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</row>
    <row r="93" spans="1:419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</row>
    <row r="94" spans="1:419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</row>
    <row r="95" spans="1:419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</row>
    <row r="96" spans="1:419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</row>
    <row r="97" spans="366:418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</row>
    <row r="98" spans="366:418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</row>
    <row r="99" spans="366:418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18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autoFilter ref="CI1:CI96"/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100"/>
  <sheetViews>
    <sheetView topLeftCell="OK79" workbookViewId="0">
      <selection activeCell="PA57" sqref="PA57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5" width="9.140625" style="2"/>
    <col min="286" max="290" width="9.140625" style="157"/>
    <col min="291" max="291" width="9.140625" style="158"/>
    <col min="292" max="298" width="9.140625" style="157"/>
    <col min="299" max="299" width="9.140625" style="158"/>
    <col min="300" max="306" width="9.140625" style="157"/>
    <col min="307" max="307" width="9.140625" style="158"/>
    <col min="308" max="314" width="9.140625" style="157"/>
    <col min="315" max="315" width="9.140625" style="158"/>
    <col min="316" max="322" width="9.140625" style="157"/>
    <col min="323" max="323" width="9.140625" style="158"/>
    <col min="324" max="330" width="9.140625" style="157"/>
    <col min="331" max="331" width="9.140625" style="158"/>
    <col min="332" max="338" width="9.140625" style="157"/>
    <col min="339" max="339" width="9.140625" style="158"/>
    <col min="340" max="346" width="9.140625" style="157"/>
    <col min="347" max="347" width="9.140625" style="158"/>
    <col min="348" max="354" width="9.140625" style="157"/>
    <col min="355" max="355" width="9.140625" style="158"/>
    <col min="356" max="362" width="9.140625" style="157"/>
    <col min="363" max="363" width="9.140625" style="158"/>
    <col min="364" max="370" width="9.140625" style="157"/>
    <col min="371" max="371" width="9.140625" style="158"/>
    <col min="372" max="378" width="9.140625" style="157"/>
    <col min="379" max="379" width="9.140625" style="158"/>
    <col min="380" max="386" width="9.140625" style="157"/>
    <col min="387" max="387" width="9.140625" style="158"/>
    <col min="388" max="394" width="9.140625" style="157"/>
    <col min="395" max="395" width="9.140625" style="158"/>
    <col min="396" max="402" width="9.140625" style="157"/>
    <col min="403" max="403" width="9.140625" style="158"/>
    <col min="404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16384" width="9.140625" style="2"/>
  </cols>
  <sheetData>
    <row r="1" spans="1:420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8" t="s">
        <v>210</v>
      </c>
      <c r="CD1" s="198"/>
      <c r="CK1" s="198" t="s">
        <v>223</v>
      </c>
      <c r="CL1" s="198"/>
      <c r="CS1" s="198" t="s">
        <v>224</v>
      </c>
      <c r="CT1" s="198"/>
      <c r="DA1" s="198" t="s">
        <v>229</v>
      </c>
      <c r="DB1" s="198"/>
      <c r="DF1" s="4"/>
      <c r="DI1" s="198" t="s">
        <v>238</v>
      </c>
      <c r="DJ1" s="198"/>
      <c r="DN1" s="4"/>
      <c r="DQ1" s="198" t="s">
        <v>245</v>
      </c>
      <c r="DR1" s="198"/>
      <c r="DV1" s="4"/>
      <c r="DY1" s="198" t="s">
        <v>255</v>
      </c>
      <c r="DZ1" s="198"/>
      <c r="EG1" s="2" t="s">
        <v>259</v>
      </c>
      <c r="EO1" s="198" t="s">
        <v>276</v>
      </c>
      <c r="EP1" s="198"/>
      <c r="EQ1" s="147"/>
      <c r="ER1" s="147"/>
      <c r="ES1" s="147"/>
      <c r="ET1" s="147"/>
      <c r="EU1" s="147"/>
      <c r="EV1" s="147"/>
      <c r="EW1" s="203" t="s">
        <v>273</v>
      </c>
      <c r="EX1" s="203"/>
      <c r="EY1" s="147"/>
      <c r="EZ1" s="147"/>
      <c r="FA1" s="147"/>
      <c r="FB1" s="147"/>
      <c r="FC1" s="147"/>
      <c r="FD1" s="139"/>
      <c r="FE1" s="203" t="s">
        <v>278</v>
      </c>
      <c r="FF1" s="203"/>
      <c r="FG1" s="157"/>
      <c r="FH1" s="157"/>
      <c r="FI1" s="157"/>
      <c r="FJ1" s="158"/>
      <c r="FK1" s="157"/>
      <c r="FL1" s="157"/>
      <c r="FM1" s="198" t="s">
        <v>271</v>
      </c>
      <c r="FN1" s="198"/>
      <c r="FO1" s="157"/>
      <c r="FP1" s="157"/>
      <c r="FQ1" s="157"/>
      <c r="FR1" s="158"/>
      <c r="FS1" s="157"/>
      <c r="FT1" s="157"/>
      <c r="FU1" s="198" t="s">
        <v>282</v>
      </c>
      <c r="FV1" s="198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8" t="s">
        <v>288</v>
      </c>
      <c r="GL1" s="198"/>
      <c r="GM1" s="157"/>
      <c r="GN1" s="157"/>
      <c r="GO1" s="157"/>
      <c r="GQ1" s="157"/>
      <c r="GR1" s="157"/>
      <c r="GS1" s="198" t="s">
        <v>313</v>
      </c>
      <c r="GT1" s="198"/>
      <c r="GU1" s="157"/>
      <c r="GV1" s="157"/>
      <c r="GW1" s="157"/>
      <c r="GX1" s="158"/>
      <c r="GY1" s="157"/>
      <c r="GZ1" s="157"/>
      <c r="HA1" s="198" t="s">
        <v>315</v>
      </c>
      <c r="HB1" s="198"/>
      <c r="HC1" s="157"/>
      <c r="HD1" s="157"/>
      <c r="HE1" s="157"/>
      <c r="HF1" s="158"/>
      <c r="HG1" s="157"/>
      <c r="HH1" s="157"/>
      <c r="HI1" s="198" t="s">
        <v>316</v>
      </c>
      <c r="HJ1" s="198"/>
      <c r="HK1" s="157"/>
      <c r="HL1" s="157"/>
      <c r="HM1" s="157"/>
      <c r="HN1" s="158"/>
      <c r="HO1" s="157"/>
      <c r="HP1" s="198" t="s">
        <v>307</v>
      </c>
      <c r="HQ1" s="198"/>
      <c r="HR1" s="157"/>
      <c r="HS1" s="157"/>
      <c r="HT1" s="157"/>
      <c r="HU1" s="157"/>
      <c r="HV1" s="157"/>
      <c r="HW1" s="198" t="s">
        <v>312</v>
      </c>
      <c r="HX1" s="198"/>
      <c r="HY1" s="157"/>
      <c r="HZ1" s="157"/>
      <c r="IA1" s="157"/>
      <c r="IB1" s="158"/>
      <c r="IC1" s="157"/>
      <c r="ID1" s="198" t="s">
        <v>317</v>
      </c>
      <c r="IE1" s="198"/>
      <c r="IF1" s="157"/>
      <c r="IG1" s="157"/>
      <c r="IH1" s="157"/>
      <c r="II1" s="158"/>
      <c r="IJ1" s="157"/>
      <c r="IK1" s="157"/>
      <c r="IL1" s="157" t="s">
        <v>330</v>
      </c>
      <c r="IM1" s="157"/>
      <c r="IN1" s="157"/>
      <c r="IO1" s="157"/>
      <c r="IP1" s="157"/>
      <c r="IR1" s="157"/>
      <c r="IS1" s="157"/>
      <c r="IT1" s="157" t="s">
        <v>331</v>
      </c>
      <c r="IU1" s="157"/>
      <c r="IV1" s="157"/>
      <c r="IW1" s="157"/>
      <c r="IX1" s="157"/>
      <c r="IZ1" s="157"/>
      <c r="JA1" s="157"/>
      <c r="JB1" s="157" t="s">
        <v>353</v>
      </c>
      <c r="JC1" s="157"/>
      <c r="JD1" s="157"/>
      <c r="JE1" s="157"/>
      <c r="JF1" s="157"/>
      <c r="JJ1" s="2" t="s">
        <v>365</v>
      </c>
      <c r="JR1" s="2" t="s">
        <v>369</v>
      </c>
      <c r="JZ1" s="157" t="s">
        <v>450</v>
      </c>
      <c r="KH1" s="157" t="s">
        <v>446</v>
      </c>
      <c r="KP1" s="157" t="s">
        <v>447</v>
      </c>
      <c r="KX1" s="157" t="s">
        <v>448</v>
      </c>
      <c r="LF1" s="157" t="s">
        <v>449</v>
      </c>
      <c r="LN1" s="157" t="s">
        <v>408</v>
      </c>
      <c r="LV1" s="157" t="s">
        <v>409</v>
      </c>
      <c r="MD1" s="157" t="s">
        <v>410</v>
      </c>
      <c r="ML1" s="157" t="s">
        <v>411</v>
      </c>
      <c r="MT1" s="157" t="s">
        <v>412</v>
      </c>
      <c r="NB1" s="157" t="s">
        <v>413</v>
      </c>
      <c r="NJ1" s="157" t="s">
        <v>414</v>
      </c>
      <c r="NR1" s="157" t="s">
        <v>415</v>
      </c>
      <c r="NZ1" s="157" t="s">
        <v>416</v>
      </c>
      <c r="OH1" s="157" t="s">
        <v>417</v>
      </c>
      <c r="OP1" s="157" t="s">
        <v>418</v>
      </c>
      <c r="OX1" s="157" t="s">
        <v>451</v>
      </c>
    </row>
    <row r="2" spans="1:42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</row>
    <row r="3" spans="1:420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</row>
    <row r="4" spans="1:420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</row>
    <row r="5" spans="1:420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68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69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</row>
    <row r="6" spans="1:420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68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69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</row>
    <row r="7" spans="1:420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68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69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</row>
    <row r="8" spans="1:420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68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69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314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</row>
    <row r="9" spans="1:420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</row>
    <row r="10" spans="1:420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68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69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</row>
    <row r="11" spans="1:420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7">
        <v>857</v>
      </c>
      <c r="OZ11" s="157">
        <v>846</v>
      </c>
      <c r="PA11" s="157">
        <v>11</v>
      </c>
      <c r="PB11" s="157">
        <v>0</v>
      </c>
      <c r="PC11" s="158">
        <f t="shared" si="66"/>
        <v>0.98716452742123684</v>
      </c>
      <c r="PD11" s="158">
        <f t="shared" si="67"/>
        <v>0</v>
      </c>
    </row>
    <row r="12" spans="1:420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</row>
    <row r="13" spans="1:420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68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69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</row>
    <row r="14" spans="1:420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</row>
    <row r="15" spans="1:420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68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69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0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</row>
    <row r="16" spans="1:420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68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69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0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</row>
    <row r="17" spans="1:420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0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</row>
    <row r="18" spans="1:420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68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69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0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</row>
    <row r="19" spans="1:420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68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69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0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</row>
    <row r="20" spans="1:420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68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69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0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</row>
    <row r="21" spans="1:420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0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</row>
    <row r="22" spans="1:420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0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</row>
    <row r="23" spans="1:420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68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69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0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</row>
    <row r="24" spans="1:420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68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69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0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</row>
    <row r="25" spans="1:420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68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69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0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6"/>
        <v>0.49289099526066349</v>
      </c>
      <c r="PD25" s="158">
        <f t="shared" si="67"/>
        <v>-0.21327014218009477</v>
      </c>
    </row>
    <row r="26" spans="1:420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68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69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0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</row>
    <row r="27" spans="1:420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68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69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0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</row>
    <row r="28" spans="1:420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68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69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0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</row>
    <row r="29" spans="1:420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68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69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0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</row>
    <row r="30" spans="1:420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68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69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0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</row>
    <row r="31" spans="1:420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0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</row>
    <row r="32" spans="1:420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68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69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0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</row>
    <row r="33" spans="1:420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68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69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0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</row>
    <row r="34" spans="1:420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68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69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0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</row>
    <row r="35" spans="1:420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68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69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0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</row>
    <row r="36" spans="1:420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68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69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0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</row>
    <row r="37" spans="1:420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68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69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0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</row>
    <row r="38" spans="1:420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68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69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0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</row>
    <row r="39" spans="1:420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68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69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0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</row>
    <row r="40" spans="1:420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68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69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0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</row>
    <row r="41" spans="1:420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68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69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0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</row>
    <row r="42" spans="1:420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0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</row>
    <row r="43" spans="1:420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68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69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0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</row>
    <row r="44" spans="1:420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68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69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0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</row>
    <row r="45" spans="1:420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68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69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0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</row>
    <row r="46" spans="1:420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68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69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0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</row>
    <row r="47" spans="1:420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68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69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0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</row>
    <row r="48" spans="1:420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68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69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0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</row>
    <row r="49" spans="1:420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68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69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0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</row>
    <row r="50" spans="1:420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68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69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0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</row>
    <row r="51" spans="1:420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68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69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0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</row>
    <row r="52" spans="1:420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68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69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0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</row>
    <row r="53" spans="1:420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68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69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0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</row>
    <row r="54" spans="1:420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68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69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0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</row>
    <row r="55" spans="1:420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68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0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</row>
    <row r="56" spans="1:420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68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69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0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</row>
    <row r="57" spans="1:420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68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69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0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</row>
    <row r="58" spans="1:420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68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69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0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</row>
    <row r="59" spans="1:420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68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69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0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</row>
    <row r="60" spans="1:420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68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69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0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</row>
    <row r="61" spans="1:420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68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69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0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</row>
    <row r="62" spans="1:420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68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69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0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</row>
    <row r="63" spans="1:420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68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69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0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</row>
    <row r="64" spans="1:420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68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69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0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</row>
    <row r="65" spans="1:420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68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69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0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</row>
    <row r="66" spans="1:420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68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69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0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</row>
    <row r="67" spans="1:420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68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69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0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</row>
    <row r="68" spans="1:420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1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2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3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4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5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6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77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78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79">BW68/BV68</f>
        <v>1</v>
      </c>
      <c r="CA68" s="4">
        <f t="shared" ref="CA68:CA73" si="80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1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2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3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4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5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6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7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88">EI68/EH68</f>
        <v>1</v>
      </c>
      <c r="EM68" s="4">
        <f t="shared" ref="EM68:EM73" si="89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0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1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0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2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3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4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5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96">IN68/IM68</f>
        <v>1</v>
      </c>
      <c r="IR68" s="158">
        <f t="shared" ref="IR68:IR73" si="97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98">IV68/IU68</f>
        <v>1</v>
      </c>
      <c r="IZ68" s="158">
        <f t="shared" ref="IZ68:IZ73" si="99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0">JD68/JC68</f>
        <v>1</v>
      </c>
      <c r="JH68" s="158">
        <f t="shared" ref="JH68:JH73" si="101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2">JL68/JK68</f>
        <v>1</v>
      </c>
      <c r="JP68" s="158">
        <f t="shared" ref="JP68:JP73" si="103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4">JT68/JS68</f>
        <v>1</v>
      </c>
      <c r="JX68" s="158">
        <f t="shared" ref="JX68:JX73" si="105">JW68-JO68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6">KB68/KA68</f>
        <v>1</v>
      </c>
      <c r="KF68" s="158">
        <f t="shared" ref="KF68:KF73" si="107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08">KJ68/KI68</f>
        <v>1</v>
      </c>
      <c r="KN68" s="158">
        <f t="shared" ref="KN68:KN73" si="109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0">KR68/KQ68</f>
        <v>1</v>
      </c>
      <c r="KV68" s="158">
        <f t="shared" ref="KV68:KV73" si="111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2">KZ68/KY68</f>
        <v>1</v>
      </c>
      <c r="LD68" s="158">
        <f t="shared" ref="LD68:LD73" si="113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4">LH68/LG68</f>
        <v>1</v>
      </c>
      <c r="LL68" s="158">
        <f t="shared" ref="LL68:LL73" si="115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6">LP68/LO68</f>
        <v>1</v>
      </c>
      <c r="LT68" s="158">
        <f t="shared" ref="LT68:LT73" si="117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18">LX68/LW68</f>
        <v>1</v>
      </c>
      <c r="MB68" s="158">
        <f t="shared" ref="MB68:MB73" si="119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0">MF68/ME68</f>
        <v>1</v>
      </c>
      <c r="MJ68" s="158">
        <f t="shared" ref="MJ68:MJ73" si="121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2">MN68/MM68</f>
        <v>1</v>
      </c>
      <c r="MR68" s="158">
        <f t="shared" ref="MR68:MR73" si="123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4">MV68/MU68</f>
        <v>1</v>
      </c>
      <c r="MZ68" s="158">
        <f t="shared" ref="MZ68:MZ73" si="125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6">ND68/NC68</f>
        <v>1</v>
      </c>
      <c r="NH68" s="158">
        <f t="shared" ref="NH68:NH73" si="127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28">NL68/NK68</f>
        <v>1</v>
      </c>
      <c r="NP68" s="158">
        <f t="shared" ref="NP68:NP73" si="129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0">NT68/NS68</f>
        <v>1</v>
      </c>
      <c r="NX68" s="158">
        <f t="shared" ref="NX68:NX73" si="131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2">OB68/OA68</f>
        <v>1</v>
      </c>
      <c r="OF68" s="158">
        <f t="shared" ref="OF68:OF73" si="133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4">OJ68/OI68</f>
        <v>1</v>
      </c>
      <c r="ON68" s="158">
        <f t="shared" ref="ON68:ON73" si="135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6">OR68/OQ68</f>
        <v>1</v>
      </c>
      <c r="OV68" s="158">
        <f t="shared" ref="OV68:OV73" si="137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38">OZ68/OY68</f>
        <v>1</v>
      </c>
      <c r="PD68" s="158">
        <f t="shared" ref="PD68:PD73" si="139">PC68-OU68</f>
        <v>0</v>
      </c>
    </row>
    <row r="69" spans="1:420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1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2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3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4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5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6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77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78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79"/>
        <v>0.82608695652173914</v>
      </c>
      <c r="CA69" s="4">
        <f t="shared" si="80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1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2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3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4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5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6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7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88"/>
        <v>0.82608695652173914</v>
      </c>
      <c r="EM69" s="4">
        <f t="shared" si="89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0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1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0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2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3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4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5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96"/>
        <v>0.82608695652173914</v>
      </c>
      <c r="IR69" s="158">
        <f t="shared" si="97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98"/>
        <v>0.82608695652173914</v>
      </c>
      <c r="IZ69" s="158">
        <f t="shared" si="99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0"/>
        <v>0.82608695652173914</v>
      </c>
      <c r="JH69" s="158">
        <f t="shared" si="101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2"/>
        <v>0.82608695652173914</v>
      </c>
      <c r="JP69" s="158">
        <f t="shared" si="103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4"/>
        <v>0.82608695652173914</v>
      </c>
      <c r="JX69" s="158">
        <f t="shared" si="105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6"/>
        <v>0.82608695652173914</v>
      </c>
      <c r="KF69" s="158">
        <f t="shared" si="107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08"/>
        <v>0.82608695652173914</v>
      </c>
      <c r="KN69" s="158">
        <f t="shared" si="109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0"/>
        <v>0.82608695652173914</v>
      </c>
      <c r="KV69" s="158">
        <f t="shared" si="111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2"/>
        <v>0.82608695652173914</v>
      </c>
      <c r="LD69" s="158">
        <f t="shared" si="113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4"/>
        <v>0.82608695652173914</v>
      </c>
      <c r="LL69" s="158">
        <f t="shared" si="115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6"/>
        <v>0.82608695652173914</v>
      </c>
      <c r="LT69" s="158">
        <f t="shared" si="117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18"/>
        <v>0.82608695652173914</v>
      </c>
      <c r="MB69" s="158">
        <f t="shared" si="119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0"/>
        <v>0.82608695652173914</v>
      </c>
      <c r="MJ69" s="158">
        <f t="shared" si="121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2"/>
        <v>0.82608695652173914</v>
      </c>
      <c r="MR69" s="158">
        <f t="shared" si="123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4"/>
        <v>0.82608695652173914</v>
      </c>
      <c r="MZ69" s="158">
        <f t="shared" si="125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6"/>
        <v>0.82608695652173914</v>
      </c>
      <c r="NH69" s="158">
        <f t="shared" si="127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28"/>
        <v>0.82608695652173914</v>
      </c>
      <c r="NP69" s="158">
        <f t="shared" si="129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0"/>
        <v>0.82608695652173914</v>
      </c>
      <c r="NX69" s="158">
        <f t="shared" si="131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2"/>
        <v>0.82608695652173914</v>
      </c>
      <c r="OF69" s="158">
        <f t="shared" si="133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4"/>
        <v>0.82608695652173914</v>
      </c>
      <c r="ON69" s="158">
        <f t="shared" si="135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6"/>
        <v>0.82608695652173914</v>
      </c>
      <c r="OV69" s="158">
        <f t="shared" si="137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38"/>
        <v>0.82608695652173914</v>
      </c>
      <c r="PD69" s="158">
        <f t="shared" si="139"/>
        <v>0</v>
      </c>
    </row>
    <row r="70" spans="1:420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1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2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3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5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6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77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78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79"/>
        <v>0.47887323943661969</v>
      </c>
      <c r="CA70" s="4">
        <f t="shared" si="80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1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2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3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4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5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86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87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88"/>
        <v>0.46478873239436619</v>
      </c>
      <c r="EM70" s="4">
        <f t="shared" si="89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0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1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0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2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3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4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5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96"/>
        <v>0.647887323943662</v>
      </c>
      <c r="IR70" s="158">
        <f t="shared" si="97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98"/>
        <v>0.63380281690140849</v>
      </c>
      <c r="IZ70" s="158">
        <f t="shared" si="99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0"/>
        <v>0.647887323943662</v>
      </c>
      <c r="JH70" s="158">
        <f t="shared" si="101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2"/>
        <v>0.647887323943662</v>
      </c>
      <c r="JP70" s="158">
        <f t="shared" si="103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4"/>
        <v>0.63380281690140849</v>
      </c>
      <c r="JX70" s="158">
        <f t="shared" si="105"/>
        <v>-1.4084507042253502E-2</v>
      </c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06"/>
        <v>0.647887323943662</v>
      </c>
      <c r="KF70" s="158">
        <f t="shared" si="107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08"/>
        <v>0.647887323943662</v>
      </c>
      <c r="KN70" s="158">
        <f t="shared" si="109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0"/>
        <v>0.647887323943662</v>
      </c>
      <c r="KV70" s="158">
        <f t="shared" si="111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2"/>
        <v>0.647887323943662</v>
      </c>
      <c r="LD70" s="158">
        <f t="shared" si="113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4"/>
        <v>0.647887323943662</v>
      </c>
      <c r="LL70" s="158">
        <f t="shared" si="115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16"/>
        <v>0.647887323943662</v>
      </c>
      <c r="LT70" s="158">
        <f t="shared" si="117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18"/>
        <v>0.647887323943662</v>
      </c>
      <c r="MB70" s="158">
        <f t="shared" si="119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0"/>
        <v>0.647887323943662</v>
      </c>
      <c r="MJ70" s="158">
        <f t="shared" si="121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2"/>
        <v>0.647887323943662</v>
      </c>
      <c r="MR70" s="158">
        <f t="shared" si="123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4"/>
        <v>0.647887323943662</v>
      </c>
      <c r="MZ70" s="158">
        <f t="shared" si="125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26"/>
        <v>0.647887323943662</v>
      </c>
      <c r="NH70" s="158">
        <f t="shared" si="127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28"/>
        <v>0.647887323943662</v>
      </c>
      <c r="NP70" s="158">
        <f t="shared" si="129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0"/>
        <v>0.647887323943662</v>
      </c>
      <c r="NX70" s="158">
        <f t="shared" si="131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2"/>
        <v>0.647887323943662</v>
      </c>
      <c r="OF70" s="158">
        <f t="shared" si="133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4"/>
        <v>0.647887323943662</v>
      </c>
      <c r="ON70" s="158">
        <f t="shared" si="135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6"/>
        <v>0.647887323943662</v>
      </c>
      <c r="OV70" s="158">
        <f t="shared" si="137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38"/>
        <v>0.647887323943662</v>
      </c>
      <c r="PD70" s="158">
        <f t="shared" si="139"/>
        <v>0</v>
      </c>
    </row>
    <row r="71" spans="1:420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1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2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3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4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5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6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77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78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79"/>
        <v>0.99639639639639643</v>
      </c>
      <c r="CA71" s="4">
        <f t="shared" si="80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1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2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3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4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5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6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7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88"/>
        <v>0.99639639639639643</v>
      </c>
      <c r="EM71" s="4">
        <f t="shared" si="89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0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1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0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2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3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4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5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96"/>
        <v>2.2014309301045681E-2</v>
      </c>
      <c r="IR71" s="158">
        <f t="shared" si="97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98"/>
        <v>2.6720106880427523E-2</v>
      </c>
      <c r="IZ71" s="158">
        <f t="shared" si="99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0"/>
        <v>2.2014309301045681E-2</v>
      </c>
      <c r="JH71" s="158">
        <f t="shared" si="101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2"/>
        <v>0.91449565798263188</v>
      </c>
      <c r="JP71" s="158">
        <f t="shared" si="103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4"/>
        <v>0.91449565798263188</v>
      </c>
      <c r="JX71" s="158">
        <f t="shared" si="105"/>
        <v>0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6"/>
        <v>0.91449565798263188</v>
      </c>
      <c r="KF71" s="158">
        <f t="shared" si="107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08"/>
        <v>0.91449565798263188</v>
      </c>
      <c r="KN71" s="158">
        <f t="shared" si="109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0"/>
        <v>0.91449565798263188</v>
      </c>
      <c r="KV71" s="158">
        <f t="shared" si="111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2"/>
        <v>0.91449565798263188</v>
      </c>
      <c r="LD71" s="158">
        <f t="shared" si="113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4"/>
        <v>0.91449565798263188</v>
      </c>
      <c r="LL71" s="158">
        <f t="shared" si="115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6"/>
        <v>0.91449565798263188</v>
      </c>
      <c r="LT71" s="158">
        <f t="shared" si="117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18"/>
        <v>0.91449565798263188</v>
      </c>
      <c r="MB71" s="158">
        <f t="shared" si="119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0"/>
        <v>0.91449565798263188</v>
      </c>
      <c r="MJ71" s="158">
        <f t="shared" si="121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2"/>
        <v>0.91449565798263188</v>
      </c>
      <c r="MR71" s="158">
        <f t="shared" si="123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4"/>
        <v>0.91449565798263188</v>
      </c>
      <c r="MZ71" s="158">
        <f t="shared" si="125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6"/>
        <v>0.91449565798263188</v>
      </c>
      <c r="NH71" s="158">
        <f t="shared" si="127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28"/>
        <v>0.91449565798263188</v>
      </c>
      <c r="NP71" s="158">
        <f t="shared" si="129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0"/>
        <v>0.91449565798263188</v>
      </c>
      <c r="NX71" s="158">
        <f t="shared" si="131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2"/>
        <v>0.82534869617950268</v>
      </c>
      <c r="OF71" s="158">
        <f t="shared" si="133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4"/>
        <v>0.82534869617950268</v>
      </c>
      <c r="ON71" s="158">
        <f t="shared" si="135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6"/>
        <v>0.82534869617950268</v>
      </c>
      <c r="OV71" s="158">
        <f t="shared" si="137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38"/>
        <v>0.82534869617950268</v>
      </c>
      <c r="PD71" s="158">
        <f t="shared" si="139"/>
        <v>0</v>
      </c>
    </row>
    <row r="72" spans="1:420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1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2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3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4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5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6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77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78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79"/>
        <v>0.95454545454545459</v>
      </c>
      <c r="CA72" s="4">
        <f t="shared" si="80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1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2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3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4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5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6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7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88"/>
        <v>0.95454545454545459</v>
      </c>
      <c r="EM72" s="4">
        <f t="shared" si="89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0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1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0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2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3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4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5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96"/>
        <v>0.95454545454545459</v>
      </c>
      <c r="IR72" s="158">
        <f t="shared" si="97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98"/>
        <v>0.95454545454545459</v>
      </c>
      <c r="IZ72" s="158">
        <f t="shared" si="99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0"/>
        <v>0.95454545454545459</v>
      </c>
      <c r="JH72" s="158">
        <f t="shared" si="101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2"/>
        <v>0.95454545454545459</v>
      </c>
      <c r="JP72" s="158">
        <f t="shared" si="103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4"/>
        <v>0.95454545454545459</v>
      </c>
      <c r="JX72" s="158">
        <f t="shared" si="105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6"/>
        <v>0.95454545454545459</v>
      </c>
      <c r="KF72" s="158">
        <f t="shared" si="107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08"/>
        <v>0.95454545454545459</v>
      </c>
      <c r="KN72" s="158">
        <f t="shared" si="109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0"/>
        <v>0.95454545454545459</v>
      </c>
      <c r="KV72" s="158">
        <f t="shared" si="111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2"/>
        <v>0.95454545454545459</v>
      </c>
      <c r="LD72" s="158">
        <f t="shared" si="113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4"/>
        <v>0.95454545454545459</v>
      </c>
      <c r="LL72" s="158">
        <f t="shared" si="115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6"/>
        <v>0.95454545454545459</v>
      </c>
      <c r="LT72" s="158">
        <f t="shared" si="117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18"/>
        <v>0.95454545454545459</v>
      </c>
      <c r="MB72" s="158">
        <f t="shared" si="119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0"/>
        <v>0.95454545454545459</v>
      </c>
      <c r="MJ72" s="158">
        <f t="shared" si="121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2"/>
        <v>0.95454545454545459</v>
      </c>
      <c r="MR72" s="158">
        <f t="shared" si="123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4"/>
        <v>0.95454545454545459</v>
      </c>
      <c r="MZ72" s="158">
        <f t="shared" si="125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6"/>
        <v>0.95454545454545459</v>
      </c>
      <c r="NH72" s="158">
        <f t="shared" si="127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28"/>
        <v>0.95454545454545459</v>
      </c>
      <c r="NP72" s="158">
        <f t="shared" si="129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0"/>
        <v>0.95454545454545459</v>
      </c>
      <c r="NX72" s="158">
        <f t="shared" si="131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2"/>
        <v>0.95454545454545459</v>
      </c>
      <c r="OF72" s="158">
        <f t="shared" si="133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4"/>
        <v>0.95454545454545459</v>
      </c>
      <c r="ON72" s="158">
        <f t="shared" si="135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6"/>
        <v>0.95454545454545459</v>
      </c>
      <c r="OV72" s="158">
        <f t="shared" si="137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38"/>
        <v>0.95454545454545459</v>
      </c>
      <c r="PD72" s="158">
        <f t="shared" si="139"/>
        <v>0</v>
      </c>
    </row>
    <row r="73" spans="1:420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1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2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3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4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5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76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77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78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79"/>
        <v>0.82222222222222219</v>
      </c>
      <c r="CA73" s="4">
        <f t="shared" si="80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1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2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3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4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5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86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87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88"/>
        <v>0.82222222222222219</v>
      </c>
      <c r="EM73" s="4">
        <f t="shared" si="89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0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1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0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2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3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4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5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96"/>
        <v>0.81343283582089554</v>
      </c>
      <c r="IR73" s="158">
        <f t="shared" si="97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98"/>
        <v>0.79104477611940294</v>
      </c>
      <c r="IZ73" s="158">
        <f t="shared" si="99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0"/>
        <v>0.79850746268656714</v>
      </c>
      <c r="JH73" s="158">
        <f t="shared" si="101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2"/>
        <v>0.82835820895522383</v>
      </c>
      <c r="JP73" s="158">
        <f t="shared" si="103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4"/>
        <v>0.82835820895522383</v>
      </c>
      <c r="JX73" s="158">
        <f t="shared" si="105"/>
        <v>0</v>
      </c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06"/>
        <v>0.82835820895522383</v>
      </c>
      <c r="KF73" s="158">
        <f t="shared" si="107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08"/>
        <v>0.82835820895522383</v>
      </c>
      <c r="KN73" s="158">
        <f t="shared" si="109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0"/>
        <v>0.82835820895522383</v>
      </c>
      <c r="KV73" s="158">
        <f t="shared" si="111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2"/>
        <v>0.82835820895522383</v>
      </c>
      <c r="LD73" s="158">
        <f t="shared" si="113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4"/>
        <v>0.82835820895522383</v>
      </c>
      <c r="LL73" s="158">
        <f t="shared" si="115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16"/>
        <v>0.82835820895522383</v>
      </c>
      <c r="LT73" s="158">
        <f t="shared" si="117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18"/>
        <v>0.82835820895522383</v>
      </c>
      <c r="MB73" s="158">
        <f t="shared" si="119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0"/>
        <v>0.82835820895522383</v>
      </c>
      <c r="MJ73" s="158">
        <f t="shared" si="121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2"/>
        <v>0.82835820895522383</v>
      </c>
      <c r="MR73" s="158">
        <f t="shared" si="123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4"/>
        <v>0.82835820895522383</v>
      </c>
      <c r="MZ73" s="158">
        <f t="shared" si="125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26"/>
        <v>0.82835820895522383</v>
      </c>
      <c r="NH73" s="158">
        <f t="shared" si="127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28"/>
        <v>0.82835820895522383</v>
      </c>
      <c r="NP73" s="158">
        <f t="shared" si="129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0"/>
        <v>0.82835820895522383</v>
      </c>
      <c r="NX73" s="158">
        <f t="shared" si="131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2"/>
        <v>0.82835820895522383</v>
      </c>
      <c r="OF73" s="158">
        <f t="shared" si="133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4"/>
        <v>0.82835820895522383</v>
      </c>
      <c r="ON73" s="158">
        <f t="shared" si="135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36"/>
        <v>0.82835820895522383</v>
      </c>
      <c r="OV73" s="158">
        <f t="shared" si="137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38"/>
        <v>0.82835820895522383</v>
      </c>
      <c r="PD73" s="158">
        <f t="shared" si="139"/>
        <v>0</v>
      </c>
    </row>
    <row r="74" spans="1:420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79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88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4"/>
        <v>0.88446463566720113</v>
      </c>
      <c r="KA74" s="157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10015</v>
      </c>
      <c r="PC74" s="158">
        <f>OZ74/OY74</f>
        <v>0.88785460992907805</v>
      </c>
    </row>
    <row r="75" spans="1:420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20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20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20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20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20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</row>
    <row r="81" spans="1:419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</row>
    <row r="82" spans="1:419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419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419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419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419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</row>
    <row r="83" spans="1:419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</row>
    <row r="84" spans="1:419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396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396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396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396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396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396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396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396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396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396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</row>
    <row r="85" spans="1:419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396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396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396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396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</row>
    <row r="86" spans="1:419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</row>
    <row r="87" spans="1:419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420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420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420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420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</row>
    <row r="88" spans="1:419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</row>
    <row r="89" spans="1:419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19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19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19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19">
      <c r="BC93" s="4"/>
    </row>
    <row r="94" spans="1:419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19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</row>
    <row r="96" spans="1:419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</row>
    <row r="97" spans="302:418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</row>
    <row r="98" spans="302:418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</row>
    <row r="99" spans="302:418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</row>
    <row r="100" spans="302:418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36" priority="33" operator="equal">
      <formula>799</formula>
    </cfRule>
    <cfRule type="uniqueValues" priority="34"/>
  </conditionalFormatting>
  <conditionalFormatting sqref="KY9">
    <cfRule type="cellIs" dxfId="235" priority="31" operator="equal">
      <formula>799</formula>
    </cfRule>
    <cfRule type="uniqueValues" priority="32"/>
  </conditionalFormatting>
  <conditionalFormatting sqref="KQ9">
    <cfRule type="cellIs" dxfId="234" priority="29" operator="equal">
      <formula>799</formula>
    </cfRule>
    <cfRule type="uniqueValues" priority="30"/>
  </conditionalFormatting>
  <conditionalFormatting sqref="KI9">
    <cfRule type="cellIs" dxfId="233" priority="27" operator="equal">
      <formula>799</formula>
    </cfRule>
    <cfRule type="uniqueValues" priority="28"/>
  </conditionalFormatting>
  <conditionalFormatting sqref="KA9">
    <cfRule type="cellIs" dxfId="232" priority="25" operator="equal">
      <formula>799</formula>
    </cfRule>
    <cfRule type="uniqueValues" priority="26"/>
  </conditionalFormatting>
  <conditionalFormatting sqref="LO9">
    <cfRule type="cellIs" dxfId="231" priority="23" operator="equal">
      <formula>799</formula>
    </cfRule>
    <cfRule type="uniqueValues" priority="24"/>
  </conditionalFormatting>
  <conditionalFormatting sqref="LW9">
    <cfRule type="cellIs" dxfId="230" priority="21" operator="equal">
      <formula>799</formula>
    </cfRule>
    <cfRule type="uniqueValues" priority="22"/>
  </conditionalFormatting>
  <conditionalFormatting sqref="ME9">
    <cfRule type="cellIs" dxfId="229" priority="19" operator="equal">
      <formula>799</formula>
    </cfRule>
    <cfRule type="uniqueValues" priority="20"/>
  </conditionalFormatting>
  <conditionalFormatting sqref="MM9">
    <cfRule type="cellIs" dxfId="228" priority="17" operator="equal">
      <formula>799</formula>
    </cfRule>
    <cfRule type="uniqueValues" priority="18"/>
  </conditionalFormatting>
  <conditionalFormatting sqref="NC9">
    <cfRule type="cellIs" dxfId="227" priority="15" operator="equal">
      <formula>799</formula>
    </cfRule>
    <cfRule type="uniqueValues" priority="16"/>
  </conditionalFormatting>
  <conditionalFormatting sqref="MU9">
    <cfRule type="cellIs" dxfId="226" priority="13" operator="equal">
      <formula>799</formula>
    </cfRule>
    <cfRule type="uniqueValues" priority="14"/>
  </conditionalFormatting>
  <conditionalFormatting sqref="NK9">
    <cfRule type="cellIs" dxfId="225" priority="11" operator="equal">
      <formula>799</formula>
    </cfRule>
    <cfRule type="uniqueValues" priority="12"/>
  </conditionalFormatting>
  <conditionalFormatting sqref="NS9">
    <cfRule type="cellIs" dxfId="224" priority="9" operator="equal">
      <formula>799</formula>
    </cfRule>
    <cfRule type="uniqueValues" priority="10"/>
  </conditionalFormatting>
  <conditionalFormatting sqref="OA9">
    <cfRule type="cellIs" dxfId="223" priority="7" operator="equal">
      <formula>799</formula>
    </cfRule>
    <cfRule type="uniqueValues" priority="8"/>
  </conditionalFormatting>
  <conditionalFormatting sqref="OI9">
    <cfRule type="cellIs" dxfId="222" priority="5" operator="equal">
      <formula>799</formula>
    </cfRule>
    <cfRule type="uniqueValues" priority="6"/>
  </conditionalFormatting>
  <conditionalFormatting sqref="OQ9">
    <cfRule type="cellIs" dxfId="221" priority="3" operator="equal">
      <formula>799</formula>
    </cfRule>
    <cfRule type="uniqueValues" priority="4"/>
  </conditionalFormatting>
  <conditionalFormatting sqref="OY9">
    <cfRule type="cellIs" dxfId="22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103"/>
  <sheetViews>
    <sheetView topLeftCell="LX1" workbookViewId="0">
      <selection activeCell="MN11" sqref="MN11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style="156" customWidth="1"/>
    <col min="217" max="220" width="9.140625" style="156"/>
    <col min="221" max="221" width="9.140625" style="162"/>
    <col min="222" max="223" width="9.140625" style="156"/>
    <col min="224" max="224" width="13.5703125" style="156" customWidth="1"/>
    <col min="225" max="228" width="9.140625" style="156"/>
    <col min="229" max="229" width="9.140625" style="162"/>
    <col min="230" max="231" width="9.140625" style="156"/>
    <col min="232" max="232" width="13.5703125" style="156" customWidth="1"/>
    <col min="233" max="236" width="9.140625" style="156"/>
    <col min="237" max="237" width="9.140625" style="162"/>
    <col min="238" max="239" width="9.140625" style="156"/>
    <col min="240" max="240" width="13.5703125" style="156" customWidth="1"/>
    <col min="241" max="244" width="9.140625" style="156"/>
    <col min="245" max="245" width="9.140625" style="162"/>
    <col min="246" max="247" width="9.140625" style="156"/>
    <col min="248" max="248" width="13.5703125" style="156" customWidth="1"/>
    <col min="249" max="252" width="9.140625" style="156"/>
    <col min="253" max="253" width="9.140625" style="162"/>
    <col min="254" max="255" width="9.140625" style="156"/>
    <col min="256" max="256" width="13.5703125" style="156" customWidth="1"/>
    <col min="257" max="260" width="9.140625" style="156"/>
    <col min="261" max="261" width="9.140625" style="162"/>
    <col min="262" max="348" width="9.140625" style="156"/>
    <col min="349" max="352" width="9.140625" style="162"/>
    <col min="359" max="359" width="9.140625" style="162"/>
  </cols>
  <sheetData>
    <row r="1" spans="1:360">
      <c r="A1" s="2" t="s">
        <v>201</v>
      </c>
      <c r="H1" t="s">
        <v>202</v>
      </c>
      <c r="P1" s="202" t="s">
        <v>210</v>
      </c>
      <c r="Q1" s="202"/>
      <c r="X1" s="202" t="s">
        <v>215</v>
      </c>
      <c r="Y1" s="202"/>
      <c r="AF1" s="202" t="s">
        <v>220</v>
      </c>
      <c r="AG1" s="202"/>
      <c r="AN1" s="202" t="s">
        <v>238</v>
      </c>
      <c r="AO1" s="202"/>
      <c r="AS1" s="108"/>
      <c r="AV1" s="202" t="s">
        <v>247</v>
      </c>
      <c r="AW1" s="202"/>
      <c r="BA1" s="108"/>
      <c r="BD1" s="202" t="s">
        <v>255</v>
      </c>
      <c r="BE1" s="202"/>
      <c r="BL1" t="s">
        <v>259</v>
      </c>
      <c r="BT1" s="202" t="s">
        <v>276</v>
      </c>
      <c r="BU1" s="202"/>
      <c r="BV1" s="156"/>
      <c r="BW1" s="156"/>
      <c r="BX1" s="156"/>
      <c r="BY1" s="156"/>
      <c r="BZ1" s="156"/>
      <c r="CA1" s="156"/>
      <c r="CB1" s="202" t="s">
        <v>273</v>
      </c>
      <c r="CC1" s="202"/>
      <c r="CD1" s="156"/>
      <c r="CE1" s="156"/>
      <c r="CF1" s="156"/>
      <c r="CG1" s="156"/>
      <c r="CH1" s="156"/>
      <c r="CI1" s="156"/>
      <c r="CJ1" s="202" t="s">
        <v>278</v>
      </c>
      <c r="CK1" s="202"/>
      <c r="CL1" s="156"/>
      <c r="CM1" s="156"/>
      <c r="CN1" s="156"/>
      <c r="CO1" s="162"/>
      <c r="CP1" s="156"/>
      <c r="CQ1" s="156"/>
      <c r="CR1" s="198" t="s">
        <v>271</v>
      </c>
      <c r="CS1" s="198"/>
      <c r="CT1" s="157"/>
      <c r="CU1" s="157"/>
      <c r="CV1" s="157"/>
      <c r="CW1" s="157"/>
      <c r="CX1" s="157"/>
      <c r="CY1" s="157"/>
      <c r="CZ1" s="198" t="s">
        <v>282</v>
      </c>
      <c r="DA1" s="198"/>
      <c r="DB1" s="157"/>
      <c r="DC1" s="157"/>
      <c r="DD1" s="157"/>
      <c r="DE1" s="158"/>
      <c r="DF1" s="157"/>
      <c r="DG1" s="157"/>
      <c r="DH1" s="198" t="s">
        <v>286</v>
      </c>
      <c r="DI1" s="198"/>
      <c r="DJ1" s="157"/>
      <c r="DK1" s="157"/>
      <c r="DL1" s="157"/>
      <c r="DM1" s="158"/>
      <c r="DN1" s="157"/>
      <c r="DO1" s="157"/>
      <c r="DP1" s="198" t="s">
        <v>288</v>
      </c>
      <c r="DQ1" s="198"/>
      <c r="DR1" s="156"/>
      <c r="DS1" s="156"/>
      <c r="DT1" s="156"/>
      <c r="DV1" s="156"/>
      <c r="DW1" s="156"/>
      <c r="DX1" s="198" t="s">
        <v>288</v>
      </c>
      <c r="DY1" s="198"/>
      <c r="DZ1" s="156"/>
      <c r="EA1" s="156"/>
      <c r="EB1" s="156"/>
      <c r="EC1" s="162"/>
      <c r="ED1" s="156"/>
      <c r="EE1" s="156"/>
      <c r="EF1" s="202" t="s">
        <v>313</v>
      </c>
      <c r="EG1" s="202"/>
      <c r="EH1" s="156"/>
      <c r="EI1" s="156"/>
      <c r="EJ1" s="156"/>
      <c r="EK1" s="162"/>
      <c r="EL1" s="156"/>
      <c r="EM1" s="156"/>
      <c r="EN1" s="202" t="s">
        <v>315</v>
      </c>
      <c r="EO1" s="202"/>
      <c r="EP1" s="156"/>
      <c r="EQ1" s="156"/>
      <c r="ER1" s="156"/>
      <c r="ES1" s="162"/>
      <c r="ET1" s="156"/>
      <c r="EU1" s="156"/>
      <c r="EV1" s="202"/>
      <c r="EW1" s="202"/>
      <c r="EX1" s="202" t="s">
        <v>307</v>
      </c>
      <c r="EY1" s="202"/>
      <c r="EZ1" s="156"/>
      <c r="FA1" s="156"/>
      <c r="FB1" s="156"/>
      <c r="FC1" s="162"/>
      <c r="FD1" s="156"/>
      <c r="FE1" s="202" t="s">
        <v>312</v>
      </c>
      <c r="FF1" s="202"/>
      <c r="FG1" s="156"/>
      <c r="FH1" s="156"/>
      <c r="FI1" s="156"/>
      <c r="FJ1" s="162"/>
      <c r="FK1" s="156"/>
      <c r="FL1" s="202" t="s">
        <v>317</v>
      </c>
      <c r="FM1" s="202"/>
      <c r="FN1" s="156"/>
      <c r="FO1" s="156"/>
      <c r="FP1" s="156"/>
      <c r="FQ1" s="162"/>
      <c r="FR1" s="156"/>
      <c r="FS1" s="156"/>
      <c r="FT1" s="156" t="s">
        <v>330</v>
      </c>
      <c r="FU1" s="156"/>
      <c r="FV1" s="156"/>
      <c r="FW1" s="156"/>
      <c r="FX1" s="156"/>
      <c r="FZ1" s="156"/>
      <c r="GA1" s="156"/>
      <c r="GB1" s="156" t="s">
        <v>331</v>
      </c>
      <c r="GC1" s="156"/>
      <c r="GD1" s="156"/>
      <c r="GE1" s="156"/>
      <c r="GF1" s="156"/>
      <c r="GH1" s="156"/>
      <c r="GI1" s="156"/>
      <c r="GJ1" s="156" t="s">
        <v>353</v>
      </c>
      <c r="GK1" s="156"/>
      <c r="GL1" s="156"/>
      <c r="GM1" s="156"/>
      <c r="GN1" s="156"/>
      <c r="GP1" s="156"/>
      <c r="GQ1" s="156"/>
      <c r="GR1" s="156" t="s">
        <v>365</v>
      </c>
      <c r="GS1" s="156"/>
      <c r="GT1" s="156"/>
      <c r="GU1" s="156"/>
      <c r="GV1" s="156"/>
      <c r="GX1" s="156"/>
      <c r="GY1" s="156"/>
      <c r="GZ1" s="156" t="s">
        <v>369</v>
      </c>
      <c r="HA1" s="156"/>
      <c r="HB1" s="156"/>
      <c r="HC1" s="156"/>
      <c r="HD1" s="156"/>
      <c r="HH1" s="156" t="s">
        <v>450</v>
      </c>
      <c r="HP1" s="156" t="s">
        <v>446</v>
      </c>
      <c r="HX1" s="156" t="s">
        <v>447</v>
      </c>
      <c r="IF1" s="156" t="s">
        <v>448</v>
      </c>
      <c r="IN1" s="156" t="s">
        <v>449</v>
      </c>
      <c r="IV1" s="156" t="s">
        <v>408</v>
      </c>
      <c r="JD1" s="157" t="s">
        <v>409</v>
      </c>
      <c r="JL1" s="157" t="s">
        <v>410</v>
      </c>
      <c r="JT1" s="157" t="s">
        <v>411</v>
      </c>
      <c r="KB1" s="157" t="s">
        <v>412</v>
      </c>
      <c r="KJ1" s="157" t="s">
        <v>413</v>
      </c>
      <c r="KR1" s="157" t="s">
        <v>414</v>
      </c>
      <c r="KZ1" s="157" t="s">
        <v>415</v>
      </c>
      <c r="LH1" s="157" t="s">
        <v>416</v>
      </c>
      <c r="LP1" s="157" t="s">
        <v>417</v>
      </c>
      <c r="LX1" s="157" t="s">
        <v>418</v>
      </c>
      <c r="MF1" s="156" t="s">
        <v>407</v>
      </c>
      <c r="MP1" t="s">
        <v>406</v>
      </c>
    </row>
    <row r="2" spans="1:360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7" t="s">
        <v>0</v>
      </c>
      <c r="MG2" s="157" t="s">
        <v>1</v>
      </c>
      <c r="MH2" s="157" t="s">
        <v>2</v>
      </c>
      <c r="MI2" s="157" t="s">
        <v>3</v>
      </c>
      <c r="MJ2" s="157" t="s">
        <v>4</v>
      </c>
      <c r="MK2" s="158" t="s">
        <v>5</v>
      </c>
      <c r="ML2" s="158"/>
      <c r="MM2" s="158"/>
      <c r="MN2" s="158"/>
      <c r="MP2" s="157" t="s">
        <v>0</v>
      </c>
      <c r="MQ2" s="157" t="s">
        <v>1</v>
      </c>
      <c r="MR2" s="157" t="s">
        <v>2</v>
      </c>
      <c r="MS2" s="157" t="s">
        <v>3</v>
      </c>
      <c r="MT2" s="157" t="s">
        <v>4</v>
      </c>
      <c r="MU2" s="158" t="s">
        <v>5</v>
      </c>
    </row>
    <row r="3" spans="1:360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E3" s="162"/>
      <c r="MF3" s="157" t="s">
        <v>17</v>
      </c>
      <c r="MG3" s="157">
        <v>34</v>
      </c>
      <c r="MH3" s="157">
        <v>34</v>
      </c>
      <c r="MI3" s="157">
        <v>0</v>
      </c>
      <c r="MJ3" s="157">
        <v>0</v>
      </c>
      <c r="MK3" s="158">
        <v>1</v>
      </c>
      <c r="ML3" s="158"/>
      <c r="MM3" s="158"/>
      <c r="MN3" s="158"/>
      <c r="MP3" s="157" t="s">
        <v>17</v>
      </c>
      <c r="MQ3" s="157">
        <v>34</v>
      </c>
      <c r="MR3" s="157">
        <v>34</v>
      </c>
      <c r="MS3" s="157">
        <v>0</v>
      </c>
      <c r="MT3" s="157">
        <v>0</v>
      </c>
      <c r="MU3" s="158">
        <v>1</v>
      </c>
      <c r="MV3" s="162">
        <f>MU3-MK3</f>
        <v>0</v>
      </c>
    </row>
    <row r="4" spans="1:360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E4" s="162"/>
      <c r="MF4" s="157" t="s">
        <v>18</v>
      </c>
      <c r="MG4" s="157">
        <v>44</v>
      </c>
      <c r="MH4" s="157">
        <v>32</v>
      </c>
      <c r="MI4" s="157">
        <v>0</v>
      </c>
      <c r="MJ4" s="157">
        <v>12</v>
      </c>
      <c r="MK4" s="158">
        <v>0.73</v>
      </c>
      <c r="ML4" s="158"/>
      <c r="MM4" s="158"/>
      <c r="MN4" s="158"/>
      <c r="MP4" s="157" t="s">
        <v>18</v>
      </c>
      <c r="MQ4" s="157">
        <v>44</v>
      </c>
      <c r="MR4" s="157">
        <v>32</v>
      </c>
      <c r="MS4" s="157">
        <v>12</v>
      </c>
      <c r="MT4" s="157">
        <v>0</v>
      </c>
      <c r="MU4" s="158">
        <v>0.73</v>
      </c>
      <c r="MV4" s="162">
        <f t="shared" ref="MV4:MV67" si="59">MU4-MK4</f>
        <v>0</v>
      </c>
    </row>
    <row r="5" spans="1:360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0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E5" s="162"/>
      <c r="MF5" s="157" t="s">
        <v>19</v>
      </c>
      <c r="MG5" s="157">
        <v>26</v>
      </c>
      <c r="MH5" s="157">
        <v>26</v>
      </c>
      <c r="MI5" s="157">
        <v>0</v>
      </c>
      <c r="MJ5" s="157">
        <v>0</v>
      </c>
      <c r="MK5" s="158">
        <v>1</v>
      </c>
      <c r="ML5" s="158"/>
      <c r="MM5" s="158"/>
      <c r="MN5" s="158"/>
      <c r="MP5" s="157" t="s">
        <v>19</v>
      </c>
      <c r="MQ5" s="157">
        <v>26</v>
      </c>
      <c r="MR5" s="157">
        <v>26</v>
      </c>
      <c r="MS5" s="157">
        <v>0</v>
      </c>
      <c r="MT5" s="157">
        <v>0</v>
      </c>
      <c r="MU5" s="158">
        <v>1</v>
      </c>
      <c r="MV5" s="162">
        <f t="shared" si="59"/>
        <v>0</v>
      </c>
    </row>
    <row r="6" spans="1:360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0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E6" s="162"/>
      <c r="MF6" s="157" t="s">
        <v>20</v>
      </c>
      <c r="MG6" s="157">
        <v>11</v>
      </c>
      <c r="MH6" s="157">
        <v>11</v>
      </c>
      <c r="MI6" s="157">
        <v>0</v>
      </c>
      <c r="MJ6" s="157">
        <v>0</v>
      </c>
      <c r="MK6" s="158">
        <v>1</v>
      </c>
      <c r="ML6" s="158"/>
      <c r="MM6" s="158"/>
      <c r="MN6" s="158"/>
      <c r="MP6" s="157" t="s">
        <v>20</v>
      </c>
      <c r="MQ6" s="157">
        <v>11</v>
      </c>
      <c r="MR6" s="157">
        <v>11</v>
      </c>
      <c r="MS6" s="157">
        <v>0</v>
      </c>
      <c r="MT6" s="157">
        <v>0</v>
      </c>
      <c r="MU6" s="158">
        <v>1</v>
      </c>
      <c r="MV6" s="162">
        <f t="shared" si="59"/>
        <v>0</v>
      </c>
    </row>
    <row r="7" spans="1:360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0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E7" s="162"/>
      <c r="MF7" s="157" t="s">
        <v>21</v>
      </c>
      <c r="MG7" s="157">
        <v>36</v>
      </c>
      <c r="MH7" s="157">
        <v>36</v>
      </c>
      <c r="MI7" s="157">
        <v>0</v>
      </c>
      <c r="MJ7" s="157">
        <v>0</v>
      </c>
      <c r="MK7" s="158">
        <v>1</v>
      </c>
      <c r="ML7" s="158"/>
      <c r="MM7" s="158"/>
      <c r="MN7" s="158"/>
      <c r="MP7" s="157" t="s">
        <v>21</v>
      </c>
      <c r="MQ7" s="157">
        <v>36</v>
      </c>
      <c r="MR7" s="157">
        <v>36</v>
      </c>
      <c r="MS7" s="157">
        <v>0</v>
      </c>
      <c r="MT7" s="157">
        <v>0</v>
      </c>
      <c r="MU7" s="158">
        <v>1</v>
      </c>
      <c r="MV7" s="162">
        <f t="shared" si="59"/>
        <v>0</v>
      </c>
    </row>
    <row r="8" spans="1:360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0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314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E8" s="162"/>
      <c r="MF8" s="157" t="s">
        <v>22</v>
      </c>
      <c r="MG8" s="157">
        <v>348</v>
      </c>
      <c r="MH8" s="157">
        <v>260</v>
      </c>
      <c r="MI8" s="157">
        <v>56</v>
      </c>
      <c r="MJ8" s="157">
        <v>32</v>
      </c>
      <c r="MK8" s="158">
        <v>0.75</v>
      </c>
      <c r="ML8" s="158"/>
      <c r="MM8" s="158"/>
      <c r="MN8" s="158"/>
      <c r="MP8" s="157" t="s">
        <v>22</v>
      </c>
      <c r="MQ8" s="157">
        <v>348</v>
      </c>
      <c r="MR8" s="157">
        <v>262</v>
      </c>
      <c r="MS8" s="157">
        <v>56</v>
      </c>
      <c r="MT8" s="157">
        <v>30</v>
      </c>
      <c r="MU8" s="158">
        <v>0.75</v>
      </c>
      <c r="MV8" s="162">
        <f t="shared" si="59"/>
        <v>0</v>
      </c>
    </row>
    <row r="9" spans="1:360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E9" s="162"/>
      <c r="MF9" s="157" t="s">
        <v>23</v>
      </c>
      <c r="MG9" s="157">
        <v>594</v>
      </c>
      <c r="MH9" s="157">
        <v>538</v>
      </c>
      <c r="MI9" s="157">
        <v>0</v>
      </c>
      <c r="MJ9" s="157">
        <v>56</v>
      </c>
      <c r="MK9" s="158">
        <v>0.91</v>
      </c>
      <c r="ML9" s="158"/>
      <c r="MM9" s="158"/>
      <c r="MN9" s="158"/>
      <c r="MP9" s="157" t="s">
        <v>23</v>
      </c>
      <c r="MQ9" s="157">
        <v>594</v>
      </c>
      <c r="MR9" s="157">
        <v>555</v>
      </c>
      <c r="MS9" s="157">
        <v>39</v>
      </c>
      <c r="MT9" s="157">
        <v>0</v>
      </c>
      <c r="MU9" s="158">
        <v>0.93</v>
      </c>
      <c r="MV9" s="162">
        <f t="shared" si="59"/>
        <v>2.0000000000000018E-2</v>
      </c>
    </row>
    <row r="10" spans="1:360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0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E10" s="162"/>
      <c r="MF10" s="157" t="s">
        <v>24</v>
      </c>
      <c r="MG10" s="157">
        <v>3</v>
      </c>
      <c r="MH10" s="157">
        <v>3</v>
      </c>
      <c r="MI10" s="157">
        <v>0</v>
      </c>
      <c r="MJ10" s="157">
        <v>0</v>
      </c>
      <c r="MK10" s="158">
        <v>1</v>
      </c>
      <c r="ML10" s="158"/>
      <c r="MM10" s="158"/>
      <c r="MN10" s="158"/>
      <c r="MP10" s="157" t="s">
        <v>24</v>
      </c>
      <c r="MQ10" s="157">
        <v>3</v>
      </c>
      <c r="MR10" s="157">
        <v>3</v>
      </c>
      <c r="MS10" s="157">
        <v>0</v>
      </c>
      <c r="MT10" s="157">
        <v>0</v>
      </c>
      <c r="MU10" s="158">
        <v>1</v>
      </c>
      <c r="MV10" s="162">
        <f t="shared" si="59"/>
        <v>0</v>
      </c>
    </row>
    <row r="11" spans="1:360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7">
        <v>857</v>
      </c>
      <c r="LZ11" s="157">
        <v>846</v>
      </c>
      <c r="MA11" s="157">
        <v>11</v>
      </c>
      <c r="MB11" s="157">
        <v>0</v>
      </c>
      <c r="MC11" s="158">
        <f t="shared" si="57"/>
        <v>0.98716452742123684</v>
      </c>
      <c r="MD11" s="162">
        <f t="shared" si="58"/>
        <v>0</v>
      </c>
      <c r="ME11" s="162"/>
      <c r="MF11" s="157" t="s">
        <v>25</v>
      </c>
      <c r="MG11" s="157">
        <v>863</v>
      </c>
      <c r="MH11" s="157">
        <v>836</v>
      </c>
      <c r="MI11" s="157">
        <v>11</v>
      </c>
      <c r="MJ11" s="157">
        <v>16</v>
      </c>
      <c r="MK11" s="158">
        <v>0.97</v>
      </c>
      <c r="ML11" s="158"/>
      <c r="MM11" s="158"/>
      <c r="MN11" s="158"/>
      <c r="MP11" s="157" t="s">
        <v>25</v>
      </c>
      <c r="MQ11" s="157">
        <v>863</v>
      </c>
      <c r="MR11" s="157">
        <v>757</v>
      </c>
      <c r="MS11" s="157">
        <v>104</v>
      </c>
      <c r="MT11" s="157">
        <v>2</v>
      </c>
      <c r="MU11" s="158">
        <v>0.88</v>
      </c>
      <c r="MV11" s="162">
        <f t="shared" si="59"/>
        <v>-8.9999999999999969E-2</v>
      </c>
    </row>
    <row r="12" spans="1:360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E12" s="162"/>
      <c r="MF12" s="157" t="s">
        <v>27</v>
      </c>
      <c r="MG12" s="157">
        <v>61</v>
      </c>
      <c r="MH12" s="157">
        <v>46</v>
      </c>
      <c r="MI12" s="157">
        <v>0</v>
      </c>
      <c r="MJ12" s="157">
        <v>15</v>
      </c>
      <c r="MK12" s="158">
        <v>0.75</v>
      </c>
      <c r="ML12" s="158"/>
      <c r="MM12" s="158"/>
      <c r="MN12" s="158"/>
      <c r="MP12" s="157" t="s">
        <v>27</v>
      </c>
      <c r="MQ12" s="157">
        <v>61</v>
      </c>
      <c r="MR12" s="157">
        <v>57</v>
      </c>
      <c r="MS12" s="157">
        <v>4</v>
      </c>
      <c r="MT12" s="157">
        <v>0</v>
      </c>
      <c r="MU12" s="158">
        <v>0.93</v>
      </c>
      <c r="MV12" s="162">
        <f t="shared" si="59"/>
        <v>0.18000000000000005</v>
      </c>
    </row>
    <row r="13" spans="1:360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1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0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E13" s="162"/>
      <c r="MF13" s="157" t="s">
        <v>28</v>
      </c>
      <c r="MG13" s="157">
        <v>10</v>
      </c>
      <c r="MH13" s="157">
        <v>10</v>
      </c>
      <c r="MI13" s="157">
        <v>0</v>
      </c>
      <c r="MJ13" s="157">
        <v>0</v>
      </c>
      <c r="MK13" s="158">
        <v>1</v>
      </c>
      <c r="ML13" s="158"/>
      <c r="MM13" s="158"/>
      <c r="MN13" s="158"/>
      <c r="MP13" s="157" t="s">
        <v>28</v>
      </c>
      <c r="MQ13" s="157">
        <v>10</v>
      </c>
      <c r="MR13" s="157">
        <v>10</v>
      </c>
      <c r="MS13" s="157">
        <v>0</v>
      </c>
      <c r="MT13" s="157">
        <v>0</v>
      </c>
      <c r="MU13" s="158">
        <v>1</v>
      </c>
      <c r="MV13" s="162">
        <f t="shared" si="59"/>
        <v>0</v>
      </c>
    </row>
    <row r="14" spans="1:360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E14" s="162"/>
      <c r="MF14" s="157" t="s">
        <v>29</v>
      </c>
      <c r="MG14" s="157">
        <v>267</v>
      </c>
      <c r="MH14" s="157">
        <v>163</v>
      </c>
      <c r="MI14" s="157">
        <v>0</v>
      </c>
      <c r="MJ14" s="157">
        <v>104</v>
      </c>
      <c r="MK14" s="158">
        <v>0.61</v>
      </c>
      <c r="ML14" s="158"/>
      <c r="MM14" s="158"/>
      <c r="MN14" s="158"/>
      <c r="MP14" s="157" t="s">
        <v>29</v>
      </c>
      <c r="MQ14" s="157">
        <v>267</v>
      </c>
      <c r="MR14" s="157">
        <v>233</v>
      </c>
      <c r="MS14" s="157">
        <v>34</v>
      </c>
      <c r="MT14" s="157">
        <v>0</v>
      </c>
      <c r="MU14" s="158">
        <v>0.87</v>
      </c>
      <c r="MV14" s="162">
        <f t="shared" si="59"/>
        <v>0.26</v>
      </c>
    </row>
    <row r="15" spans="1:360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1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0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E15" s="162"/>
      <c r="MF15" s="157" t="s">
        <v>30</v>
      </c>
      <c r="MG15" s="157">
        <v>36</v>
      </c>
      <c r="MH15" s="157">
        <v>36</v>
      </c>
      <c r="MI15" s="157">
        <v>0</v>
      </c>
      <c r="MJ15" s="157">
        <v>0</v>
      </c>
      <c r="MK15" s="158">
        <v>1</v>
      </c>
      <c r="ML15" s="158"/>
      <c r="MM15" s="158"/>
      <c r="MN15" s="158"/>
      <c r="MP15" s="17" t="s">
        <v>30</v>
      </c>
      <c r="MQ15" s="17">
        <v>40</v>
      </c>
      <c r="MR15" s="17">
        <v>20</v>
      </c>
      <c r="MS15" s="17">
        <v>0</v>
      </c>
      <c r="MT15" s="17">
        <v>20</v>
      </c>
      <c r="MU15" s="158">
        <v>0.5</v>
      </c>
      <c r="MV15" s="162">
        <f t="shared" si="59"/>
        <v>-0.5</v>
      </c>
    </row>
    <row r="16" spans="1:360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1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0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E16" s="162"/>
      <c r="MF16" s="157" t="s">
        <v>31</v>
      </c>
      <c r="MG16" s="157">
        <v>6</v>
      </c>
      <c r="MH16" s="157">
        <v>6</v>
      </c>
      <c r="MI16" s="157">
        <v>0</v>
      </c>
      <c r="MJ16" s="157">
        <v>0</v>
      </c>
      <c r="MK16" s="158">
        <v>1</v>
      </c>
      <c r="ML16" s="158"/>
      <c r="MM16" s="158"/>
      <c r="MN16" s="158"/>
      <c r="MP16" s="157" t="s">
        <v>31</v>
      </c>
      <c r="MQ16" s="157">
        <v>6</v>
      </c>
      <c r="MR16" s="157">
        <v>6</v>
      </c>
      <c r="MS16" s="157">
        <v>0</v>
      </c>
      <c r="MT16" s="157">
        <v>0</v>
      </c>
      <c r="MU16" s="158">
        <v>1</v>
      </c>
      <c r="MV16" s="162">
        <f t="shared" si="59"/>
        <v>0</v>
      </c>
    </row>
    <row r="17" spans="1:360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E17" s="162"/>
      <c r="MF17" s="157" t="s">
        <v>32</v>
      </c>
      <c r="MG17" s="157">
        <v>636</v>
      </c>
      <c r="MH17" s="157">
        <v>618</v>
      </c>
      <c r="MI17" s="157">
        <v>10</v>
      </c>
      <c r="MJ17" s="157">
        <v>8</v>
      </c>
      <c r="MK17" s="158">
        <v>0.97</v>
      </c>
      <c r="ML17" s="158"/>
      <c r="MM17" s="158"/>
      <c r="MN17" s="158"/>
      <c r="MP17" s="157" t="s">
        <v>32</v>
      </c>
      <c r="MQ17" s="157">
        <v>636</v>
      </c>
      <c r="MR17" s="157">
        <v>625</v>
      </c>
      <c r="MS17" s="157">
        <v>11</v>
      </c>
      <c r="MT17" s="157">
        <v>0</v>
      </c>
      <c r="MU17" s="158">
        <v>0.98</v>
      </c>
      <c r="MV17" s="162">
        <f t="shared" si="59"/>
        <v>1.0000000000000009E-2</v>
      </c>
    </row>
    <row r="18" spans="1:360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1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0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E18" s="162"/>
      <c r="MF18" s="157" t="s">
        <v>33</v>
      </c>
      <c r="MG18" s="157">
        <v>109</v>
      </c>
      <c r="MH18" s="157">
        <v>109</v>
      </c>
      <c r="MI18" s="157">
        <v>0</v>
      </c>
      <c r="MJ18" s="157">
        <v>0</v>
      </c>
      <c r="MK18" s="158">
        <v>1</v>
      </c>
      <c r="ML18" s="158"/>
      <c r="MM18" s="158"/>
      <c r="MN18" s="158"/>
      <c r="MP18" s="157" t="s">
        <v>33</v>
      </c>
      <c r="MQ18" s="157">
        <v>109</v>
      </c>
      <c r="MR18" s="157">
        <v>109</v>
      </c>
      <c r="MS18" s="157">
        <v>0</v>
      </c>
      <c r="MT18" s="157">
        <v>0</v>
      </c>
      <c r="MU18" s="158">
        <v>1</v>
      </c>
      <c r="MV18" s="162">
        <f t="shared" si="59"/>
        <v>0</v>
      </c>
    </row>
    <row r="19" spans="1:360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1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0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E19" s="162"/>
      <c r="MF19" s="157" t="s">
        <v>34</v>
      </c>
      <c r="MG19" s="157">
        <v>203</v>
      </c>
      <c r="MH19" s="157">
        <v>8</v>
      </c>
      <c r="MI19" s="157">
        <v>191</v>
      </c>
      <c r="MJ19" s="157">
        <v>4</v>
      </c>
      <c r="MK19" s="158">
        <v>0.04</v>
      </c>
      <c r="ML19" s="158"/>
      <c r="MM19" s="158"/>
      <c r="MN19" s="158"/>
      <c r="MP19" s="157" t="s">
        <v>34</v>
      </c>
      <c r="MQ19" s="157">
        <v>203</v>
      </c>
      <c r="MR19" s="157">
        <v>200</v>
      </c>
      <c r="MS19" s="157">
        <v>3</v>
      </c>
      <c r="MT19" s="157">
        <v>0</v>
      </c>
      <c r="MU19" s="158">
        <v>0.99</v>
      </c>
      <c r="MV19" s="162">
        <f t="shared" si="59"/>
        <v>0.95</v>
      </c>
    </row>
    <row r="20" spans="1:360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1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0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E20" s="162"/>
      <c r="MF20" s="157" t="s">
        <v>35</v>
      </c>
      <c r="MG20" s="157">
        <v>48</v>
      </c>
      <c r="MH20" s="157">
        <v>21</v>
      </c>
      <c r="MI20" s="157">
        <v>22</v>
      </c>
      <c r="MJ20" s="157">
        <v>5</v>
      </c>
      <c r="MK20" s="158">
        <v>0.44</v>
      </c>
      <c r="ML20" s="158"/>
      <c r="MM20" s="158"/>
      <c r="MN20" s="158"/>
      <c r="MP20" s="157" t="s">
        <v>35</v>
      </c>
      <c r="MQ20" s="157">
        <v>48</v>
      </c>
      <c r="MR20" s="157">
        <v>47</v>
      </c>
      <c r="MS20" s="157">
        <v>1</v>
      </c>
      <c r="MT20" s="157">
        <v>0</v>
      </c>
      <c r="MU20" s="158">
        <v>0.98</v>
      </c>
      <c r="MV20" s="162">
        <f t="shared" si="59"/>
        <v>0.54</v>
      </c>
    </row>
    <row r="21" spans="1:360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1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0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E21" s="162"/>
      <c r="MF21" s="157" t="s">
        <v>36</v>
      </c>
      <c r="MG21" s="157">
        <v>65</v>
      </c>
      <c r="MH21" s="157">
        <v>22</v>
      </c>
      <c r="MI21" s="157">
        <v>3</v>
      </c>
      <c r="MJ21" s="157">
        <v>40</v>
      </c>
      <c r="MK21" s="158">
        <v>0.34</v>
      </c>
      <c r="ML21" s="158"/>
      <c r="MM21" s="158"/>
      <c r="MN21" s="158"/>
      <c r="MP21" s="157" t="s">
        <v>36</v>
      </c>
      <c r="MQ21" s="157">
        <v>67</v>
      </c>
      <c r="MR21" s="157">
        <v>28</v>
      </c>
      <c r="MS21" s="157">
        <v>39</v>
      </c>
      <c r="MT21" s="157">
        <v>0</v>
      </c>
      <c r="MU21" s="158">
        <v>0.42</v>
      </c>
      <c r="MV21" s="162">
        <f t="shared" si="59"/>
        <v>7.999999999999996E-2</v>
      </c>
    </row>
    <row r="22" spans="1:360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1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0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E22" s="162"/>
      <c r="MF22" s="157" t="s">
        <v>37</v>
      </c>
      <c r="MG22" s="157">
        <v>81</v>
      </c>
      <c r="MH22" s="157">
        <v>11</v>
      </c>
      <c r="MI22" s="157">
        <v>0</v>
      </c>
      <c r="MJ22" s="157">
        <v>70</v>
      </c>
      <c r="MK22" s="158">
        <v>0.14000000000000001</v>
      </c>
      <c r="ML22" s="158"/>
      <c r="MM22" s="158"/>
      <c r="MN22" s="158"/>
      <c r="MP22" s="157" t="s">
        <v>37</v>
      </c>
      <c r="MQ22" s="157">
        <v>81</v>
      </c>
      <c r="MR22" s="157">
        <v>72</v>
      </c>
      <c r="MS22" s="157">
        <v>9</v>
      </c>
      <c r="MT22" s="157">
        <v>0</v>
      </c>
      <c r="MU22" s="158">
        <v>0.89</v>
      </c>
      <c r="MV22" s="162">
        <f t="shared" si="59"/>
        <v>0.75</v>
      </c>
    </row>
    <row r="23" spans="1:360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1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0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E23" s="162"/>
      <c r="MF23" s="157" t="s">
        <v>38</v>
      </c>
      <c r="MG23" s="157">
        <v>147</v>
      </c>
      <c r="MH23" s="157">
        <v>146</v>
      </c>
      <c r="MI23" s="157">
        <v>1</v>
      </c>
      <c r="MJ23" s="157">
        <v>0</v>
      </c>
      <c r="MK23" s="158">
        <v>0.99</v>
      </c>
      <c r="ML23" s="158"/>
      <c r="MM23" s="158"/>
      <c r="MN23" s="158"/>
      <c r="MP23" s="157" t="s">
        <v>38</v>
      </c>
      <c r="MQ23" s="157">
        <v>147</v>
      </c>
      <c r="MR23" s="157">
        <v>146</v>
      </c>
      <c r="MS23" s="157">
        <v>1</v>
      </c>
      <c r="MT23" s="157">
        <v>0</v>
      </c>
      <c r="MU23" s="158">
        <v>0.99</v>
      </c>
      <c r="MV23" s="162">
        <f t="shared" si="59"/>
        <v>0</v>
      </c>
    </row>
    <row r="24" spans="1:360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1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0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E24" s="162"/>
      <c r="MF24" s="157" t="s">
        <v>39</v>
      </c>
      <c r="MG24" s="157">
        <v>12</v>
      </c>
      <c r="MH24" s="157">
        <v>12</v>
      </c>
      <c r="MI24" s="157">
        <v>0</v>
      </c>
      <c r="MJ24" s="157">
        <v>0</v>
      </c>
      <c r="MK24" s="158">
        <v>1</v>
      </c>
      <c r="ML24" s="158"/>
      <c r="MM24" s="158"/>
      <c r="MN24" s="158"/>
      <c r="MP24" s="157" t="s">
        <v>39</v>
      </c>
      <c r="MQ24" s="157">
        <v>12</v>
      </c>
      <c r="MR24" s="157">
        <v>12</v>
      </c>
      <c r="MS24" s="157">
        <v>0</v>
      </c>
      <c r="MT24" s="157">
        <v>0</v>
      </c>
      <c r="MU24" s="158">
        <v>1</v>
      </c>
      <c r="MV24" s="162">
        <f t="shared" si="59"/>
        <v>0</v>
      </c>
    </row>
    <row r="25" spans="1:360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1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0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E25" s="162"/>
      <c r="MF25" s="157" t="s">
        <v>40</v>
      </c>
      <c r="MG25" s="157">
        <v>211</v>
      </c>
      <c r="MH25" s="157">
        <v>202</v>
      </c>
      <c r="MI25" s="157">
        <v>9</v>
      </c>
      <c r="MJ25" s="157">
        <v>0</v>
      </c>
      <c r="MK25" s="158">
        <v>0.96</v>
      </c>
      <c r="ML25" s="158"/>
      <c r="MM25" s="158"/>
      <c r="MN25" s="158"/>
      <c r="MP25" s="17" t="s">
        <v>40</v>
      </c>
      <c r="MQ25" s="17">
        <v>211</v>
      </c>
      <c r="MR25" s="17">
        <v>119</v>
      </c>
      <c r="MS25" s="17">
        <v>0</v>
      </c>
      <c r="MT25" s="17">
        <v>92</v>
      </c>
      <c r="MU25" s="158">
        <v>0.56000000000000005</v>
      </c>
      <c r="MV25" s="162">
        <f t="shared" si="59"/>
        <v>-0.39999999999999991</v>
      </c>
    </row>
    <row r="26" spans="1:360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1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0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E26" s="162"/>
      <c r="MF26" s="157" t="s">
        <v>41</v>
      </c>
      <c r="MG26" s="157">
        <v>12</v>
      </c>
      <c r="MH26" s="157">
        <v>9</v>
      </c>
      <c r="MI26" s="157">
        <v>3</v>
      </c>
      <c r="MJ26" s="157">
        <v>0</v>
      </c>
      <c r="MK26" s="158">
        <v>0.75</v>
      </c>
      <c r="ML26" s="158"/>
      <c r="MM26" s="158"/>
      <c r="MN26" s="158"/>
      <c r="MP26" s="157" t="s">
        <v>41</v>
      </c>
      <c r="MQ26" s="157">
        <v>12</v>
      </c>
      <c r="MR26" s="157">
        <v>9</v>
      </c>
      <c r="MS26" s="157">
        <v>3</v>
      </c>
      <c r="MT26" s="157">
        <v>0</v>
      </c>
      <c r="MU26" s="158">
        <v>0.75</v>
      </c>
      <c r="MV26" s="162">
        <f t="shared" si="59"/>
        <v>0</v>
      </c>
    </row>
    <row r="27" spans="1:360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1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0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E27" s="162"/>
      <c r="MF27" s="157" t="s">
        <v>42</v>
      </c>
      <c r="MG27" s="157">
        <v>392</v>
      </c>
      <c r="MH27" s="157">
        <v>0</v>
      </c>
      <c r="MI27" s="157">
        <v>0</v>
      </c>
      <c r="MJ27" s="157">
        <v>392</v>
      </c>
      <c r="MK27" s="158">
        <v>0</v>
      </c>
      <c r="ML27" s="158"/>
      <c r="MM27" s="158"/>
      <c r="MN27" s="158"/>
      <c r="MP27" s="157" t="s">
        <v>42</v>
      </c>
      <c r="MQ27" s="157">
        <v>392</v>
      </c>
      <c r="MR27" s="157">
        <v>391</v>
      </c>
      <c r="MS27" s="157">
        <v>1</v>
      </c>
      <c r="MT27" s="157">
        <v>0</v>
      </c>
      <c r="MU27" s="158">
        <v>1</v>
      </c>
      <c r="MV27" s="162">
        <f t="shared" si="59"/>
        <v>1</v>
      </c>
    </row>
    <row r="28" spans="1:360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1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0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E28" s="162"/>
      <c r="MF28" s="157" t="s">
        <v>43</v>
      </c>
      <c r="MG28" s="157">
        <v>49</v>
      </c>
      <c r="MH28" s="157">
        <v>49</v>
      </c>
      <c r="MI28" s="157">
        <v>0</v>
      </c>
      <c r="MJ28" s="157">
        <v>0</v>
      </c>
      <c r="MK28" s="158">
        <v>1</v>
      </c>
      <c r="ML28" s="158"/>
      <c r="MM28" s="158"/>
      <c r="MN28" s="158"/>
      <c r="MP28" s="157" t="s">
        <v>43</v>
      </c>
      <c r="MQ28" s="157">
        <v>49</v>
      </c>
      <c r="MR28" s="157">
        <v>49</v>
      </c>
      <c r="MS28" s="157">
        <v>0</v>
      </c>
      <c r="MT28" s="157">
        <v>0</v>
      </c>
      <c r="MU28" s="158">
        <v>1</v>
      </c>
      <c r="MV28" s="162">
        <f t="shared" si="59"/>
        <v>0</v>
      </c>
    </row>
    <row r="29" spans="1:360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1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0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E29" s="162"/>
      <c r="MF29" s="157" t="s">
        <v>44</v>
      </c>
      <c r="MG29" s="157">
        <v>4</v>
      </c>
      <c r="MH29" s="157">
        <v>4</v>
      </c>
      <c r="MI29" s="157">
        <v>0</v>
      </c>
      <c r="MJ29" s="157">
        <v>0</v>
      </c>
      <c r="MK29" s="158">
        <v>1</v>
      </c>
      <c r="ML29" s="158"/>
      <c r="MM29" s="158"/>
      <c r="MN29" s="158"/>
      <c r="MP29" s="157" t="s">
        <v>44</v>
      </c>
      <c r="MQ29" s="157">
        <v>4</v>
      </c>
      <c r="MR29" s="157">
        <v>4</v>
      </c>
      <c r="MS29" s="157">
        <v>0</v>
      </c>
      <c r="MT29" s="157">
        <v>0</v>
      </c>
      <c r="MU29" s="158">
        <v>1</v>
      </c>
      <c r="MV29" s="162">
        <f t="shared" si="59"/>
        <v>0</v>
      </c>
    </row>
    <row r="30" spans="1:360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1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0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E30" s="162"/>
      <c r="MF30" s="157" t="s">
        <v>45</v>
      </c>
      <c r="MG30" s="157">
        <v>52</v>
      </c>
      <c r="MH30" s="157">
        <v>52</v>
      </c>
      <c r="MI30" s="157">
        <v>0</v>
      </c>
      <c r="MJ30" s="157">
        <v>0</v>
      </c>
      <c r="MK30" s="158">
        <v>1</v>
      </c>
      <c r="ML30" s="158"/>
      <c r="MM30" s="158"/>
      <c r="MN30" s="158"/>
      <c r="MP30" s="17" t="s">
        <v>45</v>
      </c>
      <c r="MQ30" s="17">
        <v>52</v>
      </c>
      <c r="MR30" s="17">
        <v>50</v>
      </c>
      <c r="MS30" s="17">
        <v>2</v>
      </c>
      <c r="MT30" s="17">
        <v>0</v>
      </c>
      <c r="MU30" s="158">
        <v>0.96</v>
      </c>
      <c r="MV30" s="162">
        <f t="shared" si="59"/>
        <v>-4.0000000000000036E-2</v>
      </c>
    </row>
    <row r="31" spans="1:360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E31" s="162"/>
      <c r="MF31" s="157" t="s">
        <v>46</v>
      </c>
      <c r="MG31" s="157">
        <v>145</v>
      </c>
      <c r="MH31" s="157">
        <v>141</v>
      </c>
      <c r="MI31" s="157">
        <v>0</v>
      </c>
      <c r="MJ31" s="157">
        <v>4</v>
      </c>
      <c r="MK31" s="158">
        <v>0.97</v>
      </c>
      <c r="ML31" s="158"/>
      <c r="MM31" s="158"/>
      <c r="MN31" s="158"/>
      <c r="MP31" s="157" t="s">
        <v>46</v>
      </c>
      <c r="MQ31" s="157">
        <v>145</v>
      </c>
      <c r="MR31" s="157">
        <v>141</v>
      </c>
      <c r="MS31" s="157">
        <v>4</v>
      </c>
      <c r="MT31" s="157">
        <v>0</v>
      </c>
      <c r="MU31" s="158">
        <v>0.97</v>
      </c>
      <c r="MV31" s="162">
        <f t="shared" si="59"/>
        <v>0</v>
      </c>
    </row>
    <row r="32" spans="1:360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1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0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E32" s="162"/>
      <c r="MF32" s="157" t="s">
        <v>47</v>
      </c>
      <c r="MG32" s="157">
        <v>45</v>
      </c>
      <c r="MH32" s="157">
        <v>45</v>
      </c>
      <c r="MI32" s="157">
        <v>0</v>
      </c>
      <c r="MJ32" s="157">
        <v>0</v>
      </c>
      <c r="MK32" s="158">
        <v>1</v>
      </c>
      <c r="ML32" s="158"/>
      <c r="MM32" s="158"/>
      <c r="MN32" s="158"/>
      <c r="MP32" s="17" t="s">
        <v>47</v>
      </c>
      <c r="MQ32" s="17">
        <v>45</v>
      </c>
      <c r="MR32" s="17">
        <v>44</v>
      </c>
      <c r="MS32" s="17">
        <v>0</v>
      </c>
      <c r="MT32" s="17">
        <v>1</v>
      </c>
      <c r="MU32" s="158">
        <v>0.98</v>
      </c>
      <c r="MV32" s="162">
        <f t="shared" si="59"/>
        <v>-2.0000000000000018E-2</v>
      </c>
    </row>
    <row r="33" spans="1:360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1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0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E33" s="162"/>
      <c r="MF33" s="157" t="s">
        <v>48</v>
      </c>
      <c r="MG33" s="157">
        <v>4</v>
      </c>
      <c r="MH33" s="157">
        <v>2</v>
      </c>
      <c r="MI33" s="157">
        <v>2</v>
      </c>
      <c r="MJ33" s="157">
        <v>0</v>
      </c>
      <c r="MK33" s="158">
        <v>0.5</v>
      </c>
      <c r="ML33" s="158"/>
      <c r="MM33" s="158"/>
      <c r="MN33" s="158"/>
      <c r="MP33" s="157" t="s">
        <v>48</v>
      </c>
      <c r="MQ33" s="157">
        <v>4</v>
      </c>
      <c r="MR33" s="157">
        <v>2</v>
      </c>
      <c r="MS33" s="157">
        <v>2</v>
      </c>
      <c r="MT33" s="157">
        <v>0</v>
      </c>
      <c r="MU33" s="158">
        <v>0.5</v>
      </c>
      <c r="MV33" s="162">
        <f t="shared" si="59"/>
        <v>0</v>
      </c>
    </row>
    <row r="34" spans="1:360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1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0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E34" s="162"/>
      <c r="MF34" s="157" t="s">
        <v>49</v>
      </c>
      <c r="MG34" s="157">
        <v>15</v>
      </c>
      <c r="MH34" s="157">
        <v>15</v>
      </c>
      <c r="MI34" s="157">
        <v>0</v>
      </c>
      <c r="MJ34" s="157">
        <v>0</v>
      </c>
      <c r="MK34" s="158">
        <v>1</v>
      </c>
      <c r="ML34" s="158"/>
      <c r="MM34" s="158"/>
      <c r="MN34" s="158"/>
      <c r="MP34" s="157" t="s">
        <v>49</v>
      </c>
      <c r="MQ34" s="157">
        <v>15</v>
      </c>
      <c r="MR34" s="157">
        <v>15</v>
      </c>
      <c r="MS34" s="157">
        <v>0</v>
      </c>
      <c r="MT34" s="157">
        <v>0</v>
      </c>
      <c r="MU34" s="158">
        <v>1</v>
      </c>
      <c r="MV34" s="162">
        <f t="shared" si="59"/>
        <v>0</v>
      </c>
    </row>
    <row r="35" spans="1:360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1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0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E35" s="162"/>
      <c r="MF35" s="157" t="s">
        <v>50</v>
      </c>
      <c r="MG35" s="157">
        <v>18</v>
      </c>
      <c r="MH35" s="157">
        <v>18</v>
      </c>
      <c r="MI35" s="157">
        <v>0</v>
      </c>
      <c r="MJ35" s="157">
        <v>0</v>
      </c>
      <c r="MK35" s="158">
        <v>1</v>
      </c>
      <c r="ML35" s="158"/>
      <c r="MM35" s="158"/>
      <c r="MN35" s="158"/>
      <c r="MP35" s="157" t="s">
        <v>50</v>
      </c>
      <c r="MQ35" s="157">
        <v>18</v>
      </c>
      <c r="MR35" s="157">
        <v>18</v>
      </c>
      <c r="MS35" s="157">
        <v>0</v>
      </c>
      <c r="MT35" s="157">
        <v>0</v>
      </c>
      <c r="MU35" s="158">
        <v>1</v>
      </c>
      <c r="MV35" s="162">
        <f t="shared" si="59"/>
        <v>0</v>
      </c>
    </row>
    <row r="36" spans="1:360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1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0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E36" s="162"/>
      <c r="MF36" s="157" t="s">
        <v>51</v>
      </c>
      <c r="MG36" s="157">
        <v>59</v>
      </c>
      <c r="MH36" s="157">
        <v>59</v>
      </c>
      <c r="MI36" s="157">
        <v>0</v>
      </c>
      <c r="MJ36" s="157">
        <v>0</v>
      </c>
      <c r="MK36" s="158">
        <v>1</v>
      </c>
      <c r="ML36" s="158"/>
      <c r="MM36" s="158"/>
      <c r="MN36" s="158"/>
      <c r="MP36" s="157" t="s">
        <v>51</v>
      </c>
      <c r="MQ36" s="157">
        <v>58</v>
      </c>
      <c r="MR36" s="157">
        <v>58</v>
      </c>
      <c r="MS36" s="157">
        <v>0</v>
      </c>
      <c r="MT36" s="157">
        <v>0</v>
      </c>
      <c r="MU36" s="158">
        <v>1</v>
      </c>
      <c r="MV36" s="162">
        <f t="shared" si="59"/>
        <v>0</v>
      </c>
    </row>
    <row r="37" spans="1:360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1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0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E37" s="162"/>
      <c r="MF37" s="157" t="s">
        <v>52</v>
      </c>
      <c r="MG37" s="157">
        <v>14</v>
      </c>
      <c r="MH37" s="157">
        <v>12</v>
      </c>
      <c r="MI37" s="157">
        <v>0</v>
      </c>
      <c r="MJ37" s="157">
        <v>2</v>
      </c>
      <c r="MK37" s="158">
        <v>0.86</v>
      </c>
      <c r="ML37" s="158"/>
      <c r="MM37" s="158"/>
      <c r="MN37" s="158"/>
      <c r="MP37" s="157" t="s">
        <v>52</v>
      </c>
      <c r="MQ37" s="157">
        <v>14</v>
      </c>
      <c r="MR37" s="157">
        <v>12</v>
      </c>
      <c r="MS37" s="157">
        <v>0</v>
      </c>
      <c r="MT37" s="157">
        <v>2</v>
      </c>
      <c r="MU37" s="158">
        <v>0.86</v>
      </c>
      <c r="MV37" s="162">
        <f t="shared" si="59"/>
        <v>0</v>
      </c>
    </row>
    <row r="38" spans="1:360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1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0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E38" s="162"/>
      <c r="MF38" s="157" t="s">
        <v>54</v>
      </c>
      <c r="MG38" s="157">
        <v>72</v>
      </c>
      <c r="MH38" s="157">
        <v>72</v>
      </c>
      <c r="MI38" s="157">
        <v>0</v>
      </c>
      <c r="MJ38" s="157">
        <v>0</v>
      </c>
      <c r="MK38" s="158">
        <v>1</v>
      </c>
      <c r="ML38" s="158"/>
      <c r="MM38" s="158"/>
      <c r="MN38" s="158"/>
      <c r="MP38" s="157" t="s">
        <v>54</v>
      </c>
      <c r="MQ38" s="157">
        <v>72</v>
      </c>
      <c r="MR38" s="157">
        <v>72</v>
      </c>
      <c r="MS38" s="157">
        <v>0</v>
      </c>
      <c r="MT38" s="157">
        <v>0</v>
      </c>
      <c r="MU38" s="158">
        <v>1</v>
      </c>
      <c r="MV38" s="162">
        <f t="shared" si="59"/>
        <v>0</v>
      </c>
    </row>
    <row r="39" spans="1:360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1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0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E39" s="162"/>
      <c r="MF39" s="157" t="s">
        <v>55</v>
      </c>
      <c r="MG39" s="157">
        <v>85</v>
      </c>
      <c r="MH39" s="157">
        <v>35</v>
      </c>
      <c r="MI39" s="157">
        <v>50</v>
      </c>
      <c r="MJ39" s="157">
        <v>0</v>
      </c>
      <c r="MK39" s="158">
        <v>0.41</v>
      </c>
      <c r="ML39" s="158"/>
      <c r="MM39" s="158"/>
      <c r="MN39" s="158"/>
      <c r="MP39" s="17" t="s">
        <v>55</v>
      </c>
      <c r="MQ39" s="17">
        <v>85</v>
      </c>
      <c r="MR39" s="17">
        <v>0</v>
      </c>
      <c r="MS39" s="17">
        <v>0</v>
      </c>
      <c r="MT39" s="17">
        <v>85</v>
      </c>
      <c r="MU39" s="158">
        <v>0</v>
      </c>
      <c r="MV39" s="162">
        <f t="shared" si="59"/>
        <v>-0.41</v>
      </c>
    </row>
    <row r="40" spans="1:360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1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0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E40" s="162"/>
      <c r="MF40" s="157" t="s">
        <v>56</v>
      </c>
      <c r="MG40" s="157">
        <v>153</v>
      </c>
      <c r="MH40" s="157">
        <v>152</v>
      </c>
      <c r="MI40" s="157">
        <v>1</v>
      </c>
      <c r="MJ40" s="157">
        <v>0</v>
      </c>
      <c r="MK40" s="158">
        <v>0.99</v>
      </c>
      <c r="ML40" s="158"/>
      <c r="MM40" s="158"/>
      <c r="MN40" s="158"/>
      <c r="MP40" s="17" t="s">
        <v>56</v>
      </c>
      <c r="MQ40" s="17">
        <v>153</v>
      </c>
      <c r="MR40" s="17">
        <v>150</v>
      </c>
      <c r="MS40" s="17">
        <v>2</v>
      </c>
      <c r="MT40" s="17">
        <v>1</v>
      </c>
      <c r="MU40" s="158">
        <v>0.98</v>
      </c>
      <c r="MV40" s="162">
        <f t="shared" si="59"/>
        <v>-1.0000000000000009E-2</v>
      </c>
    </row>
    <row r="41" spans="1:360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1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0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E41" s="162"/>
      <c r="MF41" s="157" t="s">
        <v>57</v>
      </c>
      <c r="MG41" s="157">
        <v>67</v>
      </c>
      <c r="MH41" s="157">
        <v>55</v>
      </c>
      <c r="MI41" s="157">
        <v>11</v>
      </c>
      <c r="MJ41" s="157">
        <v>1</v>
      </c>
      <c r="MK41" s="158">
        <v>0.82</v>
      </c>
      <c r="ML41" s="158"/>
      <c r="MM41" s="158"/>
      <c r="MN41" s="158"/>
      <c r="MP41" s="157" t="s">
        <v>57</v>
      </c>
      <c r="MQ41" s="157">
        <v>67</v>
      </c>
      <c r="MR41" s="157">
        <v>56</v>
      </c>
      <c r="MS41" s="157">
        <v>11</v>
      </c>
      <c r="MT41" s="157">
        <v>0</v>
      </c>
      <c r="MU41" s="158">
        <v>0.84</v>
      </c>
      <c r="MV41" s="162">
        <f t="shared" si="59"/>
        <v>2.0000000000000018E-2</v>
      </c>
    </row>
    <row r="42" spans="1:360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E42" s="162"/>
      <c r="MF42" s="157" t="s">
        <v>58</v>
      </c>
      <c r="MG42" s="157">
        <v>9</v>
      </c>
      <c r="MH42" s="157">
        <v>3</v>
      </c>
      <c r="MI42" s="157">
        <v>0</v>
      </c>
      <c r="MJ42" s="157">
        <v>6</v>
      </c>
      <c r="MK42" s="158">
        <v>0.33</v>
      </c>
      <c r="ML42" s="158"/>
      <c r="MM42" s="158"/>
      <c r="MN42" s="158"/>
      <c r="MP42" s="157" t="s">
        <v>58</v>
      </c>
      <c r="MQ42" s="157">
        <v>9</v>
      </c>
      <c r="MR42" s="157">
        <v>3</v>
      </c>
      <c r="MS42" s="157">
        <v>6</v>
      </c>
      <c r="MT42" s="157">
        <v>0</v>
      </c>
      <c r="MU42" s="158">
        <v>0.33</v>
      </c>
      <c r="MV42" s="162">
        <f t="shared" si="59"/>
        <v>0</v>
      </c>
    </row>
    <row r="43" spans="1:360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1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0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E43" s="162"/>
      <c r="MF43" s="157" t="s">
        <v>59</v>
      </c>
      <c r="MG43" s="157">
        <v>32</v>
      </c>
      <c r="MH43" s="157">
        <v>26</v>
      </c>
      <c r="MI43" s="157">
        <v>1</v>
      </c>
      <c r="MJ43" s="157">
        <v>5</v>
      </c>
      <c r="MK43" s="158">
        <v>0.81</v>
      </c>
      <c r="ML43" s="158"/>
      <c r="MM43" s="158"/>
      <c r="MN43" s="158"/>
      <c r="MP43" s="157" t="s">
        <v>59</v>
      </c>
      <c r="MQ43" s="157">
        <v>32</v>
      </c>
      <c r="MR43" s="157">
        <v>31</v>
      </c>
      <c r="MS43" s="157">
        <v>1</v>
      </c>
      <c r="MT43" s="157">
        <v>0</v>
      </c>
      <c r="MU43" s="158">
        <v>0.97</v>
      </c>
      <c r="MV43" s="162">
        <f t="shared" si="59"/>
        <v>0.15999999999999992</v>
      </c>
    </row>
    <row r="44" spans="1:360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1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0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E44" s="162"/>
      <c r="MF44" s="157" t="s">
        <v>60</v>
      </c>
      <c r="MG44" s="157">
        <v>6</v>
      </c>
      <c r="MH44" s="157">
        <v>6</v>
      </c>
      <c r="MI44" s="157">
        <v>0</v>
      </c>
      <c r="MJ44" s="157">
        <v>0</v>
      </c>
      <c r="MK44" s="158">
        <v>1</v>
      </c>
      <c r="ML44" s="158"/>
      <c r="MM44" s="158"/>
      <c r="MN44" s="158"/>
      <c r="MP44" s="157" t="s">
        <v>60</v>
      </c>
      <c r="MQ44" s="157">
        <v>6</v>
      </c>
      <c r="MR44" s="157">
        <v>6</v>
      </c>
      <c r="MS44" s="157">
        <v>0</v>
      </c>
      <c r="MT44" s="157">
        <v>0</v>
      </c>
      <c r="MU44" s="158">
        <v>1</v>
      </c>
      <c r="MV44" s="162">
        <f t="shared" si="59"/>
        <v>0</v>
      </c>
    </row>
    <row r="45" spans="1:360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1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0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E45" s="162"/>
      <c r="MF45" s="157" t="s">
        <v>61</v>
      </c>
      <c r="MG45" s="157">
        <v>25</v>
      </c>
      <c r="MH45" s="157">
        <v>17</v>
      </c>
      <c r="MI45" s="157">
        <v>8</v>
      </c>
      <c r="MJ45" s="157">
        <v>0</v>
      </c>
      <c r="MK45" s="158">
        <v>0.68</v>
      </c>
      <c r="ML45" s="158"/>
      <c r="MM45" s="158"/>
      <c r="MN45" s="158"/>
      <c r="MP45" s="157" t="s">
        <v>61</v>
      </c>
      <c r="MQ45" s="157">
        <v>25</v>
      </c>
      <c r="MR45" s="157">
        <v>17</v>
      </c>
      <c r="MS45" s="157">
        <v>8</v>
      </c>
      <c r="MT45" s="157">
        <v>0</v>
      </c>
      <c r="MU45" s="158">
        <v>0.68</v>
      </c>
      <c r="MV45" s="162">
        <f t="shared" si="59"/>
        <v>0</v>
      </c>
    </row>
    <row r="46" spans="1:360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1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0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E46" s="162"/>
      <c r="MF46" s="157" t="s">
        <v>62</v>
      </c>
      <c r="MG46" s="157">
        <v>447</v>
      </c>
      <c r="MH46" s="157">
        <v>443</v>
      </c>
      <c r="MI46" s="157">
        <v>4</v>
      </c>
      <c r="MJ46" s="157">
        <v>0</v>
      </c>
      <c r="MK46" s="158">
        <v>0.99</v>
      </c>
      <c r="ML46" s="158"/>
      <c r="MM46" s="158"/>
      <c r="MN46" s="158"/>
      <c r="MP46" s="157" t="s">
        <v>62</v>
      </c>
      <c r="MQ46" s="157">
        <v>447</v>
      </c>
      <c r="MR46" s="157">
        <v>443</v>
      </c>
      <c r="MS46" s="157">
        <v>4</v>
      </c>
      <c r="MT46" s="157">
        <v>0</v>
      </c>
      <c r="MU46" s="158">
        <v>0.99</v>
      </c>
      <c r="MV46" s="162">
        <f t="shared" si="59"/>
        <v>0</v>
      </c>
    </row>
    <row r="47" spans="1:360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1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0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E47" s="162"/>
      <c r="MF47" s="157" t="s">
        <v>63</v>
      </c>
      <c r="MG47" s="157">
        <v>43</v>
      </c>
      <c r="MH47" s="157">
        <v>43</v>
      </c>
      <c r="MI47" s="157">
        <v>0</v>
      </c>
      <c r="MJ47" s="157">
        <v>0</v>
      </c>
      <c r="MK47" s="158">
        <v>1</v>
      </c>
      <c r="ML47" s="158"/>
      <c r="MM47" s="158"/>
      <c r="MN47" s="158"/>
      <c r="MP47" s="157" t="s">
        <v>63</v>
      </c>
      <c r="MQ47" s="157">
        <v>43</v>
      </c>
      <c r="MR47" s="157">
        <v>43</v>
      </c>
      <c r="MS47" s="157">
        <v>0</v>
      </c>
      <c r="MT47" s="157">
        <v>0</v>
      </c>
      <c r="MU47" s="158">
        <v>1</v>
      </c>
      <c r="MV47" s="162">
        <f t="shared" si="59"/>
        <v>0</v>
      </c>
    </row>
    <row r="48" spans="1:360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1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0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E48" s="162"/>
      <c r="MF48" s="157" t="s">
        <v>64</v>
      </c>
      <c r="MG48" s="157">
        <v>10</v>
      </c>
      <c r="MH48" s="157">
        <v>10</v>
      </c>
      <c r="MI48" s="157">
        <v>0</v>
      </c>
      <c r="MJ48" s="157">
        <v>0</v>
      </c>
      <c r="MK48" s="158">
        <v>1</v>
      </c>
      <c r="ML48" s="158"/>
      <c r="MM48" s="158"/>
      <c r="MN48" s="158"/>
      <c r="MP48" s="157" t="s">
        <v>64</v>
      </c>
      <c r="MQ48" s="157">
        <v>10</v>
      </c>
      <c r="MR48" s="157">
        <v>10</v>
      </c>
      <c r="MS48" s="157">
        <v>0</v>
      </c>
      <c r="MT48" s="157">
        <v>0</v>
      </c>
      <c r="MU48" s="158">
        <v>1</v>
      </c>
      <c r="MV48" s="162">
        <f t="shared" si="59"/>
        <v>0</v>
      </c>
    </row>
    <row r="49" spans="1:360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1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0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E49" s="162"/>
      <c r="MF49" s="157" t="s">
        <v>65</v>
      </c>
      <c r="MG49" s="157">
        <v>381</v>
      </c>
      <c r="MH49" s="157">
        <v>44</v>
      </c>
      <c r="MI49" s="157">
        <v>9</v>
      </c>
      <c r="MJ49" s="157">
        <v>328</v>
      </c>
      <c r="MK49" s="158">
        <v>0.12</v>
      </c>
      <c r="ML49" s="158"/>
      <c r="MM49" s="158"/>
      <c r="MN49" s="158"/>
      <c r="MP49" s="157" t="s">
        <v>65</v>
      </c>
      <c r="MQ49" s="157">
        <v>381</v>
      </c>
      <c r="MR49" s="157">
        <v>295</v>
      </c>
      <c r="MS49" s="157">
        <v>58</v>
      </c>
      <c r="MT49" s="157">
        <v>28</v>
      </c>
      <c r="MU49" s="158">
        <v>0.77</v>
      </c>
      <c r="MV49" s="162">
        <f t="shared" si="59"/>
        <v>0.65</v>
      </c>
    </row>
    <row r="50" spans="1:360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1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0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E50" s="162"/>
      <c r="MF50" s="157" t="s">
        <v>66</v>
      </c>
      <c r="MG50" s="157">
        <v>389</v>
      </c>
      <c r="MH50" s="157">
        <v>339</v>
      </c>
      <c r="MI50" s="157">
        <v>49</v>
      </c>
      <c r="MJ50" s="157">
        <v>1</v>
      </c>
      <c r="MK50" s="158">
        <v>0.87</v>
      </c>
      <c r="ML50" s="158"/>
      <c r="MM50" s="158"/>
      <c r="MN50" s="158"/>
      <c r="MP50" s="157" t="s">
        <v>66</v>
      </c>
      <c r="MQ50" s="157">
        <v>389</v>
      </c>
      <c r="MR50" s="157">
        <v>339</v>
      </c>
      <c r="MS50" s="157">
        <v>49</v>
      </c>
      <c r="MT50" s="157">
        <v>1</v>
      </c>
      <c r="MU50" s="158">
        <v>0.87</v>
      </c>
      <c r="MV50" s="162">
        <f t="shared" si="59"/>
        <v>0</v>
      </c>
    </row>
    <row r="51" spans="1:360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1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0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E51" s="162"/>
      <c r="MF51" s="157" t="s">
        <v>67</v>
      </c>
      <c r="MG51" s="157">
        <v>148</v>
      </c>
      <c r="MH51" s="157">
        <v>129</v>
      </c>
      <c r="MI51" s="157">
        <v>4</v>
      </c>
      <c r="MJ51" s="157">
        <v>15</v>
      </c>
      <c r="MK51" s="158">
        <v>0.87</v>
      </c>
      <c r="ML51" s="158"/>
      <c r="MM51" s="158"/>
      <c r="MN51" s="158"/>
      <c r="MP51" s="157" t="s">
        <v>67</v>
      </c>
      <c r="MQ51" s="157">
        <v>148</v>
      </c>
      <c r="MR51" s="157">
        <v>129</v>
      </c>
      <c r="MS51" s="157">
        <v>4</v>
      </c>
      <c r="MT51" s="157">
        <v>15</v>
      </c>
      <c r="MU51" s="158">
        <v>0.87</v>
      </c>
      <c r="MV51" s="162">
        <f t="shared" si="59"/>
        <v>0</v>
      </c>
    </row>
    <row r="52" spans="1:360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1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0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E52" s="162"/>
      <c r="MF52" s="157" t="s">
        <v>68</v>
      </c>
      <c r="MG52" s="157">
        <v>1597</v>
      </c>
      <c r="MH52" s="157">
        <v>1589</v>
      </c>
      <c r="MI52" s="157">
        <v>8</v>
      </c>
      <c r="MJ52" s="157">
        <v>0</v>
      </c>
      <c r="MK52" s="158">
        <v>0.99</v>
      </c>
      <c r="ML52" s="158"/>
      <c r="MM52" s="158"/>
      <c r="MN52" s="158"/>
      <c r="MP52" s="157" t="s">
        <v>68</v>
      </c>
      <c r="MQ52" s="157">
        <v>1597</v>
      </c>
      <c r="MR52" s="157">
        <v>1596</v>
      </c>
      <c r="MS52" s="157">
        <v>1</v>
      </c>
      <c r="MT52" s="157">
        <v>0</v>
      </c>
      <c r="MU52" s="158">
        <v>1</v>
      </c>
      <c r="MV52" s="162">
        <f t="shared" si="59"/>
        <v>1.0000000000000009E-2</v>
      </c>
    </row>
    <row r="53" spans="1:360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1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0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E53" s="162"/>
      <c r="MF53" s="157" t="s">
        <v>69</v>
      </c>
      <c r="MG53" s="157">
        <v>176</v>
      </c>
      <c r="MH53" s="157">
        <v>165</v>
      </c>
      <c r="MI53" s="157">
        <v>2</v>
      </c>
      <c r="MJ53" s="157">
        <v>9</v>
      </c>
      <c r="MK53" s="158">
        <v>0.94</v>
      </c>
      <c r="ML53" s="158"/>
      <c r="MM53" s="158"/>
      <c r="MN53" s="158"/>
      <c r="MP53" s="157" t="s">
        <v>69</v>
      </c>
      <c r="MQ53" s="157">
        <v>176</v>
      </c>
      <c r="MR53" s="157">
        <v>174</v>
      </c>
      <c r="MS53" s="157">
        <v>2</v>
      </c>
      <c r="MT53" s="157">
        <v>0</v>
      </c>
      <c r="MU53" s="158">
        <v>0.99</v>
      </c>
      <c r="MV53" s="162">
        <f t="shared" si="59"/>
        <v>5.0000000000000044E-2</v>
      </c>
    </row>
    <row r="54" spans="1:360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1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0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E54" s="162"/>
      <c r="MF54" s="157" t="s">
        <v>70</v>
      </c>
      <c r="MG54" s="157">
        <v>270</v>
      </c>
      <c r="MH54" s="157">
        <v>223</v>
      </c>
      <c r="MI54" s="157">
        <v>7</v>
      </c>
      <c r="MJ54" s="157">
        <v>40</v>
      </c>
      <c r="MK54" s="158">
        <v>0.83</v>
      </c>
      <c r="ML54" s="158"/>
      <c r="MM54" s="158"/>
      <c r="MN54" s="158"/>
      <c r="MP54" s="17" t="s">
        <v>70</v>
      </c>
      <c r="MQ54" s="17">
        <v>270</v>
      </c>
      <c r="MR54" s="17">
        <v>222</v>
      </c>
      <c r="MS54" s="17">
        <v>7</v>
      </c>
      <c r="MT54" s="17">
        <v>41</v>
      </c>
      <c r="MU54" s="158">
        <v>0.82</v>
      </c>
      <c r="MV54" s="162">
        <f t="shared" si="59"/>
        <v>-1.0000000000000009E-2</v>
      </c>
    </row>
    <row r="55" spans="1:360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1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0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E55" s="162"/>
      <c r="MF55" s="157" t="s">
        <v>71</v>
      </c>
      <c r="MG55" s="157">
        <v>196</v>
      </c>
      <c r="MH55" s="157">
        <v>185</v>
      </c>
      <c r="MI55" s="157">
        <v>7</v>
      </c>
      <c r="MJ55" s="157">
        <v>4</v>
      </c>
      <c r="MK55" s="158">
        <v>0.94</v>
      </c>
      <c r="ML55" s="158"/>
      <c r="MM55" s="158"/>
      <c r="MN55" s="158"/>
      <c r="MP55" s="157" t="s">
        <v>71</v>
      </c>
      <c r="MQ55" s="157">
        <v>196</v>
      </c>
      <c r="MR55" s="157">
        <v>187</v>
      </c>
      <c r="MS55" s="157">
        <v>7</v>
      </c>
      <c r="MT55" s="157">
        <v>2</v>
      </c>
      <c r="MU55" s="158">
        <v>0.95</v>
      </c>
      <c r="MV55" s="162">
        <f t="shared" si="59"/>
        <v>1.0000000000000009E-2</v>
      </c>
    </row>
    <row r="56" spans="1:360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1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0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E56" s="162"/>
      <c r="MF56" s="157" t="s">
        <v>72</v>
      </c>
      <c r="MG56" s="157">
        <v>85</v>
      </c>
      <c r="MH56" s="157">
        <v>53</v>
      </c>
      <c r="MI56" s="157">
        <v>2</v>
      </c>
      <c r="MJ56" s="157">
        <v>30</v>
      </c>
      <c r="MK56" s="158">
        <v>0.62</v>
      </c>
      <c r="ML56" s="158"/>
      <c r="MM56" s="158"/>
      <c r="MN56" s="158"/>
      <c r="MP56" s="157" t="s">
        <v>72</v>
      </c>
      <c r="MQ56" s="157">
        <v>85</v>
      </c>
      <c r="MR56" s="157">
        <v>54</v>
      </c>
      <c r="MS56" s="157">
        <v>2</v>
      </c>
      <c r="MT56" s="157">
        <v>29</v>
      </c>
      <c r="MU56" s="158">
        <v>0.64</v>
      </c>
      <c r="MV56" s="162">
        <f t="shared" si="59"/>
        <v>2.0000000000000018E-2</v>
      </c>
    </row>
    <row r="57" spans="1:360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1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0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E57" s="162"/>
      <c r="MF57" s="157" t="s">
        <v>73</v>
      </c>
      <c r="MG57" s="157">
        <v>291</v>
      </c>
      <c r="MH57" s="157">
        <v>261</v>
      </c>
      <c r="MI57" s="157">
        <v>27</v>
      </c>
      <c r="MJ57" s="157">
        <v>3</v>
      </c>
      <c r="MK57" s="158">
        <v>0.9</v>
      </c>
      <c r="ML57" s="158"/>
      <c r="MM57" s="158"/>
      <c r="MN57" s="158"/>
      <c r="MP57" s="157" t="s">
        <v>73</v>
      </c>
      <c r="MQ57" s="157">
        <v>291</v>
      </c>
      <c r="MR57" s="157">
        <v>269</v>
      </c>
      <c r="MS57" s="157">
        <v>18</v>
      </c>
      <c r="MT57" s="157">
        <v>4</v>
      </c>
      <c r="MU57" s="158">
        <v>0.92</v>
      </c>
      <c r="MV57" s="162">
        <f t="shared" si="59"/>
        <v>2.0000000000000018E-2</v>
      </c>
    </row>
    <row r="58" spans="1:360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1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0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E58" s="162"/>
      <c r="MF58" s="157" t="s">
        <v>264</v>
      </c>
      <c r="MG58" s="157">
        <v>7</v>
      </c>
      <c r="MH58" s="157">
        <v>6</v>
      </c>
      <c r="MI58" s="157">
        <v>1</v>
      </c>
      <c r="MJ58" s="157">
        <v>0</v>
      </c>
      <c r="MK58" s="158">
        <v>0.86</v>
      </c>
      <c r="ML58" s="158"/>
      <c r="MM58" s="158"/>
      <c r="MN58" s="158"/>
      <c r="MP58" s="17" t="s">
        <v>264</v>
      </c>
      <c r="MQ58" s="17">
        <v>7</v>
      </c>
      <c r="MR58" s="17">
        <v>2</v>
      </c>
      <c r="MS58" s="17">
        <v>5</v>
      </c>
      <c r="MT58" s="17">
        <v>0</v>
      </c>
      <c r="MU58" s="158">
        <v>0.28999999999999998</v>
      </c>
      <c r="MV58" s="162">
        <f t="shared" si="59"/>
        <v>-0.57000000000000006</v>
      </c>
    </row>
    <row r="59" spans="1:360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1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0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E59" s="162"/>
      <c r="MF59" s="157" t="s">
        <v>270</v>
      </c>
      <c r="MG59" s="157">
        <v>144</v>
      </c>
      <c r="MH59" s="157">
        <v>131</v>
      </c>
      <c r="MI59" s="157">
        <v>8</v>
      </c>
      <c r="MJ59" s="157">
        <v>5</v>
      </c>
      <c r="MK59" s="158">
        <v>0.91</v>
      </c>
      <c r="ML59" s="158"/>
      <c r="MM59" s="158"/>
      <c r="MN59" s="158"/>
      <c r="MP59" s="157" t="s">
        <v>270</v>
      </c>
      <c r="MQ59" s="157">
        <v>144</v>
      </c>
      <c r="MR59" s="157">
        <v>134</v>
      </c>
      <c r="MS59" s="157">
        <v>8</v>
      </c>
      <c r="MT59" s="157">
        <v>2</v>
      </c>
      <c r="MU59" s="158">
        <v>0.93</v>
      </c>
      <c r="MV59" s="162">
        <f t="shared" si="59"/>
        <v>2.0000000000000018E-2</v>
      </c>
    </row>
    <row r="60" spans="1:360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1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0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E60" s="162"/>
      <c r="MF60" s="157" t="s">
        <v>265</v>
      </c>
      <c r="MG60" s="157">
        <v>68</v>
      </c>
      <c r="MH60" s="157">
        <v>68</v>
      </c>
      <c r="MI60" s="157">
        <v>0</v>
      </c>
      <c r="MJ60" s="157">
        <v>0</v>
      </c>
      <c r="MK60" s="158">
        <v>1</v>
      </c>
      <c r="ML60" s="158"/>
      <c r="MM60" s="158"/>
      <c r="MN60" s="158"/>
      <c r="MP60" s="157" t="s">
        <v>265</v>
      </c>
      <c r="MQ60" s="157">
        <v>68</v>
      </c>
      <c r="MR60" s="157">
        <v>68</v>
      </c>
      <c r="MS60" s="157">
        <v>0</v>
      </c>
      <c r="MT60" s="157">
        <v>0</v>
      </c>
      <c r="MU60" s="158">
        <v>1</v>
      </c>
      <c r="MV60" s="162">
        <f t="shared" si="59"/>
        <v>0</v>
      </c>
    </row>
    <row r="61" spans="1:360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1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0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E61" s="162"/>
      <c r="MF61" s="157" t="s">
        <v>180</v>
      </c>
      <c r="MG61" s="157">
        <v>3</v>
      </c>
      <c r="MH61" s="157">
        <v>3</v>
      </c>
      <c r="MI61" s="157">
        <v>0</v>
      </c>
      <c r="MJ61" s="157">
        <v>0</v>
      </c>
      <c r="MK61" s="158">
        <v>1</v>
      </c>
      <c r="ML61" s="158"/>
      <c r="MM61" s="158"/>
      <c r="MN61" s="158"/>
      <c r="MP61" s="157" t="s">
        <v>180</v>
      </c>
      <c r="MQ61" s="157">
        <v>3</v>
      </c>
      <c r="MR61" s="157">
        <v>3</v>
      </c>
      <c r="MS61" s="157">
        <v>0</v>
      </c>
      <c r="MT61" s="157">
        <v>0</v>
      </c>
      <c r="MU61" s="158">
        <v>1</v>
      </c>
      <c r="MV61" s="162">
        <f t="shared" si="59"/>
        <v>0</v>
      </c>
    </row>
    <row r="62" spans="1:360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1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0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E62" s="162"/>
      <c r="MF62" s="157" t="s">
        <v>77</v>
      </c>
      <c r="MG62" s="157">
        <v>7</v>
      </c>
      <c r="MH62" s="157">
        <v>6</v>
      </c>
      <c r="MI62" s="157">
        <v>1</v>
      </c>
      <c r="MJ62" s="157">
        <v>0</v>
      </c>
      <c r="MK62" s="158">
        <v>0.86</v>
      </c>
      <c r="ML62" s="158"/>
      <c r="MM62" s="158"/>
      <c r="MN62" s="158"/>
      <c r="MP62" s="157" t="s">
        <v>77</v>
      </c>
      <c r="MQ62" s="157">
        <v>7</v>
      </c>
      <c r="MR62" s="157">
        <v>7</v>
      </c>
      <c r="MS62" s="157">
        <v>0</v>
      </c>
      <c r="MT62" s="157">
        <v>0</v>
      </c>
      <c r="MU62" s="158">
        <v>1</v>
      </c>
      <c r="MV62" s="162">
        <f t="shared" si="59"/>
        <v>0.14000000000000001</v>
      </c>
    </row>
    <row r="63" spans="1:360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1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0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E63" s="162"/>
      <c r="MF63" s="157" t="s">
        <v>78</v>
      </c>
      <c r="MG63" s="157">
        <v>32</v>
      </c>
      <c r="MH63" s="157">
        <v>31</v>
      </c>
      <c r="MI63" s="157">
        <v>1</v>
      </c>
      <c r="MJ63" s="157">
        <v>0</v>
      </c>
      <c r="MK63" s="158">
        <v>0.97</v>
      </c>
      <c r="ML63" s="158"/>
      <c r="MM63" s="158"/>
      <c r="MN63" s="158"/>
      <c r="MP63" s="157" t="s">
        <v>78</v>
      </c>
      <c r="MQ63" s="157">
        <v>32</v>
      </c>
      <c r="MR63" s="157">
        <v>31</v>
      </c>
      <c r="MS63" s="157">
        <v>1</v>
      </c>
      <c r="MT63" s="157">
        <v>0</v>
      </c>
      <c r="MU63" s="158">
        <v>0.97</v>
      </c>
      <c r="MV63" s="162">
        <f t="shared" si="59"/>
        <v>0</v>
      </c>
    </row>
    <row r="64" spans="1:360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1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0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E64" s="162"/>
      <c r="MF64" s="157" t="s">
        <v>266</v>
      </c>
      <c r="MG64" s="157">
        <v>160</v>
      </c>
      <c r="MH64" s="157">
        <v>32</v>
      </c>
      <c r="MI64" s="157">
        <v>47</v>
      </c>
      <c r="MJ64" s="157">
        <v>81</v>
      </c>
      <c r="MK64" s="158">
        <v>0.2</v>
      </c>
      <c r="ML64" s="158"/>
      <c r="MM64" s="158"/>
      <c r="MN64" s="158"/>
      <c r="MP64" s="17" t="s">
        <v>266</v>
      </c>
      <c r="MQ64" s="17">
        <v>160</v>
      </c>
      <c r="MR64" s="17">
        <v>31</v>
      </c>
      <c r="MS64" s="17">
        <v>49</v>
      </c>
      <c r="MT64" s="17">
        <v>80</v>
      </c>
      <c r="MU64" s="158">
        <v>0.19</v>
      </c>
      <c r="MV64" s="162">
        <f t="shared" si="59"/>
        <v>-1.0000000000000009E-2</v>
      </c>
    </row>
    <row r="65" spans="1:360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1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0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E65" s="162"/>
      <c r="MF65" s="157" t="s">
        <v>106</v>
      </c>
      <c r="MG65" s="157">
        <v>52</v>
      </c>
      <c r="MH65" s="157">
        <v>52</v>
      </c>
      <c r="MI65" s="157">
        <v>0</v>
      </c>
      <c r="MJ65" s="157">
        <v>0</v>
      </c>
      <c r="MK65" s="158">
        <v>1</v>
      </c>
      <c r="ML65" s="158"/>
      <c r="MM65" s="158"/>
      <c r="MN65" s="158"/>
      <c r="MP65" s="157" t="s">
        <v>106</v>
      </c>
      <c r="MQ65" s="157">
        <v>52</v>
      </c>
      <c r="MR65" s="157">
        <v>52</v>
      </c>
      <c r="MS65" s="157">
        <v>0</v>
      </c>
      <c r="MT65" s="157">
        <v>0</v>
      </c>
      <c r="MU65" s="158">
        <v>1</v>
      </c>
      <c r="MV65" s="162">
        <f t="shared" si="59"/>
        <v>0</v>
      </c>
    </row>
    <row r="66" spans="1:360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1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0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E66" s="162"/>
      <c r="MF66" s="157" t="s">
        <v>80</v>
      </c>
      <c r="MG66" s="157">
        <v>20</v>
      </c>
      <c r="MH66" s="157">
        <v>20</v>
      </c>
      <c r="MI66" s="157">
        <v>0</v>
      </c>
      <c r="MJ66" s="157">
        <v>0</v>
      </c>
      <c r="MK66" s="158">
        <v>1</v>
      </c>
      <c r="ML66" s="158"/>
      <c r="MM66" s="158"/>
      <c r="MN66" s="158"/>
      <c r="MP66" s="17" t="s">
        <v>80</v>
      </c>
      <c r="MQ66" s="17">
        <v>20</v>
      </c>
      <c r="MR66" s="17">
        <v>19</v>
      </c>
      <c r="MS66" s="17">
        <v>1</v>
      </c>
      <c r="MT66" s="17">
        <v>0</v>
      </c>
      <c r="MU66" s="158">
        <v>0.95</v>
      </c>
      <c r="MV66" s="162">
        <f t="shared" si="59"/>
        <v>-5.0000000000000044E-2</v>
      </c>
    </row>
    <row r="67" spans="1:360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1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0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E67" s="162"/>
      <c r="MF67" s="157" t="s">
        <v>85</v>
      </c>
      <c r="MG67" s="157">
        <v>3</v>
      </c>
      <c r="MH67" s="157">
        <v>3</v>
      </c>
      <c r="MI67" s="157">
        <v>0</v>
      </c>
      <c r="MJ67" s="157">
        <v>0</v>
      </c>
      <c r="MK67" s="158">
        <v>1</v>
      </c>
      <c r="ML67" s="158"/>
      <c r="MM67" s="158"/>
      <c r="MN67" s="158"/>
      <c r="MP67" s="157" t="s">
        <v>85</v>
      </c>
      <c r="MQ67" s="157">
        <v>3</v>
      </c>
      <c r="MR67" s="157">
        <v>3</v>
      </c>
      <c r="MS67" s="157">
        <v>0</v>
      </c>
      <c r="MT67" s="157">
        <v>0</v>
      </c>
      <c r="MU67" s="158">
        <v>1</v>
      </c>
      <c r="MV67" s="162">
        <f t="shared" si="59"/>
        <v>0</v>
      </c>
    </row>
    <row r="68" spans="1:360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1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2">J68/I68</f>
        <v>1</v>
      </c>
      <c r="N68" s="108">
        <f t="shared" ref="N68:N73" si="63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4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65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66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67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68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69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0">BN68/BM68</f>
        <v>1</v>
      </c>
      <c r="BR68" s="108">
        <f t="shared" ref="BR68:BR73" si="71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2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3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4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75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76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77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78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79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0">FV68/FU68</f>
        <v>1</v>
      </c>
      <c r="FZ68" s="162">
        <f t="shared" ref="FZ68:FZ73" si="81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2">GD68/GC68</f>
        <v>1</v>
      </c>
      <c r="GH68" s="162">
        <f t="shared" ref="GH68:GH73" si="83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4">GL68/GK68</f>
        <v>1</v>
      </c>
      <c r="GP68" s="162">
        <f t="shared" ref="GP68:GP73" si="85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86">GT68/GS68</f>
        <v>1</v>
      </c>
      <c r="GX68" s="162">
        <f t="shared" ref="GX68:GX73" si="87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88">HB68/HA68</f>
        <v>1</v>
      </c>
      <c r="HF68" s="162">
        <f t="shared" ref="HF68:HF73" si="89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4" si="90">HJ68/HI68</f>
        <v>1</v>
      </c>
      <c r="HN68" s="162">
        <f t="shared" ref="HN68:HN73" si="91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2">HR68/HQ68</f>
        <v>1</v>
      </c>
      <c r="HV68" s="162">
        <f t="shared" ref="HV68:HV73" si="93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4" si="94">HZ68/HY68</f>
        <v>1</v>
      </c>
      <c r="ID68" s="162">
        <f t="shared" ref="ID68:ID73" si="95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4" si="96">IH68/IG68</f>
        <v>1</v>
      </c>
      <c r="IL68" s="162">
        <f t="shared" ref="IL68:IL73" si="97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4" si="98">IP68/IO68</f>
        <v>1</v>
      </c>
      <c r="IT68" s="162">
        <f t="shared" ref="IT68:IT73" si="99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4" si="100">IX68/IW68</f>
        <v>1</v>
      </c>
      <c r="JB68" s="162">
        <f t="shared" ref="JB68:JB73" si="101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4" si="102">JF68/JE68</f>
        <v>1</v>
      </c>
      <c r="JJ68" s="162">
        <f t="shared" ref="JJ68:JJ73" si="103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4" si="104">JN68/JM68</f>
        <v>1</v>
      </c>
      <c r="JR68" s="162">
        <f t="shared" ref="JR68:JR73" si="105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4" si="106">JV68/JU68</f>
        <v>1</v>
      </c>
      <c r="JZ68" s="162">
        <f t="shared" ref="JZ68:JZ73" si="107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4" si="108">KD68/KC68</f>
        <v>1</v>
      </c>
      <c r="KH68" s="162">
        <f t="shared" ref="KH68:KH73" si="109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4" si="110">KL68/KK68</f>
        <v>1</v>
      </c>
      <c r="KP68" s="162">
        <f t="shared" ref="KP68:KP73" si="111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4" si="112">KT68/KS68</f>
        <v>1</v>
      </c>
      <c r="KX68" s="162">
        <f t="shared" ref="KX68:KX73" si="113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4" si="114">LB68/LA68</f>
        <v>1</v>
      </c>
      <c r="LF68" s="162">
        <f t="shared" ref="LF68:LF73" si="115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4" si="116">LJ68/LI68</f>
        <v>1</v>
      </c>
      <c r="LN68" s="162">
        <f t="shared" ref="LN68:LN73" si="117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18">LR68/LQ68</f>
        <v>1</v>
      </c>
      <c r="LV68" s="162">
        <f t="shared" ref="LV68:LV73" si="119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0">LZ68/LY68</f>
        <v>1</v>
      </c>
      <c r="MD68" s="162">
        <f t="shared" ref="MD68:MD73" si="121">MC68-LU68</f>
        <v>0</v>
      </c>
      <c r="ME68" s="162"/>
      <c r="MF68" s="157" t="s">
        <v>108</v>
      </c>
      <c r="MG68" s="157">
        <v>4</v>
      </c>
      <c r="MH68" s="157">
        <v>4</v>
      </c>
      <c r="MI68" s="157">
        <v>0</v>
      </c>
      <c r="MJ68" s="157">
        <v>0</v>
      </c>
      <c r="MK68" s="158">
        <v>1</v>
      </c>
      <c r="ML68" s="158"/>
      <c r="MM68" s="158"/>
      <c r="MN68" s="158"/>
      <c r="MP68" s="157" t="s">
        <v>108</v>
      </c>
      <c r="MQ68" s="157">
        <v>4</v>
      </c>
      <c r="MR68" s="157">
        <v>4</v>
      </c>
      <c r="MS68" s="157">
        <v>0</v>
      </c>
      <c r="MT68" s="157">
        <v>0</v>
      </c>
      <c r="MU68" s="158">
        <v>1</v>
      </c>
      <c r="MV68" s="162">
        <f t="shared" ref="MV68:MV73" si="122">MU68-MK68</f>
        <v>0</v>
      </c>
    </row>
    <row r="69" spans="1:360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1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2"/>
        <v>0.82608695652173914</v>
      </c>
      <c r="N69" s="108">
        <f t="shared" si="63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4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65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66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67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68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69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0"/>
        <v>0.82608695652173914</v>
      </c>
      <c r="BR69" s="108">
        <f t="shared" si="71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2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3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4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75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76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77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78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79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0"/>
        <v>0.82608695652173914</v>
      </c>
      <c r="FZ69" s="162">
        <f t="shared" si="81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2"/>
        <v>0.82608695652173914</v>
      </c>
      <c r="GH69" s="162">
        <f t="shared" si="83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4"/>
        <v>0.82608695652173914</v>
      </c>
      <c r="GP69" s="162">
        <f t="shared" si="85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86"/>
        <v>0.82608695652173914</v>
      </c>
      <c r="GX69" s="162">
        <f t="shared" si="87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88"/>
        <v>0.82608695652173914</v>
      </c>
      <c r="HF69" s="162">
        <f t="shared" si="89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0"/>
        <v>0.82608695652173914</v>
      </c>
      <c r="HN69" s="162">
        <f t="shared" si="91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2"/>
        <v>0.82608695652173914</v>
      </c>
      <c r="HV69" s="162">
        <f t="shared" si="93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4"/>
        <v>0.82608695652173914</v>
      </c>
      <c r="ID69" s="162">
        <f t="shared" si="95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96"/>
        <v>0.82608695652173914</v>
      </c>
      <c r="IL69" s="162">
        <f t="shared" si="97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98"/>
        <v>0.82608695652173914</v>
      </c>
      <c r="IT69" s="162">
        <f t="shared" si="99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0"/>
        <v>0.82608695652173914</v>
      </c>
      <c r="JB69" s="162">
        <f t="shared" si="101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2"/>
        <v>0.82608695652173914</v>
      </c>
      <c r="JJ69" s="162">
        <f t="shared" si="103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4"/>
        <v>0.82608695652173914</v>
      </c>
      <c r="JR69" s="162">
        <f t="shared" si="105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06"/>
        <v>0.82608695652173914</v>
      </c>
      <c r="JZ69" s="162">
        <f t="shared" si="107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08"/>
        <v>0.82608695652173914</v>
      </c>
      <c r="KH69" s="162">
        <f t="shared" si="109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0"/>
        <v>0.82608695652173914</v>
      </c>
      <c r="KP69" s="162">
        <f t="shared" si="111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2"/>
        <v>0.82608695652173914</v>
      </c>
      <c r="KX69" s="162">
        <f t="shared" si="113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4"/>
        <v>0.82608695652173914</v>
      </c>
      <c r="LF69" s="162">
        <f t="shared" si="115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16"/>
        <v>0.82608695652173914</v>
      </c>
      <c r="LN69" s="162">
        <f t="shared" si="117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18"/>
        <v>0.82608695652173914</v>
      </c>
      <c r="LV69" s="162">
        <f t="shared" si="119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0"/>
        <v>0.82608695652173914</v>
      </c>
      <c r="MD69" s="162">
        <f t="shared" si="121"/>
        <v>0</v>
      </c>
      <c r="ME69" s="162"/>
      <c r="MF69" s="157" t="s">
        <v>267</v>
      </c>
      <c r="MG69" s="157">
        <v>92</v>
      </c>
      <c r="MH69" s="157">
        <v>76</v>
      </c>
      <c r="MI69" s="157">
        <v>10</v>
      </c>
      <c r="MJ69" s="157">
        <v>6</v>
      </c>
      <c r="MK69" s="158">
        <v>0.83</v>
      </c>
      <c r="ML69" s="158"/>
      <c r="MM69" s="158"/>
      <c r="MN69" s="158"/>
      <c r="MP69" s="157" t="s">
        <v>267</v>
      </c>
      <c r="MQ69" s="157">
        <v>92</v>
      </c>
      <c r="MR69" s="157">
        <v>76</v>
      </c>
      <c r="MS69" s="157">
        <v>10</v>
      </c>
      <c r="MT69" s="157">
        <v>6</v>
      </c>
      <c r="MU69" s="158">
        <v>0.83</v>
      </c>
      <c r="MV69" s="162">
        <f t="shared" si="122"/>
        <v>0</v>
      </c>
    </row>
    <row r="70" spans="1:360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1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2"/>
        <v>0.46478873239436619</v>
      </c>
      <c r="N70" s="108">
        <f t="shared" si="63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4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65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66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67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68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69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0"/>
        <v>0.47887323943661969</v>
      </c>
      <c r="BR70" s="108">
        <f t="shared" si="71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2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3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4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75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76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77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78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79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0"/>
        <v>0.647887323943662</v>
      </c>
      <c r="FZ70" s="162">
        <f t="shared" si="81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2"/>
        <v>0.63380281690140849</v>
      </c>
      <c r="GH70" s="162">
        <f t="shared" si="83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4"/>
        <v>0.63380281690140849</v>
      </c>
      <c r="GP70" s="162">
        <f t="shared" si="85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86"/>
        <v>0.647887323943662</v>
      </c>
      <c r="GX70" s="162">
        <f t="shared" si="87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88"/>
        <v>0.647887323943662</v>
      </c>
      <c r="HF70" s="162">
        <f t="shared" si="89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0"/>
        <v>0.647887323943662</v>
      </c>
      <c r="HN70" s="162">
        <f t="shared" si="91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2"/>
        <v>0.647887323943662</v>
      </c>
      <c r="HV70" s="162">
        <f t="shared" si="93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4"/>
        <v>0.647887323943662</v>
      </c>
      <c r="ID70" s="162">
        <f t="shared" si="95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96"/>
        <v>0.647887323943662</v>
      </c>
      <c r="IL70" s="162">
        <f t="shared" si="97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98"/>
        <v>0.647887323943662</v>
      </c>
      <c r="IT70" s="162">
        <f t="shared" si="99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0"/>
        <v>0.647887323943662</v>
      </c>
      <c r="JB70" s="162">
        <f t="shared" si="101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2"/>
        <v>0.647887323943662</v>
      </c>
      <c r="JJ70" s="162">
        <f t="shared" si="103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4"/>
        <v>0.647887323943662</v>
      </c>
      <c r="JR70" s="162">
        <f t="shared" si="105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06"/>
        <v>0.647887323943662</v>
      </c>
      <c r="JZ70" s="162">
        <f t="shared" si="107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08"/>
        <v>0.647887323943662</v>
      </c>
      <c r="KH70" s="162">
        <f t="shared" si="109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0"/>
        <v>0.647887323943662</v>
      </c>
      <c r="KP70" s="162">
        <f t="shared" si="111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2"/>
        <v>0.647887323943662</v>
      </c>
      <c r="KX70" s="162">
        <f t="shared" si="113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4"/>
        <v>0.647887323943662</v>
      </c>
      <c r="LF70" s="162">
        <f t="shared" si="115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16"/>
        <v>0.647887323943662</v>
      </c>
      <c r="LN70" s="162">
        <f t="shared" si="117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18"/>
        <v>0.647887323943662</v>
      </c>
      <c r="LV70" s="162">
        <f t="shared" si="119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0"/>
        <v>0.647887323943662</v>
      </c>
      <c r="MD70" s="162">
        <f t="shared" si="121"/>
        <v>0</v>
      </c>
      <c r="ME70" s="162"/>
      <c r="MF70" s="157" t="s">
        <v>82</v>
      </c>
      <c r="MG70" s="157">
        <v>71</v>
      </c>
      <c r="MH70" s="157">
        <v>45</v>
      </c>
      <c r="MI70" s="157">
        <v>8</v>
      </c>
      <c r="MJ70" s="157">
        <v>18</v>
      </c>
      <c r="MK70" s="158">
        <v>0.63</v>
      </c>
      <c r="ML70" s="158"/>
      <c r="MM70" s="158"/>
      <c r="MN70" s="158"/>
      <c r="MP70" s="17" t="s">
        <v>82</v>
      </c>
      <c r="MQ70" s="17">
        <v>71</v>
      </c>
      <c r="MR70" s="17">
        <v>21</v>
      </c>
      <c r="MS70" s="17">
        <v>14</v>
      </c>
      <c r="MT70" s="17">
        <v>36</v>
      </c>
      <c r="MU70" s="158">
        <v>0.3</v>
      </c>
      <c r="MV70" s="162">
        <f t="shared" si="122"/>
        <v>-0.33</v>
      </c>
    </row>
    <row r="71" spans="1:360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1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2"/>
        <v>0.99639639639639643</v>
      </c>
      <c r="N71" s="108">
        <f t="shared" si="63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4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65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66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67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68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69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0"/>
        <v>0.99639639639639643</v>
      </c>
      <c r="BR71" s="108">
        <f t="shared" si="71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2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3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4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75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76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77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78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79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0"/>
        <v>2.2014309301045681E-2</v>
      </c>
      <c r="FZ71" s="162">
        <f t="shared" si="81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2"/>
        <v>2.6720106880427523E-2</v>
      </c>
      <c r="GH71" s="162">
        <f t="shared" si="83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4"/>
        <v>2.2014309301045681E-2</v>
      </c>
      <c r="GP71" s="162">
        <f t="shared" si="85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86"/>
        <v>0.91449565798263188</v>
      </c>
      <c r="GX71" s="162">
        <f t="shared" si="87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88"/>
        <v>0.91449565798263188</v>
      </c>
      <c r="HF71" s="162">
        <f t="shared" si="89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0"/>
        <v>0.91449565798263188</v>
      </c>
      <c r="HN71" s="162">
        <f t="shared" si="91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2"/>
        <v>0.91449565798263188</v>
      </c>
      <c r="HV71" s="162">
        <f t="shared" si="93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4"/>
        <v>0.91449565798263188</v>
      </c>
      <c r="ID71" s="162">
        <f t="shared" si="95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96"/>
        <v>0.91449565798263188</v>
      </c>
      <c r="IL71" s="162">
        <f t="shared" si="97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98"/>
        <v>0.91449565798263188</v>
      </c>
      <c r="IT71" s="162">
        <f t="shared" si="99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0"/>
        <v>0.91449565798263188</v>
      </c>
      <c r="JB71" s="162">
        <f t="shared" si="101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2"/>
        <v>0.91449565798263188</v>
      </c>
      <c r="JJ71" s="162">
        <f t="shared" si="103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4"/>
        <v>0.91449565798263188</v>
      </c>
      <c r="JR71" s="162">
        <f t="shared" si="105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06"/>
        <v>0.91449565798263188</v>
      </c>
      <c r="JZ71" s="162">
        <f t="shared" si="107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08"/>
        <v>0.91449565798263188</v>
      </c>
      <c r="KH71" s="162">
        <f t="shared" si="109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0"/>
        <v>0.91449565798263188</v>
      </c>
      <c r="KP71" s="162">
        <f t="shared" si="111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2"/>
        <v>0.91449565798263188</v>
      </c>
      <c r="KX71" s="162">
        <f t="shared" si="113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4"/>
        <v>0.91449565798263188</v>
      </c>
      <c r="LF71" s="162">
        <f t="shared" si="115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16"/>
        <v>0.82534869617950268</v>
      </c>
      <c r="LN71" s="162">
        <f t="shared" si="117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18"/>
        <v>0.82534869617950268</v>
      </c>
      <c r="LV71" s="162">
        <f t="shared" si="119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0"/>
        <v>0.82534869617950268</v>
      </c>
      <c r="MD71" s="162">
        <f t="shared" si="121"/>
        <v>0</v>
      </c>
      <c r="ME71" s="162"/>
      <c r="MF71" s="157" t="s">
        <v>86</v>
      </c>
      <c r="MG71" s="157">
        <v>1649</v>
      </c>
      <c r="MH71" s="157">
        <v>1361</v>
      </c>
      <c r="MI71" s="157">
        <v>137</v>
      </c>
      <c r="MJ71" s="157">
        <v>151</v>
      </c>
      <c r="MK71" s="158">
        <v>0.83</v>
      </c>
      <c r="ML71" s="158"/>
      <c r="MM71" s="158"/>
      <c r="MN71" s="158"/>
      <c r="MP71" s="17" t="s">
        <v>86</v>
      </c>
      <c r="MQ71" s="17">
        <v>168</v>
      </c>
      <c r="MR71" s="17">
        <v>0</v>
      </c>
      <c r="MS71" s="17">
        <v>0</v>
      </c>
      <c r="MT71" s="17">
        <v>168</v>
      </c>
      <c r="MU71" s="158">
        <v>0</v>
      </c>
      <c r="MV71" s="162">
        <f t="shared" si="122"/>
        <v>-0.83</v>
      </c>
    </row>
    <row r="72" spans="1:360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1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2"/>
        <v>0.95454545454545459</v>
      </c>
      <c r="N72" s="108">
        <f t="shared" si="63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4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65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66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67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68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69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0"/>
        <v>0.95454545454545459</v>
      </c>
      <c r="BR72" s="108">
        <f t="shared" si="71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2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3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4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75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76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77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78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79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0"/>
        <v>0.95454545454545459</v>
      </c>
      <c r="FZ72" s="162">
        <f t="shared" si="81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2"/>
        <v>0.95454545454545459</v>
      </c>
      <c r="GH72" s="162">
        <f t="shared" si="83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4"/>
        <v>0.95454545454545459</v>
      </c>
      <c r="GP72" s="162">
        <f t="shared" si="85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86"/>
        <v>0.95454545454545459</v>
      </c>
      <c r="GX72" s="162">
        <f t="shared" si="87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88"/>
        <v>0.95454545454545459</v>
      </c>
      <c r="HF72" s="162">
        <f t="shared" si="89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0"/>
        <v>0.95454545454545459</v>
      </c>
      <c r="HN72" s="162">
        <f t="shared" si="91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2"/>
        <v>0.95454545454545459</v>
      </c>
      <c r="HV72" s="162">
        <f t="shared" si="93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4"/>
        <v>0.95454545454545459</v>
      </c>
      <c r="ID72" s="162">
        <f t="shared" si="95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96"/>
        <v>0.95454545454545459</v>
      </c>
      <c r="IL72" s="162">
        <f t="shared" si="97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98"/>
        <v>0.95454545454545459</v>
      </c>
      <c r="IT72" s="162">
        <f t="shared" si="99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0"/>
        <v>0.95454545454545459</v>
      </c>
      <c r="JB72" s="162">
        <f t="shared" si="101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2"/>
        <v>0.95454545454545459</v>
      </c>
      <c r="JJ72" s="162">
        <f t="shared" si="103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4"/>
        <v>0.95454545454545459</v>
      </c>
      <c r="JR72" s="162">
        <f t="shared" si="105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06"/>
        <v>0.95454545454545459</v>
      </c>
      <c r="JZ72" s="162">
        <f t="shared" si="107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08"/>
        <v>0.95454545454545459</v>
      </c>
      <c r="KH72" s="162">
        <f t="shared" si="109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0"/>
        <v>0.95454545454545459</v>
      </c>
      <c r="KP72" s="162">
        <f t="shared" si="111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2"/>
        <v>0.95454545454545459</v>
      </c>
      <c r="KX72" s="162">
        <f t="shared" si="113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4"/>
        <v>0.95454545454545459</v>
      </c>
      <c r="LF72" s="162">
        <f t="shared" si="115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16"/>
        <v>0.95454545454545459</v>
      </c>
      <c r="LN72" s="162">
        <f t="shared" si="117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18"/>
        <v>0.95454545454545459</v>
      </c>
      <c r="LV72" s="162">
        <f t="shared" si="119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0"/>
        <v>0.95454545454545459</v>
      </c>
      <c r="MD72" s="162">
        <f t="shared" si="121"/>
        <v>0</v>
      </c>
      <c r="ME72" s="162"/>
      <c r="MF72" s="157" t="s">
        <v>83</v>
      </c>
      <c r="MG72" s="157">
        <v>22</v>
      </c>
      <c r="MH72" s="157">
        <v>21</v>
      </c>
      <c r="MI72" s="157">
        <v>1</v>
      </c>
      <c r="MJ72" s="157">
        <v>0</v>
      </c>
      <c r="MK72" s="158">
        <v>0.95</v>
      </c>
      <c r="ML72" s="158"/>
      <c r="MM72" s="158"/>
      <c r="MN72" s="158"/>
      <c r="MP72" s="157" t="s">
        <v>83</v>
      </c>
      <c r="MQ72" s="157">
        <v>22</v>
      </c>
      <c r="MR72" s="157">
        <v>21</v>
      </c>
      <c r="MS72" s="157">
        <v>1</v>
      </c>
      <c r="MT72" s="157">
        <v>0</v>
      </c>
      <c r="MU72" s="158">
        <v>0.95</v>
      </c>
      <c r="MV72" s="162">
        <f t="shared" si="122"/>
        <v>0</v>
      </c>
    </row>
    <row r="73" spans="1:360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1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2"/>
        <v>0.82222222222222219</v>
      </c>
      <c r="N73" s="108">
        <f t="shared" si="63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4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65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66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67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68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69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0"/>
        <v>0.81481481481481477</v>
      </c>
      <c r="BR73" s="108">
        <f t="shared" si="71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2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3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4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75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76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77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78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79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0"/>
        <v>0.79850746268656714</v>
      </c>
      <c r="FZ73" s="162">
        <f t="shared" si="8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2"/>
        <v>0.79850746268656714</v>
      </c>
      <c r="GH73" s="162">
        <f t="shared" si="83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4"/>
        <v>0.79850746268656714</v>
      </c>
      <c r="GP73" s="162">
        <f t="shared" si="85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86"/>
        <v>0.81343283582089554</v>
      </c>
      <c r="GX73" s="162">
        <f t="shared" si="87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88"/>
        <v>0.81343283582089554</v>
      </c>
      <c r="HF73" s="162">
        <f t="shared" si="89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0"/>
        <v>0.83582089552238803</v>
      </c>
      <c r="HN73" s="162">
        <f t="shared" si="91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2"/>
        <v>0.83582089552238803</v>
      </c>
      <c r="HV73" s="162">
        <f t="shared" si="93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4"/>
        <v>0.83582089552238803</v>
      </c>
      <c r="ID73" s="162">
        <f t="shared" si="95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96"/>
        <v>0.83582089552238803</v>
      </c>
      <c r="IL73" s="162">
        <f t="shared" si="97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98"/>
        <v>0.83582089552238803</v>
      </c>
      <c r="IT73" s="162">
        <f t="shared" si="99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0"/>
        <v>0.83582089552238803</v>
      </c>
      <c r="JB73" s="162">
        <f t="shared" si="101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2"/>
        <v>0.83582089552238803</v>
      </c>
      <c r="JJ73" s="162">
        <f t="shared" si="103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4"/>
        <v>0.83582089552238803</v>
      </c>
      <c r="JR73" s="162">
        <f t="shared" si="105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06"/>
        <v>0.83582089552238803</v>
      </c>
      <c r="JZ73" s="162">
        <f t="shared" si="107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08"/>
        <v>0.83582089552238803</v>
      </c>
      <c r="KH73" s="162">
        <f t="shared" si="109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0"/>
        <v>0.83582089552238803</v>
      </c>
      <c r="KP73" s="162">
        <f t="shared" si="111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2"/>
        <v>0.83582089552238803</v>
      </c>
      <c r="KX73" s="162">
        <f t="shared" si="113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4"/>
        <v>0.83582089552238803</v>
      </c>
      <c r="LF73" s="162">
        <f t="shared" si="115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16"/>
        <v>0.83582089552238803</v>
      </c>
      <c r="LN73" s="162">
        <f t="shared" si="117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18"/>
        <v>0.83582089552238803</v>
      </c>
      <c r="LV73" s="162">
        <f t="shared" si="119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0"/>
        <v>0.83582089552238803</v>
      </c>
      <c r="MD73" s="162">
        <f t="shared" si="121"/>
        <v>0</v>
      </c>
      <c r="ME73" s="162"/>
      <c r="MF73" s="157" t="s">
        <v>84</v>
      </c>
      <c r="MG73" s="157">
        <v>134</v>
      </c>
      <c r="MH73" s="157">
        <v>111</v>
      </c>
      <c r="MI73" s="157">
        <v>13</v>
      </c>
      <c r="MJ73" s="157">
        <v>10</v>
      </c>
      <c r="MK73" s="158">
        <v>0.83</v>
      </c>
      <c r="ML73" s="158"/>
      <c r="MM73" s="158"/>
      <c r="MN73" s="158"/>
      <c r="MP73" s="17" t="s">
        <v>84</v>
      </c>
      <c r="MQ73" s="17">
        <v>134</v>
      </c>
      <c r="MR73" s="17">
        <v>81</v>
      </c>
      <c r="MS73" s="17">
        <v>10</v>
      </c>
      <c r="MT73" s="17">
        <v>43</v>
      </c>
      <c r="MU73" s="158">
        <v>0.6</v>
      </c>
      <c r="MV73" s="162">
        <f t="shared" si="122"/>
        <v>-0.22999999999999998</v>
      </c>
    </row>
    <row r="74" spans="1:360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2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0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88"/>
        <v>0.8614425162689805</v>
      </c>
      <c r="HI74" s="156">
        <f>SUM(HI3:HI73)</f>
        <v>11064</v>
      </c>
      <c r="HJ74" s="156">
        <f>SUM(HJ3:HJ73)</f>
        <v>9537</v>
      </c>
      <c r="HM74" s="158">
        <f t="shared" si="90"/>
        <v>0.86198481561822127</v>
      </c>
      <c r="HQ74" s="156">
        <f>SUM(HQ3:HQ73)</f>
        <v>11064</v>
      </c>
      <c r="HR74" s="156">
        <f>SUM(HR3:HR73)</f>
        <v>9537</v>
      </c>
      <c r="HU74" s="158">
        <f t="shared" si="92"/>
        <v>0.86198481561822127</v>
      </c>
      <c r="HY74" s="156">
        <f>SUM(HY3:HY73)</f>
        <v>11064</v>
      </c>
      <c r="HZ74" s="156">
        <f>SUM(HZ3:HZ73)</f>
        <v>9538</v>
      </c>
      <c r="IC74" s="158">
        <f t="shared" si="94"/>
        <v>0.86207519884309469</v>
      </c>
      <c r="IG74" s="156">
        <f>SUM(IG3:IG73)</f>
        <v>11064</v>
      </c>
      <c r="IH74" s="156">
        <f>SUM(IH3:IH73)</f>
        <v>9932</v>
      </c>
      <c r="IK74" s="158">
        <f t="shared" si="96"/>
        <v>0.8976861894432393</v>
      </c>
      <c r="IO74" s="156">
        <f>SUM(IO3:IO73)</f>
        <v>11064</v>
      </c>
      <c r="IP74" s="156">
        <f>SUM(IP3:IP73)</f>
        <v>9933</v>
      </c>
      <c r="IS74" s="158">
        <f t="shared" si="98"/>
        <v>0.89777657266811284</v>
      </c>
      <c r="IW74" s="156">
        <f>SUM(IW3:IW73)</f>
        <v>11064</v>
      </c>
      <c r="IX74" s="156">
        <f>SUM(IX3:IX73)</f>
        <v>9932</v>
      </c>
      <c r="JA74" s="158">
        <f t="shared" si="100"/>
        <v>0.8976861894432393</v>
      </c>
      <c r="JE74" s="156">
        <f>SUM(JE3:JE73)</f>
        <v>11064</v>
      </c>
      <c r="JF74" s="156">
        <f>SUM(JF3:JF73)</f>
        <v>9932</v>
      </c>
      <c r="JI74" s="158">
        <f t="shared" si="102"/>
        <v>0.8976861894432393</v>
      </c>
      <c r="JM74" s="156">
        <f>SUM(JM3:JM73)</f>
        <v>11064</v>
      </c>
      <c r="JN74" s="156">
        <f>SUM(JN3:JN73)</f>
        <v>9932</v>
      </c>
      <c r="JQ74" s="158">
        <f t="shared" si="104"/>
        <v>0.8976861894432393</v>
      </c>
      <c r="JU74" s="156">
        <f>SUM(JU3:JU73)</f>
        <v>11064</v>
      </c>
      <c r="JV74" s="156">
        <f>SUM(JV3:JV73)</f>
        <v>10041</v>
      </c>
      <c r="JY74" s="158">
        <f t="shared" si="106"/>
        <v>0.90753796095444683</v>
      </c>
      <c r="KC74" s="156">
        <f>SUM(KC3:KC73)</f>
        <v>11087</v>
      </c>
      <c r="KD74" s="156">
        <f>SUM(KD3:KD73)</f>
        <v>10051</v>
      </c>
      <c r="KG74" s="158">
        <f t="shared" si="108"/>
        <v>0.9065572291873365</v>
      </c>
      <c r="KK74" s="156">
        <f>SUM(KK3:KK73)</f>
        <v>11087</v>
      </c>
      <c r="KL74" s="156">
        <f>SUM(KL3:KL73)</f>
        <v>10050</v>
      </c>
      <c r="KO74" s="158">
        <f t="shared" si="110"/>
        <v>0.90646703346261392</v>
      </c>
      <c r="KS74" s="156">
        <f>SUM(KS3:KS73)</f>
        <v>11087</v>
      </c>
      <c r="KT74" s="156">
        <f>SUM(KT3:KT73)</f>
        <v>10051</v>
      </c>
      <c r="KW74" s="158">
        <f t="shared" si="112"/>
        <v>0.9065572291873365</v>
      </c>
      <c r="LA74" s="156">
        <f>SUM(LA3:LA73)</f>
        <v>11087</v>
      </c>
      <c r="LB74" s="156">
        <f>SUM(LB3:LB73)</f>
        <v>10051</v>
      </c>
      <c r="LE74" s="158">
        <f t="shared" si="114"/>
        <v>0.9065572291873365</v>
      </c>
      <c r="LI74" s="156">
        <f>SUM(LI3:LI73)</f>
        <v>11280</v>
      </c>
      <c r="LJ74" s="156">
        <f>SUM(LJ3:LJ73)</f>
        <v>10083</v>
      </c>
      <c r="LM74" s="158">
        <f t="shared" si="116"/>
        <v>0.89388297872340428</v>
      </c>
      <c r="LQ74" s="156">
        <f>SUM(LQ3:LQ73)</f>
        <v>11280</v>
      </c>
      <c r="LR74" s="156">
        <f>SUM(LR3:LR73)</f>
        <v>10084</v>
      </c>
      <c r="LU74" s="158">
        <f t="shared" si="118"/>
        <v>0.8939716312056738</v>
      </c>
      <c r="LY74" s="156">
        <f>SUM(LY3:LY73)</f>
        <v>11280</v>
      </c>
      <c r="LZ74" s="156">
        <f>SUM(LZ3:LZ73)</f>
        <v>10083</v>
      </c>
      <c r="MC74" s="158">
        <f t="shared" si="120"/>
        <v>0.89388297872340428</v>
      </c>
    </row>
    <row r="75" spans="1:360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60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60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60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60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02"/>
      <c r="DY79" s="202"/>
      <c r="DZ79" s="202"/>
      <c r="EA79" s="202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</row>
    <row r="80" spans="1:360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</row>
    <row r="81" spans="1:341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</row>
    <row r="82" spans="1:341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419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</row>
    <row r="83" spans="1:341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</row>
    <row r="84" spans="1:341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396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396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396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396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396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396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396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396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396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396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</row>
    <row r="85" spans="1:341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396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</row>
    <row r="86" spans="1:341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</row>
    <row r="87" spans="1:341">
      <c r="JI87" s="162"/>
      <c r="JQ87" s="162"/>
      <c r="JY87" s="162"/>
      <c r="KG87" s="162"/>
      <c r="KO87" s="162"/>
      <c r="KW87" s="162"/>
      <c r="LE87" s="162"/>
      <c r="LH87" s="156" t="s">
        <v>420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</row>
    <row r="88" spans="1:341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</row>
    <row r="89" spans="1:341" ht="17.25" thickBot="1">
      <c r="EV89" s="157"/>
      <c r="EW89" s="157"/>
      <c r="EX89" s="157"/>
      <c r="EY89" s="157"/>
      <c r="EZ89" s="157"/>
      <c r="FA89" s="158"/>
      <c r="HX89" s="190"/>
      <c r="HY89" s="190"/>
      <c r="HZ89" s="191"/>
      <c r="IA89" s="192"/>
      <c r="IB89" s="190"/>
      <c r="IC89" s="193"/>
      <c r="IF89" s="190"/>
      <c r="IG89" s="190"/>
      <c r="IH89" s="191"/>
      <c r="II89" s="192"/>
      <c r="IJ89" s="190"/>
      <c r="IK89" s="193"/>
      <c r="IN89" s="190"/>
      <c r="IO89" s="190"/>
      <c r="IP89" s="191"/>
      <c r="IQ89" s="192"/>
      <c r="IR89" s="190"/>
      <c r="IS89" s="193"/>
      <c r="IV89" s="190"/>
      <c r="IW89" s="190"/>
      <c r="IX89" s="191"/>
      <c r="IY89" s="192"/>
      <c r="IZ89" s="190"/>
      <c r="JA89" s="193"/>
      <c r="JE89" s="190"/>
      <c r="JF89" s="191"/>
      <c r="JG89" s="192"/>
      <c r="JH89" s="190"/>
      <c r="JM89" s="190"/>
      <c r="JN89" s="191"/>
      <c r="JO89" s="192"/>
      <c r="JP89" s="190"/>
      <c r="JU89" s="190"/>
      <c r="JV89" s="191"/>
      <c r="JW89" s="192"/>
      <c r="JX89" s="190"/>
      <c r="KC89" s="190"/>
      <c r="KD89" s="191"/>
      <c r="KE89" s="192"/>
      <c r="KF89" s="190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</row>
    <row r="91" spans="1:341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</row>
    <row r="94" spans="1:341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</row>
    <row r="95" spans="1:341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</row>
    <row r="96" spans="1:341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</row>
    <row r="97" spans="216:340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</row>
    <row r="98" spans="216:340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</row>
    <row r="99" spans="216:340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</row>
    <row r="100" spans="216:340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</row>
    <row r="101" spans="216:340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</row>
    <row r="102" spans="216:340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</row>
    <row r="103" spans="216:340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</row>
  </sheetData>
  <autoFilter ref="A2:MV74"/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19" priority="387" operator="equal">
      <formula>799</formula>
    </cfRule>
    <cfRule type="uniqueValues" priority="388"/>
  </conditionalFormatting>
  <conditionalFormatting sqref="CK9">
    <cfRule type="cellIs" dxfId="218" priority="385" operator="equal">
      <formula>799</formula>
    </cfRule>
    <cfRule type="uniqueValues" priority="386"/>
  </conditionalFormatting>
  <conditionalFormatting sqref="CK11">
    <cfRule type="cellIs" dxfId="217" priority="383" operator="equal">
      <formula>799</formula>
    </cfRule>
    <cfRule type="uniqueValues" priority="384"/>
  </conditionalFormatting>
  <conditionalFormatting sqref="CK12">
    <cfRule type="cellIs" dxfId="216" priority="381" operator="equal">
      <formula>799</formula>
    </cfRule>
    <cfRule type="uniqueValues" priority="382"/>
  </conditionalFormatting>
  <conditionalFormatting sqref="CK14">
    <cfRule type="cellIs" dxfId="215" priority="379" operator="equal">
      <formula>799</formula>
    </cfRule>
    <cfRule type="uniqueValues" priority="380"/>
  </conditionalFormatting>
  <conditionalFormatting sqref="CK17">
    <cfRule type="cellIs" dxfId="214" priority="377" operator="equal">
      <formula>799</formula>
    </cfRule>
    <cfRule type="uniqueValues" priority="378"/>
  </conditionalFormatting>
  <conditionalFormatting sqref="CK22">
    <cfRule type="cellIs" dxfId="213" priority="375" operator="equal">
      <formula>799</formula>
    </cfRule>
    <cfRule type="uniqueValues" priority="376"/>
  </conditionalFormatting>
  <conditionalFormatting sqref="CK31">
    <cfRule type="cellIs" dxfId="212" priority="373" operator="equal">
      <formula>799</formula>
    </cfRule>
    <cfRule type="uniqueValues" priority="374"/>
  </conditionalFormatting>
  <conditionalFormatting sqref="CK42">
    <cfRule type="cellIs" dxfId="211" priority="371" operator="equal">
      <formula>799</formula>
    </cfRule>
    <cfRule type="uniqueValues" priority="372"/>
  </conditionalFormatting>
  <conditionalFormatting sqref="CK43">
    <cfRule type="cellIs" dxfId="210" priority="369" operator="equal">
      <formula>799</formula>
    </cfRule>
    <cfRule type="uniqueValues" priority="370"/>
  </conditionalFormatting>
  <conditionalFormatting sqref="CS4">
    <cfRule type="cellIs" dxfId="209" priority="367" operator="equal">
      <formula>799</formula>
    </cfRule>
    <cfRule type="uniqueValues" priority="368"/>
  </conditionalFormatting>
  <conditionalFormatting sqref="CS9">
    <cfRule type="cellIs" dxfId="208" priority="365" operator="equal">
      <formula>799</formula>
    </cfRule>
    <cfRule type="uniqueValues" priority="366"/>
  </conditionalFormatting>
  <conditionalFormatting sqref="CS11">
    <cfRule type="cellIs" dxfId="207" priority="363" operator="equal">
      <formula>799</formula>
    </cfRule>
    <cfRule type="uniqueValues" priority="364"/>
  </conditionalFormatting>
  <conditionalFormatting sqref="CS12">
    <cfRule type="cellIs" dxfId="206" priority="361" operator="equal">
      <formula>799</formula>
    </cfRule>
    <cfRule type="uniqueValues" priority="362"/>
  </conditionalFormatting>
  <conditionalFormatting sqref="CS17">
    <cfRule type="cellIs" dxfId="205" priority="359" operator="equal">
      <formula>799</formula>
    </cfRule>
    <cfRule type="uniqueValues" priority="360"/>
  </conditionalFormatting>
  <conditionalFormatting sqref="CS31">
    <cfRule type="cellIs" dxfId="204" priority="357" operator="equal">
      <formula>799</formula>
    </cfRule>
    <cfRule type="uniqueValues" priority="358"/>
  </conditionalFormatting>
  <conditionalFormatting sqref="CS42">
    <cfRule type="cellIs" dxfId="203" priority="355" operator="equal">
      <formula>799</formula>
    </cfRule>
    <cfRule type="uniqueValues" priority="356"/>
  </conditionalFormatting>
  <conditionalFormatting sqref="CS22:CV22">
    <cfRule type="cellIs" dxfId="202" priority="353" operator="equal">
      <formula>799</formula>
    </cfRule>
    <cfRule type="uniqueValues" priority="354"/>
  </conditionalFormatting>
  <conditionalFormatting sqref="DA4">
    <cfRule type="cellIs" dxfId="201" priority="351" operator="equal">
      <formula>799</formula>
    </cfRule>
    <cfRule type="uniqueValues" priority="352"/>
  </conditionalFormatting>
  <conditionalFormatting sqref="DA9">
    <cfRule type="cellIs" dxfId="200" priority="349" operator="equal">
      <formula>799</formula>
    </cfRule>
    <cfRule type="uniqueValues" priority="350"/>
  </conditionalFormatting>
  <conditionalFormatting sqref="DA11">
    <cfRule type="cellIs" dxfId="199" priority="347" operator="equal">
      <formula>799</formula>
    </cfRule>
    <cfRule type="uniqueValues" priority="348"/>
  </conditionalFormatting>
  <conditionalFormatting sqref="DA12">
    <cfRule type="cellIs" dxfId="198" priority="345" operator="equal">
      <formula>799</formula>
    </cfRule>
    <cfRule type="uniqueValues" priority="346"/>
  </conditionalFormatting>
  <conditionalFormatting sqref="DA17">
    <cfRule type="cellIs" dxfId="197" priority="343" operator="equal">
      <formula>799</formula>
    </cfRule>
    <cfRule type="uniqueValues" priority="344"/>
  </conditionalFormatting>
  <conditionalFormatting sqref="DA22">
    <cfRule type="cellIs" dxfId="196" priority="341" operator="equal">
      <formula>799</formula>
    </cfRule>
    <cfRule type="uniqueValues" priority="342"/>
  </conditionalFormatting>
  <conditionalFormatting sqref="DA31">
    <cfRule type="cellIs" dxfId="195" priority="339" operator="equal">
      <formula>799</formula>
    </cfRule>
    <cfRule type="uniqueValues" priority="340"/>
  </conditionalFormatting>
  <conditionalFormatting sqref="DA42">
    <cfRule type="cellIs" dxfId="194" priority="337" operator="equal">
      <formula>799</formula>
    </cfRule>
    <cfRule type="uniqueValues" priority="338"/>
  </conditionalFormatting>
  <conditionalFormatting sqref="DI4">
    <cfRule type="cellIs" dxfId="193" priority="335" operator="equal">
      <formula>799</formula>
    </cfRule>
    <cfRule type="uniqueValues" priority="336"/>
  </conditionalFormatting>
  <conditionalFormatting sqref="DI9">
    <cfRule type="cellIs" dxfId="192" priority="333" operator="equal">
      <formula>799</formula>
    </cfRule>
    <cfRule type="uniqueValues" priority="334"/>
  </conditionalFormatting>
  <conditionalFormatting sqref="DI11">
    <cfRule type="cellIs" dxfId="191" priority="331" operator="equal">
      <formula>799</formula>
    </cfRule>
    <cfRule type="uniqueValues" priority="332"/>
  </conditionalFormatting>
  <conditionalFormatting sqref="DI12">
    <cfRule type="cellIs" dxfId="190" priority="329" operator="equal">
      <formula>799</formula>
    </cfRule>
    <cfRule type="uniqueValues" priority="330"/>
  </conditionalFormatting>
  <conditionalFormatting sqref="DI17">
    <cfRule type="cellIs" dxfId="189" priority="327" operator="equal">
      <formula>799</formula>
    </cfRule>
    <cfRule type="uniqueValues" priority="328"/>
  </conditionalFormatting>
  <conditionalFormatting sqref="DI31">
    <cfRule type="cellIs" dxfId="188" priority="325" operator="equal">
      <formula>799</formula>
    </cfRule>
    <cfRule type="uniqueValues" priority="326"/>
  </conditionalFormatting>
  <conditionalFormatting sqref="DI42">
    <cfRule type="cellIs" dxfId="187" priority="323" operator="equal">
      <formula>799</formula>
    </cfRule>
    <cfRule type="uniqueValues" priority="324"/>
  </conditionalFormatting>
  <conditionalFormatting sqref="DQ4">
    <cfRule type="cellIs" dxfId="186" priority="321" operator="equal">
      <formula>799</formula>
    </cfRule>
    <cfRule type="uniqueValues" priority="322"/>
  </conditionalFormatting>
  <conditionalFormatting sqref="DQ9">
    <cfRule type="cellIs" dxfId="185" priority="319" operator="equal">
      <formula>799</formula>
    </cfRule>
    <cfRule type="uniqueValues" priority="320"/>
  </conditionalFormatting>
  <conditionalFormatting sqref="DQ11">
    <cfRule type="cellIs" dxfId="184" priority="317" operator="equal">
      <formula>799</formula>
    </cfRule>
    <cfRule type="uniqueValues" priority="318"/>
  </conditionalFormatting>
  <conditionalFormatting sqref="DQ12">
    <cfRule type="cellIs" dxfId="183" priority="315" operator="equal">
      <formula>799</formula>
    </cfRule>
    <cfRule type="uniqueValues" priority="316"/>
  </conditionalFormatting>
  <conditionalFormatting sqref="DQ17">
    <cfRule type="cellIs" dxfId="182" priority="313" operator="equal">
      <formula>799</formula>
    </cfRule>
    <cfRule type="uniqueValues" priority="314"/>
  </conditionalFormatting>
  <conditionalFormatting sqref="DQ31">
    <cfRule type="cellIs" dxfId="181" priority="311" operator="equal">
      <formula>799</formula>
    </cfRule>
    <cfRule type="uniqueValues" priority="312"/>
  </conditionalFormatting>
  <conditionalFormatting sqref="DQ42">
    <cfRule type="cellIs" dxfId="180" priority="309" operator="equal">
      <formula>799</formula>
    </cfRule>
    <cfRule type="uniqueValues" priority="310"/>
  </conditionalFormatting>
  <conditionalFormatting sqref="DY4">
    <cfRule type="cellIs" dxfId="179" priority="307" operator="equal">
      <formula>799</formula>
    </cfRule>
    <cfRule type="uniqueValues" priority="308"/>
  </conditionalFormatting>
  <conditionalFormatting sqref="DY9">
    <cfRule type="cellIs" dxfId="178" priority="305" operator="equal">
      <formula>799</formula>
    </cfRule>
    <cfRule type="uniqueValues" priority="306"/>
  </conditionalFormatting>
  <conditionalFormatting sqref="DY11">
    <cfRule type="cellIs" dxfId="177" priority="303" operator="equal">
      <formula>799</formula>
    </cfRule>
    <cfRule type="uniqueValues" priority="304"/>
  </conditionalFormatting>
  <conditionalFormatting sqref="DY12">
    <cfRule type="cellIs" dxfId="176" priority="301" operator="equal">
      <formula>799</formula>
    </cfRule>
    <cfRule type="uniqueValues" priority="302"/>
  </conditionalFormatting>
  <conditionalFormatting sqref="DY17">
    <cfRule type="cellIs" dxfId="175" priority="299" operator="equal">
      <formula>799</formula>
    </cfRule>
    <cfRule type="uniqueValues" priority="300"/>
  </conditionalFormatting>
  <conditionalFormatting sqref="DY31">
    <cfRule type="cellIs" dxfId="174" priority="297" operator="equal">
      <formula>799</formula>
    </cfRule>
    <cfRule type="uniqueValues" priority="298"/>
  </conditionalFormatting>
  <conditionalFormatting sqref="DY42">
    <cfRule type="cellIs" dxfId="173" priority="295" operator="equal">
      <formula>799</formula>
    </cfRule>
    <cfRule type="uniqueValues" priority="296"/>
  </conditionalFormatting>
  <conditionalFormatting sqref="EO4">
    <cfRule type="cellIs" dxfId="172" priority="293" operator="equal">
      <formula>799</formula>
    </cfRule>
    <cfRule type="uniqueValues" priority="294"/>
  </conditionalFormatting>
  <conditionalFormatting sqref="EO9">
    <cfRule type="cellIs" dxfId="171" priority="291" operator="equal">
      <formula>799</formula>
    </cfRule>
    <cfRule type="uniqueValues" priority="292"/>
  </conditionalFormatting>
  <conditionalFormatting sqref="EO11">
    <cfRule type="cellIs" dxfId="170" priority="289" operator="equal">
      <formula>799</formula>
    </cfRule>
    <cfRule type="uniqueValues" priority="290"/>
  </conditionalFormatting>
  <conditionalFormatting sqref="EO12">
    <cfRule type="cellIs" dxfId="169" priority="287" operator="equal">
      <formula>799</formula>
    </cfRule>
    <cfRule type="uniqueValues" priority="288"/>
  </conditionalFormatting>
  <conditionalFormatting sqref="EO17">
    <cfRule type="cellIs" dxfId="168" priority="285" operator="equal">
      <formula>799</formula>
    </cfRule>
    <cfRule type="uniqueValues" priority="286"/>
  </conditionalFormatting>
  <conditionalFormatting sqref="EO31">
    <cfRule type="cellIs" dxfId="167" priority="283" operator="equal">
      <formula>799</formula>
    </cfRule>
    <cfRule type="uniqueValues" priority="284"/>
  </conditionalFormatting>
  <conditionalFormatting sqref="EO42">
    <cfRule type="cellIs" dxfId="166" priority="281" operator="equal">
      <formula>799</formula>
    </cfRule>
    <cfRule type="uniqueValues" priority="282"/>
  </conditionalFormatting>
  <conditionalFormatting sqref="FU4">
    <cfRule type="cellIs" dxfId="165" priority="279" operator="equal">
      <formula>799</formula>
    </cfRule>
    <cfRule type="uniqueValues" priority="280"/>
  </conditionalFormatting>
  <conditionalFormatting sqref="FU9">
    <cfRule type="cellIs" dxfId="164" priority="277" operator="equal">
      <formula>799</formula>
    </cfRule>
    <cfRule type="uniqueValues" priority="278"/>
  </conditionalFormatting>
  <conditionalFormatting sqref="FU11">
    <cfRule type="cellIs" dxfId="163" priority="275" operator="equal">
      <formula>799</formula>
    </cfRule>
    <cfRule type="uniqueValues" priority="276"/>
  </conditionalFormatting>
  <conditionalFormatting sqref="FU12">
    <cfRule type="cellIs" dxfId="162" priority="273" operator="equal">
      <formula>799</formula>
    </cfRule>
    <cfRule type="uniqueValues" priority="274"/>
  </conditionalFormatting>
  <conditionalFormatting sqref="FU17">
    <cfRule type="cellIs" dxfId="161" priority="271" operator="equal">
      <formula>799</formula>
    </cfRule>
    <cfRule type="uniqueValues" priority="272"/>
  </conditionalFormatting>
  <conditionalFormatting sqref="FU31">
    <cfRule type="cellIs" dxfId="160" priority="269" operator="equal">
      <formula>799</formula>
    </cfRule>
    <cfRule type="uniqueValues" priority="270"/>
  </conditionalFormatting>
  <conditionalFormatting sqref="FU42">
    <cfRule type="cellIs" dxfId="159" priority="267" operator="equal">
      <formula>799</formula>
    </cfRule>
    <cfRule type="uniqueValues" priority="268"/>
  </conditionalFormatting>
  <conditionalFormatting sqref="GC4">
    <cfRule type="cellIs" dxfId="158" priority="265" operator="equal">
      <formula>799</formula>
    </cfRule>
    <cfRule type="uniqueValues" priority="266"/>
  </conditionalFormatting>
  <conditionalFormatting sqref="GC9">
    <cfRule type="cellIs" dxfId="157" priority="263" operator="equal">
      <formula>799</formula>
    </cfRule>
    <cfRule type="uniqueValues" priority="264"/>
  </conditionalFormatting>
  <conditionalFormatting sqref="GC11">
    <cfRule type="cellIs" dxfId="156" priority="261" operator="equal">
      <formula>799</formula>
    </cfRule>
    <cfRule type="uniqueValues" priority="262"/>
  </conditionalFormatting>
  <conditionalFormatting sqref="GC12">
    <cfRule type="cellIs" dxfId="155" priority="259" operator="equal">
      <formula>799</formula>
    </cfRule>
    <cfRule type="uniqueValues" priority="260"/>
  </conditionalFormatting>
  <conditionalFormatting sqref="GC17">
    <cfRule type="cellIs" dxfId="154" priority="257" operator="equal">
      <formula>799</formula>
    </cfRule>
    <cfRule type="uniqueValues" priority="258"/>
  </conditionalFormatting>
  <conditionalFormatting sqref="GC31">
    <cfRule type="cellIs" dxfId="153" priority="255" operator="equal">
      <formula>799</formula>
    </cfRule>
    <cfRule type="uniqueValues" priority="256"/>
  </conditionalFormatting>
  <conditionalFormatting sqref="GC42">
    <cfRule type="cellIs" dxfId="152" priority="253" operator="equal">
      <formula>799</formula>
    </cfRule>
    <cfRule type="uniqueValues" priority="254"/>
  </conditionalFormatting>
  <conditionalFormatting sqref="GK4">
    <cfRule type="cellIs" dxfId="151" priority="251" operator="equal">
      <formula>799</formula>
    </cfRule>
    <cfRule type="uniqueValues" priority="252"/>
  </conditionalFormatting>
  <conditionalFormatting sqref="GK9">
    <cfRule type="cellIs" dxfId="150" priority="249" operator="equal">
      <formula>799</formula>
    </cfRule>
    <cfRule type="uniqueValues" priority="250"/>
  </conditionalFormatting>
  <conditionalFormatting sqref="GK11">
    <cfRule type="cellIs" dxfId="149" priority="247" operator="equal">
      <formula>799</formula>
    </cfRule>
    <cfRule type="uniqueValues" priority="248"/>
  </conditionalFormatting>
  <conditionalFormatting sqref="GK12">
    <cfRule type="cellIs" dxfId="148" priority="245" operator="equal">
      <formula>799</formula>
    </cfRule>
    <cfRule type="uniqueValues" priority="246"/>
  </conditionalFormatting>
  <conditionalFormatting sqref="GK17">
    <cfRule type="cellIs" dxfId="147" priority="243" operator="equal">
      <formula>799</formula>
    </cfRule>
    <cfRule type="uniqueValues" priority="244"/>
  </conditionalFormatting>
  <conditionalFormatting sqref="GK31">
    <cfRule type="cellIs" dxfId="146" priority="241" operator="equal">
      <formula>799</formula>
    </cfRule>
    <cfRule type="uniqueValues" priority="242"/>
  </conditionalFormatting>
  <conditionalFormatting sqref="GK42">
    <cfRule type="cellIs" dxfId="145" priority="239" operator="equal">
      <formula>799</formula>
    </cfRule>
    <cfRule type="uniqueValues" priority="240"/>
  </conditionalFormatting>
  <conditionalFormatting sqref="GS4">
    <cfRule type="cellIs" dxfId="144" priority="237" operator="equal">
      <formula>799</formula>
    </cfRule>
    <cfRule type="uniqueValues" priority="238"/>
  </conditionalFormatting>
  <conditionalFormatting sqref="GS9">
    <cfRule type="cellIs" dxfId="143" priority="235" operator="equal">
      <formula>799</formula>
    </cfRule>
    <cfRule type="uniqueValues" priority="236"/>
  </conditionalFormatting>
  <conditionalFormatting sqref="GS11">
    <cfRule type="cellIs" dxfId="142" priority="233" operator="equal">
      <formula>799</formula>
    </cfRule>
    <cfRule type="uniqueValues" priority="234"/>
  </conditionalFormatting>
  <conditionalFormatting sqref="GS12">
    <cfRule type="cellIs" dxfId="141" priority="231" operator="equal">
      <formula>799</formula>
    </cfRule>
    <cfRule type="uniqueValues" priority="232"/>
  </conditionalFormatting>
  <conditionalFormatting sqref="GS17">
    <cfRule type="cellIs" dxfId="140" priority="229" operator="equal">
      <formula>799</formula>
    </cfRule>
    <cfRule type="uniqueValues" priority="230"/>
  </conditionalFormatting>
  <conditionalFormatting sqref="GS31">
    <cfRule type="cellIs" dxfId="139" priority="227" operator="equal">
      <formula>799</formula>
    </cfRule>
    <cfRule type="uniqueValues" priority="228"/>
  </conditionalFormatting>
  <conditionalFormatting sqref="GS42">
    <cfRule type="cellIs" dxfId="138" priority="225" operator="equal">
      <formula>799</formula>
    </cfRule>
    <cfRule type="uniqueValues" priority="226"/>
  </conditionalFormatting>
  <conditionalFormatting sqref="HA4">
    <cfRule type="cellIs" dxfId="137" priority="223" operator="equal">
      <formula>799</formula>
    </cfRule>
    <cfRule type="uniqueValues" priority="224"/>
  </conditionalFormatting>
  <conditionalFormatting sqref="HA9">
    <cfRule type="cellIs" dxfId="136" priority="221" operator="equal">
      <formula>799</formula>
    </cfRule>
    <cfRule type="uniqueValues" priority="222"/>
  </conditionalFormatting>
  <conditionalFormatting sqref="HA11">
    <cfRule type="cellIs" dxfId="135" priority="219" operator="equal">
      <formula>799</formula>
    </cfRule>
    <cfRule type="uniqueValues" priority="220"/>
  </conditionalFormatting>
  <conditionalFormatting sqref="HA12">
    <cfRule type="cellIs" dxfId="134" priority="217" operator="equal">
      <formula>799</formula>
    </cfRule>
    <cfRule type="uniqueValues" priority="218"/>
  </conditionalFormatting>
  <conditionalFormatting sqref="HA17">
    <cfRule type="cellIs" dxfId="133" priority="215" operator="equal">
      <formula>799</formula>
    </cfRule>
    <cfRule type="uniqueValues" priority="216"/>
  </conditionalFormatting>
  <conditionalFormatting sqref="HA31">
    <cfRule type="cellIs" dxfId="132" priority="213" operator="equal">
      <formula>799</formula>
    </cfRule>
    <cfRule type="uniqueValues" priority="214"/>
  </conditionalFormatting>
  <conditionalFormatting sqref="HA42">
    <cfRule type="cellIs" dxfId="131" priority="211" operator="equal">
      <formula>799</formula>
    </cfRule>
    <cfRule type="uniqueValues" priority="212"/>
  </conditionalFormatting>
  <conditionalFormatting sqref="HI4">
    <cfRule type="cellIs" dxfId="130" priority="209" operator="equal">
      <formula>799</formula>
    </cfRule>
    <cfRule type="uniqueValues" priority="210"/>
  </conditionalFormatting>
  <conditionalFormatting sqref="HI9">
    <cfRule type="cellIs" dxfId="129" priority="207" operator="equal">
      <formula>799</formula>
    </cfRule>
    <cfRule type="uniqueValues" priority="208"/>
  </conditionalFormatting>
  <conditionalFormatting sqref="HI11">
    <cfRule type="cellIs" dxfId="128" priority="205" operator="equal">
      <formula>799</formula>
    </cfRule>
    <cfRule type="uniqueValues" priority="206"/>
  </conditionalFormatting>
  <conditionalFormatting sqref="HI12">
    <cfRule type="cellIs" dxfId="127" priority="203" operator="equal">
      <formula>799</formula>
    </cfRule>
    <cfRule type="uniqueValues" priority="204"/>
  </conditionalFormatting>
  <conditionalFormatting sqref="HI17">
    <cfRule type="cellIs" dxfId="126" priority="201" operator="equal">
      <formula>799</formula>
    </cfRule>
    <cfRule type="uniqueValues" priority="202"/>
  </conditionalFormatting>
  <conditionalFormatting sqref="HI31">
    <cfRule type="cellIs" dxfId="125" priority="199" operator="equal">
      <formula>799</formula>
    </cfRule>
    <cfRule type="uniqueValues" priority="200"/>
  </conditionalFormatting>
  <conditionalFormatting sqref="HI42">
    <cfRule type="cellIs" dxfId="124" priority="197" operator="equal">
      <formula>799</formula>
    </cfRule>
    <cfRule type="uniqueValues" priority="198"/>
  </conditionalFormatting>
  <conditionalFormatting sqref="HQ4">
    <cfRule type="cellIs" dxfId="123" priority="195" operator="equal">
      <formula>799</formula>
    </cfRule>
    <cfRule type="uniqueValues" priority="196"/>
  </conditionalFormatting>
  <conditionalFormatting sqref="HQ9">
    <cfRule type="cellIs" dxfId="122" priority="193" operator="equal">
      <formula>799</formula>
    </cfRule>
    <cfRule type="uniqueValues" priority="194"/>
  </conditionalFormatting>
  <conditionalFormatting sqref="HQ11">
    <cfRule type="cellIs" dxfId="121" priority="191" operator="equal">
      <formula>799</formula>
    </cfRule>
    <cfRule type="uniqueValues" priority="192"/>
  </conditionalFormatting>
  <conditionalFormatting sqref="HQ12">
    <cfRule type="cellIs" dxfId="120" priority="189" operator="equal">
      <formula>799</formula>
    </cfRule>
    <cfRule type="uniqueValues" priority="190"/>
  </conditionalFormatting>
  <conditionalFormatting sqref="HQ17">
    <cfRule type="cellIs" dxfId="119" priority="187" operator="equal">
      <formula>799</formula>
    </cfRule>
    <cfRule type="uniqueValues" priority="188"/>
  </conditionalFormatting>
  <conditionalFormatting sqref="HQ31">
    <cfRule type="cellIs" dxfId="118" priority="185" operator="equal">
      <formula>799</formula>
    </cfRule>
    <cfRule type="uniqueValues" priority="186"/>
  </conditionalFormatting>
  <conditionalFormatting sqref="HQ42">
    <cfRule type="cellIs" dxfId="117" priority="183" operator="equal">
      <formula>799</formula>
    </cfRule>
    <cfRule type="uniqueValues" priority="184"/>
  </conditionalFormatting>
  <conditionalFormatting sqref="HY4">
    <cfRule type="cellIs" dxfId="116" priority="181" operator="equal">
      <formula>799</formula>
    </cfRule>
    <cfRule type="uniqueValues" priority="182"/>
  </conditionalFormatting>
  <conditionalFormatting sqref="HY9">
    <cfRule type="cellIs" dxfId="115" priority="179" operator="equal">
      <formula>799</formula>
    </cfRule>
    <cfRule type="uniqueValues" priority="180"/>
  </conditionalFormatting>
  <conditionalFormatting sqref="HY11">
    <cfRule type="cellIs" dxfId="114" priority="177" operator="equal">
      <formula>799</formula>
    </cfRule>
    <cfRule type="uniqueValues" priority="178"/>
  </conditionalFormatting>
  <conditionalFormatting sqref="HY12">
    <cfRule type="cellIs" dxfId="113" priority="175" operator="equal">
      <formula>799</formula>
    </cfRule>
    <cfRule type="uniqueValues" priority="176"/>
  </conditionalFormatting>
  <conditionalFormatting sqref="HY17">
    <cfRule type="cellIs" dxfId="112" priority="173" operator="equal">
      <formula>799</formula>
    </cfRule>
    <cfRule type="uniqueValues" priority="174"/>
  </conditionalFormatting>
  <conditionalFormatting sqref="HY31">
    <cfRule type="cellIs" dxfId="111" priority="171" operator="equal">
      <formula>799</formula>
    </cfRule>
    <cfRule type="uniqueValues" priority="172"/>
  </conditionalFormatting>
  <conditionalFormatting sqref="HY42">
    <cfRule type="cellIs" dxfId="110" priority="169" operator="equal">
      <formula>799</formula>
    </cfRule>
    <cfRule type="uniqueValues" priority="170"/>
  </conditionalFormatting>
  <conditionalFormatting sqref="IG4">
    <cfRule type="cellIs" dxfId="109" priority="167" operator="equal">
      <formula>799</formula>
    </cfRule>
    <cfRule type="uniqueValues" priority="168"/>
  </conditionalFormatting>
  <conditionalFormatting sqref="IG9">
    <cfRule type="cellIs" dxfId="108" priority="165" operator="equal">
      <formula>799</formula>
    </cfRule>
    <cfRule type="uniqueValues" priority="166"/>
  </conditionalFormatting>
  <conditionalFormatting sqref="IG11">
    <cfRule type="cellIs" dxfId="107" priority="163" operator="equal">
      <formula>799</formula>
    </cfRule>
    <cfRule type="uniqueValues" priority="164"/>
  </conditionalFormatting>
  <conditionalFormatting sqref="IG12">
    <cfRule type="cellIs" dxfId="106" priority="161" operator="equal">
      <formula>799</formula>
    </cfRule>
    <cfRule type="uniqueValues" priority="162"/>
  </conditionalFormatting>
  <conditionalFormatting sqref="IG17">
    <cfRule type="cellIs" dxfId="105" priority="159" operator="equal">
      <formula>799</formula>
    </cfRule>
    <cfRule type="uniqueValues" priority="160"/>
  </conditionalFormatting>
  <conditionalFormatting sqref="IG31">
    <cfRule type="cellIs" dxfId="104" priority="157" operator="equal">
      <formula>799</formula>
    </cfRule>
    <cfRule type="uniqueValues" priority="158"/>
  </conditionalFormatting>
  <conditionalFormatting sqref="IG42">
    <cfRule type="cellIs" dxfId="103" priority="155" operator="equal">
      <formula>799</formula>
    </cfRule>
    <cfRule type="uniqueValues" priority="156"/>
  </conditionalFormatting>
  <conditionalFormatting sqref="IO4">
    <cfRule type="cellIs" dxfId="102" priority="153" operator="equal">
      <formula>799</formula>
    </cfRule>
    <cfRule type="uniqueValues" priority="154"/>
  </conditionalFormatting>
  <conditionalFormatting sqref="IO9">
    <cfRule type="cellIs" dxfId="101" priority="151" operator="equal">
      <formula>799</formula>
    </cfRule>
    <cfRule type="uniqueValues" priority="152"/>
  </conditionalFormatting>
  <conditionalFormatting sqref="IO11">
    <cfRule type="cellIs" dxfId="100" priority="149" operator="equal">
      <formula>799</formula>
    </cfRule>
    <cfRule type="uniqueValues" priority="150"/>
  </conditionalFormatting>
  <conditionalFormatting sqref="IO12">
    <cfRule type="cellIs" dxfId="99" priority="147" operator="equal">
      <formula>799</formula>
    </cfRule>
    <cfRule type="uniqueValues" priority="148"/>
  </conditionalFormatting>
  <conditionalFormatting sqref="IO17">
    <cfRule type="cellIs" dxfId="98" priority="145" operator="equal">
      <formula>799</formula>
    </cfRule>
    <cfRule type="uniqueValues" priority="146"/>
  </conditionalFormatting>
  <conditionalFormatting sqref="IO31">
    <cfRule type="cellIs" dxfId="97" priority="143" operator="equal">
      <formula>799</formula>
    </cfRule>
    <cfRule type="uniqueValues" priority="144"/>
  </conditionalFormatting>
  <conditionalFormatting sqref="IO42">
    <cfRule type="cellIs" dxfId="96" priority="141" operator="equal">
      <formula>799</formula>
    </cfRule>
    <cfRule type="uniqueValues" priority="142"/>
  </conditionalFormatting>
  <conditionalFormatting sqref="IW4">
    <cfRule type="cellIs" dxfId="95" priority="139" operator="equal">
      <formula>799</formula>
    </cfRule>
    <cfRule type="uniqueValues" priority="140"/>
  </conditionalFormatting>
  <conditionalFormatting sqref="IW9">
    <cfRule type="cellIs" dxfId="94" priority="137" operator="equal">
      <formula>799</formula>
    </cfRule>
    <cfRule type="uniqueValues" priority="138"/>
  </conditionalFormatting>
  <conditionalFormatting sqref="IW11">
    <cfRule type="cellIs" dxfId="93" priority="135" operator="equal">
      <formula>799</formula>
    </cfRule>
    <cfRule type="uniqueValues" priority="136"/>
  </conditionalFormatting>
  <conditionalFormatting sqref="IW12">
    <cfRule type="cellIs" dxfId="92" priority="133" operator="equal">
      <formula>799</formula>
    </cfRule>
    <cfRule type="uniqueValues" priority="134"/>
  </conditionalFormatting>
  <conditionalFormatting sqref="IW17">
    <cfRule type="cellIs" dxfId="91" priority="131" operator="equal">
      <formula>799</formula>
    </cfRule>
    <cfRule type="uniqueValues" priority="132"/>
  </conditionalFormatting>
  <conditionalFormatting sqref="IW31">
    <cfRule type="cellIs" dxfId="90" priority="129" operator="equal">
      <formula>799</formula>
    </cfRule>
    <cfRule type="uniqueValues" priority="130"/>
  </conditionalFormatting>
  <conditionalFormatting sqref="IW42">
    <cfRule type="cellIs" dxfId="89" priority="127" operator="equal">
      <formula>799</formula>
    </cfRule>
    <cfRule type="uniqueValues" priority="128"/>
  </conditionalFormatting>
  <conditionalFormatting sqref="JE4">
    <cfRule type="cellIs" dxfId="88" priority="125" operator="equal">
      <formula>799</formula>
    </cfRule>
    <cfRule type="uniqueValues" priority="126"/>
  </conditionalFormatting>
  <conditionalFormatting sqref="JE9">
    <cfRule type="cellIs" dxfId="87" priority="123" operator="equal">
      <formula>799</formula>
    </cfRule>
    <cfRule type="uniqueValues" priority="124"/>
  </conditionalFormatting>
  <conditionalFormatting sqref="JE11">
    <cfRule type="cellIs" dxfId="86" priority="121" operator="equal">
      <formula>799</formula>
    </cfRule>
    <cfRule type="uniqueValues" priority="122"/>
  </conditionalFormatting>
  <conditionalFormatting sqref="JE12">
    <cfRule type="cellIs" dxfId="85" priority="119" operator="equal">
      <formula>799</formula>
    </cfRule>
    <cfRule type="uniqueValues" priority="120"/>
  </conditionalFormatting>
  <conditionalFormatting sqref="JE17">
    <cfRule type="cellIs" dxfId="84" priority="117" operator="equal">
      <formula>799</formula>
    </cfRule>
    <cfRule type="uniqueValues" priority="118"/>
  </conditionalFormatting>
  <conditionalFormatting sqref="JE31">
    <cfRule type="cellIs" dxfId="83" priority="115" operator="equal">
      <formula>799</formula>
    </cfRule>
    <cfRule type="uniqueValues" priority="116"/>
  </conditionalFormatting>
  <conditionalFormatting sqref="JE42">
    <cfRule type="cellIs" dxfId="82" priority="113" operator="equal">
      <formula>799</formula>
    </cfRule>
    <cfRule type="uniqueValues" priority="114"/>
  </conditionalFormatting>
  <conditionalFormatting sqref="JM4">
    <cfRule type="cellIs" dxfId="81" priority="111" operator="equal">
      <formula>799</formula>
    </cfRule>
    <cfRule type="uniqueValues" priority="112"/>
  </conditionalFormatting>
  <conditionalFormatting sqref="JM9">
    <cfRule type="cellIs" dxfId="80" priority="109" operator="equal">
      <formula>799</formula>
    </cfRule>
    <cfRule type="uniqueValues" priority="110"/>
  </conditionalFormatting>
  <conditionalFormatting sqref="JM11">
    <cfRule type="cellIs" dxfId="79" priority="107" operator="equal">
      <formula>799</formula>
    </cfRule>
    <cfRule type="uniqueValues" priority="108"/>
  </conditionalFormatting>
  <conditionalFormatting sqref="JM12">
    <cfRule type="cellIs" dxfId="78" priority="105" operator="equal">
      <formula>799</formula>
    </cfRule>
    <cfRule type="uniqueValues" priority="106"/>
  </conditionalFormatting>
  <conditionalFormatting sqref="JM17">
    <cfRule type="cellIs" dxfId="77" priority="103" operator="equal">
      <formula>799</formula>
    </cfRule>
    <cfRule type="uniqueValues" priority="104"/>
  </conditionalFormatting>
  <conditionalFormatting sqref="JM31">
    <cfRule type="cellIs" dxfId="76" priority="101" operator="equal">
      <formula>799</formula>
    </cfRule>
    <cfRule type="uniqueValues" priority="102"/>
  </conditionalFormatting>
  <conditionalFormatting sqref="JM42">
    <cfRule type="cellIs" dxfId="75" priority="99" operator="equal">
      <formula>799</formula>
    </cfRule>
    <cfRule type="uniqueValues" priority="100"/>
  </conditionalFormatting>
  <conditionalFormatting sqref="JU4">
    <cfRule type="cellIs" dxfId="74" priority="97" operator="equal">
      <formula>799</formula>
    </cfRule>
    <cfRule type="uniqueValues" priority="98"/>
  </conditionalFormatting>
  <conditionalFormatting sqref="JU9">
    <cfRule type="cellIs" dxfId="73" priority="95" operator="equal">
      <formula>799</formula>
    </cfRule>
    <cfRule type="uniqueValues" priority="96"/>
  </conditionalFormatting>
  <conditionalFormatting sqref="JU11">
    <cfRule type="cellIs" dxfId="72" priority="93" operator="equal">
      <formula>799</formula>
    </cfRule>
    <cfRule type="uniqueValues" priority="94"/>
  </conditionalFormatting>
  <conditionalFormatting sqref="JU12">
    <cfRule type="cellIs" dxfId="71" priority="91" operator="equal">
      <formula>799</formula>
    </cfRule>
    <cfRule type="uniqueValues" priority="92"/>
  </conditionalFormatting>
  <conditionalFormatting sqref="JU17">
    <cfRule type="cellIs" dxfId="70" priority="89" operator="equal">
      <formula>799</formula>
    </cfRule>
    <cfRule type="uniqueValues" priority="90"/>
  </conditionalFormatting>
  <conditionalFormatting sqref="JU31">
    <cfRule type="cellIs" dxfId="69" priority="87" operator="equal">
      <formula>799</formula>
    </cfRule>
    <cfRule type="uniqueValues" priority="88"/>
  </conditionalFormatting>
  <conditionalFormatting sqref="JU42">
    <cfRule type="cellIs" dxfId="68" priority="85" operator="equal">
      <formula>799</formula>
    </cfRule>
    <cfRule type="uniqueValues" priority="86"/>
  </conditionalFormatting>
  <conditionalFormatting sqref="KK4">
    <cfRule type="cellIs" dxfId="67" priority="83" operator="equal">
      <formula>799</formula>
    </cfRule>
    <cfRule type="uniqueValues" priority="84"/>
  </conditionalFormatting>
  <conditionalFormatting sqref="KK9">
    <cfRule type="cellIs" dxfId="66" priority="81" operator="equal">
      <formula>799</formula>
    </cfRule>
    <cfRule type="uniqueValues" priority="82"/>
  </conditionalFormatting>
  <conditionalFormatting sqref="KK12">
    <cfRule type="cellIs" dxfId="65" priority="79" operator="equal">
      <formula>799</formula>
    </cfRule>
    <cfRule type="uniqueValues" priority="80"/>
  </conditionalFormatting>
  <conditionalFormatting sqref="KK17">
    <cfRule type="cellIs" dxfId="64" priority="77" operator="equal">
      <formula>799</formula>
    </cfRule>
    <cfRule type="uniqueValues" priority="78"/>
  </conditionalFormatting>
  <conditionalFormatting sqref="KK31">
    <cfRule type="cellIs" dxfId="63" priority="75" operator="equal">
      <formula>799</formula>
    </cfRule>
    <cfRule type="uniqueValues" priority="76"/>
  </conditionalFormatting>
  <conditionalFormatting sqref="KK42">
    <cfRule type="cellIs" dxfId="62" priority="73" operator="equal">
      <formula>799</formula>
    </cfRule>
    <cfRule type="uniqueValues" priority="74"/>
  </conditionalFormatting>
  <conditionalFormatting sqref="KC4">
    <cfRule type="cellIs" dxfId="61" priority="71" operator="equal">
      <formula>799</formula>
    </cfRule>
    <cfRule type="uniqueValues" priority="72"/>
  </conditionalFormatting>
  <conditionalFormatting sqref="KC9">
    <cfRule type="cellIs" dxfId="60" priority="69" operator="equal">
      <formula>799</formula>
    </cfRule>
    <cfRule type="uniqueValues" priority="70"/>
  </conditionalFormatting>
  <conditionalFormatting sqref="KC12">
    <cfRule type="cellIs" dxfId="59" priority="67" operator="equal">
      <formula>799</formula>
    </cfRule>
    <cfRule type="uniqueValues" priority="68"/>
  </conditionalFormatting>
  <conditionalFormatting sqref="KC17">
    <cfRule type="cellIs" dxfId="58" priority="65" operator="equal">
      <formula>799</formula>
    </cfRule>
    <cfRule type="uniqueValues" priority="66"/>
  </conditionalFormatting>
  <conditionalFormatting sqref="KC31">
    <cfRule type="cellIs" dxfId="57" priority="63" operator="equal">
      <formula>799</formula>
    </cfRule>
    <cfRule type="uniqueValues" priority="64"/>
  </conditionalFormatting>
  <conditionalFormatting sqref="KC42">
    <cfRule type="cellIs" dxfId="56" priority="61" operator="equal">
      <formula>799</formula>
    </cfRule>
    <cfRule type="uniqueValues" priority="62"/>
  </conditionalFormatting>
  <conditionalFormatting sqref="KS4">
    <cfRule type="cellIs" dxfId="55" priority="59" operator="equal">
      <formula>799</formula>
    </cfRule>
    <cfRule type="uniqueValues" priority="60"/>
  </conditionalFormatting>
  <conditionalFormatting sqref="KS9">
    <cfRule type="cellIs" dxfId="54" priority="57" operator="equal">
      <formula>799</formula>
    </cfRule>
    <cfRule type="uniqueValues" priority="58"/>
  </conditionalFormatting>
  <conditionalFormatting sqref="KS12">
    <cfRule type="cellIs" dxfId="53" priority="55" operator="equal">
      <formula>799</formula>
    </cfRule>
    <cfRule type="uniqueValues" priority="56"/>
  </conditionalFormatting>
  <conditionalFormatting sqref="KS17">
    <cfRule type="cellIs" dxfId="52" priority="53" operator="equal">
      <formula>799</formula>
    </cfRule>
    <cfRule type="uniqueValues" priority="54"/>
  </conditionalFormatting>
  <conditionalFormatting sqref="KS31">
    <cfRule type="cellIs" dxfId="51" priority="51" operator="equal">
      <formula>799</formula>
    </cfRule>
    <cfRule type="uniqueValues" priority="52"/>
  </conditionalFormatting>
  <conditionalFormatting sqref="KS42">
    <cfRule type="cellIs" dxfId="50" priority="49" operator="equal">
      <formula>799</formula>
    </cfRule>
    <cfRule type="uniqueValues" priority="50"/>
  </conditionalFormatting>
  <conditionalFormatting sqref="LA4">
    <cfRule type="cellIs" dxfId="49" priority="47" operator="equal">
      <formula>799</formula>
    </cfRule>
    <cfRule type="uniqueValues" priority="48"/>
  </conditionalFormatting>
  <conditionalFormatting sqref="LA9">
    <cfRule type="cellIs" dxfId="48" priority="45" operator="equal">
      <formula>799</formula>
    </cfRule>
    <cfRule type="uniqueValues" priority="46"/>
  </conditionalFormatting>
  <conditionalFormatting sqref="LA12">
    <cfRule type="cellIs" dxfId="47" priority="43" operator="equal">
      <formula>799</formula>
    </cfRule>
    <cfRule type="uniqueValues" priority="44"/>
  </conditionalFormatting>
  <conditionalFormatting sqref="LA17">
    <cfRule type="cellIs" dxfId="46" priority="41" operator="equal">
      <formula>799</formula>
    </cfRule>
    <cfRule type="uniqueValues" priority="42"/>
  </conditionalFormatting>
  <conditionalFormatting sqref="LA31">
    <cfRule type="cellIs" dxfId="45" priority="39" operator="equal">
      <formula>799</formula>
    </cfRule>
    <cfRule type="uniqueValues" priority="40"/>
  </conditionalFormatting>
  <conditionalFormatting sqref="LA42">
    <cfRule type="cellIs" dxfId="44" priority="37" operator="equal">
      <formula>799</formula>
    </cfRule>
    <cfRule type="uniqueValues" priority="38"/>
  </conditionalFormatting>
  <conditionalFormatting sqref="LI4">
    <cfRule type="cellIs" dxfId="43" priority="35" operator="equal">
      <formula>799</formula>
    </cfRule>
    <cfRule type="uniqueValues" priority="36"/>
  </conditionalFormatting>
  <conditionalFormatting sqref="LI9">
    <cfRule type="cellIs" dxfId="42" priority="33" operator="equal">
      <formula>799</formula>
    </cfRule>
    <cfRule type="uniqueValues" priority="34"/>
  </conditionalFormatting>
  <conditionalFormatting sqref="LI12">
    <cfRule type="cellIs" dxfId="41" priority="31" operator="equal">
      <formula>799</formula>
    </cfRule>
    <cfRule type="uniqueValues" priority="32"/>
  </conditionalFormatting>
  <conditionalFormatting sqref="LI17">
    <cfRule type="cellIs" dxfId="40" priority="29" operator="equal">
      <formula>799</formula>
    </cfRule>
    <cfRule type="uniqueValues" priority="30"/>
  </conditionalFormatting>
  <conditionalFormatting sqref="LI31">
    <cfRule type="cellIs" dxfId="39" priority="27" operator="equal">
      <formula>799</formula>
    </cfRule>
    <cfRule type="uniqueValues" priority="28"/>
  </conditionalFormatting>
  <conditionalFormatting sqref="LI42">
    <cfRule type="cellIs" dxfId="38" priority="25" operator="equal">
      <formula>799</formula>
    </cfRule>
    <cfRule type="uniqueValues" priority="26"/>
  </conditionalFormatting>
  <conditionalFormatting sqref="LQ4">
    <cfRule type="cellIs" dxfId="37" priority="23" operator="equal">
      <formula>799</formula>
    </cfRule>
    <cfRule type="uniqueValues" priority="24"/>
  </conditionalFormatting>
  <conditionalFormatting sqref="LQ9">
    <cfRule type="cellIs" dxfId="36" priority="21" operator="equal">
      <formula>799</formula>
    </cfRule>
    <cfRule type="uniqueValues" priority="22"/>
  </conditionalFormatting>
  <conditionalFormatting sqref="LQ12">
    <cfRule type="cellIs" dxfId="35" priority="19" operator="equal">
      <formula>799</formula>
    </cfRule>
    <cfRule type="uniqueValues" priority="20"/>
  </conditionalFormatting>
  <conditionalFormatting sqref="LQ17">
    <cfRule type="cellIs" dxfId="34" priority="17" operator="equal">
      <formula>799</formula>
    </cfRule>
    <cfRule type="uniqueValues" priority="18"/>
  </conditionalFormatting>
  <conditionalFormatting sqref="LQ31">
    <cfRule type="cellIs" dxfId="33" priority="15" operator="equal">
      <formula>799</formula>
    </cfRule>
    <cfRule type="uniqueValues" priority="16"/>
  </conditionalFormatting>
  <conditionalFormatting sqref="LQ42">
    <cfRule type="cellIs" dxfId="32" priority="13" operator="equal">
      <formula>799</formula>
    </cfRule>
    <cfRule type="uniqueValues" priority="14"/>
  </conditionalFormatting>
  <conditionalFormatting sqref="LY4">
    <cfRule type="cellIs" dxfId="31" priority="11" operator="equal">
      <formula>799</formula>
    </cfRule>
    <cfRule type="uniqueValues" priority="12"/>
  </conditionalFormatting>
  <conditionalFormatting sqref="LY9">
    <cfRule type="cellIs" dxfId="30" priority="9" operator="equal">
      <formula>799</formula>
    </cfRule>
    <cfRule type="uniqueValues" priority="10"/>
  </conditionalFormatting>
  <conditionalFormatting sqref="LY12">
    <cfRule type="cellIs" dxfId="29" priority="7" operator="equal">
      <formula>799</formula>
    </cfRule>
    <cfRule type="uniqueValues" priority="8"/>
  </conditionalFormatting>
  <conditionalFormatting sqref="LY17">
    <cfRule type="cellIs" dxfId="28" priority="5" operator="equal">
      <formula>799</formula>
    </cfRule>
    <cfRule type="uniqueValues" priority="6"/>
  </conditionalFormatting>
  <conditionalFormatting sqref="LY31">
    <cfRule type="cellIs" dxfId="27" priority="3" operator="equal">
      <formula>799</formula>
    </cfRule>
    <cfRule type="uniqueValues" priority="4"/>
  </conditionalFormatting>
  <conditionalFormatting sqref="LY42">
    <cfRule type="cellIs" dxfId="26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"/>
  <sheetViews>
    <sheetView topLeftCell="K1" workbookViewId="0">
      <selection activeCell="AA9" sqref="AA9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29" width="9.140625" style="2"/>
    <col min="30" max="30" width="9.140625" style="158"/>
    <col min="31" max="16384" width="9.140625" style="2"/>
  </cols>
  <sheetData>
    <row r="1" spans="1:30">
      <c r="A1" s="2" t="s">
        <v>200</v>
      </c>
      <c r="I1" s="2" t="s">
        <v>231</v>
      </c>
      <c r="N1" s="4"/>
      <c r="P1" s="2" t="s">
        <v>281</v>
      </c>
      <c r="Y1" s="2" t="s">
        <v>459</v>
      </c>
    </row>
    <row r="2" spans="1:30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</row>
    <row r="3" spans="1:30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v>1</v>
      </c>
    </row>
    <row r="4" spans="1:30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  <c r="Y4" s="157" t="s">
        <v>18</v>
      </c>
      <c r="Z4" s="157">
        <v>44</v>
      </c>
      <c r="AA4" s="157">
        <v>32</v>
      </c>
      <c r="AB4" s="157">
        <v>0</v>
      </c>
      <c r="AC4" s="157">
        <v>12</v>
      </c>
      <c r="AD4" s="158">
        <v>0.73</v>
      </c>
    </row>
    <row r="5" spans="1:30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v>1</v>
      </c>
    </row>
    <row r="6" spans="1:30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v>1</v>
      </c>
    </row>
    <row r="7" spans="1:30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v>1</v>
      </c>
    </row>
    <row r="8" spans="1:30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  <c r="Y8" s="157" t="s">
        <v>22</v>
      </c>
      <c r="Z8" s="157">
        <v>348</v>
      </c>
      <c r="AA8" s="157">
        <v>259</v>
      </c>
      <c r="AB8" s="157">
        <v>56</v>
      </c>
      <c r="AC8" s="157">
        <v>33</v>
      </c>
      <c r="AD8" s="158">
        <v>0.74</v>
      </c>
    </row>
    <row r="9" spans="1:30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  <c r="Y9" s="157" t="s">
        <v>23</v>
      </c>
      <c r="Z9" s="157">
        <v>594</v>
      </c>
      <c r="AA9" s="157">
        <v>538</v>
      </c>
      <c r="AB9" s="157">
        <v>0</v>
      </c>
      <c r="AC9" s="157">
        <v>56</v>
      </c>
      <c r="AD9" s="158">
        <v>0.91</v>
      </c>
    </row>
    <row r="10" spans="1:30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v>1</v>
      </c>
    </row>
    <row r="11" spans="1:30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  <c r="Y11" s="157" t="s">
        <v>25</v>
      </c>
      <c r="Z11" s="157">
        <v>853</v>
      </c>
      <c r="AA11" s="157">
        <v>836</v>
      </c>
      <c r="AB11" s="157">
        <v>11</v>
      </c>
      <c r="AC11" s="157">
        <v>6</v>
      </c>
      <c r="AD11" s="158">
        <v>0.98</v>
      </c>
    </row>
    <row r="12" spans="1:30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  <c r="Y12" s="157" t="s">
        <v>27</v>
      </c>
      <c r="Z12" s="157">
        <v>61</v>
      </c>
      <c r="AA12" s="157">
        <v>46</v>
      </c>
      <c r="AB12" s="157">
        <v>0</v>
      </c>
      <c r="AC12" s="157">
        <v>15</v>
      </c>
      <c r="AD12" s="158">
        <v>0.75</v>
      </c>
    </row>
    <row r="13" spans="1:30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v>1</v>
      </c>
    </row>
    <row r="14" spans="1:30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  <c r="Y14" s="157" t="s">
        <v>29</v>
      </c>
      <c r="Z14" s="157">
        <v>267</v>
      </c>
      <c r="AA14" s="157">
        <v>163</v>
      </c>
      <c r="AB14" s="157">
        <v>0</v>
      </c>
      <c r="AC14" s="157">
        <v>104</v>
      </c>
      <c r="AD14" s="158">
        <v>0.61</v>
      </c>
    </row>
    <row r="15" spans="1:30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  <c r="Y15" s="157" t="s">
        <v>30</v>
      </c>
      <c r="Z15" s="157">
        <v>36</v>
      </c>
      <c r="AA15" s="157">
        <v>36</v>
      </c>
      <c r="AB15" s="157">
        <v>0</v>
      </c>
      <c r="AC15" s="157">
        <v>0</v>
      </c>
      <c r="AD15" s="158">
        <v>1</v>
      </c>
    </row>
    <row r="16" spans="1:30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v>1</v>
      </c>
    </row>
    <row r="17" spans="1:30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  <c r="Y17" s="157" t="s">
        <v>32</v>
      </c>
      <c r="Z17" s="157">
        <v>636</v>
      </c>
      <c r="AA17" s="157">
        <v>618</v>
      </c>
      <c r="AB17" s="157">
        <v>10</v>
      </c>
      <c r="AC17" s="157">
        <v>8</v>
      </c>
      <c r="AD17" s="158">
        <v>0.97</v>
      </c>
    </row>
    <row r="18" spans="1:30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v>1</v>
      </c>
    </row>
    <row r="19" spans="1:30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v>0.04</v>
      </c>
    </row>
    <row r="20" spans="1:30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  <c r="Y20" s="157" t="s">
        <v>35</v>
      </c>
      <c r="Z20" s="157">
        <v>48</v>
      </c>
      <c r="AA20" s="157">
        <v>21</v>
      </c>
      <c r="AB20" s="157">
        <v>22</v>
      </c>
      <c r="AC20" s="157">
        <v>5</v>
      </c>
      <c r="AD20" s="158">
        <v>0.44</v>
      </c>
    </row>
    <row r="21" spans="1:30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  <c r="Y21" s="157" t="s">
        <v>36</v>
      </c>
      <c r="Z21" s="157">
        <v>65</v>
      </c>
      <c r="AA21" s="157">
        <v>22</v>
      </c>
      <c r="AB21" s="157">
        <v>3</v>
      </c>
      <c r="AC21" s="157">
        <v>40</v>
      </c>
      <c r="AD21" s="158">
        <v>0.34</v>
      </c>
    </row>
    <row r="22" spans="1:30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  <c r="Y22" s="157" t="s">
        <v>37</v>
      </c>
      <c r="Z22" s="157">
        <v>81</v>
      </c>
      <c r="AA22" s="157">
        <v>11</v>
      </c>
      <c r="AB22" s="157">
        <v>0</v>
      </c>
      <c r="AC22" s="157">
        <v>70</v>
      </c>
      <c r="AD22" s="158">
        <v>0.14000000000000001</v>
      </c>
    </row>
    <row r="23" spans="1:30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v>0.99</v>
      </c>
    </row>
    <row r="24" spans="1:30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v>1</v>
      </c>
    </row>
    <row r="25" spans="1:30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v>0.49</v>
      </c>
    </row>
    <row r="26" spans="1:30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  <c r="Y26" s="157" t="s">
        <v>41</v>
      </c>
      <c r="Z26" s="157">
        <v>12</v>
      </c>
      <c r="AA26" s="157">
        <v>9</v>
      </c>
      <c r="AB26" s="157">
        <v>3</v>
      </c>
      <c r="AC26" s="157">
        <v>0</v>
      </c>
      <c r="AD26" s="158">
        <v>0.75</v>
      </c>
    </row>
    <row r="27" spans="1:30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  <c r="Y27" s="157" t="s">
        <v>42</v>
      </c>
      <c r="Z27" s="157">
        <v>392</v>
      </c>
      <c r="AA27" s="157">
        <v>0</v>
      </c>
      <c r="AB27" s="157">
        <v>0</v>
      </c>
      <c r="AC27" s="157">
        <v>392</v>
      </c>
      <c r="AD27" s="158">
        <v>0</v>
      </c>
    </row>
    <row r="28" spans="1:30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v>1</v>
      </c>
    </row>
    <row r="29" spans="1:30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v>1</v>
      </c>
    </row>
    <row r="30" spans="1:30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v>1</v>
      </c>
    </row>
    <row r="31" spans="1:30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  <c r="Y31" s="157" t="s">
        <v>46</v>
      </c>
      <c r="Z31" s="157">
        <v>145</v>
      </c>
      <c r="AA31" s="157">
        <v>141</v>
      </c>
      <c r="AB31" s="157">
        <v>0</v>
      </c>
      <c r="AC31" s="157">
        <v>4</v>
      </c>
      <c r="AD31" s="158">
        <v>0.97</v>
      </c>
    </row>
    <row r="32" spans="1:30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v>1</v>
      </c>
    </row>
    <row r="33" spans="1:30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v>0.5</v>
      </c>
    </row>
    <row r="34" spans="1:30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  <c r="Y34" s="157" t="s">
        <v>49</v>
      </c>
      <c r="Z34" s="157">
        <v>15</v>
      </c>
      <c r="AA34" s="157">
        <v>15</v>
      </c>
      <c r="AB34" s="157">
        <v>0</v>
      </c>
      <c r="AC34" s="157">
        <v>0</v>
      </c>
      <c r="AD34" s="158">
        <v>1</v>
      </c>
    </row>
    <row r="35" spans="1:30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v>1</v>
      </c>
    </row>
    <row r="36" spans="1:30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v>1</v>
      </c>
    </row>
    <row r="37" spans="1:30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v>0.86</v>
      </c>
    </row>
    <row r="38" spans="1:30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v>1</v>
      </c>
    </row>
    <row r="39" spans="1:30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v>0.41</v>
      </c>
    </row>
    <row r="40" spans="1:30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v>0.99</v>
      </c>
    </row>
    <row r="41" spans="1:30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v>0.82</v>
      </c>
    </row>
    <row r="42" spans="1:30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  <c r="Y42" s="157" t="s">
        <v>58</v>
      </c>
      <c r="Z42" s="157">
        <v>9</v>
      </c>
      <c r="AA42" s="157">
        <v>3</v>
      </c>
      <c r="AB42" s="157">
        <v>0</v>
      </c>
      <c r="AC42" s="157">
        <v>6</v>
      </c>
      <c r="AD42" s="158">
        <v>0.33</v>
      </c>
    </row>
    <row r="43" spans="1:30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  <c r="Y43" s="157" t="s">
        <v>59</v>
      </c>
      <c r="Z43" s="157">
        <v>32</v>
      </c>
      <c r="AA43" s="157">
        <v>26</v>
      </c>
      <c r="AB43" s="157">
        <v>1</v>
      </c>
      <c r="AC43" s="157">
        <v>5</v>
      </c>
      <c r="AD43" s="158">
        <v>0.81</v>
      </c>
    </row>
    <row r="44" spans="1:30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  <c r="Y44" s="157" t="s">
        <v>60</v>
      </c>
      <c r="Z44" s="157">
        <v>6</v>
      </c>
      <c r="AA44" s="157">
        <v>6</v>
      </c>
      <c r="AB44" s="157">
        <v>0</v>
      </c>
      <c r="AC44" s="157">
        <v>0</v>
      </c>
      <c r="AD44" s="158">
        <v>1</v>
      </c>
    </row>
    <row r="45" spans="1:30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v>0.68</v>
      </c>
    </row>
    <row r="46" spans="1:30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v>0.99</v>
      </c>
    </row>
    <row r="47" spans="1:30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v>1</v>
      </c>
    </row>
    <row r="48" spans="1:30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v>1</v>
      </c>
    </row>
    <row r="49" spans="1:30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  <c r="Y49" s="157" t="s">
        <v>65</v>
      </c>
      <c r="Z49" s="157">
        <v>381</v>
      </c>
      <c r="AA49" s="157">
        <v>295</v>
      </c>
      <c r="AB49" s="157">
        <v>58</v>
      </c>
      <c r="AC49" s="157">
        <v>28</v>
      </c>
      <c r="AD49" s="158">
        <v>0.77</v>
      </c>
    </row>
    <row r="50" spans="1:30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v>0.87</v>
      </c>
    </row>
    <row r="51" spans="1:30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v>0.96</v>
      </c>
    </row>
    <row r="52" spans="1:30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  <c r="Y52" s="157" t="s">
        <v>68</v>
      </c>
      <c r="Z52" s="157">
        <v>1597</v>
      </c>
      <c r="AA52" s="157">
        <v>1589</v>
      </c>
      <c r="AB52" s="157">
        <v>8</v>
      </c>
      <c r="AC52" s="157">
        <v>0</v>
      </c>
      <c r="AD52" s="158">
        <v>0.99</v>
      </c>
    </row>
    <row r="53" spans="1:30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  <c r="Y53" s="157" t="s">
        <v>69</v>
      </c>
      <c r="Z53" s="157">
        <v>176</v>
      </c>
      <c r="AA53" s="157">
        <v>164</v>
      </c>
      <c r="AB53" s="157">
        <v>3</v>
      </c>
      <c r="AC53" s="157">
        <v>9</v>
      </c>
      <c r="AD53" s="158">
        <v>0.93</v>
      </c>
    </row>
    <row r="54" spans="1:30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v>0.97</v>
      </c>
    </row>
    <row r="55" spans="1:30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  <c r="Y55" s="157" t="s">
        <v>71</v>
      </c>
      <c r="Z55" s="157">
        <v>194</v>
      </c>
      <c r="AA55" s="157">
        <v>184</v>
      </c>
      <c r="AB55" s="157">
        <v>7</v>
      </c>
      <c r="AC55" s="157">
        <v>3</v>
      </c>
      <c r="AD55" s="158">
        <v>0.95</v>
      </c>
    </row>
    <row r="56" spans="1:30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  <c r="Y56" s="157" t="s">
        <v>72</v>
      </c>
      <c r="Z56" s="157">
        <v>85</v>
      </c>
      <c r="AA56" s="157">
        <v>53</v>
      </c>
      <c r="AB56" s="157">
        <v>2</v>
      </c>
      <c r="AC56" s="157">
        <v>30</v>
      </c>
      <c r="AD56" s="158">
        <v>0.62</v>
      </c>
    </row>
    <row r="57" spans="1:30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  <c r="Y57" s="157" t="s">
        <v>73</v>
      </c>
      <c r="Z57" s="157">
        <v>291</v>
      </c>
      <c r="AA57" s="157">
        <v>268</v>
      </c>
      <c r="AB57" s="157">
        <v>17</v>
      </c>
      <c r="AC57" s="157">
        <v>6</v>
      </c>
      <c r="AD57" s="158">
        <v>0.92</v>
      </c>
    </row>
    <row r="58" spans="1:30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v>0.86</v>
      </c>
    </row>
    <row r="59" spans="1:30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  <c r="Y59" s="157" t="s">
        <v>270</v>
      </c>
      <c r="Z59" s="157">
        <v>144</v>
      </c>
      <c r="AA59" s="157">
        <v>134</v>
      </c>
      <c r="AB59" s="157">
        <v>8</v>
      </c>
      <c r="AC59" s="157">
        <v>2</v>
      </c>
      <c r="AD59" s="158">
        <v>0.93</v>
      </c>
    </row>
    <row r="60" spans="1:30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v>1</v>
      </c>
    </row>
    <row r="61" spans="1:30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v>1</v>
      </c>
    </row>
    <row r="62" spans="1:30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v>0.86</v>
      </c>
    </row>
    <row r="63" spans="1:30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v>0.97</v>
      </c>
    </row>
    <row r="64" spans="1:30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  <c r="Y64" s="157" t="s">
        <v>266</v>
      </c>
      <c r="Z64" s="157">
        <v>160</v>
      </c>
      <c r="AA64" s="157">
        <v>32</v>
      </c>
      <c r="AB64" s="157">
        <v>47</v>
      </c>
      <c r="AC64" s="157">
        <v>81</v>
      </c>
      <c r="AD64" s="158">
        <v>0.2</v>
      </c>
    </row>
    <row r="65" spans="1:30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v>1</v>
      </c>
    </row>
    <row r="66" spans="1:30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v>1</v>
      </c>
    </row>
    <row r="67" spans="1:30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v>1</v>
      </c>
    </row>
    <row r="68" spans="1:30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v>1</v>
      </c>
    </row>
    <row r="69" spans="1:30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v>0.83</v>
      </c>
    </row>
    <row r="70" spans="1:30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v>0.63</v>
      </c>
    </row>
    <row r="71" spans="1:30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  <c r="Y71" s="157" t="s">
        <v>86</v>
      </c>
      <c r="Z71" s="157">
        <v>1497</v>
      </c>
      <c r="AA71" s="157">
        <v>1369</v>
      </c>
      <c r="AB71" s="157">
        <v>128</v>
      </c>
      <c r="AC71" s="157">
        <v>0</v>
      </c>
      <c r="AD71" s="158">
        <v>0.91</v>
      </c>
    </row>
    <row r="72" spans="1:30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v>0.95</v>
      </c>
    </row>
    <row r="73" spans="1:30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  <c r="Y73" s="157" t="s">
        <v>84</v>
      </c>
      <c r="Z73" s="157">
        <v>134</v>
      </c>
      <c r="AA73" s="157">
        <v>110</v>
      </c>
      <c r="AB73" s="157">
        <v>13</v>
      </c>
      <c r="AC73" s="157">
        <v>11</v>
      </c>
      <c r="AD73" s="158">
        <v>0.82</v>
      </c>
    </row>
    <row r="74" spans="1:30">
      <c r="N74" s="4"/>
      <c r="Q74" s="2">
        <f>SUM(Q3:Q73)</f>
        <v>10061</v>
      </c>
      <c r="R74" s="2">
        <f>SUM(R3:R73)</f>
        <v>8678</v>
      </c>
    </row>
    <row r="75" spans="1:30">
      <c r="N75" s="4"/>
    </row>
    <row r="76" spans="1:30">
      <c r="N76" s="4"/>
    </row>
    <row r="77" spans="1:30">
      <c r="N77" s="4"/>
    </row>
    <row r="78" spans="1:30">
      <c r="N78" s="4"/>
    </row>
    <row r="79" spans="1:30">
      <c r="N79" s="4"/>
    </row>
    <row r="80" spans="1:30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BJ90"/>
  <sheetViews>
    <sheetView topLeftCell="AF1" workbookViewId="0">
      <selection activeCell="AS14" sqref="AS14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  <col min="37" max="37" width="9.140625" style="156"/>
    <col min="38" max="38" width="17.42578125" style="156" customWidth="1"/>
    <col min="39" max="42" width="9.140625" style="156"/>
    <col min="43" max="43" width="9.140625" style="162"/>
    <col min="44" max="45" width="9.140625" style="156"/>
    <col min="46" max="46" width="17.42578125" customWidth="1"/>
    <col min="51" max="51" width="9.140625" style="162"/>
    <col min="59" max="59" width="9.140625" style="162"/>
  </cols>
  <sheetData>
    <row r="1" spans="7:62">
      <c r="G1" t="s">
        <v>231</v>
      </c>
      <c r="N1" t="s">
        <v>269</v>
      </c>
      <c r="V1" t="s">
        <v>281</v>
      </c>
      <c r="AD1" t="s">
        <v>298</v>
      </c>
      <c r="AL1" s="156" t="s">
        <v>456</v>
      </c>
      <c r="AT1" t="s">
        <v>395</v>
      </c>
      <c r="BB1" s="156" t="s">
        <v>452</v>
      </c>
      <c r="BC1" s="156"/>
      <c r="BD1" s="156"/>
      <c r="BE1" s="156"/>
      <c r="BF1" s="156"/>
    </row>
    <row r="2" spans="7:62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  <c r="AL2" s="157" t="s">
        <v>0</v>
      </c>
      <c r="AM2" s="157" t="s">
        <v>1</v>
      </c>
      <c r="AN2" s="157" t="s">
        <v>2</v>
      </c>
      <c r="AO2" s="157" t="s">
        <v>3</v>
      </c>
      <c r="AP2" s="157" t="s">
        <v>4</v>
      </c>
      <c r="AQ2" s="158" t="s">
        <v>5</v>
      </c>
      <c r="AT2" s="157" t="s">
        <v>0</v>
      </c>
      <c r="AU2" s="157" t="s">
        <v>1</v>
      </c>
      <c r="AV2" s="157" t="s">
        <v>2</v>
      </c>
      <c r="AW2" s="157" t="s">
        <v>3</v>
      </c>
      <c r="AX2" s="157" t="s">
        <v>4</v>
      </c>
      <c r="AY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</row>
    <row r="3" spans="7:62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  <c r="AK3" s="162"/>
      <c r="AL3" s="157" t="s">
        <v>17</v>
      </c>
      <c r="AM3" s="157">
        <v>34</v>
      </c>
      <c r="AN3" s="157">
        <v>34</v>
      </c>
      <c r="AO3" s="157">
        <v>0</v>
      </c>
      <c r="AP3" s="157">
        <v>0</v>
      </c>
      <c r="AQ3" s="158">
        <f>AN3/AM3</f>
        <v>1</v>
      </c>
      <c r="AR3" s="162">
        <f>AQ3-AA3</f>
        <v>0</v>
      </c>
      <c r="AT3" s="157" t="s">
        <v>17</v>
      </c>
      <c r="AU3" s="157">
        <v>34</v>
      </c>
      <c r="AV3" s="157">
        <v>34</v>
      </c>
      <c r="AW3" s="157">
        <v>0</v>
      </c>
      <c r="AX3" s="157">
        <v>0</v>
      </c>
      <c r="AY3" s="158">
        <f>AV3/AU3</f>
        <v>1</v>
      </c>
      <c r="AZ3" s="162">
        <f>AY3-AI3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BG3-AY3</f>
        <v>0</v>
      </c>
    </row>
    <row r="4" spans="7:62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  <c r="AK4" s="162"/>
      <c r="AL4" s="66" t="s">
        <v>18</v>
      </c>
      <c r="AM4" s="157">
        <v>32</v>
      </c>
      <c r="AN4" s="157">
        <v>32</v>
      </c>
      <c r="AO4" s="157">
        <v>0</v>
      </c>
      <c r="AP4" s="157">
        <v>0</v>
      </c>
      <c r="AQ4" s="158">
        <f t="shared" ref="AQ4:AQ58" si="3">AN4/AM4</f>
        <v>1</v>
      </c>
      <c r="AR4" s="162">
        <f t="shared" ref="AR4:AR57" si="4">AQ4-AA4</f>
        <v>0</v>
      </c>
      <c r="AT4" s="66" t="s">
        <v>18</v>
      </c>
      <c r="AU4" s="157">
        <v>32</v>
      </c>
      <c r="AV4" s="157">
        <v>32</v>
      </c>
      <c r="AW4" s="157">
        <v>0</v>
      </c>
      <c r="AX4" s="157">
        <v>0</v>
      </c>
      <c r="AY4" s="158">
        <f t="shared" ref="AY4:AY67" si="5">AV4/AU4</f>
        <v>1</v>
      </c>
      <c r="AZ4" s="162">
        <f t="shared" ref="AZ4:AZ67" si="6">AY4-AI4</f>
        <v>0</v>
      </c>
      <c r="BB4" s="66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7">BD4/BC4</f>
        <v>1</v>
      </c>
      <c r="BH4" s="162">
        <f t="shared" ref="BH4:BH67" si="8">BG4-AY4</f>
        <v>0</v>
      </c>
      <c r="BJ4" s="156"/>
    </row>
    <row r="5" spans="7:62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9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10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11">AF5/AE5</f>
        <v>1</v>
      </c>
      <c r="AJ5" s="162">
        <f t="shared" si="2"/>
        <v>0</v>
      </c>
      <c r="AK5" s="162"/>
      <c r="AL5" s="157" t="s">
        <v>19</v>
      </c>
      <c r="AM5" s="157">
        <v>26</v>
      </c>
      <c r="AN5" s="157">
        <v>26</v>
      </c>
      <c r="AO5" s="157">
        <v>0</v>
      </c>
      <c r="AP5" s="157">
        <v>0</v>
      </c>
      <c r="AQ5" s="158">
        <f t="shared" si="3"/>
        <v>1</v>
      </c>
      <c r="AR5" s="162">
        <f t="shared" si="4"/>
        <v>0</v>
      </c>
      <c r="AT5" s="157" t="s">
        <v>19</v>
      </c>
      <c r="AU5" s="157">
        <v>26</v>
      </c>
      <c r="AV5" s="157">
        <v>26</v>
      </c>
      <c r="AW5" s="157">
        <v>0</v>
      </c>
      <c r="AX5" s="157">
        <v>0</v>
      </c>
      <c r="AY5" s="158">
        <f t="shared" si="5"/>
        <v>1</v>
      </c>
      <c r="AZ5" s="162">
        <f t="shared" si="6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7"/>
        <v>1</v>
      </c>
      <c r="BH5" s="162">
        <f t="shared" si="8"/>
        <v>0</v>
      </c>
      <c r="BJ5" s="156"/>
    </row>
    <row r="6" spans="7:62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9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10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11"/>
        <v>1</v>
      </c>
      <c r="AJ6" s="162">
        <f t="shared" si="2"/>
        <v>0</v>
      </c>
      <c r="AK6" s="162"/>
      <c r="AL6" s="157" t="s">
        <v>20</v>
      </c>
      <c r="AM6" s="157">
        <v>11</v>
      </c>
      <c r="AN6" s="157">
        <v>11</v>
      </c>
      <c r="AO6" s="157">
        <v>0</v>
      </c>
      <c r="AP6" s="157">
        <v>0</v>
      </c>
      <c r="AQ6" s="158">
        <f t="shared" si="3"/>
        <v>1</v>
      </c>
      <c r="AR6" s="162">
        <f t="shared" si="4"/>
        <v>0</v>
      </c>
      <c r="AT6" s="157" t="s">
        <v>20</v>
      </c>
      <c r="AU6" s="157">
        <v>11</v>
      </c>
      <c r="AV6" s="157">
        <v>11</v>
      </c>
      <c r="AW6" s="157">
        <v>0</v>
      </c>
      <c r="AX6" s="157">
        <v>0</v>
      </c>
      <c r="AY6" s="158">
        <f t="shared" si="5"/>
        <v>1</v>
      </c>
      <c r="AZ6" s="162">
        <f t="shared" si="6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7"/>
        <v>1</v>
      </c>
      <c r="BH6" s="162">
        <f t="shared" si="8"/>
        <v>0</v>
      </c>
      <c r="BJ6" s="156"/>
    </row>
    <row r="7" spans="7:62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9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10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11"/>
        <v>1</v>
      </c>
      <c r="AJ7" s="162">
        <f t="shared" si="2"/>
        <v>0</v>
      </c>
      <c r="AK7" s="162"/>
      <c r="AL7" s="157" t="s">
        <v>21</v>
      </c>
      <c r="AM7" s="157">
        <v>36</v>
      </c>
      <c r="AN7" s="157">
        <v>36</v>
      </c>
      <c r="AO7" s="157">
        <v>0</v>
      </c>
      <c r="AP7" s="157">
        <v>0</v>
      </c>
      <c r="AQ7" s="158">
        <f t="shared" si="3"/>
        <v>1</v>
      </c>
      <c r="AR7" s="162">
        <f t="shared" si="4"/>
        <v>0</v>
      </c>
      <c r="AT7" s="157" t="s">
        <v>21</v>
      </c>
      <c r="AU7" s="157">
        <v>36</v>
      </c>
      <c r="AV7" s="157">
        <v>36</v>
      </c>
      <c r="AW7" s="157">
        <v>0</v>
      </c>
      <c r="AX7" s="157">
        <v>0</v>
      </c>
      <c r="AY7" s="158">
        <f t="shared" si="5"/>
        <v>1</v>
      </c>
      <c r="AZ7" s="162">
        <f t="shared" si="6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7"/>
        <v>1</v>
      </c>
      <c r="BH7" s="162">
        <f t="shared" si="8"/>
        <v>0</v>
      </c>
      <c r="BJ7" s="156"/>
    </row>
    <row r="8" spans="7:62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9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10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11"/>
        <v>0.8655172413793103</v>
      </c>
      <c r="AJ8" s="162">
        <f t="shared" si="2"/>
        <v>0</v>
      </c>
      <c r="AK8" s="162"/>
      <c r="AL8" s="161" t="s">
        <v>22</v>
      </c>
      <c r="AM8" s="157">
        <v>346</v>
      </c>
      <c r="AN8" s="157">
        <v>259</v>
      </c>
      <c r="AO8" s="157">
        <v>56</v>
      </c>
      <c r="AP8" s="157">
        <v>31</v>
      </c>
      <c r="AQ8" s="158">
        <f t="shared" si="3"/>
        <v>0.74855491329479773</v>
      </c>
      <c r="AR8" s="162">
        <f t="shared" si="4"/>
        <v>-0.11696232808451257</v>
      </c>
      <c r="AT8" s="161" t="s">
        <v>22</v>
      </c>
      <c r="AU8" s="157">
        <v>346</v>
      </c>
      <c r="AV8" s="157">
        <v>259</v>
      </c>
      <c r="AW8" s="157">
        <v>56</v>
      </c>
      <c r="AX8" s="157">
        <v>31</v>
      </c>
      <c r="AY8" s="158">
        <f t="shared" si="5"/>
        <v>0.74855491329479773</v>
      </c>
      <c r="AZ8" s="162">
        <f t="shared" si="6"/>
        <v>-0.11696232808451257</v>
      </c>
      <c r="BB8" s="161" t="s">
        <v>22</v>
      </c>
      <c r="BC8" s="157">
        <v>346</v>
      </c>
      <c r="BD8" s="157">
        <v>259</v>
      </c>
      <c r="BE8" s="157">
        <v>56</v>
      </c>
      <c r="BF8" s="157">
        <v>31</v>
      </c>
      <c r="BG8" s="158">
        <f t="shared" si="7"/>
        <v>0.74855491329479773</v>
      </c>
      <c r="BH8" s="162">
        <f t="shared" si="8"/>
        <v>0</v>
      </c>
      <c r="BJ8" s="156"/>
    </row>
    <row r="9" spans="7:62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9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10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11"/>
        <v>1</v>
      </c>
      <c r="AJ9" s="162">
        <f t="shared" si="2"/>
        <v>0</v>
      </c>
      <c r="AK9" s="162"/>
      <c r="AL9" s="66" t="s">
        <v>23</v>
      </c>
      <c r="AM9" s="157">
        <v>538</v>
      </c>
      <c r="AN9" s="157">
        <v>538</v>
      </c>
      <c r="AO9" s="157">
        <v>0</v>
      </c>
      <c r="AP9" s="157">
        <v>0</v>
      </c>
      <c r="AQ9" s="158">
        <f t="shared" si="3"/>
        <v>1</v>
      </c>
      <c r="AR9" s="162">
        <f t="shared" si="4"/>
        <v>0</v>
      </c>
      <c r="AT9" s="66" t="s">
        <v>23</v>
      </c>
      <c r="AU9" s="157">
        <v>538</v>
      </c>
      <c r="AV9" s="157">
        <v>538</v>
      </c>
      <c r="AW9" s="157">
        <v>0</v>
      </c>
      <c r="AX9" s="157">
        <v>0</v>
      </c>
      <c r="AY9" s="158">
        <f t="shared" si="5"/>
        <v>1</v>
      </c>
      <c r="AZ9" s="162">
        <f t="shared" si="6"/>
        <v>0</v>
      </c>
      <c r="BB9" s="66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7"/>
        <v>1</v>
      </c>
      <c r="BH9" s="162">
        <f t="shared" si="8"/>
        <v>0</v>
      </c>
      <c r="BJ9" s="156"/>
    </row>
    <row r="10" spans="7:62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9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10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11"/>
        <v>1</v>
      </c>
      <c r="AJ10" s="162">
        <f t="shared" si="2"/>
        <v>0</v>
      </c>
      <c r="AK10" s="162"/>
      <c r="AL10" s="157" t="s">
        <v>24</v>
      </c>
      <c r="AM10" s="157">
        <v>3</v>
      </c>
      <c r="AN10" s="157">
        <v>3</v>
      </c>
      <c r="AO10" s="157">
        <v>0</v>
      </c>
      <c r="AP10" s="157">
        <v>0</v>
      </c>
      <c r="AQ10" s="158">
        <f t="shared" si="3"/>
        <v>1</v>
      </c>
      <c r="AR10" s="162">
        <f t="shared" si="4"/>
        <v>0</v>
      </c>
      <c r="AT10" s="157" t="s">
        <v>24</v>
      </c>
      <c r="AU10" s="157">
        <v>3</v>
      </c>
      <c r="AV10" s="157">
        <v>3</v>
      </c>
      <c r="AW10" s="157">
        <v>0</v>
      </c>
      <c r="AX10" s="157">
        <v>0</v>
      </c>
      <c r="AY10" s="158">
        <f t="shared" si="5"/>
        <v>1</v>
      </c>
      <c r="AZ10" s="162">
        <f t="shared" si="6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7"/>
        <v>1</v>
      </c>
      <c r="BH10" s="162">
        <f t="shared" si="8"/>
        <v>0</v>
      </c>
      <c r="BJ10" s="156"/>
    </row>
    <row r="11" spans="7:62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9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10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11"/>
        <v>0.98701298701298701</v>
      </c>
      <c r="AJ11" s="162">
        <f t="shared" si="2"/>
        <v>0</v>
      </c>
      <c r="AK11" s="162"/>
      <c r="AL11" s="161" t="s">
        <v>25</v>
      </c>
      <c r="AM11" s="157">
        <v>847</v>
      </c>
      <c r="AN11" s="157">
        <v>836</v>
      </c>
      <c r="AO11" s="11">
        <v>11</v>
      </c>
      <c r="AP11" s="157">
        <v>0</v>
      </c>
      <c r="AQ11" s="158">
        <f t="shared" si="3"/>
        <v>0.98701298701298701</v>
      </c>
      <c r="AR11" s="162">
        <f t="shared" si="4"/>
        <v>0</v>
      </c>
      <c r="AT11" s="161" t="s">
        <v>25</v>
      </c>
      <c r="AU11" s="157">
        <v>847</v>
      </c>
      <c r="AV11" s="157">
        <v>836</v>
      </c>
      <c r="AW11" s="11">
        <v>11</v>
      </c>
      <c r="AX11" s="157">
        <v>0</v>
      </c>
      <c r="AY11" s="158">
        <f t="shared" si="5"/>
        <v>0.98701298701298701</v>
      </c>
      <c r="AZ11" s="162">
        <f t="shared" si="6"/>
        <v>0</v>
      </c>
      <c r="BB11" s="161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7"/>
        <v>0.98701298701298701</v>
      </c>
      <c r="BH11" s="162">
        <f t="shared" si="8"/>
        <v>0</v>
      </c>
      <c r="BJ11" s="156"/>
    </row>
    <row r="12" spans="7:62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9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10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11"/>
        <v>1</v>
      </c>
      <c r="AJ12" s="162">
        <f t="shared" si="2"/>
        <v>0</v>
      </c>
      <c r="AK12" s="162"/>
      <c r="AL12" s="161" t="s">
        <v>27</v>
      </c>
      <c r="AM12" s="157">
        <v>46</v>
      </c>
      <c r="AN12" s="157">
        <v>46</v>
      </c>
      <c r="AO12" s="157">
        <v>0</v>
      </c>
      <c r="AP12" s="157">
        <v>0</v>
      </c>
      <c r="AQ12" s="158">
        <f t="shared" si="3"/>
        <v>1</v>
      </c>
      <c r="AR12" s="162">
        <f t="shared" si="4"/>
        <v>0</v>
      </c>
      <c r="AT12" s="161" t="s">
        <v>27</v>
      </c>
      <c r="AU12" s="157">
        <v>46</v>
      </c>
      <c r="AV12" s="157">
        <v>46</v>
      </c>
      <c r="AW12" s="157">
        <v>0</v>
      </c>
      <c r="AX12" s="157">
        <v>0</v>
      </c>
      <c r="AY12" s="158">
        <f t="shared" si="5"/>
        <v>1</v>
      </c>
      <c r="AZ12" s="162">
        <f t="shared" si="6"/>
        <v>0</v>
      </c>
      <c r="BB12" s="161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7"/>
        <v>1</v>
      </c>
      <c r="BH12" s="162">
        <f t="shared" si="8"/>
        <v>0</v>
      </c>
      <c r="BJ12" s="156"/>
    </row>
    <row r="13" spans="7:62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9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10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11"/>
        <v>1</v>
      </c>
      <c r="AJ13" s="162">
        <f t="shared" si="2"/>
        <v>0</v>
      </c>
      <c r="AK13" s="162"/>
      <c r="AL13" s="157" t="s">
        <v>28</v>
      </c>
      <c r="AM13" s="157">
        <v>10</v>
      </c>
      <c r="AN13" s="157">
        <v>10</v>
      </c>
      <c r="AO13" s="157">
        <v>0</v>
      </c>
      <c r="AP13" s="157">
        <v>0</v>
      </c>
      <c r="AQ13" s="158">
        <f t="shared" si="3"/>
        <v>1</v>
      </c>
      <c r="AR13" s="162">
        <f t="shared" si="4"/>
        <v>0</v>
      </c>
      <c r="AT13" s="157" t="s">
        <v>28</v>
      </c>
      <c r="AU13" s="157">
        <v>10</v>
      </c>
      <c r="AV13" s="157">
        <v>10</v>
      </c>
      <c r="AW13" s="157">
        <v>0</v>
      </c>
      <c r="AX13" s="157">
        <v>0</v>
      </c>
      <c r="AY13" s="158">
        <f t="shared" si="5"/>
        <v>1</v>
      </c>
      <c r="AZ13" s="162">
        <f t="shared" si="6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7"/>
        <v>1</v>
      </c>
      <c r="BH13" s="162">
        <f t="shared" si="8"/>
        <v>0</v>
      </c>
      <c r="BJ13" s="156"/>
    </row>
    <row r="14" spans="7:62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9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10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11"/>
        <v>1</v>
      </c>
      <c r="AJ14" s="162">
        <f t="shared" si="2"/>
        <v>0</v>
      </c>
      <c r="AK14" s="162"/>
      <c r="AL14" s="161" t="s">
        <v>29</v>
      </c>
      <c r="AM14" s="157">
        <v>163</v>
      </c>
      <c r="AN14" s="157">
        <v>163</v>
      </c>
      <c r="AO14" s="157">
        <v>0</v>
      </c>
      <c r="AP14" s="157">
        <v>0</v>
      </c>
      <c r="AQ14" s="158">
        <f t="shared" si="3"/>
        <v>1</v>
      </c>
      <c r="AR14" s="162">
        <f t="shared" si="4"/>
        <v>0</v>
      </c>
      <c r="AT14" s="161" t="s">
        <v>29</v>
      </c>
      <c r="AU14" s="157">
        <v>163</v>
      </c>
      <c r="AV14" s="157">
        <v>163</v>
      </c>
      <c r="AW14" s="157">
        <v>0</v>
      </c>
      <c r="AX14" s="157">
        <v>0</v>
      </c>
      <c r="AY14" s="158">
        <f t="shared" si="5"/>
        <v>1</v>
      </c>
      <c r="AZ14" s="162">
        <f t="shared" si="6"/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7"/>
        <v>1</v>
      </c>
      <c r="BH14" s="162">
        <f t="shared" si="8"/>
        <v>0</v>
      </c>
      <c r="BJ14" s="156"/>
    </row>
    <row r="15" spans="7:62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9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10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11"/>
        <v>0.83333333333333337</v>
      </c>
      <c r="AJ15" s="162">
        <f t="shared" si="2"/>
        <v>0</v>
      </c>
      <c r="AK15" s="162"/>
      <c r="AL15" s="157" t="s">
        <v>30</v>
      </c>
      <c r="AM15" s="157">
        <v>36</v>
      </c>
      <c r="AN15" s="157">
        <v>30</v>
      </c>
      <c r="AO15" s="157">
        <v>6</v>
      </c>
      <c r="AP15" s="157">
        <v>0</v>
      </c>
      <c r="AQ15" s="158">
        <f t="shared" si="3"/>
        <v>0.83333333333333337</v>
      </c>
      <c r="AR15" s="162">
        <f t="shared" si="4"/>
        <v>0</v>
      </c>
      <c r="AT15" s="157" t="s">
        <v>30</v>
      </c>
      <c r="AU15" s="157">
        <v>36</v>
      </c>
      <c r="AV15" s="157">
        <v>30</v>
      </c>
      <c r="AW15" s="157">
        <v>6</v>
      </c>
      <c r="AX15" s="157">
        <v>0</v>
      </c>
      <c r="AY15" s="158">
        <f t="shared" si="5"/>
        <v>0.83333333333333337</v>
      </c>
      <c r="AZ15" s="162">
        <f t="shared" si="6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7"/>
        <v>0.83333333333333337</v>
      </c>
      <c r="BH15" s="162">
        <f t="shared" si="8"/>
        <v>0</v>
      </c>
      <c r="BJ15" s="156"/>
    </row>
    <row r="16" spans="7:62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9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10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11"/>
        <v>1</v>
      </c>
      <c r="AJ16" s="162">
        <f t="shared" si="2"/>
        <v>0</v>
      </c>
      <c r="AK16" s="162"/>
      <c r="AL16" s="157" t="s">
        <v>31</v>
      </c>
      <c r="AM16" s="157">
        <v>6</v>
      </c>
      <c r="AN16" s="157">
        <v>6</v>
      </c>
      <c r="AO16" s="157">
        <v>0</v>
      </c>
      <c r="AP16" s="157">
        <v>0</v>
      </c>
      <c r="AQ16" s="158">
        <f t="shared" si="3"/>
        <v>1</v>
      </c>
      <c r="AR16" s="162">
        <f t="shared" si="4"/>
        <v>0</v>
      </c>
      <c r="AT16" s="157" t="s">
        <v>31</v>
      </c>
      <c r="AU16" s="157">
        <v>6</v>
      </c>
      <c r="AV16" s="157">
        <v>6</v>
      </c>
      <c r="AW16" s="157">
        <v>0</v>
      </c>
      <c r="AX16" s="157">
        <v>0</v>
      </c>
      <c r="AY16" s="158">
        <f t="shared" si="5"/>
        <v>1</v>
      </c>
      <c r="AZ16" s="162">
        <f t="shared" si="6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7"/>
        <v>1</v>
      </c>
      <c r="BH16" s="162">
        <f t="shared" si="8"/>
        <v>0</v>
      </c>
      <c r="BJ16" s="156"/>
    </row>
    <row r="17" spans="7:62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9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10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11"/>
        <v>0.98407643312101911</v>
      </c>
      <c r="AJ17" s="162">
        <f t="shared" si="2"/>
        <v>0</v>
      </c>
      <c r="AK17" s="162"/>
      <c r="AL17" s="66" t="s">
        <v>32</v>
      </c>
      <c r="AM17" s="157">
        <v>628</v>
      </c>
      <c r="AN17" s="157">
        <v>618</v>
      </c>
      <c r="AO17" s="157">
        <v>10</v>
      </c>
      <c r="AP17" s="157">
        <v>0</v>
      </c>
      <c r="AQ17" s="158">
        <f t="shared" si="3"/>
        <v>0.98407643312101911</v>
      </c>
      <c r="AR17" s="162">
        <f t="shared" si="4"/>
        <v>0</v>
      </c>
      <c r="AT17" s="66" t="s">
        <v>32</v>
      </c>
      <c r="AU17" s="157">
        <v>628</v>
      </c>
      <c r="AV17" s="157">
        <v>618</v>
      </c>
      <c r="AW17" s="157">
        <v>10</v>
      </c>
      <c r="AX17" s="157">
        <v>0</v>
      </c>
      <c r="AY17" s="158">
        <f t="shared" si="5"/>
        <v>0.98407643312101911</v>
      </c>
      <c r="AZ17" s="162">
        <f t="shared" si="6"/>
        <v>0</v>
      </c>
      <c r="BB17" s="66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7"/>
        <v>0.98407643312101911</v>
      </c>
      <c r="BH17" s="162">
        <f t="shared" si="8"/>
        <v>0</v>
      </c>
      <c r="BJ17" s="156"/>
    </row>
    <row r="18" spans="7:62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9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10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11"/>
        <v>1</v>
      </c>
      <c r="AJ18" s="162">
        <f t="shared" si="2"/>
        <v>0</v>
      </c>
      <c r="AK18" s="162"/>
      <c r="AL18" s="157" t="s">
        <v>33</v>
      </c>
      <c r="AM18" s="157">
        <v>109</v>
      </c>
      <c r="AN18" s="157">
        <v>109</v>
      </c>
      <c r="AO18" s="157">
        <v>0</v>
      </c>
      <c r="AP18" s="157">
        <v>0</v>
      </c>
      <c r="AQ18" s="158">
        <f t="shared" si="3"/>
        <v>1</v>
      </c>
      <c r="AR18" s="162">
        <f t="shared" si="4"/>
        <v>0</v>
      </c>
      <c r="AT18" s="157" t="s">
        <v>33</v>
      </c>
      <c r="AU18" s="157">
        <v>109</v>
      </c>
      <c r="AV18" s="157">
        <v>109</v>
      </c>
      <c r="AW18" s="157">
        <v>0</v>
      </c>
      <c r="AX18" s="157">
        <v>0</v>
      </c>
      <c r="AY18" s="158">
        <f t="shared" si="5"/>
        <v>1</v>
      </c>
      <c r="AZ18" s="162">
        <f t="shared" si="6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7"/>
        <v>1</v>
      </c>
      <c r="BH18" s="162">
        <f t="shared" si="8"/>
        <v>0</v>
      </c>
      <c r="BJ18" s="156"/>
    </row>
    <row r="19" spans="7:62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9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10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11"/>
        <v>1.8518518518518517E-2</v>
      </c>
      <c r="AJ19" s="162">
        <f t="shared" si="2"/>
        <v>0</v>
      </c>
      <c r="AK19" s="162"/>
      <c r="AL19" s="157" t="s">
        <v>34</v>
      </c>
      <c r="AM19" s="157">
        <v>203</v>
      </c>
      <c r="AN19" s="157">
        <v>8</v>
      </c>
      <c r="AO19" s="157">
        <v>191</v>
      </c>
      <c r="AP19" s="157">
        <v>4</v>
      </c>
      <c r="AQ19" s="158">
        <f t="shared" si="3"/>
        <v>3.9408866995073892E-2</v>
      </c>
      <c r="AR19" s="162">
        <f t="shared" si="4"/>
        <v>2.0890348476555375E-2</v>
      </c>
      <c r="AT19" s="157" t="s">
        <v>34</v>
      </c>
      <c r="AU19" s="157">
        <v>203</v>
      </c>
      <c r="AV19" s="157">
        <v>8</v>
      </c>
      <c r="AW19" s="157">
        <v>191</v>
      </c>
      <c r="AX19" s="157">
        <v>4</v>
      </c>
      <c r="AY19" s="158">
        <f t="shared" si="5"/>
        <v>3.9408866995073892E-2</v>
      </c>
      <c r="AZ19" s="162">
        <f t="shared" si="6"/>
        <v>2.0890348476555375E-2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7"/>
        <v>3.9408866995073892E-2</v>
      </c>
      <c r="BH19" s="162">
        <f t="shared" si="8"/>
        <v>0</v>
      </c>
      <c r="BJ19" s="156"/>
    </row>
    <row r="20" spans="7:62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9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10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11"/>
        <v>0.4375</v>
      </c>
      <c r="AJ20" s="162">
        <f t="shared" si="2"/>
        <v>0</v>
      </c>
      <c r="AK20" s="162"/>
      <c r="AL20" s="157" t="s">
        <v>35</v>
      </c>
      <c r="AM20" s="157">
        <v>48</v>
      </c>
      <c r="AN20" s="157">
        <v>21</v>
      </c>
      <c r="AO20" s="157">
        <v>22</v>
      </c>
      <c r="AP20" s="159">
        <v>5</v>
      </c>
      <c r="AQ20" s="158">
        <f t="shared" si="3"/>
        <v>0.4375</v>
      </c>
      <c r="AR20" s="162">
        <f t="shared" si="4"/>
        <v>0</v>
      </c>
      <c r="AS20" s="156" t="s">
        <v>119</v>
      </c>
      <c r="AT20" s="157" t="s">
        <v>35</v>
      </c>
      <c r="AU20" s="157">
        <v>48</v>
      </c>
      <c r="AV20" s="157">
        <v>21</v>
      </c>
      <c r="AW20" s="157">
        <v>22</v>
      </c>
      <c r="AX20" s="159">
        <v>5</v>
      </c>
      <c r="AY20" s="158">
        <f t="shared" si="5"/>
        <v>0.4375</v>
      </c>
      <c r="AZ20" s="162">
        <f t="shared" si="6"/>
        <v>0</v>
      </c>
      <c r="BA2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7">
        <v>5</v>
      </c>
      <c r="BG20" s="158">
        <f t="shared" si="7"/>
        <v>0.4375</v>
      </c>
      <c r="BH20" s="162">
        <f t="shared" si="8"/>
        <v>0</v>
      </c>
      <c r="BI20" t="s">
        <v>119</v>
      </c>
      <c r="BJ20" s="156"/>
    </row>
    <row r="21" spans="7:62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9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10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11"/>
        <v>0.92</v>
      </c>
      <c r="AJ21" s="162">
        <f t="shared" si="2"/>
        <v>0</v>
      </c>
      <c r="AK21" s="162"/>
      <c r="AL21" s="161" t="s">
        <v>36</v>
      </c>
      <c r="AM21" s="157">
        <v>25</v>
      </c>
      <c r="AN21" s="157">
        <v>22</v>
      </c>
      <c r="AO21" s="11">
        <v>3</v>
      </c>
      <c r="AP21" s="157">
        <v>0</v>
      </c>
      <c r="AQ21" s="158">
        <f t="shared" si="3"/>
        <v>0.88</v>
      </c>
      <c r="AR21" s="162">
        <f t="shared" si="4"/>
        <v>-4.0000000000000036E-2</v>
      </c>
      <c r="AT21" s="161" t="s">
        <v>36</v>
      </c>
      <c r="AU21" s="157">
        <v>25</v>
      </c>
      <c r="AV21" s="157">
        <v>22</v>
      </c>
      <c r="AW21" s="11">
        <v>3</v>
      </c>
      <c r="AX21" s="157">
        <v>0</v>
      </c>
      <c r="AY21" s="158">
        <f t="shared" si="5"/>
        <v>0.88</v>
      </c>
      <c r="AZ21" s="162">
        <f t="shared" si="6"/>
        <v>-4.0000000000000036E-2</v>
      </c>
      <c r="BB21" s="161" t="s">
        <v>36</v>
      </c>
      <c r="BC21" s="157">
        <v>25</v>
      </c>
      <c r="BD21" s="157">
        <v>22</v>
      </c>
      <c r="BE21" s="11">
        <v>3</v>
      </c>
      <c r="BF21" s="157">
        <v>0</v>
      </c>
      <c r="BG21" s="158">
        <f t="shared" si="7"/>
        <v>0.88</v>
      </c>
      <c r="BH21" s="162">
        <f t="shared" si="8"/>
        <v>0</v>
      </c>
      <c r="BJ21" s="156"/>
    </row>
    <row r="22" spans="7:62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9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10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11"/>
        <v>1</v>
      </c>
      <c r="AJ22" s="162">
        <f t="shared" si="2"/>
        <v>0</v>
      </c>
      <c r="AK22" s="162"/>
      <c r="AL22" s="161" t="s">
        <v>37</v>
      </c>
      <c r="AM22" s="157">
        <v>11</v>
      </c>
      <c r="AN22" s="157">
        <v>11</v>
      </c>
      <c r="AO22" s="157">
        <v>0</v>
      </c>
      <c r="AP22" s="157">
        <v>0</v>
      </c>
      <c r="AQ22" s="158">
        <f t="shared" si="3"/>
        <v>1</v>
      </c>
      <c r="AR22" s="162">
        <f t="shared" si="4"/>
        <v>0</v>
      </c>
      <c r="AT22" s="161" t="s">
        <v>37</v>
      </c>
      <c r="AU22" s="157">
        <v>11</v>
      </c>
      <c r="AV22" s="157">
        <v>11</v>
      </c>
      <c r="AW22" s="157">
        <v>0</v>
      </c>
      <c r="AX22" s="157">
        <v>0</v>
      </c>
      <c r="AY22" s="158">
        <f t="shared" si="5"/>
        <v>1</v>
      </c>
      <c r="AZ22" s="162">
        <f t="shared" si="6"/>
        <v>0</v>
      </c>
      <c r="BB22" s="161" t="s">
        <v>37</v>
      </c>
      <c r="BC22" s="157">
        <v>11</v>
      </c>
      <c r="BD22" s="157">
        <v>11</v>
      </c>
      <c r="BE22" s="157">
        <v>0</v>
      </c>
      <c r="BF22" s="157">
        <v>0</v>
      </c>
      <c r="BG22" s="158">
        <f t="shared" si="7"/>
        <v>1</v>
      </c>
      <c r="BH22" s="162">
        <f t="shared" si="8"/>
        <v>0</v>
      </c>
      <c r="BJ22" s="156"/>
    </row>
    <row r="23" spans="7:62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9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10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11"/>
        <v>0.99319727891156462</v>
      </c>
      <c r="AJ23" s="162">
        <f t="shared" si="2"/>
        <v>0</v>
      </c>
      <c r="AK23" s="162"/>
      <c r="AL23" s="157" t="s">
        <v>38</v>
      </c>
      <c r="AM23" s="157">
        <v>147</v>
      </c>
      <c r="AN23" s="157">
        <v>146</v>
      </c>
      <c r="AO23" s="157">
        <v>1</v>
      </c>
      <c r="AP23" s="157">
        <v>0</v>
      </c>
      <c r="AQ23" s="158">
        <f t="shared" si="3"/>
        <v>0.99319727891156462</v>
      </c>
      <c r="AR23" s="162">
        <f t="shared" si="4"/>
        <v>0</v>
      </c>
      <c r="AT23" s="157" t="s">
        <v>38</v>
      </c>
      <c r="AU23" s="157">
        <v>147</v>
      </c>
      <c r="AV23" s="157">
        <v>146</v>
      </c>
      <c r="AW23" s="157">
        <v>1</v>
      </c>
      <c r="AX23" s="157">
        <v>0</v>
      </c>
      <c r="AY23" s="158">
        <f t="shared" si="5"/>
        <v>0.99319727891156462</v>
      </c>
      <c r="AZ23" s="162">
        <f t="shared" si="6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7"/>
        <v>0.99319727891156462</v>
      </c>
      <c r="BH23" s="162">
        <f t="shared" si="8"/>
        <v>0</v>
      </c>
      <c r="BJ23" s="156"/>
    </row>
    <row r="24" spans="7:62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9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10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11"/>
        <v>1</v>
      </c>
      <c r="AJ24" s="162">
        <f t="shared" si="2"/>
        <v>0</v>
      </c>
      <c r="AK24" s="162"/>
      <c r="AL24" s="157" t="s">
        <v>39</v>
      </c>
      <c r="AM24" s="157">
        <v>12</v>
      </c>
      <c r="AN24" s="157">
        <v>12</v>
      </c>
      <c r="AO24" s="157">
        <v>0</v>
      </c>
      <c r="AP24" s="157">
        <v>0</v>
      </c>
      <c r="AQ24" s="158">
        <f t="shared" si="3"/>
        <v>1</v>
      </c>
      <c r="AR24" s="162">
        <f t="shared" si="4"/>
        <v>0</v>
      </c>
      <c r="AT24" s="157" t="s">
        <v>39</v>
      </c>
      <c r="AU24" s="157">
        <v>12</v>
      </c>
      <c r="AV24" s="157">
        <v>12</v>
      </c>
      <c r="AW24" s="157">
        <v>0</v>
      </c>
      <c r="AX24" s="157">
        <v>0</v>
      </c>
      <c r="AY24" s="158">
        <f t="shared" si="5"/>
        <v>1</v>
      </c>
      <c r="AZ24" s="162">
        <f t="shared" si="6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7"/>
        <v>1</v>
      </c>
      <c r="BH24" s="162">
        <f t="shared" si="8"/>
        <v>0</v>
      </c>
      <c r="BJ24" s="156"/>
    </row>
    <row r="25" spans="7:62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9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10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11"/>
        <v>0.49289099526066349</v>
      </c>
      <c r="AJ25" s="162">
        <f t="shared" si="2"/>
        <v>0</v>
      </c>
      <c r="AK25" s="162"/>
      <c r="AL25" s="157" t="s">
        <v>40</v>
      </c>
      <c r="AM25" s="157">
        <v>211</v>
      </c>
      <c r="AN25" s="157">
        <v>104</v>
      </c>
      <c r="AO25" s="157">
        <v>0</v>
      </c>
      <c r="AP25" s="157">
        <v>107</v>
      </c>
      <c r="AQ25" s="158">
        <f t="shared" si="3"/>
        <v>0.49289099526066349</v>
      </c>
      <c r="AR25" s="162">
        <f t="shared" si="4"/>
        <v>0</v>
      </c>
      <c r="AT25" s="157" t="s">
        <v>40</v>
      </c>
      <c r="AU25" s="157">
        <v>211</v>
      </c>
      <c r="AV25" s="157">
        <v>104</v>
      </c>
      <c r="AW25" s="157">
        <v>0</v>
      </c>
      <c r="AX25" s="157">
        <v>107</v>
      </c>
      <c r="AY25" s="158">
        <f t="shared" si="5"/>
        <v>0.49289099526066349</v>
      </c>
      <c r="AZ25" s="162">
        <f t="shared" si="6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7"/>
        <v>0.49289099526066349</v>
      </c>
      <c r="BH25" s="162">
        <f t="shared" si="8"/>
        <v>0</v>
      </c>
      <c r="BJ25" s="156"/>
    </row>
    <row r="26" spans="7:62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9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10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11"/>
        <v>0.66666666666666663</v>
      </c>
      <c r="AJ26" s="162">
        <f t="shared" si="2"/>
        <v>0</v>
      </c>
      <c r="AK26" s="162"/>
      <c r="AL26" s="157" t="s">
        <v>41</v>
      </c>
      <c r="AM26" s="157">
        <v>12</v>
      </c>
      <c r="AN26" s="157">
        <v>9</v>
      </c>
      <c r="AO26" s="157">
        <v>3</v>
      </c>
      <c r="AP26" s="157">
        <v>0</v>
      </c>
      <c r="AQ26" s="158">
        <f t="shared" si="3"/>
        <v>0.75</v>
      </c>
      <c r="AR26" s="162">
        <f t="shared" si="4"/>
        <v>8.333333333333337E-2</v>
      </c>
      <c r="AT26" s="157" t="s">
        <v>41</v>
      </c>
      <c r="AU26" s="157">
        <v>12</v>
      </c>
      <c r="AV26" s="157">
        <v>9</v>
      </c>
      <c r="AW26" s="157">
        <v>3</v>
      </c>
      <c r="AX26" s="157">
        <v>0</v>
      </c>
      <c r="AY26" s="158">
        <f t="shared" si="5"/>
        <v>0.75</v>
      </c>
      <c r="AZ26" s="162">
        <f t="shared" si="6"/>
        <v>8.333333333333337E-2</v>
      </c>
      <c r="BB26" s="157" t="s">
        <v>41</v>
      </c>
      <c r="BC26" s="157">
        <v>12</v>
      </c>
      <c r="BD26" s="157">
        <v>9</v>
      </c>
      <c r="BE26" s="157">
        <v>3</v>
      </c>
      <c r="BF26" s="157">
        <v>0</v>
      </c>
      <c r="BG26" s="158">
        <f t="shared" si="7"/>
        <v>0.75</v>
      </c>
      <c r="BH26" s="162">
        <f t="shared" si="8"/>
        <v>0</v>
      </c>
      <c r="BJ26" s="156"/>
    </row>
    <row r="27" spans="7:62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9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10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11"/>
        <v>0.99744245524296671</v>
      </c>
      <c r="AJ27" s="162">
        <f t="shared" si="2"/>
        <v>0</v>
      </c>
      <c r="AK27" s="162"/>
      <c r="AL27" s="157" t="s">
        <v>42</v>
      </c>
      <c r="AM27" s="157">
        <v>392</v>
      </c>
      <c r="AN27" s="157">
        <v>391</v>
      </c>
      <c r="AO27" s="157">
        <v>1</v>
      </c>
      <c r="AP27" s="157">
        <v>0</v>
      </c>
      <c r="AQ27" s="158">
        <f t="shared" si="3"/>
        <v>0.99744897959183676</v>
      </c>
      <c r="AR27" s="162">
        <f t="shared" si="4"/>
        <v>6.5243488700517105E-6</v>
      </c>
      <c r="AT27" s="157" t="s">
        <v>42</v>
      </c>
      <c r="AU27" s="157">
        <v>392</v>
      </c>
      <c r="AV27" s="157">
        <v>391</v>
      </c>
      <c r="AW27" s="157">
        <v>1</v>
      </c>
      <c r="AX27" s="157">
        <v>0</v>
      </c>
      <c r="AY27" s="158">
        <f t="shared" si="5"/>
        <v>0.99744897959183676</v>
      </c>
      <c r="AZ27" s="162">
        <f t="shared" si="6"/>
        <v>6.5243488700517105E-6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7"/>
        <v>0.99744897959183676</v>
      </c>
      <c r="BH27" s="162">
        <f t="shared" si="8"/>
        <v>0</v>
      </c>
      <c r="BJ27" s="156"/>
    </row>
    <row r="28" spans="7:62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9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10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11"/>
        <v>1</v>
      </c>
      <c r="AJ28" s="162">
        <f t="shared" si="2"/>
        <v>0</v>
      </c>
      <c r="AK28" s="162"/>
      <c r="AL28" s="157" t="s">
        <v>43</v>
      </c>
      <c r="AM28" s="157">
        <v>49</v>
      </c>
      <c r="AN28" s="157">
        <v>49</v>
      </c>
      <c r="AO28" s="157">
        <v>0</v>
      </c>
      <c r="AP28" s="157">
        <v>0</v>
      </c>
      <c r="AQ28" s="158">
        <f t="shared" si="3"/>
        <v>1</v>
      </c>
      <c r="AR28" s="162">
        <f t="shared" si="4"/>
        <v>0</v>
      </c>
      <c r="AT28" s="157" t="s">
        <v>43</v>
      </c>
      <c r="AU28" s="157">
        <v>49</v>
      </c>
      <c r="AV28" s="157">
        <v>49</v>
      </c>
      <c r="AW28" s="157">
        <v>0</v>
      </c>
      <c r="AX28" s="157">
        <v>0</v>
      </c>
      <c r="AY28" s="158">
        <f t="shared" si="5"/>
        <v>1</v>
      </c>
      <c r="AZ28" s="162">
        <f t="shared" si="6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7"/>
        <v>1</v>
      </c>
      <c r="BH28" s="162">
        <f t="shared" si="8"/>
        <v>0</v>
      </c>
      <c r="BJ28" s="156"/>
    </row>
    <row r="29" spans="7:62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9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10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11"/>
        <v>1</v>
      </c>
      <c r="AJ29" s="162">
        <f t="shared" si="2"/>
        <v>0</v>
      </c>
      <c r="AK29" s="162"/>
      <c r="AL29" s="157" t="s">
        <v>44</v>
      </c>
      <c r="AM29" s="157">
        <v>4</v>
      </c>
      <c r="AN29" s="157">
        <v>4</v>
      </c>
      <c r="AO29" s="157">
        <v>0</v>
      </c>
      <c r="AP29" s="157">
        <v>0</v>
      </c>
      <c r="AQ29" s="158">
        <f t="shared" si="3"/>
        <v>1</v>
      </c>
      <c r="AR29" s="162">
        <f t="shared" si="4"/>
        <v>0</v>
      </c>
      <c r="AT29" s="157" t="s">
        <v>44</v>
      </c>
      <c r="AU29" s="157">
        <v>4</v>
      </c>
      <c r="AV29" s="157">
        <v>4</v>
      </c>
      <c r="AW29" s="157">
        <v>0</v>
      </c>
      <c r="AX29" s="157">
        <v>0</v>
      </c>
      <c r="AY29" s="158">
        <f t="shared" si="5"/>
        <v>1</v>
      </c>
      <c r="AZ29" s="162">
        <f t="shared" si="6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7"/>
        <v>1</v>
      </c>
      <c r="BH29" s="162">
        <f t="shared" si="8"/>
        <v>0</v>
      </c>
      <c r="BJ29" s="156"/>
    </row>
    <row r="30" spans="7:62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9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10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11"/>
        <v>1</v>
      </c>
      <c r="AJ30" s="162">
        <f t="shared" si="2"/>
        <v>0</v>
      </c>
      <c r="AK30" s="162"/>
      <c r="AL30" s="157" t="s">
        <v>45</v>
      </c>
      <c r="AM30" s="157">
        <v>52</v>
      </c>
      <c r="AN30" s="157">
        <v>52</v>
      </c>
      <c r="AO30" s="157">
        <v>0</v>
      </c>
      <c r="AP30" s="157">
        <v>0</v>
      </c>
      <c r="AQ30" s="158">
        <f t="shared" si="3"/>
        <v>1</v>
      </c>
      <c r="AR30" s="162">
        <f t="shared" si="4"/>
        <v>0</v>
      </c>
      <c r="AT30" s="157" t="s">
        <v>45</v>
      </c>
      <c r="AU30" s="157">
        <v>52</v>
      </c>
      <c r="AV30" s="157">
        <v>52</v>
      </c>
      <c r="AW30" s="157">
        <v>0</v>
      </c>
      <c r="AX30" s="157">
        <v>0</v>
      </c>
      <c r="AY30" s="158">
        <f t="shared" si="5"/>
        <v>1</v>
      </c>
      <c r="AZ30" s="162">
        <f t="shared" si="6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7"/>
        <v>1</v>
      </c>
      <c r="BH30" s="162">
        <f t="shared" si="8"/>
        <v>0</v>
      </c>
      <c r="BJ30" s="156"/>
    </row>
    <row r="31" spans="7:62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  <c r="AK31" s="162"/>
      <c r="AL31" s="66" t="s">
        <v>46</v>
      </c>
      <c r="AM31" s="157">
        <v>141</v>
      </c>
      <c r="AN31" s="157">
        <v>141</v>
      </c>
      <c r="AO31" s="157">
        <v>0</v>
      </c>
      <c r="AP31" s="157">
        <v>0</v>
      </c>
      <c r="AQ31" s="158">
        <f t="shared" si="3"/>
        <v>1</v>
      </c>
      <c r="AR31" s="162">
        <f t="shared" si="4"/>
        <v>0</v>
      </c>
      <c r="AT31" s="66" t="s">
        <v>46</v>
      </c>
      <c r="AU31" s="157">
        <v>141</v>
      </c>
      <c r="AV31" s="157">
        <v>141</v>
      </c>
      <c r="AW31" s="157">
        <v>0</v>
      </c>
      <c r="AX31" s="157">
        <v>0</v>
      </c>
      <c r="AY31" s="158">
        <f t="shared" si="5"/>
        <v>1</v>
      </c>
      <c r="AZ31" s="162">
        <f t="shared" si="6"/>
        <v>0</v>
      </c>
      <c r="BB31" s="66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7"/>
        <v>1</v>
      </c>
      <c r="BH31" s="162">
        <f t="shared" si="8"/>
        <v>0</v>
      </c>
      <c r="BJ31" s="156"/>
    </row>
    <row r="32" spans="7:62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9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10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11"/>
        <v>1</v>
      </c>
      <c r="AJ32" s="162">
        <f t="shared" si="2"/>
        <v>0</v>
      </c>
      <c r="AK32" s="162"/>
      <c r="AL32" s="157" t="s">
        <v>47</v>
      </c>
      <c r="AM32" s="157">
        <v>45</v>
      </c>
      <c r="AN32" s="157">
        <v>45</v>
      </c>
      <c r="AO32" s="157">
        <v>0</v>
      </c>
      <c r="AP32" s="157">
        <v>0</v>
      </c>
      <c r="AQ32" s="158">
        <f t="shared" si="3"/>
        <v>1</v>
      </c>
      <c r="AR32" s="162">
        <f t="shared" si="4"/>
        <v>0</v>
      </c>
      <c r="AT32" s="157" t="s">
        <v>47</v>
      </c>
      <c r="AU32" s="157">
        <v>45</v>
      </c>
      <c r="AV32" s="157">
        <v>45</v>
      </c>
      <c r="AW32" s="157">
        <v>0</v>
      </c>
      <c r="AX32" s="157">
        <v>0</v>
      </c>
      <c r="AY32" s="158">
        <f t="shared" si="5"/>
        <v>1</v>
      </c>
      <c r="AZ32" s="162">
        <f t="shared" si="6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7"/>
        <v>1</v>
      </c>
      <c r="BH32" s="162">
        <f t="shared" si="8"/>
        <v>0</v>
      </c>
      <c r="BJ32" s="156"/>
    </row>
    <row r="33" spans="7:62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9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10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11"/>
        <v>0.5</v>
      </c>
      <c r="AJ33" s="162">
        <f t="shared" si="2"/>
        <v>0</v>
      </c>
      <c r="AK33" s="162"/>
      <c r="AL33" s="157" t="s">
        <v>48</v>
      </c>
      <c r="AM33" s="157">
        <v>4</v>
      </c>
      <c r="AN33" s="157">
        <v>2</v>
      </c>
      <c r="AO33" s="157">
        <v>2</v>
      </c>
      <c r="AP33" s="157">
        <v>0</v>
      </c>
      <c r="AQ33" s="158">
        <f t="shared" si="3"/>
        <v>0.5</v>
      </c>
      <c r="AR33" s="162">
        <f t="shared" si="4"/>
        <v>0</v>
      </c>
      <c r="AT33" s="157" t="s">
        <v>48</v>
      </c>
      <c r="AU33" s="157">
        <v>4</v>
      </c>
      <c r="AV33" s="157">
        <v>2</v>
      </c>
      <c r="AW33" s="157">
        <v>2</v>
      </c>
      <c r="AX33" s="157">
        <v>0</v>
      </c>
      <c r="AY33" s="158">
        <f t="shared" si="5"/>
        <v>0.5</v>
      </c>
      <c r="AZ33" s="162">
        <f t="shared" si="6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7"/>
        <v>0.5</v>
      </c>
      <c r="BH33" s="162">
        <f t="shared" si="8"/>
        <v>0</v>
      </c>
      <c r="BJ33" s="156"/>
    </row>
    <row r="34" spans="7:62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9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10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11"/>
        <v>1</v>
      </c>
      <c r="AJ34" s="162">
        <f t="shared" si="2"/>
        <v>0</v>
      </c>
      <c r="AK34" s="162"/>
      <c r="AL34" s="157" t="s">
        <v>49</v>
      </c>
      <c r="AM34" s="157">
        <v>15</v>
      </c>
      <c r="AN34" s="157">
        <v>15</v>
      </c>
      <c r="AO34" s="157">
        <v>0</v>
      </c>
      <c r="AP34" s="157">
        <v>0</v>
      </c>
      <c r="AQ34" s="158">
        <f t="shared" si="3"/>
        <v>1</v>
      </c>
      <c r="AR34" s="162">
        <f t="shared" si="4"/>
        <v>0</v>
      </c>
      <c r="AT34" s="157" t="s">
        <v>49</v>
      </c>
      <c r="AU34" s="157">
        <v>15</v>
      </c>
      <c r="AV34" s="157">
        <v>15</v>
      </c>
      <c r="AW34" s="157">
        <v>0</v>
      </c>
      <c r="AX34" s="157">
        <v>0</v>
      </c>
      <c r="AY34" s="158">
        <f t="shared" si="5"/>
        <v>1</v>
      </c>
      <c r="AZ34" s="162">
        <f t="shared" si="6"/>
        <v>0</v>
      </c>
      <c r="BB34" s="157" t="s">
        <v>49</v>
      </c>
      <c r="BC34" s="157">
        <v>15</v>
      </c>
      <c r="BD34" s="157">
        <v>15</v>
      </c>
      <c r="BE34" s="157">
        <v>0</v>
      </c>
      <c r="BF34" s="157">
        <v>0</v>
      </c>
      <c r="BG34" s="158">
        <f t="shared" si="7"/>
        <v>1</v>
      </c>
      <c r="BH34" s="162">
        <f t="shared" si="8"/>
        <v>0</v>
      </c>
      <c r="BJ34" s="156"/>
    </row>
    <row r="35" spans="7:62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9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10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11"/>
        <v>1</v>
      </c>
      <c r="AJ35" s="162">
        <f t="shared" si="2"/>
        <v>0</v>
      </c>
      <c r="AK35" s="162"/>
      <c r="AL35" s="157" t="s">
        <v>50</v>
      </c>
      <c r="AM35" s="157">
        <v>18</v>
      </c>
      <c r="AN35" s="157">
        <v>18</v>
      </c>
      <c r="AO35" s="157">
        <v>0</v>
      </c>
      <c r="AP35" s="157">
        <v>0</v>
      </c>
      <c r="AQ35" s="158">
        <f t="shared" si="3"/>
        <v>1</v>
      </c>
      <c r="AR35" s="162">
        <f t="shared" si="4"/>
        <v>0</v>
      </c>
      <c r="AT35" s="157" t="s">
        <v>50</v>
      </c>
      <c r="AU35" s="157">
        <v>18</v>
      </c>
      <c r="AV35" s="157">
        <v>18</v>
      </c>
      <c r="AW35" s="157">
        <v>0</v>
      </c>
      <c r="AX35" s="157">
        <v>0</v>
      </c>
      <c r="AY35" s="158">
        <f t="shared" si="5"/>
        <v>1</v>
      </c>
      <c r="AZ35" s="162">
        <f t="shared" si="6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7"/>
        <v>1</v>
      </c>
      <c r="BH35" s="162">
        <f t="shared" si="8"/>
        <v>0</v>
      </c>
      <c r="BJ35" s="156"/>
    </row>
    <row r="36" spans="7:62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9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10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11"/>
        <v>1</v>
      </c>
      <c r="AJ36" s="162">
        <f t="shared" si="2"/>
        <v>0</v>
      </c>
      <c r="AK36" s="162"/>
      <c r="AL36" s="157" t="s">
        <v>51</v>
      </c>
      <c r="AM36" s="157">
        <v>59</v>
      </c>
      <c r="AN36" s="157">
        <v>59</v>
      </c>
      <c r="AO36" s="157">
        <v>0</v>
      </c>
      <c r="AP36" s="157">
        <v>0</v>
      </c>
      <c r="AQ36" s="158">
        <f t="shared" si="3"/>
        <v>1</v>
      </c>
      <c r="AR36" s="162">
        <f t="shared" si="4"/>
        <v>0</v>
      </c>
      <c r="AT36" s="157" t="s">
        <v>51</v>
      </c>
      <c r="AU36" s="157">
        <v>59</v>
      </c>
      <c r="AV36" s="157">
        <v>59</v>
      </c>
      <c r="AW36" s="157">
        <v>0</v>
      </c>
      <c r="AX36" s="157">
        <v>0</v>
      </c>
      <c r="AY36" s="158">
        <f t="shared" si="5"/>
        <v>1</v>
      </c>
      <c r="AZ36" s="162">
        <f t="shared" si="6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7"/>
        <v>1</v>
      </c>
      <c r="BH36" s="162">
        <f t="shared" si="8"/>
        <v>0</v>
      </c>
      <c r="BJ36" s="156"/>
    </row>
    <row r="37" spans="7:62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9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10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11"/>
        <v>0.8571428571428571</v>
      </c>
      <c r="AJ37" s="162">
        <f t="shared" si="2"/>
        <v>0</v>
      </c>
      <c r="AK37" s="162"/>
      <c r="AL37" s="157" t="s">
        <v>52</v>
      </c>
      <c r="AM37" s="157">
        <v>14</v>
      </c>
      <c r="AN37" s="157">
        <v>12</v>
      </c>
      <c r="AO37" s="157">
        <v>0</v>
      </c>
      <c r="AP37" s="157">
        <v>2</v>
      </c>
      <c r="AQ37" s="158">
        <f t="shared" si="3"/>
        <v>0.8571428571428571</v>
      </c>
      <c r="AR37" s="162">
        <f t="shared" si="4"/>
        <v>0</v>
      </c>
      <c r="AT37" s="157" t="s">
        <v>52</v>
      </c>
      <c r="AU37" s="157">
        <v>14</v>
      </c>
      <c r="AV37" s="157">
        <v>12</v>
      </c>
      <c r="AW37" s="157">
        <v>0</v>
      </c>
      <c r="AX37" s="157">
        <v>2</v>
      </c>
      <c r="AY37" s="158">
        <f t="shared" si="5"/>
        <v>0.8571428571428571</v>
      </c>
      <c r="AZ37" s="162">
        <f t="shared" si="6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7"/>
        <v>0.8571428571428571</v>
      </c>
      <c r="BH37" s="162">
        <f t="shared" si="8"/>
        <v>0</v>
      </c>
      <c r="BJ37" s="156"/>
    </row>
    <row r="38" spans="7:62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9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10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11"/>
        <v>1</v>
      </c>
      <c r="AJ38" s="162">
        <f t="shared" si="2"/>
        <v>0</v>
      </c>
      <c r="AK38" s="162"/>
      <c r="AL38" s="157" t="s">
        <v>54</v>
      </c>
      <c r="AM38" s="157">
        <v>72</v>
      </c>
      <c r="AN38" s="157">
        <v>72</v>
      </c>
      <c r="AO38" s="157">
        <v>0</v>
      </c>
      <c r="AP38" s="157">
        <v>0</v>
      </c>
      <c r="AQ38" s="158">
        <f t="shared" si="3"/>
        <v>1</v>
      </c>
      <c r="AR38" s="162">
        <f t="shared" si="4"/>
        <v>0</v>
      </c>
      <c r="AT38" s="157" t="s">
        <v>54</v>
      </c>
      <c r="AU38" s="157">
        <v>72</v>
      </c>
      <c r="AV38" s="157">
        <v>72</v>
      </c>
      <c r="AW38" s="157">
        <v>0</v>
      </c>
      <c r="AX38" s="157">
        <v>0</v>
      </c>
      <c r="AY38" s="158">
        <f t="shared" si="5"/>
        <v>1</v>
      </c>
      <c r="AZ38" s="162">
        <f t="shared" si="6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7"/>
        <v>1</v>
      </c>
      <c r="BH38" s="162">
        <f t="shared" si="8"/>
        <v>0</v>
      </c>
      <c r="BJ38" s="156"/>
    </row>
    <row r="39" spans="7:62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9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10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11"/>
        <v>0.41176470588235292</v>
      </c>
      <c r="AJ39" s="162">
        <f t="shared" si="2"/>
        <v>0</v>
      </c>
      <c r="AK39" s="162"/>
      <c r="AL39" s="157" t="s">
        <v>55</v>
      </c>
      <c r="AM39" s="157">
        <v>85</v>
      </c>
      <c r="AN39" s="157">
        <v>35</v>
      </c>
      <c r="AO39" s="157">
        <v>50</v>
      </c>
      <c r="AP39" s="157">
        <v>0</v>
      </c>
      <c r="AQ39" s="158">
        <f t="shared" si="3"/>
        <v>0.41176470588235292</v>
      </c>
      <c r="AR39" s="162">
        <f t="shared" si="4"/>
        <v>0</v>
      </c>
      <c r="AT39" s="157" t="s">
        <v>55</v>
      </c>
      <c r="AU39" s="157">
        <v>85</v>
      </c>
      <c r="AV39" s="157">
        <v>35</v>
      </c>
      <c r="AW39" s="157">
        <v>50</v>
      </c>
      <c r="AX39" s="157">
        <v>0</v>
      </c>
      <c r="AY39" s="158">
        <f t="shared" si="5"/>
        <v>0.41176470588235292</v>
      </c>
      <c r="AZ39" s="162">
        <f t="shared" si="6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7"/>
        <v>0.41176470588235292</v>
      </c>
      <c r="BH39" s="162">
        <f t="shared" si="8"/>
        <v>0</v>
      </c>
      <c r="BJ39" s="156"/>
    </row>
    <row r="40" spans="7:62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9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10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11"/>
        <v>0.99342105263157898</v>
      </c>
      <c r="AJ40" s="162">
        <f t="shared" si="2"/>
        <v>0</v>
      </c>
      <c r="AK40" s="162"/>
      <c r="AL40" s="157" t="s">
        <v>56</v>
      </c>
      <c r="AM40" s="157">
        <v>153</v>
      </c>
      <c r="AN40" s="157">
        <v>152</v>
      </c>
      <c r="AO40" s="157">
        <v>1</v>
      </c>
      <c r="AP40" s="157">
        <v>0</v>
      </c>
      <c r="AQ40" s="158">
        <f t="shared" si="3"/>
        <v>0.99346405228758172</v>
      </c>
      <c r="AR40" s="162">
        <f t="shared" si="4"/>
        <v>4.2999656002740139E-5</v>
      </c>
      <c r="AT40" s="157" t="s">
        <v>56</v>
      </c>
      <c r="AU40" s="157">
        <v>153</v>
      </c>
      <c r="AV40" s="157">
        <v>152</v>
      </c>
      <c r="AW40" s="157">
        <v>1</v>
      </c>
      <c r="AX40" s="157">
        <v>0</v>
      </c>
      <c r="AY40" s="158">
        <f t="shared" si="5"/>
        <v>0.99346405228758172</v>
      </c>
      <c r="AZ40" s="162">
        <f t="shared" si="6"/>
        <v>4.2999656002740139E-5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7"/>
        <v>0.99346405228758172</v>
      </c>
      <c r="BH40" s="162">
        <f t="shared" si="8"/>
        <v>0</v>
      </c>
      <c r="BJ40" s="156"/>
    </row>
    <row r="41" spans="7:62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9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10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11"/>
        <v>0.82089552238805974</v>
      </c>
      <c r="AJ41" s="162">
        <f t="shared" si="2"/>
        <v>0</v>
      </c>
      <c r="AK41" s="162"/>
      <c r="AL41" s="157" t="s">
        <v>57</v>
      </c>
      <c r="AM41" s="157">
        <v>67</v>
      </c>
      <c r="AN41" s="157">
        <v>55</v>
      </c>
      <c r="AO41" s="157">
        <v>11</v>
      </c>
      <c r="AP41" s="157">
        <v>1</v>
      </c>
      <c r="AQ41" s="158">
        <f t="shared" si="3"/>
        <v>0.82089552238805974</v>
      </c>
      <c r="AR41" s="162">
        <f t="shared" si="4"/>
        <v>0</v>
      </c>
      <c r="AT41" s="157" t="s">
        <v>57</v>
      </c>
      <c r="AU41" s="157">
        <v>67</v>
      </c>
      <c r="AV41" s="157">
        <v>55</v>
      </c>
      <c r="AW41" s="157">
        <v>11</v>
      </c>
      <c r="AX41" s="157">
        <v>1</v>
      </c>
      <c r="AY41" s="158">
        <f t="shared" si="5"/>
        <v>0.82089552238805974</v>
      </c>
      <c r="AZ41" s="162">
        <f t="shared" si="6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7"/>
        <v>0.82089552238805974</v>
      </c>
      <c r="BH41" s="162">
        <f t="shared" si="8"/>
        <v>0</v>
      </c>
      <c r="BJ41" s="156"/>
    </row>
    <row r="42" spans="7:62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9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10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11"/>
        <v>1</v>
      </c>
      <c r="AJ42" s="162">
        <f t="shared" si="2"/>
        <v>0</v>
      </c>
      <c r="AK42" s="162"/>
      <c r="AL42" s="66" t="s">
        <v>58</v>
      </c>
      <c r="AM42" s="157">
        <v>3</v>
      </c>
      <c r="AN42" s="157">
        <v>3</v>
      </c>
      <c r="AO42" s="157">
        <v>0</v>
      </c>
      <c r="AP42" s="157">
        <v>0</v>
      </c>
      <c r="AQ42" s="158">
        <f t="shared" si="3"/>
        <v>1</v>
      </c>
      <c r="AR42" s="162">
        <f t="shared" si="4"/>
        <v>0</v>
      </c>
      <c r="AT42" s="66" t="s">
        <v>58</v>
      </c>
      <c r="AU42" s="157">
        <v>3</v>
      </c>
      <c r="AV42" s="157">
        <v>3</v>
      </c>
      <c r="AW42" s="157">
        <v>0</v>
      </c>
      <c r="AX42" s="157">
        <v>0</v>
      </c>
      <c r="AY42" s="158">
        <f t="shared" si="5"/>
        <v>1</v>
      </c>
      <c r="AZ42" s="162">
        <f t="shared" si="6"/>
        <v>0</v>
      </c>
      <c r="BB42" s="66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7"/>
        <v>1</v>
      </c>
      <c r="BH42" s="162">
        <f t="shared" si="8"/>
        <v>0</v>
      </c>
      <c r="BJ42" s="156"/>
    </row>
    <row r="43" spans="7:62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9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10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11"/>
        <v>0.96296296296296291</v>
      </c>
      <c r="AJ43" s="162">
        <f t="shared" si="2"/>
        <v>0</v>
      </c>
      <c r="AK43" s="162"/>
      <c r="AL43" s="161" t="s">
        <v>59</v>
      </c>
      <c r="AM43" s="157">
        <v>27</v>
      </c>
      <c r="AN43" s="157">
        <v>26</v>
      </c>
      <c r="AO43" s="157">
        <v>1</v>
      </c>
      <c r="AP43" s="11">
        <v>0</v>
      </c>
      <c r="AQ43" s="158">
        <f t="shared" si="3"/>
        <v>0.96296296296296291</v>
      </c>
      <c r="AR43" s="162">
        <f t="shared" si="4"/>
        <v>0</v>
      </c>
      <c r="AT43" s="161" t="s">
        <v>59</v>
      </c>
      <c r="AU43" s="157">
        <v>27</v>
      </c>
      <c r="AV43" s="157">
        <v>26</v>
      </c>
      <c r="AW43" s="157">
        <v>1</v>
      </c>
      <c r="AX43" s="11">
        <v>0</v>
      </c>
      <c r="AY43" s="158">
        <f t="shared" si="5"/>
        <v>0.96296296296296291</v>
      </c>
      <c r="AZ43" s="162">
        <f t="shared" si="6"/>
        <v>0</v>
      </c>
      <c r="BB43" s="161" t="s">
        <v>59</v>
      </c>
      <c r="BC43" s="157">
        <v>27</v>
      </c>
      <c r="BD43" s="157">
        <v>26</v>
      </c>
      <c r="BE43" s="157">
        <v>1</v>
      </c>
      <c r="BF43" s="11">
        <v>0</v>
      </c>
      <c r="BG43" s="158">
        <f t="shared" si="7"/>
        <v>0.96296296296296291</v>
      </c>
      <c r="BH43" s="162">
        <f t="shared" si="8"/>
        <v>0</v>
      </c>
      <c r="BJ43" s="156"/>
    </row>
    <row r="44" spans="7:62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9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10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11"/>
        <v>1</v>
      </c>
      <c r="AJ44" s="162">
        <f t="shared" si="2"/>
        <v>0</v>
      </c>
      <c r="AK44" s="162"/>
      <c r="AL44" s="157" t="s">
        <v>60</v>
      </c>
      <c r="AM44" s="157">
        <v>6</v>
      </c>
      <c r="AN44" s="157">
        <v>6</v>
      </c>
      <c r="AO44" s="157">
        <v>0</v>
      </c>
      <c r="AP44" s="157">
        <v>0</v>
      </c>
      <c r="AQ44" s="158">
        <f t="shared" si="3"/>
        <v>1</v>
      </c>
      <c r="AR44" s="162">
        <f t="shared" si="4"/>
        <v>0</v>
      </c>
      <c r="AT44" s="157" t="s">
        <v>60</v>
      </c>
      <c r="AU44" s="157">
        <v>6</v>
      </c>
      <c r="AV44" s="157">
        <v>6</v>
      </c>
      <c r="AW44" s="157">
        <v>0</v>
      </c>
      <c r="AX44" s="157">
        <v>0</v>
      </c>
      <c r="AY44" s="158">
        <f t="shared" si="5"/>
        <v>1</v>
      </c>
      <c r="AZ44" s="162">
        <f t="shared" si="6"/>
        <v>0</v>
      </c>
      <c r="BB44" s="157" t="s">
        <v>60</v>
      </c>
      <c r="BC44" s="157">
        <v>6</v>
      </c>
      <c r="BD44" s="157">
        <v>6</v>
      </c>
      <c r="BE44" s="157">
        <v>0</v>
      </c>
      <c r="BF44" s="157">
        <v>0</v>
      </c>
      <c r="BG44" s="158">
        <f t="shared" si="7"/>
        <v>1</v>
      </c>
      <c r="BH44" s="162">
        <f t="shared" si="8"/>
        <v>0</v>
      </c>
      <c r="BJ44" s="156"/>
    </row>
    <row r="45" spans="7:62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9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10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11"/>
        <v>0.68</v>
      </c>
      <c r="AJ45" s="162">
        <f t="shared" si="2"/>
        <v>0</v>
      </c>
      <c r="AK45" s="162"/>
      <c r="AL45" s="157" t="s">
        <v>61</v>
      </c>
      <c r="AM45" s="157">
        <v>25</v>
      </c>
      <c r="AN45" s="157">
        <v>17</v>
      </c>
      <c r="AO45" s="157">
        <v>8</v>
      </c>
      <c r="AP45" s="157">
        <v>0</v>
      </c>
      <c r="AQ45" s="158">
        <f t="shared" si="3"/>
        <v>0.68</v>
      </c>
      <c r="AR45" s="162">
        <f t="shared" si="4"/>
        <v>0</v>
      </c>
      <c r="AT45" s="157" t="s">
        <v>61</v>
      </c>
      <c r="AU45" s="157">
        <v>25</v>
      </c>
      <c r="AV45" s="157">
        <v>17</v>
      </c>
      <c r="AW45" s="157">
        <v>8</v>
      </c>
      <c r="AX45" s="157">
        <v>0</v>
      </c>
      <c r="AY45" s="158">
        <f t="shared" si="5"/>
        <v>0.68</v>
      </c>
      <c r="AZ45" s="162">
        <f t="shared" si="6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7"/>
        <v>0.68</v>
      </c>
      <c r="BH45" s="162">
        <f t="shared" si="8"/>
        <v>0</v>
      </c>
      <c r="BJ45" s="156"/>
    </row>
    <row r="46" spans="7:62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9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10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11"/>
        <v>0.99105145413870244</v>
      </c>
      <c r="AJ46" s="162">
        <f t="shared" si="2"/>
        <v>0</v>
      </c>
      <c r="AK46" s="162"/>
      <c r="AL46" s="157" t="s">
        <v>62</v>
      </c>
      <c r="AM46" s="157">
        <v>447</v>
      </c>
      <c r="AN46" s="157">
        <v>443</v>
      </c>
      <c r="AO46" s="157">
        <v>4</v>
      </c>
      <c r="AP46" s="157">
        <v>0</v>
      </c>
      <c r="AQ46" s="158">
        <f t="shared" si="3"/>
        <v>0.99105145413870244</v>
      </c>
      <c r="AR46" s="162">
        <f t="shared" si="4"/>
        <v>0</v>
      </c>
      <c r="AT46" s="157" t="s">
        <v>62</v>
      </c>
      <c r="AU46" s="157">
        <v>447</v>
      </c>
      <c r="AV46" s="157">
        <v>443</v>
      </c>
      <c r="AW46" s="157">
        <v>4</v>
      </c>
      <c r="AX46" s="157">
        <v>0</v>
      </c>
      <c r="AY46" s="158">
        <f t="shared" si="5"/>
        <v>0.99105145413870244</v>
      </c>
      <c r="AZ46" s="162">
        <f t="shared" si="6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7"/>
        <v>0.99105145413870244</v>
      </c>
      <c r="BH46" s="162">
        <f t="shared" si="8"/>
        <v>0</v>
      </c>
      <c r="BJ46" s="156"/>
    </row>
    <row r="47" spans="7:62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9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10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11"/>
        <v>1</v>
      </c>
      <c r="AJ47" s="162">
        <f t="shared" si="2"/>
        <v>0</v>
      </c>
      <c r="AK47" s="162"/>
      <c r="AL47" s="157" t="s">
        <v>63</v>
      </c>
      <c r="AM47" s="157">
        <v>43</v>
      </c>
      <c r="AN47" s="157">
        <v>43</v>
      </c>
      <c r="AO47" s="157">
        <v>0</v>
      </c>
      <c r="AP47" s="157">
        <v>0</v>
      </c>
      <c r="AQ47" s="158">
        <f t="shared" si="3"/>
        <v>1</v>
      </c>
      <c r="AR47" s="162">
        <f t="shared" si="4"/>
        <v>0</v>
      </c>
      <c r="AT47" s="157" t="s">
        <v>63</v>
      </c>
      <c r="AU47" s="157">
        <v>43</v>
      </c>
      <c r="AV47" s="157">
        <v>43</v>
      </c>
      <c r="AW47" s="157">
        <v>0</v>
      </c>
      <c r="AX47" s="157">
        <v>0</v>
      </c>
      <c r="AY47" s="158">
        <f t="shared" si="5"/>
        <v>1</v>
      </c>
      <c r="AZ47" s="162">
        <f t="shared" si="6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7"/>
        <v>1</v>
      </c>
      <c r="BH47" s="162">
        <f t="shared" si="8"/>
        <v>0</v>
      </c>
      <c r="BJ47" s="156"/>
    </row>
    <row r="48" spans="7:62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9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10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11"/>
        <v>1</v>
      </c>
      <c r="AJ48" s="162">
        <f t="shared" si="2"/>
        <v>0</v>
      </c>
      <c r="AK48" s="162"/>
      <c r="AL48" s="157" t="s">
        <v>64</v>
      </c>
      <c r="AM48" s="157">
        <v>10</v>
      </c>
      <c r="AN48" s="157">
        <v>10</v>
      </c>
      <c r="AO48" s="157">
        <v>0</v>
      </c>
      <c r="AP48" s="157">
        <v>0</v>
      </c>
      <c r="AQ48" s="158">
        <f t="shared" si="3"/>
        <v>1</v>
      </c>
      <c r="AR48" s="162">
        <f t="shared" si="4"/>
        <v>0</v>
      </c>
      <c r="AT48" s="157" t="s">
        <v>64</v>
      </c>
      <c r="AU48" s="157">
        <v>10</v>
      </c>
      <c r="AV48" s="157">
        <v>10</v>
      </c>
      <c r="AW48" s="157">
        <v>0</v>
      </c>
      <c r="AX48" s="157">
        <v>0</v>
      </c>
      <c r="AY48" s="158">
        <f t="shared" si="5"/>
        <v>1</v>
      </c>
      <c r="AZ48" s="162">
        <f t="shared" si="6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7"/>
        <v>1</v>
      </c>
      <c r="BH48" s="162">
        <f t="shared" si="8"/>
        <v>0</v>
      </c>
      <c r="BJ48" s="156"/>
    </row>
    <row r="49" spans="7:62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9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10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11"/>
        <v>0.87195121951219512</v>
      </c>
      <c r="AJ49" s="162">
        <f t="shared" si="2"/>
        <v>0</v>
      </c>
      <c r="AK49" s="162"/>
      <c r="AL49" s="157" t="s">
        <v>65</v>
      </c>
      <c r="AM49" s="157">
        <v>381</v>
      </c>
      <c r="AN49" s="157">
        <v>295</v>
      </c>
      <c r="AO49" s="157">
        <v>58</v>
      </c>
      <c r="AP49" s="157">
        <v>28</v>
      </c>
      <c r="AQ49" s="158">
        <f t="shared" si="3"/>
        <v>0.77427821522309714</v>
      </c>
      <c r="AR49" s="162">
        <f t="shared" si="4"/>
        <v>-9.7673004289097975E-2</v>
      </c>
      <c r="AT49" s="157" t="s">
        <v>65</v>
      </c>
      <c r="AU49" s="157">
        <v>381</v>
      </c>
      <c r="AV49" s="157">
        <v>295</v>
      </c>
      <c r="AW49" s="157">
        <v>58</v>
      </c>
      <c r="AX49" s="157">
        <v>28</v>
      </c>
      <c r="AY49" s="158">
        <f t="shared" si="5"/>
        <v>0.77427821522309714</v>
      </c>
      <c r="AZ49" s="162">
        <f t="shared" si="6"/>
        <v>-9.7673004289097975E-2</v>
      </c>
      <c r="BB49" s="157" t="s">
        <v>65</v>
      </c>
      <c r="BC49" s="157">
        <v>381</v>
      </c>
      <c r="BD49" s="157">
        <v>295</v>
      </c>
      <c r="BE49" s="157">
        <v>58</v>
      </c>
      <c r="BF49" s="157">
        <v>28</v>
      </c>
      <c r="BG49" s="158">
        <f t="shared" si="7"/>
        <v>0.77427821522309714</v>
      </c>
      <c r="BH49" s="162">
        <f t="shared" si="8"/>
        <v>0</v>
      </c>
      <c r="BJ49" s="156"/>
    </row>
    <row r="50" spans="7:62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9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10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11"/>
        <v>0.99706744868035191</v>
      </c>
      <c r="AJ50" s="162">
        <f t="shared" si="2"/>
        <v>0</v>
      </c>
      <c r="AK50" s="162"/>
      <c r="AL50" s="157" t="s">
        <v>66</v>
      </c>
      <c r="AM50" s="157">
        <v>389</v>
      </c>
      <c r="AN50" s="157">
        <v>339</v>
      </c>
      <c r="AO50" s="157">
        <v>49</v>
      </c>
      <c r="AP50" s="157">
        <v>1</v>
      </c>
      <c r="AQ50" s="158">
        <f t="shared" si="3"/>
        <v>0.87146529562982</v>
      </c>
      <c r="AR50" s="162">
        <f t="shared" si="4"/>
        <v>-0.12560215305053191</v>
      </c>
      <c r="AT50" s="157" t="s">
        <v>66</v>
      </c>
      <c r="AU50" s="157">
        <v>389</v>
      </c>
      <c r="AV50" s="157">
        <v>339</v>
      </c>
      <c r="AW50" s="157">
        <v>49</v>
      </c>
      <c r="AX50" s="157">
        <v>1</v>
      </c>
      <c r="AY50" s="158">
        <f t="shared" si="5"/>
        <v>0.87146529562982</v>
      </c>
      <c r="AZ50" s="162">
        <f t="shared" si="6"/>
        <v>-0.12560215305053191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7"/>
        <v>0.87146529562982</v>
      </c>
      <c r="BH50" s="162">
        <f t="shared" si="8"/>
        <v>0</v>
      </c>
      <c r="BJ50" s="156"/>
    </row>
    <row r="51" spans="7:62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9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10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11"/>
        <v>0.9555555555555556</v>
      </c>
      <c r="AJ51" s="162">
        <f t="shared" si="2"/>
        <v>0</v>
      </c>
      <c r="AK51" s="162"/>
      <c r="AL51" s="157" t="s">
        <v>67</v>
      </c>
      <c r="AM51" s="157">
        <v>135</v>
      </c>
      <c r="AN51" s="157">
        <v>129</v>
      </c>
      <c r="AO51" s="157">
        <v>0</v>
      </c>
      <c r="AP51" s="157">
        <v>6</v>
      </c>
      <c r="AQ51" s="158">
        <f t="shared" si="3"/>
        <v>0.9555555555555556</v>
      </c>
      <c r="AR51" s="162">
        <f t="shared" si="4"/>
        <v>0</v>
      </c>
      <c r="AT51" s="157" t="s">
        <v>67</v>
      </c>
      <c r="AU51" s="157">
        <v>135</v>
      </c>
      <c r="AV51" s="157">
        <v>129</v>
      </c>
      <c r="AW51" s="157">
        <v>0</v>
      </c>
      <c r="AX51" s="157">
        <v>6</v>
      </c>
      <c r="AY51" s="158">
        <f t="shared" si="5"/>
        <v>0.9555555555555556</v>
      </c>
      <c r="AZ51" s="162">
        <f t="shared" si="6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7"/>
        <v>0.9555555555555556</v>
      </c>
      <c r="BH51" s="162">
        <f t="shared" si="8"/>
        <v>0</v>
      </c>
      <c r="BJ51" s="156"/>
    </row>
    <row r="52" spans="7:62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9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10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11"/>
        <v>0.99247648902821317</v>
      </c>
      <c r="AJ52" s="162">
        <f t="shared" si="2"/>
        <v>0</v>
      </c>
      <c r="AK52" s="162"/>
      <c r="AL52" s="157" t="s">
        <v>68</v>
      </c>
      <c r="AM52" s="157">
        <v>1597</v>
      </c>
      <c r="AN52" s="157">
        <v>1585</v>
      </c>
      <c r="AO52" s="157">
        <v>12</v>
      </c>
      <c r="AP52" s="159">
        <v>0</v>
      </c>
      <c r="AQ52" s="158">
        <f t="shared" si="3"/>
        <v>0.9924859110832811</v>
      </c>
      <c r="AR52" s="162">
        <f t="shared" si="4"/>
        <v>9.4220550679313675E-6</v>
      </c>
      <c r="AS52" s="156" t="s">
        <v>119</v>
      </c>
      <c r="AT52" s="157" t="s">
        <v>68</v>
      </c>
      <c r="AU52" s="157">
        <v>1597</v>
      </c>
      <c r="AV52" s="157">
        <v>1585</v>
      </c>
      <c r="AW52" s="157">
        <v>12</v>
      </c>
      <c r="AX52" s="159">
        <v>0</v>
      </c>
      <c r="AY52" s="158">
        <f t="shared" si="5"/>
        <v>0.9924859110832811</v>
      </c>
      <c r="AZ52" s="162">
        <f t="shared" si="6"/>
        <v>9.4220550679313675E-6</v>
      </c>
      <c r="BA52" t="s">
        <v>119</v>
      </c>
      <c r="BB52" s="157" t="s">
        <v>68</v>
      </c>
      <c r="BC52" s="157">
        <v>1597</v>
      </c>
      <c r="BD52" s="157">
        <v>1585</v>
      </c>
      <c r="BE52" s="157">
        <v>12</v>
      </c>
      <c r="BF52" s="157">
        <v>0</v>
      </c>
      <c r="BG52" s="158">
        <f t="shared" si="7"/>
        <v>0.9924859110832811</v>
      </c>
      <c r="BH52" s="162">
        <f t="shared" si="8"/>
        <v>0</v>
      </c>
      <c r="BJ52" s="156"/>
    </row>
    <row r="53" spans="7:62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9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10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11"/>
        <v>0.98295454545454541</v>
      </c>
      <c r="AJ53" s="162">
        <f t="shared" si="2"/>
        <v>-5.6818181818182323E-3</v>
      </c>
      <c r="AK53" s="162"/>
      <c r="AL53" s="157" t="s">
        <v>69</v>
      </c>
      <c r="AM53" s="157">
        <v>176</v>
      </c>
      <c r="AN53" s="157">
        <v>174</v>
      </c>
      <c r="AO53" s="157">
        <v>2</v>
      </c>
      <c r="AP53" s="157">
        <v>0</v>
      </c>
      <c r="AQ53" s="158">
        <f t="shared" si="3"/>
        <v>0.98863636363636365</v>
      </c>
      <c r="AR53" s="162">
        <f t="shared" si="4"/>
        <v>0</v>
      </c>
      <c r="AT53" s="157" t="s">
        <v>69</v>
      </c>
      <c r="AU53" s="157">
        <v>176</v>
      </c>
      <c r="AV53" s="157">
        <v>174</v>
      </c>
      <c r="AW53" s="157">
        <v>2</v>
      </c>
      <c r="AX53" s="157">
        <v>0</v>
      </c>
      <c r="AY53" s="158">
        <f t="shared" si="5"/>
        <v>0.98863636363636365</v>
      </c>
      <c r="AZ53" s="162">
        <f t="shared" si="6"/>
        <v>5.6818181818182323E-3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7"/>
        <v>0.98863636363636365</v>
      </c>
      <c r="BH53" s="162">
        <f t="shared" si="8"/>
        <v>0</v>
      </c>
      <c r="BJ53" s="156"/>
    </row>
    <row r="54" spans="7:62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9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10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11"/>
        <v>0.96536796536796532</v>
      </c>
      <c r="AJ54" s="162">
        <f t="shared" si="2"/>
        <v>0</v>
      </c>
      <c r="AK54" s="162"/>
      <c r="AL54" s="157" t="s">
        <v>70</v>
      </c>
      <c r="AM54" s="157">
        <v>231</v>
      </c>
      <c r="AN54" s="157">
        <v>223</v>
      </c>
      <c r="AO54" s="157">
        <v>7</v>
      </c>
      <c r="AP54" s="157">
        <v>1</v>
      </c>
      <c r="AQ54" s="158">
        <f t="shared" si="3"/>
        <v>0.96536796536796532</v>
      </c>
      <c r="AR54" s="162">
        <f t="shared" si="4"/>
        <v>0</v>
      </c>
      <c r="AT54" s="157" t="s">
        <v>70</v>
      </c>
      <c r="AU54" s="157">
        <v>231</v>
      </c>
      <c r="AV54" s="157">
        <v>223</v>
      </c>
      <c r="AW54" s="157">
        <v>7</v>
      </c>
      <c r="AX54" s="157">
        <v>1</v>
      </c>
      <c r="AY54" s="158">
        <f t="shared" si="5"/>
        <v>0.96536796536796532</v>
      </c>
      <c r="AZ54" s="162">
        <f t="shared" si="6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7"/>
        <v>0.96536796536796532</v>
      </c>
      <c r="BH54" s="162">
        <f t="shared" si="8"/>
        <v>0</v>
      </c>
      <c r="BJ54" s="156"/>
    </row>
    <row r="55" spans="7:62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9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10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11"/>
        <v>0.96354166666666663</v>
      </c>
      <c r="AJ55" s="162">
        <f t="shared" si="2"/>
        <v>0</v>
      </c>
      <c r="AK55" s="162"/>
      <c r="AL55" s="161" t="s">
        <v>71</v>
      </c>
      <c r="AM55" s="157">
        <v>192</v>
      </c>
      <c r="AN55" s="157">
        <v>185</v>
      </c>
      <c r="AO55" s="157">
        <v>7</v>
      </c>
      <c r="AP55" s="159">
        <v>0</v>
      </c>
      <c r="AQ55" s="158">
        <f t="shared" si="3"/>
        <v>0.96354166666666663</v>
      </c>
      <c r="AR55" s="162">
        <f t="shared" si="4"/>
        <v>0</v>
      </c>
      <c r="AS55" s="156" t="s">
        <v>119</v>
      </c>
      <c r="AT55" s="161" t="s">
        <v>71</v>
      </c>
      <c r="AU55" s="157">
        <v>192</v>
      </c>
      <c r="AV55" s="157">
        <v>185</v>
      </c>
      <c r="AW55" s="157">
        <v>7</v>
      </c>
      <c r="AX55" s="159">
        <v>0</v>
      </c>
      <c r="AY55" s="158">
        <f t="shared" si="5"/>
        <v>0.96354166666666663</v>
      </c>
      <c r="AZ55" s="162">
        <f t="shared" si="6"/>
        <v>0</v>
      </c>
      <c r="BA55" t="s">
        <v>119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7"/>
        <v>0.96354166666666663</v>
      </c>
      <c r="BH55" s="162">
        <f t="shared" si="8"/>
        <v>0</v>
      </c>
      <c r="BI55" t="s">
        <v>119</v>
      </c>
      <c r="BJ55" s="156"/>
    </row>
    <row r="56" spans="7:62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9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10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11"/>
        <v>0.63529411764705879</v>
      </c>
      <c r="AJ56" s="162">
        <f t="shared" si="2"/>
        <v>0</v>
      </c>
      <c r="AK56" s="162"/>
      <c r="AL56" s="157" t="s">
        <v>72</v>
      </c>
      <c r="AM56" s="157">
        <v>85</v>
      </c>
      <c r="AN56" s="157">
        <v>54</v>
      </c>
      <c r="AO56" s="157">
        <v>2</v>
      </c>
      <c r="AP56" s="157">
        <v>29</v>
      </c>
      <c r="AQ56" s="158">
        <f t="shared" si="3"/>
        <v>0.63529411764705879</v>
      </c>
      <c r="AR56" s="162">
        <f t="shared" si="4"/>
        <v>0</v>
      </c>
      <c r="AT56" s="157" t="s">
        <v>72</v>
      </c>
      <c r="AU56" s="157">
        <v>85</v>
      </c>
      <c r="AV56" s="157">
        <v>54</v>
      </c>
      <c r="AW56" s="157">
        <v>2</v>
      </c>
      <c r="AX56" s="157">
        <v>29</v>
      </c>
      <c r="AY56" s="158">
        <f t="shared" si="5"/>
        <v>0.63529411764705879</v>
      </c>
      <c r="AZ56" s="162">
        <f t="shared" si="6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7">
        <v>29</v>
      </c>
      <c r="BG56" s="158">
        <f t="shared" si="7"/>
        <v>0.63529411764705879</v>
      </c>
      <c r="BH56" s="162">
        <f t="shared" si="8"/>
        <v>0</v>
      </c>
      <c r="BJ56" s="156"/>
    </row>
    <row r="57" spans="7:62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9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10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11"/>
        <v>0.90378006872852235</v>
      </c>
      <c r="AJ57" s="162">
        <f t="shared" si="2"/>
        <v>0</v>
      </c>
      <c r="AK57" s="162"/>
      <c r="AL57" s="157" t="s">
        <v>73</v>
      </c>
      <c r="AM57" s="157">
        <v>291</v>
      </c>
      <c r="AN57" s="157">
        <v>263</v>
      </c>
      <c r="AO57" s="157">
        <v>26</v>
      </c>
      <c r="AP57" s="157">
        <v>2</v>
      </c>
      <c r="AQ57" s="158">
        <f t="shared" si="3"/>
        <v>0.90378006872852235</v>
      </c>
      <c r="AR57" s="162">
        <f t="shared" si="4"/>
        <v>0</v>
      </c>
      <c r="AS57" s="156" t="s">
        <v>119</v>
      </c>
      <c r="AT57" s="157" t="s">
        <v>73</v>
      </c>
      <c r="AU57" s="157">
        <v>291</v>
      </c>
      <c r="AV57" s="157">
        <v>263</v>
      </c>
      <c r="AW57" s="157">
        <v>26</v>
      </c>
      <c r="AX57" s="157">
        <v>2</v>
      </c>
      <c r="AY57" s="158">
        <f t="shared" si="5"/>
        <v>0.90378006872852235</v>
      </c>
      <c r="AZ57" s="162">
        <f t="shared" si="6"/>
        <v>0</v>
      </c>
      <c r="BA57" t="s">
        <v>119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7"/>
        <v>0.90378006872852235</v>
      </c>
      <c r="BH57" s="162">
        <f t="shared" si="8"/>
        <v>0</v>
      </c>
      <c r="BJ57" s="156"/>
    </row>
    <row r="58" spans="7:62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9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11"/>
        <v>0.8571428571428571</v>
      </c>
      <c r="AJ58" s="162">
        <f t="shared" si="2"/>
        <v>-2.8571428571428914E-3</v>
      </c>
      <c r="AK58" s="162"/>
      <c r="AL58" s="157" t="s">
        <v>74</v>
      </c>
      <c r="AM58" s="157">
        <v>7</v>
      </c>
      <c r="AN58" s="157">
        <v>6</v>
      </c>
      <c r="AO58" s="157">
        <v>1</v>
      </c>
      <c r="AP58" s="157">
        <v>0</v>
      </c>
      <c r="AQ58" s="158">
        <f t="shared" si="3"/>
        <v>0.8571428571428571</v>
      </c>
      <c r="AR58" s="162">
        <f>AQ58-AA58</f>
        <v>-2.8571428571428914E-3</v>
      </c>
      <c r="AT58" s="157" t="s">
        <v>74</v>
      </c>
      <c r="AU58" s="157">
        <v>7</v>
      </c>
      <c r="AV58" s="157">
        <v>6</v>
      </c>
      <c r="AW58" s="157">
        <v>1</v>
      </c>
      <c r="AX58" s="157">
        <v>0</v>
      </c>
      <c r="AY58" s="158">
        <f t="shared" si="5"/>
        <v>0.8571428571428571</v>
      </c>
      <c r="AZ58" s="162">
        <f>AY58-AI58</f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7"/>
        <v>0.8571428571428571</v>
      </c>
      <c r="BH58" s="162">
        <f t="shared" si="8"/>
        <v>0</v>
      </c>
      <c r="BJ58" s="156"/>
    </row>
    <row r="59" spans="7:62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9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10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11"/>
        <v>0.90277777777777779</v>
      </c>
      <c r="AJ59" s="162">
        <f t="shared" si="2"/>
        <v>-2.777777777777779E-2</v>
      </c>
      <c r="AK59" s="162"/>
      <c r="AL59" s="11" t="s">
        <v>179</v>
      </c>
      <c r="AM59" s="11">
        <v>144</v>
      </c>
      <c r="AN59" s="11">
        <v>134</v>
      </c>
      <c r="AO59" s="11">
        <v>8</v>
      </c>
      <c r="AP59" s="11">
        <v>2</v>
      </c>
      <c r="AQ59" s="80">
        <f>AN59/AM59</f>
        <v>0.93055555555555558</v>
      </c>
      <c r="AR59" s="162">
        <f>AQ59-AA59</f>
        <v>0</v>
      </c>
      <c r="AT59" s="11" t="s">
        <v>179</v>
      </c>
      <c r="AU59" s="11">
        <v>144</v>
      </c>
      <c r="AV59" s="11">
        <v>134</v>
      </c>
      <c r="AW59" s="11">
        <v>8</v>
      </c>
      <c r="AX59" s="11">
        <v>2</v>
      </c>
      <c r="AY59" s="80">
        <f>AV59/AU59</f>
        <v>0.93055555555555558</v>
      </c>
      <c r="AZ59" s="162">
        <f>AY59-AI59</f>
        <v>2.777777777777779E-2</v>
      </c>
      <c r="BB59" s="157" t="s">
        <v>270</v>
      </c>
      <c r="BC59" s="157">
        <v>144</v>
      </c>
      <c r="BD59" s="157">
        <v>134</v>
      </c>
      <c r="BE59" s="159">
        <v>8</v>
      </c>
      <c r="BF59" s="157">
        <v>2</v>
      </c>
      <c r="BG59" s="158">
        <f t="shared" si="7"/>
        <v>0.93055555555555558</v>
      </c>
      <c r="BH59" s="162">
        <f t="shared" si="8"/>
        <v>0</v>
      </c>
      <c r="BI59" t="s">
        <v>119</v>
      </c>
      <c r="BJ59" s="156"/>
    </row>
    <row r="60" spans="7:62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9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10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11"/>
        <v>1</v>
      </c>
      <c r="AJ60" s="162">
        <f t="shared" si="2"/>
        <v>0</v>
      </c>
      <c r="AK60" s="162"/>
      <c r="AL60" s="157" t="s">
        <v>75</v>
      </c>
      <c r="AM60" s="157">
        <v>68</v>
      </c>
      <c r="AN60" s="157">
        <v>68</v>
      </c>
      <c r="AO60" s="157">
        <v>0</v>
      </c>
      <c r="AP60" s="157">
        <v>0</v>
      </c>
      <c r="AQ60" s="158">
        <f>AN60/AM60</f>
        <v>1</v>
      </c>
      <c r="AR60" s="162">
        <f>AQ60-AA60</f>
        <v>0</v>
      </c>
      <c r="AT60" s="157" t="s">
        <v>75</v>
      </c>
      <c r="AU60" s="157">
        <v>68</v>
      </c>
      <c r="AV60" s="157">
        <v>68</v>
      </c>
      <c r="AW60" s="157">
        <v>0</v>
      </c>
      <c r="AX60" s="157">
        <v>0</v>
      </c>
      <c r="AY60" s="158">
        <f>AV60/AU60</f>
        <v>1</v>
      </c>
      <c r="AZ60" s="162">
        <f>AY60-AI60</f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7"/>
        <v>1</v>
      </c>
      <c r="BH60" s="162">
        <f t="shared" si="8"/>
        <v>0</v>
      </c>
      <c r="BJ60" s="156"/>
    </row>
    <row r="61" spans="7:62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9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10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11"/>
        <v>1</v>
      </c>
      <c r="AJ61" s="162">
        <f t="shared" si="2"/>
        <v>0</v>
      </c>
      <c r="AK61" s="162"/>
      <c r="AL61" s="157" t="s">
        <v>180</v>
      </c>
      <c r="AM61" s="157">
        <v>3</v>
      </c>
      <c r="AN61" s="157">
        <v>3</v>
      </c>
      <c r="AO61" s="157">
        <v>0</v>
      </c>
      <c r="AP61" s="157">
        <v>0</v>
      </c>
      <c r="AQ61" s="158">
        <f t="shared" ref="AQ61:AQ74" si="12">AN61/AM61</f>
        <v>1</v>
      </c>
      <c r="AR61" s="162">
        <f t="shared" ref="AR61:AR73" si="13">AQ61-AA61</f>
        <v>0</v>
      </c>
      <c r="AT61" s="157" t="s">
        <v>180</v>
      </c>
      <c r="AU61" s="157">
        <v>3</v>
      </c>
      <c r="AV61" s="157">
        <v>3</v>
      </c>
      <c r="AW61" s="157">
        <v>0</v>
      </c>
      <c r="AX61" s="157">
        <v>0</v>
      </c>
      <c r="AY61" s="158">
        <f t="shared" si="5"/>
        <v>1</v>
      </c>
      <c r="AZ61" s="162">
        <f t="shared" si="6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7"/>
        <v>1</v>
      </c>
      <c r="BH61" s="162">
        <f t="shared" si="8"/>
        <v>0</v>
      </c>
      <c r="BJ61" s="156"/>
    </row>
    <row r="62" spans="7:62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9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10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11"/>
        <v>0.8571428571428571</v>
      </c>
      <c r="AJ62" s="162">
        <f t="shared" si="2"/>
        <v>0</v>
      </c>
      <c r="AK62" s="162"/>
      <c r="AL62" s="157" t="s">
        <v>77</v>
      </c>
      <c r="AM62" s="157">
        <v>7</v>
      </c>
      <c r="AN62" s="157">
        <v>6</v>
      </c>
      <c r="AO62" s="157">
        <v>1</v>
      </c>
      <c r="AP62" s="157">
        <v>0</v>
      </c>
      <c r="AQ62" s="158">
        <f t="shared" si="12"/>
        <v>0.8571428571428571</v>
      </c>
      <c r="AR62" s="162">
        <f t="shared" si="13"/>
        <v>0</v>
      </c>
      <c r="AT62" s="157" t="s">
        <v>77</v>
      </c>
      <c r="AU62" s="157">
        <v>7</v>
      </c>
      <c r="AV62" s="157">
        <v>6</v>
      </c>
      <c r="AW62" s="157">
        <v>1</v>
      </c>
      <c r="AX62" s="157">
        <v>0</v>
      </c>
      <c r="AY62" s="158">
        <f t="shared" si="5"/>
        <v>0.8571428571428571</v>
      </c>
      <c r="AZ62" s="162">
        <f t="shared" si="6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7"/>
        <v>0.8571428571428571</v>
      </c>
      <c r="BH62" s="162">
        <f t="shared" si="8"/>
        <v>0</v>
      </c>
      <c r="BJ62" s="156"/>
    </row>
    <row r="63" spans="7:62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9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10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11"/>
        <v>0.96875</v>
      </c>
      <c r="AJ63" s="162">
        <f t="shared" si="2"/>
        <v>0</v>
      </c>
      <c r="AK63" s="162"/>
      <c r="AL63" s="157" t="s">
        <v>78</v>
      </c>
      <c r="AM63" s="157">
        <v>32</v>
      </c>
      <c r="AN63" s="157">
        <v>31</v>
      </c>
      <c r="AO63" s="157">
        <v>1</v>
      </c>
      <c r="AP63" s="157">
        <v>0</v>
      </c>
      <c r="AQ63" s="158">
        <f t="shared" si="12"/>
        <v>0.96875</v>
      </c>
      <c r="AR63" s="162">
        <f t="shared" si="13"/>
        <v>0</v>
      </c>
      <c r="AT63" s="157" t="s">
        <v>78</v>
      </c>
      <c r="AU63" s="157">
        <v>32</v>
      </c>
      <c r="AV63" s="157">
        <v>31</v>
      </c>
      <c r="AW63" s="157">
        <v>1</v>
      </c>
      <c r="AX63" s="157">
        <v>0</v>
      </c>
      <c r="AY63" s="158">
        <f t="shared" si="5"/>
        <v>0.96875</v>
      </c>
      <c r="AZ63" s="162">
        <f t="shared" si="6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7"/>
        <v>0.96875</v>
      </c>
      <c r="BH63" s="162">
        <f t="shared" si="8"/>
        <v>0</v>
      </c>
      <c r="BJ63" s="156"/>
    </row>
    <row r="64" spans="7:62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9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10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11"/>
        <v>0.2</v>
      </c>
      <c r="AJ64" s="162">
        <f t="shared" si="2"/>
        <v>0</v>
      </c>
      <c r="AK64" s="162"/>
      <c r="AL64" s="157" t="s">
        <v>79</v>
      </c>
      <c r="AM64" s="157">
        <v>160</v>
      </c>
      <c r="AN64" s="157">
        <v>32</v>
      </c>
      <c r="AO64" s="157">
        <v>49</v>
      </c>
      <c r="AP64" s="157">
        <v>79</v>
      </c>
      <c r="AQ64" s="158">
        <f t="shared" si="12"/>
        <v>0.2</v>
      </c>
      <c r="AR64" s="162">
        <f t="shared" si="13"/>
        <v>0</v>
      </c>
      <c r="AT64" s="157" t="s">
        <v>79</v>
      </c>
      <c r="AU64" s="157">
        <v>160</v>
      </c>
      <c r="AV64" s="157">
        <v>32</v>
      </c>
      <c r="AW64" s="157">
        <v>49</v>
      </c>
      <c r="AX64" s="157">
        <v>79</v>
      </c>
      <c r="AY64" s="158">
        <f t="shared" si="5"/>
        <v>0.2</v>
      </c>
      <c r="AZ64" s="162">
        <f t="shared" si="6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7"/>
        <v>0.2</v>
      </c>
      <c r="BH64" s="162">
        <f t="shared" si="8"/>
        <v>0</v>
      </c>
      <c r="BJ64" s="156"/>
    </row>
    <row r="65" spans="7:62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9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11"/>
        <v>1</v>
      </c>
      <c r="AJ65" s="162">
        <f t="shared" si="2"/>
        <v>0</v>
      </c>
      <c r="AK65" s="162"/>
      <c r="AL65" s="157" t="s">
        <v>106</v>
      </c>
      <c r="AM65" s="157">
        <v>52</v>
      </c>
      <c r="AN65" s="157">
        <v>52</v>
      </c>
      <c r="AO65" s="157">
        <v>0</v>
      </c>
      <c r="AP65" s="157">
        <v>0</v>
      </c>
      <c r="AQ65" s="158">
        <f t="shared" si="12"/>
        <v>1</v>
      </c>
      <c r="AR65" s="162">
        <f t="shared" si="13"/>
        <v>0</v>
      </c>
      <c r="AT65" s="157" t="s">
        <v>106</v>
      </c>
      <c r="AU65" s="157">
        <v>52</v>
      </c>
      <c r="AV65" s="157">
        <v>52</v>
      </c>
      <c r="AW65" s="157">
        <v>0</v>
      </c>
      <c r="AX65" s="157">
        <v>0</v>
      </c>
      <c r="AY65" s="158">
        <f t="shared" si="5"/>
        <v>1</v>
      </c>
      <c r="AZ65" s="162">
        <f t="shared" si="6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7"/>
        <v>1</v>
      </c>
      <c r="BH65" s="162">
        <f t="shared" si="8"/>
        <v>0</v>
      </c>
      <c r="BJ65" s="156"/>
    </row>
    <row r="66" spans="7:62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9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11"/>
        <v>1</v>
      </c>
      <c r="AJ66" s="162">
        <f t="shared" si="2"/>
        <v>0</v>
      </c>
      <c r="AK66" s="162"/>
      <c r="AL66" s="157" t="s">
        <v>80</v>
      </c>
      <c r="AM66" s="157">
        <v>20</v>
      </c>
      <c r="AN66" s="157">
        <v>20</v>
      </c>
      <c r="AO66" s="157">
        <v>0</v>
      </c>
      <c r="AP66" s="157">
        <v>0</v>
      </c>
      <c r="AQ66" s="158">
        <f t="shared" si="12"/>
        <v>1</v>
      </c>
      <c r="AR66" s="162">
        <f t="shared" si="13"/>
        <v>0</v>
      </c>
      <c r="AT66" s="157" t="s">
        <v>80</v>
      </c>
      <c r="AU66" s="157">
        <v>20</v>
      </c>
      <c r="AV66" s="157">
        <v>20</v>
      </c>
      <c r="AW66" s="157">
        <v>0</v>
      </c>
      <c r="AX66" s="157">
        <v>0</v>
      </c>
      <c r="AY66" s="158">
        <f t="shared" si="5"/>
        <v>1</v>
      </c>
      <c r="AZ66" s="162">
        <f t="shared" si="6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7"/>
        <v>1</v>
      </c>
      <c r="BH66" s="162">
        <f t="shared" si="8"/>
        <v>0</v>
      </c>
      <c r="BJ66" s="156"/>
    </row>
    <row r="67" spans="7:62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9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14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11"/>
        <v>1</v>
      </c>
      <c r="AJ67" s="162">
        <f t="shared" si="2"/>
        <v>0</v>
      </c>
      <c r="AK67" s="162"/>
      <c r="AL67" s="157" t="s">
        <v>85</v>
      </c>
      <c r="AM67" s="157">
        <v>3</v>
      </c>
      <c r="AN67" s="157">
        <v>3</v>
      </c>
      <c r="AO67" s="157">
        <v>0</v>
      </c>
      <c r="AP67" s="157">
        <v>0</v>
      </c>
      <c r="AQ67" s="158">
        <f t="shared" si="12"/>
        <v>1</v>
      </c>
      <c r="AR67" s="162">
        <f t="shared" si="13"/>
        <v>0</v>
      </c>
      <c r="AT67" s="157" t="s">
        <v>85</v>
      </c>
      <c r="AU67" s="157">
        <v>3</v>
      </c>
      <c r="AV67" s="157">
        <v>3</v>
      </c>
      <c r="AW67" s="157">
        <v>0</v>
      </c>
      <c r="AX67" s="157">
        <v>0</v>
      </c>
      <c r="AY67" s="158">
        <f t="shared" si="5"/>
        <v>1</v>
      </c>
      <c r="AZ67" s="162">
        <f t="shared" si="6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7"/>
        <v>1</v>
      </c>
      <c r="BH67" s="162">
        <f t="shared" si="8"/>
        <v>0</v>
      </c>
      <c r="BJ67" s="156"/>
    </row>
    <row r="68" spans="7:62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15">P68/O68</f>
        <v>1</v>
      </c>
      <c r="T68" s="108">
        <f t="shared" ref="T68:T73" si="16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14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17">AF68/AE68</f>
        <v>1</v>
      </c>
      <c r="AJ68" s="162">
        <f t="shared" ref="AJ68:AJ73" si="18">AI68-AA68</f>
        <v>0</v>
      </c>
      <c r="AK68" s="162"/>
      <c r="AL68" s="157" t="s">
        <v>108</v>
      </c>
      <c r="AM68" s="157">
        <v>4</v>
      </c>
      <c r="AN68" s="157">
        <v>4</v>
      </c>
      <c r="AO68" s="157">
        <v>0</v>
      </c>
      <c r="AP68" s="157">
        <v>0</v>
      </c>
      <c r="AQ68" s="158">
        <f t="shared" si="12"/>
        <v>1</v>
      </c>
      <c r="AR68" s="162">
        <f t="shared" si="13"/>
        <v>0</v>
      </c>
      <c r="AT68" s="157" t="s">
        <v>108</v>
      </c>
      <c r="AU68" s="157">
        <v>4</v>
      </c>
      <c r="AV68" s="157">
        <v>4</v>
      </c>
      <c r="AW68" s="157">
        <v>0</v>
      </c>
      <c r="AX68" s="157">
        <v>0</v>
      </c>
      <c r="AY68" s="158">
        <f t="shared" ref="AY68:AY74" si="19">AV68/AU68</f>
        <v>1</v>
      </c>
      <c r="AZ68" s="162">
        <f t="shared" ref="AZ68:AZ73" si="20">AY68-AI68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1">BD68/BC68</f>
        <v>1</v>
      </c>
      <c r="BH68" s="162">
        <f t="shared" ref="BH68:BH73" si="22">BG68-AY68</f>
        <v>0</v>
      </c>
      <c r="BJ68" s="156"/>
    </row>
    <row r="69" spans="7:62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15"/>
        <v>0.82608695652173914</v>
      </c>
      <c r="T69" s="108">
        <f t="shared" si="16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14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17"/>
        <v>0.82608695652173914</v>
      </c>
      <c r="AJ69" s="162">
        <f t="shared" si="18"/>
        <v>0</v>
      </c>
      <c r="AK69" s="162"/>
      <c r="AL69" s="157" t="s">
        <v>81</v>
      </c>
      <c r="AM69" s="157">
        <v>92</v>
      </c>
      <c r="AN69" s="157">
        <v>76</v>
      </c>
      <c r="AO69" s="157">
        <v>10</v>
      </c>
      <c r="AP69" s="157">
        <v>6</v>
      </c>
      <c r="AQ69" s="158">
        <f t="shared" si="12"/>
        <v>0.82608695652173914</v>
      </c>
      <c r="AR69" s="162">
        <f t="shared" si="13"/>
        <v>0</v>
      </c>
      <c r="AT69" s="157" t="s">
        <v>81</v>
      </c>
      <c r="AU69" s="157">
        <v>92</v>
      </c>
      <c r="AV69" s="157">
        <v>76</v>
      </c>
      <c r="AW69" s="157">
        <v>10</v>
      </c>
      <c r="AX69" s="157">
        <v>6</v>
      </c>
      <c r="AY69" s="158">
        <f t="shared" si="19"/>
        <v>0.82608695652173914</v>
      </c>
      <c r="AZ69" s="162">
        <f t="shared" si="20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1"/>
        <v>0.82608695652173914</v>
      </c>
      <c r="BH69" s="162">
        <f t="shared" si="22"/>
        <v>0</v>
      </c>
      <c r="BJ69" s="156"/>
    </row>
    <row r="70" spans="7:62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15"/>
        <v>0.46478873239436619</v>
      </c>
      <c r="T70" s="108">
        <f t="shared" si="16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14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17"/>
        <v>0.46478873239436619</v>
      </c>
      <c r="AJ70" s="162">
        <f t="shared" si="18"/>
        <v>0</v>
      </c>
      <c r="AK70" s="162"/>
      <c r="AL70" s="157" t="s">
        <v>82</v>
      </c>
      <c r="AM70" s="157">
        <v>71</v>
      </c>
      <c r="AN70" s="157">
        <v>46</v>
      </c>
      <c r="AO70" s="159">
        <v>7</v>
      </c>
      <c r="AP70" s="157">
        <v>18</v>
      </c>
      <c r="AQ70" s="158">
        <f t="shared" si="12"/>
        <v>0.647887323943662</v>
      </c>
      <c r="AR70" s="162">
        <f t="shared" si="13"/>
        <v>0.18309859154929581</v>
      </c>
      <c r="AS70" s="156" t="s">
        <v>119</v>
      </c>
      <c r="AT70" s="157" t="s">
        <v>82</v>
      </c>
      <c r="AU70" s="157">
        <v>71</v>
      </c>
      <c r="AV70" s="157">
        <v>46</v>
      </c>
      <c r="AW70" s="159">
        <v>7</v>
      </c>
      <c r="AX70" s="157">
        <v>18</v>
      </c>
      <c r="AY70" s="158">
        <f t="shared" si="19"/>
        <v>0.647887323943662</v>
      </c>
      <c r="AZ70" s="162">
        <f t="shared" si="20"/>
        <v>0.18309859154929581</v>
      </c>
      <c r="BA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1"/>
        <v>0.647887323943662</v>
      </c>
      <c r="BH70" s="162">
        <f t="shared" si="22"/>
        <v>0</v>
      </c>
      <c r="BI70" t="s">
        <v>119</v>
      </c>
      <c r="BJ70" s="156"/>
    </row>
    <row r="71" spans="7:62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15"/>
        <v>0.99639639639639643</v>
      </c>
      <c r="T71" s="108">
        <f t="shared" si="16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14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17"/>
        <v>0.99639639639639643</v>
      </c>
      <c r="AJ71" s="162">
        <f t="shared" si="18"/>
        <v>0</v>
      </c>
      <c r="AK71" s="162"/>
      <c r="AL71" s="157" t="s">
        <v>86</v>
      </c>
      <c r="AM71" s="157">
        <v>1497</v>
      </c>
      <c r="AN71" s="157">
        <v>1369</v>
      </c>
      <c r="AO71" s="157">
        <v>128</v>
      </c>
      <c r="AP71" s="157">
        <v>0</v>
      </c>
      <c r="AQ71" s="158">
        <f t="shared" si="12"/>
        <v>0.91449565798263188</v>
      </c>
      <c r="AR71" s="162">
        <f t="shared" si="13"/>
        <v>-8.1900738413764551E-2</v>
      </c>
      <c r="AT71" s="157" t="s">
        <v>86</v>
      </c>
      <c r="AU71" s="157">
        <v>1497</v>
      </c>
      <c r="AV71" s="157">
        <v>1369</v>
      </c>
      <c r="AW71" s="157">
        <v>128</v>
      </c>
      <c r="AX71" s="157">
        <v>0</v>
      </c>
      <c r="AY71" s="158">
        <f t="shared" si="19"/>
        <v>0.91449565798263188</v>
      </c>
      <c r="AZ71" s="162">
        <f t="shared" si="20"/>
        <v>-8.1900738413764551E-2</v>
      </c>
      <c r="BB71" s="157" t="s">
        <v>86</v>
      </c>
      <c r="BC71" s="157">
        <v>1497</v>
      </c>
      <c r="BD71" s="157">
        <v>1369</v>
      </c>
      <c r="BE71" s="157">
        <v>128</v>
      </c>
      <c r="BF71" s="157">
        <v>0</v>
      </c>
      <c r="BG71" s="158">
        <f t="shared" si="21"/>
        <v>0.91449565798263188</v>
      </c>
      <c r="BH71" s="162">
        <f t="shared" si="22"/>
        <v>0</v>
      </c>
      <c r="BJ71" s="156"/>
    </row>
    <row r="72" spans="7:62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15"/>
        <v>0.95454545454545459</v>
      </c>
      <c r="T72" s="108">
        <f t="shared" si="16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14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17"/>
        <v>0.95454545454545459</v>
      </c>
      <c r="AJ72" s="162">
        <f t="shared" si="18"/>
        <v>0</v>
      </c>
      <c r="AK72" s="162"/>
      <c r="AL72" s="157" t="s">
        <v>83</v>
      </c>
      <c r="AM72" s="157">
        <v>22</v>
      </c>
      <c r="AN72" s="157">
        <v>21</v>
      </c>
      <c r="AO72" s="157">
        <v>1</v>
      </c>
      <c r="AP72" s="157">
        <v>0</v>
      </c>
      <c r="AQ72" s="158">
        <f t="shared" si="12"/>
        <v>0.95454545454545459</v>
      </c>
      <c r="AR72" s="162">
        <f t="shared" si="13"/>
        <v>0</v>
      </c>
      <c r="AT72" s="157" t="s">
        <v>83</v>
      </c>
      <c r="AU72" s="157">
        <v>22</v>
      </c>
      <c r="AV72" s="157">
        <v>21</v>
      </c>
      <c r="AW72" s="157">
        <v>1</v>
      </c>
      <c r="AX72" s="157">
        <v>0</v>
      </c>
      <c r="AY72" s="158">
        <f t="shared" si="19"/>
        <v>0.95454545454545459</v>
      </c>
      <c r="AZ72" s="162">
        <f t="shared" si="20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1"/>
        <v>0.95454545454545459</v>
      </c>
      <c r="BH72" s="162">
        <f t="shared" si="22"/>
        <v>0</v>
      </c>
      <c r="BJ72" s="156"/>
    </row>
    <row r="73" spans="7:62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15"/>
        <v>0.84444444444444444</v>
      </c>
      <c r="T73" s="108">
        <f t="shared" si="16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14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17"/>
        <v>0.85185185185185186</v>
      </c>
      <c r="AJ73" s="178">
        <f t="shared" si="18"/>
        <v>7.4074074074074181E-3</v>
      </c>
      <c r="AK73" s="178"/>
      <c r="AL73" s="157" t="s">
        <v>84</v>
      </c>
      <c r="AM73" s="157">
        <v>134</v>
      </c>
      <c r="AN73" s="157">
        <v>112</v>
      </c>
      <c r="AO73" s="157">
        <v>13</v>
      </c>
      <c r="AP73" s="159">
        <v>9</v>
      </c>
      <c r="AQ73" s="158">
        <f t="shared" si="12"/>
        <v>0.83582089552238803</v>
      </c>
      <c r="AR73" s="162">
        <f t="shared" si="13"/>
        <v>-8.6235489220564121E-3</v>
      </c>
      <c r="AS73" s="156" t="s">
        <v>119</v>
      </c>
      <c r="AT73" s="157" t="s">
        <v>84</v>
      </c>
      <c r="AU73" s="157">
        <v>134</v>
      </c>
      <c r="AV73" s="157">
        <v>112</v>
      </c>
      <c r="AW73" s="157">
        <v>13</v>
      </c>
      <c r="AX73" s="159">
        <v>9</v>
      </c>
      <c r="AY73" s="158">
        <f t="shared" si="19"/>
        <v>0.83582089552238803</v>
      </c>
      <c r="AZ73" s="162">
        <f t="shared" si="20"/>
        <v>-1.603095632946383E-2</v>
      </c>
      <c r="BA73" t="s">
        <v>119</v>
      </c>
      <c r="BB73" s="157" t="s">
        <v>84</v>
      </c>
      <c r="BC73" s="157">
        <v>134</v>
      </c>
      <c r="BD73" s="157">
        <v>112</v>
      </c>
      <c r="BE73" s="157">
        <v>13</v>
      </c>
      <c r="BF73" s="159">
        <v>9</v>
      </c>
      <c r="BG73" s="158">
        <f t="shared" si="21"/>
        <v>0.83582089552238803</v>
      </c>
      <c r="BH73" s="162">
        <f t="shared" si="22"/>
        <v>0</v>
      </c>
      <c r="BI73" t="s">
        <v>119</v>
      </c>
      <c r="BJ73" s="156"/>
    </row>
    <row r="74" spans="7:62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  <c r="AM74" s="156">
        <f>SUM(AM3:AM73)</f>
        <v>11064</v>
      </c>
      <c r="AN74" s="156">
        <f>SUM(AN3:AN73)</f>
        <v>9970</v>
      </c>
      <c r="AQ74" s="158">
        <f t="shared" si="12"/>
        <v>0.901120751988431</v>
      </c>
      <c r="AU74">
        <f>SUM(AU3:AU73)</f>
        <v>11064</v>
      </c>
      <c r="AV74">
        <f>SUM(AV3:AV73)</f>
        <v>9970</v>
      </c>
      <c r="AY74" s="158">
        <f t="shared" si="19"/>
        <v>0.901120751988431</v>
      </c>
      <c r="BB74" s="184"/>
      <c r="BC74" s="156">
        <f>SUM(BC3:BC73)</f>
        <v>11064</v>
      </c>
      <c r="BD74" s="156">
        <f>SUM(BD3:BD73)</f>
        <v>9970</v>
      </c>
      <c r="BE74" s="156"/>
      <c r="BF74" s="156"/>
      <c r="BG74" s="158">
        <f t="shared" si="21"/>
        <v>0.901120751988431</v>
      </c>
    </row>
    <row r="75" spans="7:62">
      <c r="BB75" s="184"/>
    </row>
    <row r="76" spans="7:62">
      <c r="V76" s="157"/>
      <c r="W76" s="157"/>
      <c r="X76" s="157"/>
      <c r="Y76" s="157"/>
      <c r="Z76" s="157"/>
      <c r="AA76" s="157"/>
      <c r="BB76" s="184"/>
    </row>
    <row r="77" spans="7:62">
      <c r="V77" s="157"/>
      <c r="W77" s="157"/>
      <c r="X77" s="157"/>
      <c r="Y77" s="157"/>
      <c r="Z77" s="157"/>
      <c r="AA77" s="157"/>
      <c r="BB77" s="184"/>
    </row>
    <row r="78" spans="7:62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62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62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60">
      <c r="G82" s="2"/>
      <c r="H82" s="2"/>
      <c r="I82" s="2"/>
      <c r="J82" s="2"/>
      <c r="K82" s="2"/>
      <c r="L82" s="4"/>
    </row>
    <row r="83" spans="7:60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60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L84" s="161" t="s">
        <v>71</v>
      </c>
      <c r="AM84" s="157">
        <v>192</v>
      </c>
      <c r="AN84" s="157">
        <v>183</v>
      </c>
      <c r="AO84" s="157">
        <v>7</v>
      </c>
      <c r="AP84" s="159">
        <v>2</v>
      </c>
      <c r="AQ84" s="162" t="s">
        <v>318</v>
      </c>
      <c r="AR84" s="156" t="s">
        <v>320</v>
      </c>
      <c r="AT84" s="161" t="s">
        <v>71</v>
      </c>
      <c r="AU84" s="157">
        <v>192</v>
      </c>
      <c r="AV84" s="157">
        <v>183</v>
      </c>
      <c r="AW84" s="157">
        <v>7</v>
      </c>
      <c r="AX84" s="159">
        <v>2</v>
      </c>
      <c r="AY84" s="162" t="s">
        <v>318</v>
      </c>
      <c r="AZ84" t="s">
        <v>320</v>
      </c>
      <c r="BB84" s="157" t="s">
        <v>84</v>
      </c>
      <c r="BC84" s="157">
        <v>134</v>
      </c>
      <c r="BD84" s="157">
        <v>111</v>
      </c>
      <c r="BE84" s="157">
        <v>13</v>
      </c>
      <c r="BF84" s="159">
        <v>10</v>
      </c>
      <c r="BG84" s="162" t="s">
        <v>319</v>
      </c>
    </row>
    <row r="85" spans="7:60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L85" s="157" t="s">
        <v>84</v>
      </c>
      <c r="AM85" s="157">
        <v>134</v>
      </c>
      <c r="AN85" s="157">
        <v>111</v>
      </c>
      <c r="AO85" s="157">
        <v>13</v>
      </c>
      <c r="AP85" s="159">
        <v>10</v>
      </c>
      <c r="AQ85" s="171" t="s">
        <v>319</v>
      </c>
      <c r="AT85" s="157" t="s">
        <v>84</v>
      </c>
      <c r="AU85" s="157">
        <v>134</v>
      </c>
      <c r="AV85" s="157">
        <v>111</v>
      </c>
      <c r="AW85" s="157">
        <v>13</v>
      </c>
      <c r="AX85" s="159">
        <v>10</v>
      </c>
      <c r="AY85" s="171" t="s">
        <v>319</v>
      </c>
      <c r="BB85" s="157" t="s">
        <v>82</v>
      </c>
      <c r="BC85" s="157">
        <v>71</v>
      </c>
      <c r="BD85" s="157">
        <v>45</v>
      </c>
      <c r="BE85" s="159">
        <v>8</v>
      </c>
      <c r="BF85" s="157">
        <v>18</v>
      </c>
      <c r="BG85" s="171" t="s">
        <v>364</v>
      </c>
    </row>
    <row r="86" spans="7:60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  <c r="AL86" s="157" t="s">
        <v>68</v>
      </c>
      <c r="AM86" s="157">
        <v>1597</v>
      </c>
      <c r="AN86" s="157">
        <v>1584</v>
      </c>
      <c r="AO86" s="157">
        <v>12</v>
      </c>
      <c r="AP86" s="157">
        <v>1</v>
      </c>
      <c r="AQ86" s="162" t="s">
        <v>368</v>
      </c>
      <c r="AT86" s="157" t="s">
        <v>68</v>
      </c>
      <c r="AU86" s="157">
        <v>1597</v>
      </c>
      <c r="AV86" s="157">
        <v>1584</v>
      </c>
      <c r="AW86" s="157">
        <v>12</v>
      </c>
      <c r="AX86" s="157">
        <v>1</v>
      </c>
      <c r="AY86" s="162" t="s">
        <v>368</v>
      </c>
      <c r="BB86" s="157" t="s">
        <v>270</v>
      </c>
      <c r="BC86" s="157">
        <v>144</v>
      </c>
      <c r="BD86" s="157">
        <v>133</v>
      </c>
      <c r="BE86" s="159">
        <v>9</v>
      </c>
      <c r="BF86" s="157">
        <v>2</v>
      </c>
      <c r="BG86" s="162" t="s">
        <v>388</v>
      </c>
    </row>
    <row r="87" spans="7:60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L87" s="157" t="s">
        <v>73</v>
      </c>
      <c r="AM87" s="157">
        <v>291</v>
      </c>
      <c r="AN87" s="157">
        <v>262</v>
      </c>
      <c r="AO87" s="157">
        <v>27</v>
      </c>
      <c r="AP87" s="157">
        <v>2</v>
      </c>
      <c r="AQ87" s="162" t="s">
        <v>370</v>
      </c>
      <c r="AT87" s="157" t="s">
        <v>73</v>
      </c>
      <c r="AU87" s="157">
        <v>291</v>
      </c>
      <c r="AV87" s="157">
        <v>262</v>
      </c>
      <c r="AW87" s="157">
        <v>27</v>
      </c>
      <c r="AX87" s="157">
        <v>2</v>
      </c>
      <c r="AY87" s="162" t="s">
        <v>370</v>
      </c>
      <c r="BB87" s="161" t="s">
        <v>71</v>
      </c>
      <c r="BC87" s="157">
        <v>192</v>
      </c>
      <c r="BD87" s="157">
        <v>184</v>
      </c>
      <c r="BE87" s="157">
        <v>7</v>
      </c>
      <c r="BF87" s="159">
        <v>1</v>
      </c>
      <c r="BG87" s="162" t="s">
        <v>318</v>
      </c>
    </row>
    <row r="88" spans="7:60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L88" s="157" t="s">
        <v>82</v>
      </c>
      <c r="AM88" s="157">
        <v>71</v>
      </c>
      <c r="AN88" s="157">
        <v>45</v>
      </c>
      <c r="AO88" s="157">
        <v>8</v>
      </c>
      <c r="AP88" s="157">
        <v>18</v>
      </c>
      <c r="AQ88" s="162" t="s">
        <v>364</v>
      </c>
      <c r="AT88" s="157" t="s">
        <v>82</v>
      </c>
      <c r="AU88" s="157">
        <v>71</v>
      </c>
      <c r="AV88" s="157">
        <v>45</v>
      </c>
      <c r="AW88" s="157">
        <v>8</v>
      </c>
      <c r="AX88" s="157">
        <v>18</v>
      </c>
      <c r="AY88" s="162" t="s">
        <v>364</v>
      </c>
      <c r="BB88" s="157" t="s">
        <v>35</v>
      </c>
      <c r="BC88" s="157">
        <v>48</v>
      </c>
      <c r="BD88" s="157">
        <v>21</v>
      </c>
      <c r="BE88" s="157">
        <v>21</v>
      </c>
      <c r="BF88" s="157">
        <v>6</v>
      </c>
      <c r="BG88" s="162" t="s">
        <v>367</v>
      </c>
    </row>
    <row r="89" spans="7:60">
      <c r="AJ89" t="s">
        <v>303</v>
      </c>
      <c r="AL89" s="157" t="s">
        <v>35</v>
      </c>
      <c r="AM89" s="157">
        <v>48</v>
      </c>
      <c r="AN89" s="157">
        <v>21</v>
      </c>
      <c r="AO89" s="157">
        <v>21</v>
      </c>
      <c r="AP89" s="157">
        <v>6</v>
      </c>
      <c r="AQ89" s="162" t="s">
        <v>367</v>
      </c>
      <c r="AT89" s="157" t="s">
        <v>35</v>
      </c>
      <c r="AU89" s="157">
        <v>48</v>
      </c>
      <c r="AV89" s="157">
        <v>21</v>
      </c>
      <c r="AW89" s="157">
        <v>21</v>
      </c>
      <c r="AX89" s="157">
        <v>6</v>
      </c>
      <c r="AY89" s="162" t="s">
        <v>367</v>
      </c>
      <c r="BB89" s="197" t="s">
        <v>25</v>
      </c>
      <c r="BC89" s="157">
        <v>847</v>
      </c>
      <c r="BD89" s="157">
        <v>747</v>
      </c>
      <c r="BE89" s="157">
        <v>98</v>
      </c>
      <c r="BF89" s="157">
        <v>2</v>
      </c>
      <c r="BG89" s="162" t="s">
        <v>453</v>
      </c>
      <c r="BH89" t="s">
        <v>454</v>
      </c>
    </row>
    <row r="90" spans="7:60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01"/>
  <sheetViews>
    <sheetView topLeftCell="EG37" workbookViewId="0">
      <pane xSplit="20025" topLeftCell="EP1"/>
      <selection activeCell="ET53" sqref="ET53"/>
      <selection pane="topRight" activeCell="EP30" sqref="EP30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  <col min="75" max="75" width="30.140625" customWidth="1"/>
    <col min="76" max="79" width="9.140625" customWidth="1"/>
    <col min="80" max="80" width="9.140625" style="162" customWidth="1"/>
    <col min="81" max="93" width="9.140625" customWidth="1"/>
    <col min="94" max="94" width="9.140625" style="162" customWidth="1"/>
    <col min="95" max="96" width="9.140625" customWidth="1"/>
    <col min="102" max="102" width="9.140625" style="162"/>
    <col min="104" max="108" width="9.140625" customWidth="1"/>
    <col min="109" max="109" width="9.140625" style="162" customWidth="1"/>
    <col min="111" max="111" width="32.140625" customWidth="1"/>
    <col min="116" max="116" width="9.140625" style="162"/>
    <col min="118" max="128" width="9.140625" customWidth="1"/>
    <col min="129" max="129" width="9.140625" style="162" customWidth="1"/>
    <col min="130" max="131" width="9.140625" customWidth="1"/>
    <col min="137" max="137" width="9.140625" style="162"/>
    <col min="149" max="149" width="9.140625" style="162"/>
  </cols>
  <sheetData>
    <row r="1" spans="2:156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307</v>
      </c>
      <c r="AH1" t="s">
        <v>312</v>
      </c>
      <c r="AP1" t="s">
        <v>317</v>
      </c>
      <c r="BB1" t="s">
        <v>353</v>
      </c>
      <c r="BJ1" t="s">
        <v>353</v>
      </c>
      <c r="BW1" t="s">
        <v>371</v>
      </c>
      <c r="CK1" t="s">
        <v>385</v>
      </c>
      <c r="CS1" t="s">
        <v>386</v>
      </c>
      <c r="DG1" t="s">
        <v>398</v>
      </c>
      <c r="DT1" t="s">
        <v>401</v>
      </c>
      <c r="EB1" t="s">
        <v>402</v>
      </c>
      <c r="EN1" t="s">
        <v>460</v>
      </c>
    </row>
    <row r="2" spans="2:156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  <c r="BW2" s="157" t="s">
        <v>0</v>
      </c>
      <c r="BX2" s="157" t="s">
        <v>1</v>
      </c>
      <c r="BY2" s="157" t="s">
        <v>2</v>
      </c>
      <c r="BZ2" s="157" t="s">
        <v>3</v>
      </c>
      <c r="CA2" s="157" t="s">
        <v>4</v>
      </c>
      <c r="CB2" s="158" t="s">
        <v>5</v>
      </c>
      <c r="CK2" s="157" t="s">
        <v>0</v>
      </c>
      <c r="CL2" s="157" t="s">
        <v>1</v>
      </c>
      <c r="CM2" s="157" t="s">
        <v>2</v>
      </c>
      <c r="CN2" s="157" t="s">
        <v>3</v>
      </c>
      <c r="CO2" s="157" t="s">
        <v>4</v>
      </c>
      <c r="CP2" s="158" t="s">
        <v>5</v>
      </c>
      <c r="CS2" s="157" t="s">
        <v>0</v>
      </c>
      <c r="CT2" s="157" t="s">
        <v>1</v>
      </c>
      <c r="CU2" s="157" t="s">
        <v>2</v>
      </c>
      <c r="CV2" s="157" t="s">
        <v>3</v>
      </c>
      <c r="CW2" s="157" t="s">
        <v>4</v>
      </c>
      <c r="CX2" s="158" t="s">
        <v>5</v>
      </c>
      <c r="DG2" s="157" t="s">
        <v>0</v>
      </c>
      <c r="DH2" s="157" t="s">
        <v>1</v>
      </c>
      <c r="DI2" s="157" t="s">
        <v>2</v>
      </c>
      <c r="DJ2" s="157" t="s">
        <v>3</v>
      </c>
      <c r="DK2" s="157" t="s">
        <v>4</v>
      </c>
      <c r="DL2" s="158" t="s">
        <v>5</v>
      </c>
      <c r="DT2" s="157" t="s">
        <v>0</v>
      </c>
      <c r="DU2" s="157" t="s">
        <v>1</v>
      </c>
      <c r="DV2" s="157" t="s">
        <v>2</v>
      </c>
      <c r="DW2" s="157" t="s">
        <v>3</v>
      </c>
      <c r="DX2" s="157" t="s">
        <v>4</v>
      </c>
      <c r="DY2" s="158" t="s">
        <v>5</v>
      </c>
      <c r="EB2" s="157" t="s">
        <v>0</v>
      </c>
      <c r="EC2" s="157" t="s">
        <v>1</v>
      </c>
      <c r="ED2" s="157" t="s">
        <v>2</v>
      </c>
      <c r="EE2" s="157" t="s">
        <v>3</v>
      </c>
      <c r="EF2" s="157" t="s">
        <v>4</v>
      </c>
      <c r="EG2" s="158" t="s">
        <v>5</v>
      </c>
      <c r="EN2" s="157" t="s">
        <v>0</v>
      </c>
      <c r="EO2" s="157" t="s">
        <v>1</v>
      </c>
      <c r="EP2" s="157" t="s">
        <v>2</v>
      </c>
      <c r="EQ2" s="157" t="s">
        <v>3</v>
      </c>
      <c r="ER2" s="157" t="s">
        <v>4</v>
      </c>
      <c r="ES2" s="158" t="s">
        <v>5</v>
      </c>
    </row>
    <row r="3" spans="2:156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  <c r="BW3" s="157" t="s">
        <v>17</v>
      </c>
      <c r="BX3" s="157">
        <v>34</v>
      </c>
      <c r="BY3" s="157">
        <v>34</v>
      </c>
      <c r="BZ3" s="157">
        <v>0</v>
      </c>
      <c r="CA3" s="157">
        <v>0</v>
      </c>
      <c r="CB3" s="158">
        <f>BY3/BX3</f>
        <v>1</v>
      </c>
      <c r="CC3" s="162">
        <f>CB3-BO3</f>
        <v>0</v>
      </c>
      <c r="CK3" s="157" t="s">
        <v>17</v>
      </c>
      <c r="CL3" s="157">
        <v>34</v>
      </c>
      <c r="CM3" s="157">
        <v>34</v>
      </c>
      <c r="CN3" s="157">
        <v>0</v>
      </c>
      <c r="CO3" s="157">
        <v>0</v>
      </c>
      <c r="CP3" s="158">
        <f>CM3/CL3</f>
        <v>1</v>
      </c>
      <c r="CQ3" s="162">
        <f>CP3-CB3</f>
        <v>0</v>
      </c>
      <c r="CS3" s="157" t="s">
        <v>17</v>
      </c>
      <c r="CT3" s="157">
        <v>34</v>
      </c>
      <c r="CU3" s="157">
        <v>34</v>
      </c>
      <c r="CV3" s="157">
        <v>0</v>
      </c>
      <c r="CW3" s="157">
        <v>0</v>
      </c>
      <c r="CX3" s="158">
        <v>1</v>
      </c>
      <c r="CY3" s="162">
        <f t="shared" ref="CY3:CY34" si="0">CX3-CP3</f>
        <v>0</v>
      </c>
      <c r="DG3" s="157" t="s">
        <v>17</v>
      </c>
      <c r="DH3" s="157">
        <v>34</v>
      </c>
      <c r="DI3" s="157">
        <v>34</v>
      </c>
      <c r="DJ3" s="157">
        <v>0</v>
      </c>
      <c r="DK3" s="157">
        <v>0</v>
      </c>
      <c r="DL3" s="158">
        <f>DI3/DH3</f>
        <v>1</v>
      </c>
      <c r="DM3" s="162">
        <f t="shared" ref="DM3:DM34" si="1">DL3-CX3</f>
        <v>0</v>
      </c>
      <c r="DT3" s="157" t="s">
        <v>17</v>
      </c>
      <c r="DU3" s="157">
        <v>34</v>
      </c>
      <c r="DV3" s="157">
        <v>34</v>
      </c>
      <c r="DW3" s="157">
        <v>0</v>
      </c>
      <c r="DX3" s="157">
        <v>0</v>
      </c>
      <c r="DY3" s="158">
        <f>DV3/DU3</f>
        <v>1</v>
      </c>
      <c r="DZ3" s="162">
        <f>DY3-DL3</f>
        <v>0</v>
      </c>
      <c r="EB3" s="157" t="s">
        <v>17</v>
      </c>
      <c r="EC3" s="157">
        <v>34</v>
      </c>
      <c r="ED3" s="157">
        <v>34</v>
      </c>
      <c r="EE3" s="157">
        <v>0</v>
      </c>
      <c r="EF3" s="157">
        <v>0</v>
      </c>
      <c r="EG3" s="158">
        <f>ED3/EC3</f>
        <v>1</v>
      </c>
      <c r="EH3" s="162">
        <f>EG3-DL3</f>
        <v>0</v>
      </c>
      <c r="EN3" s="157" t="s">
        <v>17</v>
      </c>
      <c r="EO3" s="157">
        <v>34</v>
      </c>
      <c r="EP3" s="157">
        <v>34</v>
      </c>
      <c r="EQ3" s="157">
        <v>0</v>
      </c>
      <c r="ER3" s="157">
        <v>0</v>
      </c>
      <c r="ES3" s="158">
        <f>EP3/EO3</f>
        <v>1</v>
      </c>
      <c r="ET3" s="162">
        <f>ES3-EG3</f>
        <v>0</v>
      </c>
    </row>
    <row r="4" spans="2:156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2">K4/J4</f>
        <v>1</v>
      </c>
      <c r="O4" s="162">
        <f t="shared" ref="O4:O67" si="3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4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6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7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8">BD4/BC4</f>
        <v>1</v>
      </c>
      <c r="BH4" s="162">
        <f t="shared" ref="BH4:BH67" si="9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0">BL4/BK4</f>
        <v>1</v>
      </c>
      <c r="BP4" s="162">
        <f t="shared" ref="BP4:BP67" si="11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W4" s="164" t="s">
        <v>18</v>
      </c>
      <c r="BX4" s="157">
        <v>32</v>
      </c>
      <c r="BY4" s="157">
        <v>32</v>
      </c>
      <c r="BZ4" s="157">
        <v>0</v>
      </c>
      <c r="CA4" s="157">
        <v>0</v>
      </c>
      <c r="CB4" s="158">
        <f t="shared" ref="CB4:CB67" si="12">BY4/BX4</f>
        <v>1</v>
      </c>
      <c r="CC4" s="162">
        <f t="shared" ref="CC4:CC67" si="13">CB4-BO4</f>
        <v>0</v>
      </c>
      <c r="CD4" s="17" t="s">
        <v>18</v>
      </c>
      <c r="CE4" s="17">
        <v>44</v>
      </c>
      <c r="CF4" s="17">
        <v>32</v>
      </c>
      <c r="CG4" s="17">
        <v>12</v>
      </c>
      <c r="CH4" s="17">
        <v>0</v>
      </c>
      <c r="CI4" s="162">
        <f>CF4/CE4</f>
        <v>0.72727272727272729</v>
      </c>
      <c r="CK4" s="164" t="s">
        <v>18</v>
      </c>
      <c r="CL4" s="157">
        <v>32</v>
      </c>
      <c r="CM4" s="157">
        <v>32</v>
      </c>
      <c r="CN4" s="157">
        <v>0</v>
      </c>
      <c r="CO4" s="157">
        <v>0</v>
      </c>
      <c r="CP4" s="158">
        <f t="shared" ref="CP4:CP67" si="14">CM4/CL4</f>
        <v>1</v>
      </c>
      <c r="CQ4" s="162">
        <f t="shared" ref="CQ4:CQ67" si="15">CP4-CB4</f>
        <v>0</v>
      </c>
      <c r="CS4" s="164" t="s">
        <v>18</v>
      </c>
      <c r="CT4" s="157">
        <v>32</v>
      </c>
      <c r="CU4" s="157">
        <v>32</v>
      </c>
      <c r="CV4" s="157">
        <v>0</v>
      </c>
      <c r="CW4" s="157">
        <v>0</v>
      </c>
      <c r="CX4" s="158">
        <f>CU4/CT4</f>
        <v>1</v>
      </c>
      <c r="CY4" s="162">
        <f t="shared" si="0"/>
        <v>0</v>
      </c>
      <c r="CZ4" s="17" t="s">
        <v>18</v>
      </c>
      <c r="DA4" s="17">
        <v>44</v>
      </c>
      <c r="DB4" s="17">
        <v>32</v>
      </c>
      <c r="DC4" s="17">
        <v>12</v>
      </c>
      <c r="DD4" s="17">
        <v>0</v>
      </c>
      <c r="DE4" s="162">
        <f>DB4/DA4</f>
        <v>0.72727272727272729</v>
      </c>
      <c r="DG4" s="164" t="s">
        <v>18</v>
      </c>
      <c r="DH4" s="157">
        <v>32</v>
      </c>
      <c r="DI4" s="157">
        <v>32</v>
      </c>
      <c r="DJ4" s="157">
        <v>0</v>
      </c>
      <c r="DK4" s="157">
        <v>0</v>
      </c>
      <c r="DL4" s="158">
        <f t="shared" ref="DL4:DL67" si="16">DI4/DH4</f>
        <v>1</v>
      </c>
      <c r="DM4" s="162">
        <f t="shared" si="1"/>
        <v>0</v>
      </c>
      <c r="DN4" s="17" t="s">
        <v>18</v>
      </c>
      <c r="DO4" s="17">
        <v>44</v>
      </c>
      <c r="DP4" s="17">
        <v>32</v>
      </c>
      <c r="DQ4" s="17">
        <v>12</v>
      </c>
      <c r="DR4" s="17">
        <v>0</v>
      </c>
      <c r="DT4" s="164" t="s">
        <v>18</v>
      </c>
      <c r="DU4" s="157">
        <v>32</v>
      </c>
      <c r="DV4" s="157">
        <v>32</v>
      </c>
      <c r="DW4" s="157">
        <v>0</v>
      </c>
      <c r="DX4" s="157">
        <v>0</v>
      </c>
      <c r="DY4" s="158">
        <f t="shared" ref="DY4:DY67" si="17">DV4/DU4</f>
        <v>1</v>
      </c>
      <c r="DZ4" s="162">
        <f t="shared" ref="DZ4:DZ67" si="18">DY4-DL4</f>
        <v>0</v>
      </c>
      <c r="EB4" s="164" t="s">
        <v>18</v>
      </c>
      <c r="EC4" s="157">
        <v>32</v>
      </c>
      <c r="ED4" s="157">
        <v>32</v>
      </c>
      <c r="EE4" s="157">
        <v>0</v>
      </c>
      <c r="EF4" s="157">
        <v>0</v>
      </c>
      <c r="EG4" s="158">
        <f t="shared" ref="EG4:EG67" si="19">ED4/EC4</f>
        <v>1</v>
      </c>
      <c r="EH4" s="162">
        <f t="shared" ref="EH4:EH67" si="20">EG4-DL4</f>
        <v>0</v>
      </c>
      <c r="EI4" s="17" t="s">
        <v>18</v>
      </c>
      <c r="EJ4" s="17">
        <v>44</v>
      </c>
      <c r="EK4" s="17">
        <v>32</v>
      </c>
      <c r="EL4" s="17">
        <v>12</v>
      </c>
      <c r="EM4" s="17">
        <v>0</v>
      </c>
      <c r="EN4" s="164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 t="shared" ref="ES4:ES67" si="21">EP4/EO4</f>
        <v>1</v>
      </c>
      <c r="ET4" s="162">
        <f t="shared" ref="ET4:ET67" si="22">ES4-EG4</f>
        <v>0</v>
      </c>
      <c r="EV4" s="182" t="s">
        <v>18</v>
      </c>
      <c r="EW4" s="182">
        <v>44</v>
      </c>
      <c r="EX4" s="182">
        <v>32</v>
      </c>
      <c r="EY4" s="182">
        <v>12</v>
      </c>
      <c r="EZ4" s="182">
        <v>0</v>
      </c>
    </row>
    <row r="5" spans="2:156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23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2"/>
        <v>1</v>
      </c>
      <c r="O5" s="162">
        <f t="shared" si="3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24">S5/R5</f>
        <v>1</v>
      </c>
      <c r="W5" s="162">
        <f t="shared" si="4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25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26">AJ5/AI5</f>
        <v>1</v>
      </c>
      <c r="AN5" s="162">
        <f t="shared" si="6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27">AR5/AQ5</f>
        <v>1</v>
      </c>
      <c r="AV5" s="162">
        <f t="shared" si="7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8"/>
        <v>1</v>
      </c>
      <c r="BH5" s="162">
        <f t="shared" si="9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0"/>
        <v>1</v>
      </c>
      <c r="BP5" s="162">
        <f t="shared" si="11"/>
        <v>0</v>
      </c>
      <c r="BW5" s="157" t="s">
        <v>19</v>
      </c>
      <c r="BX5" s="157">
        <v>26</v>
      </c>
      <c r="BY5" s="157">
        <v>26</v>
      </c>
      <c r="BZ5" s="157">
        <v>0</v>
      </c>
      <c r="CA5" s="157">
        <v>0</v>
      </c>
      <c r="CB5" s="158">
        <f t="shared" si="12"/>
        <v>1</v>
      </c>
      <c r="CC5" s="162">
        <f t="shared" si="13"/>
        <v>0</v>
      </c>
      <c r="CI5" s="162"/>
      <c r="CK5" s="157" t="s">
        <v>19</v>
      </c>
      <c r="CL5" s="157">
        <v>26</v>
      </c>
      <c r="CM5" s="157">
        <v>26</v>
      </c>
      <c r="CN5" s="157">
        <v>0</v>
      </c>
      <c r="CO5" s="157">
        <v>0</v>
      </c>
      <c r="CP5" s="158">
        <f t="shared" si="14"/>
        <v>1</v>
      </c>
      <c r="CQ5" s="162">
        <f t="shared" si="15"/>
        <v>0</v>
      </c>
      <c r="CS5" s="157" t="s">
        <v>19</v>
      </c>
      <c r="CT5" s="157">
        <v>26</v>
      </c>
      <c r="CU5" s="157">
        <v>26</v>
      </c>
      <c r="CV5" s="157">
        <v>0</v>
      </c>
      <c r="CW5" s="157">
        <v>0</v>
      </c>
      <c r="CX5" s="158">
        <f t="shared" ref="CX5:CX68" si="28">CU5/CT5</f>
        <v>1</v>
      </c>
      <c r="CY5" s="162">
        <f t="shared" si="0"/>
        <v>0</v>
      </c>
      <c r="DG5" s="157" t="s">
        <v>19</v>
      </c>
      <c r="DH5" s="157">
        <v>26</v>
      </c>
      <c r="DI5" s="157">
        <v>26</v>
      </c>
      <c r="DJ5" s="157">
        <v>0</v>
      </c>
      <c r="DK5" s="157">
        <v>0</v>
      </c>
      <c r="DL5" s="158">
        <f t="shared" si="16"/>
        <v>1</v>
      </c>
      <c r="DM5" s="162">
        <f t="shared" si="1"/>
        <v>0</v>
      </c>
      <c r="DT5" s="157" t="s">
        <v>19</v>
      </c>
      <c r="DU5" s="157">
        <v>26</v>
      </c>
      <c r="DV5" s="157">
        <v>26</v>
      </c>
      <c r="DW5" s="157">
        <v>0</v>
      </c>
      <c r="DX5" s="157">
        <v>0</v>
      </c>
      <c r="DY5" s="158">
        <f t="shared" si="17"/>
        <v>1</v>
      </c>
      <c r="DZ5" s="162">
        <f t="shared" si="18"/>
        <v>0</v>
      </c>
      <c r="EB5" s="157" t="s">
        <v>19</v>
      </c>
      <c r="EC5" s="157">
        <v>26</v>
      </c>
      <c r="ED5" s="157">
        <v>26</v>
      </c>
      <c r="EE5" s="157">
        <v>0</v>
      </c>
      <c r="EF5" s="157">
        <v>0</v>
      </c>
      <c r="EG5" s="158">
        <f t="shared" si="19"/>
        <v>1</v>
      </c>
      <c r="EH5" s="162">
        <f t="shared" si="20"/>
        <v>0</v>
      </c>
      <c r="EN5" s="157" t="s">
        <v>19</v>
      </c>
      <c r="EO5" s="157">
        <v>26</v>
      </c>
      <c r="EP5" s="157">
        <v>26</v>
      </c>
      <c r="EQ5" s="157">
        <v>0</v>
      </c>
      <c r="ER5" s="157">
        <v>0</v>
      </c>
      <c r="ES5" s="158">
        <f t="shared" si="21"/>
        <v>1</v>
      </c>
      <c r="ET5" s="162">
        <f t="shared" si="22"/>
        <v>0</v>
      </c>
      <c r="EV5" s="156"/>
      <c r="EW5" s="156"/>
      <c r="EX5" s="156"/>
      <c r="EY5" s="156"/>
      <c r="EZ5" s="156"/>
    </row>
    <row r="6" spans="2:156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23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2"/>
        <v>1</v>
      </c>
      <c r="O6" s="162">
        <f t="shared" si="3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24"/>
        <v>1</v>
      </c>
      <c r="W6" s="162">
        <f t="shared" si="4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25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26"/>
        <v>1</v>
      </c>
      <c r="AN6" s="162">
        <f t="shared" si="6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27"/>
        <v>1</v>
      </c>
      <c r="AV6" s="162">
        <f t="shared" si="7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8"/>
        <v>1</v>
      </c>
      <c r="BH6" s="162">
        <f t="shared" si="9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0"/>
        <v>1</v>
      </c>
      <c r="BP6" s="162">
        <f t="shared" si="11"/>
        <v>0</v>
      </c>
      <c r="BW6" s="157" t="s">
        <v>20</v>
      </c>
      <c r="BX6" s="157">
        <v>11</v>
      </c>
      <c r="BY6" s="157">
        <v>11</v>
      </c>
      <c r="BZ6" s="157">
        <v>0</v>
      </c>
      <c r="CA6" s="157">
        <v>0</v>
      </c>
      <c r="CB6" s="158">
        <f t="shared" si="12"/>
        <v>1</v>
      </c>
      <c r="CC6" s="162">
        <f t="shared" si="13"/>
        <v>0</v>
      </c>
      <c r="CI6" s="162"/>
      <c r="CK6" s="157" t="s">
        <v>20</v>
      </c>
      <c r="CL6" s="157">
        <v>11</v>
      </c>
      <c r="CM6" s="157">
        <v>11</v>
      </c>
      <c r="CN6" s="157">
        <v>0</v>
      </c>
      <c r="CO6" s="157">
        <v>0</v>
      </c>
      <c r="CP6" s="158">
        <f t="shared" si="14"/>
        <v>1</v>
      </c>
      <c r="CQ6" s="162">
        <f t="shared" si="15"/>
        <v>0</v>
      </c>
      <c r="CS6" s="157" t="s">
        <v>20</v>
      </c>
      <c r="CT6" s="157">
        <v>11</v>
      </c>
      <c r="CU6" s="157">
        <v>11</v>
      </c>
      <c r="CV6" s="157">
        <v>0</v>
      </c>
      <c r="CW6" s="157">
        <v>0</v>
      </c>
      <c r="CX6" s="158">
        <f t="shared" si="28"/>
        <v>1</v>
      </c>
      <c r="CY6" s="162">
        <f t="shared" si="0"/>
        <v>0</v>
      </c>
      <c r="DG6" s="157" t="s">
        <v>20</v>
      </c>
      <c r="DH6" s="157">
        <v>11</v>
      </c>
      <c r="DI6" s="157">
        <v>11</v>
      </c>
      <c r="DJ6" s="157">
        <v>0</v>
      </c>
      <c r="DK6" s="157">
        <v>0</v>
      </c>
      <c r="DL6" s="158">
        <f t="shared" si="16"/>
        <v>1</v>
      </c>
      <c r="DM6" s="162">
        <f t="shared" si="1"/>
        <v>0</v>
      </c>
      <c r="DT6" s="157" t="s">
        <v>20</v>
      </c>
      <c r="DU6" s="157">
        <v>11</v>
      </c>
      <c r="DV6" s="157">
        <v>11</v>
      </c>
      <c r="DW6" s="157">
        <v>0</v>
      </c>
      <c r="DX6" s="157">
        <v>0</v>
      </c>
      <c r="DY6" s="158">
        <f t="shared" si="17"/>
        <v>1</v>
      </c>
      <c r="DZ6" s="162">
        <f t="shared" si="18"/>
        <v>0</v>
      </c>
      <c r="EB6" s="157" t="s">
        <v>20</v>
      </c>
      <c r="EC6" s="157">
        <v>11</v>
      </c>
      <c r="ED6" s="157">
        <v>11</v>
      </c>
      <c r="EE6" s="157">
        <v>0</v>
      </c>
      <c r="EF6" s="157">
        <v>0</v>
      </c>
      <c r="EG6" s="158">
        <f t="shared" si="19"/>
        <v>1</v>
      </c>
      <c r="EH6" s="162">
        <f t="shared" si="20"/>
        <v>0</v>
      </c>
      <c r="EN6" s="157" t="s">
        <v>20</v>
      </c>
      <c r="EO6" s="157">
        <v>11</v>
      </c>
      <c r="EP6" s="157">
        <v>11</v>
      </c>
      <c r="EQ6" s="157">
        <v>0</v>
      </c>
      <c r="ER6" s="157">
        <v>0</v>
      </c>
      <c r="ES6" s="158">
        <f t="shared" si="21"/>
        <v>1</v>
      </c>
      <c r="ET6" s="162">
        <f t="shared" si="22"/>
        <v>0</v>
      </c>
      <c r="EV6" s="156"/>
      <c r="EW6" s="156"/>
      <c r="EX6" s="156"/>
      <c r="EY6" s="156"/>
      <c r="EZ6" s="156"/>
    </row>
    <row r="7" spans="2:156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23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2"/>
        <v>1</v>
      </c>
      <c r="O7" s="162">
        <f t="shared" si="3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24"/>
        <v>1</v>
      </c>
      <c r="W7" s="162">
        <f t="shared" si="4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25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26"/>
        <v>1</v>
      </c>
      <c r="AN7" s="162">
        <f t="shared" si="6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27"/>
        <v>1</v>
      </c>
      <c r="AV7" s="162">
        <f t="shared" si="7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8"/>
        <v>1</v>
      </c>
      <c r="BH7" s="162">
        <f t="shared" si="9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0"/>
        <v>1</v>
      </c>
      <c r="BP7" s="162">
        <f t="shared" si="11"/>
        <v>0</v>
      </c>
      <c r="BW7" s="157" t="s">
        <v>21</v>
      </c>
      <c r="BX7" s="157">
        <v>36</v>
      </c>
      <c r="BY7" s="157">
        <v>36</v>
      </c>
      <c r="BZ7" s="157">
        <v>0</v>
      </c>
      <c r="CA7" s="157">
        <v>0</v>
      </c>
      <c r="CB7" s="158">
        <f t="shared" si="12"/>
        <v>1</v>
      </c>
      <c r="CC7" s="162">
        <f t="shared" si="13"/>
        <v>0</v>
      </c>
      <c r="CI7" s="162"/>
      <c r="CK7" s="157" t="s">
        <v>21</v>
      </c>
      <c r="CL7" s="157">
        <v>36</v>
      </c>
      <c r="CM7" s="157">
        <v>36</v>
      </c>
      <c r="CN7" s="157">
        <v>0</v>
      </c>
      <c r="CO7" s="157">
        <v>0</v>
      </c>
      <c r="CP7" s="158">
        <f t="shared" si="14"/>
        <v>1</v>
      </c>
      <c r="CQ7" s="162">
        <f t="shared" si="15"/>
        <v>0</v>
      </c>
      <c r="CS7" s="157" t="s">
        <v>21</v>
      </c>
      <c r="CT7" s="157">
        <v>36</v>
      </c>
      <c r="CU7" s="157">
        <v>36</v>
      </c>
      <c r="CV7" s="157">
        <v>0</v>
      </c>
      <c r="CW7" s="157">
        <v>0</v>
      </c>
      <c r="CX7" s="158">
        <f t="shared" si="28"/>
        <v>1</v>
      </c>
      <c r="CY7" s="162">
        <f t="shared" si="0"/>
        <v>0</v>
      </c>
      <c r="DG7" s="157" t="s">
        <v>21</v>
      </c>
      <c r="DH7" s="157">
        <v>36</v>
      </c>
      <c r="DI7" s="157">
        <v>36</v>
      </c>
      <c r="DJ7" s="157">
        <v>0</v>
      </c>
      <c r="DK7" s="157">
        <v>0</v>
      </c>
      <c r="DL7" s="158">
        <f t="shared" si="16"/>
        <v>1</v>
      </c>
      <c r="DM7" s="162">
        <f t="shared" si="1"/>
        <v>0</v>
      </c>
      <c r="DT7" s="157" t="s">
        <v>21</v>
      </c>
      <c r="DU7" s="157">
        <v>36</v>
      </c>
      <c r="DV7" s="157">
        <v>36</v>
      </c>
      <c r="DW7" s="157">
        <v>0</v>
      </c>
      <c r="DX7" s="157">
        <v>0</v>
      </c>
      <c r="DY7" s="158">
        <f t="shared" si="17"/>
        <v>1</v>
      </c>
      <c r="DZ7" s="162">
        <f t="shared" si="18"/>
        <v>0</v>
      </c>
      <c r="EB7" s="157" t="s">
        <v>21</v>
      </c>
      <c r="EC7" s="157">
        <v>36</v>
      </c>
      <c r="ED7" s="157">
        <v>36</v>
      </c>
      <c r="EE7" s="157">
        <v>0</v>
      </c>
      <c r="EF7" s="157">
        <v>0</v>
      </c>
      <c r="EG7" s="158">
        <f t="shared" si="19"/>
        <v>1</v>
      </c>
      <c r="EH7" s="162">
        <f t="shared" si="20"/>
        <v>0</v>
      </c>
      <c r="EN7" s="157" t="s">
        <v>21</v>
      </c>
      <c r="EO7" s="157">
        <v>36</v>
      </c>
      <c r="EP7" s="157">
        <v>36</v>
      </c>
      <c r="EQ7" s="157">
        <v>0</v>
      </c>
      <c r="ER7" s="157">
        <v>0</v>
      </c>
      <c r="ES7" s="158">
        <f t="shared" si="21"/>
        <v>1</v>
      </c>
      <c r="ET7" s="162">
        <f t="shared" si="22"/>
        <v>0</v>
      </c>
      <c r="EV7" s="156"/>
      <c r="EW7" s="156"/>
      <c r="EX7" s="156"/>
      <c r="EY7" s="156"/>
      <c r="EZ7" s="156"/>
    </row>
    <row r="8" spans="2:156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23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2"/>
        <v>0.74712643678160917</v>
      </c>
      <c r="O8" s="162">
        <f t="shared" si="3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24"/>
        <v>0.7385057471264368</v>
      </c>
      <c r="W8" s="162">
        <f t="shared" si="4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25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26"/>
        <v>0.7385057471264368</v>
      </c>
      <c r="AN8" s="162">
        <f t="shared" si="6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27"/>
        <v>0.7385057471264368</v>
      </c>
      <c r="AV8" s="162">
        <f t="shared" si="7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8"/>
        <v>0.7385057471264368</v>
      </c>
      <c r="BH8" s="162">
        <f t="shared" si="9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0"/>
        <v>0.74855491329479773</v>
      </c>
      <c r="BP8" s="162">
        <f t="shared" si="11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W8" s="161" t="s">
        <v>22</v>
      </c>
      <c r="BX8" s="157">
        <v>346</v>
      </c>
      <c r="BY8" s="157">
        <v>259</v>
      </c>
      <c r="BZ8" s="157">
        <v>56</v>
      </c>
      <c r="CA8" s="157">
        <v>31</v>
      </c>
      <c r="CB8" s="158">
        <f t="shared" si="12"/>
        <v>0.74855491329479773</v>
      </c>
      <c r="CC8" s="162">
        <f t="shared" si="13"/>
        <v>0</v>
      </c>
      <c r="CD8" s="161" t="s">
        <v>22</v>
      </c>
      <c r="CE8" s="157">
        <v>348</v>
      </c>
      <c r="CF8" s="157">
        <v>261</v>
      </c>
      <c r="CG8" s="157">
        <v>56</v>
      </c>
      <c r="CH8" s="157">
        <v>31</v>
      </c>
      <c r="CI8" s="162">
        <f>CF8/CE8</f>
        <v>0.75</v>
      </c>
      <c r="CK8" s="161" t="s">
        <v>22</v>
      </c>
      <c r="CL8" s="157">
        <v>346</v>
      </c>
      <c r="CM8" s="157">
        <v>259</v>
      </c>
      <c r="CN8" s="157">
        <v>56</v>
      </c>
      <c r="CO8" s="157">
        <v>31</v>
      </c>
      <c r="CP8" s="158">
        <f t="shared" si="14"/>
        <v>0.74855491329479773</v>
      </c>
      <c r="CQ8" s="162">
        <f t="shared" si="15"/>
        <v>0</v>
      </c>
      <c r="CS8" s="161" t="s">
        <v>22</v>
      </c>
      <c r="CT8" s="157">
        <v>346</v>
      </c>
      <c r="CU8" s="157">
        <v>259</v>
      </c>
      <c r="CV8" s="157">
        <v>56</v>
      </c>
      <c r="CW8" s="157">
        <v>31</v>
      </c>
      <c r="CX8" s="158">
        <f t="shared" si="28"/>
        <v>0.74855491329479773</v>
      </c>
      <c r="CY8" s="162">
        <f t="shared" si="0"/>
        <v>0</v>
      </c>
      <c r="CZ8" s="161" t="s">
        <v>22</v>
      </c>
      <c r="DA8" s="157">
        <v>348</v>
      </c>
      <c r="DB8" s="157">
        <v>261</v>
      </c>
      <c r="DC8" s="157">
        <v>56</v>
      </c>
      <c r="DD8" s="157">
        <v>31</v>
      </c>
      <c r="DE8" s="162">
        <f>DB8/DA8</f>
        <v>0.75</v>
      </c>
      <c r="DG8" s="161" t="s">
        <v>22</v>
      </c>
      <c r="DH8" s="157">
        <v>346</v>
      </c>
      <c r="DI8" s="157">
        <v>259</v>
      </c>
      <c r="DJ8" s="157">
        <v>56</v>
      </c>
      <c r="DK8" s="157">
        <v>31</v>
      </c>
      <c r="DL8" s="158">
        <f t="shared" si="16"/>
        <v>0.74855491329479773</v>
      </c>
      <c r="DM8" s="162">
        <f t="shared" si="1"/>
        <v>0</v>
      </c>
      <c r="DN8" s="161" t="s">
        <v>22</v>
      </c>
      <c r="DO8" s="157">
        <v>348</v>
      </c>
      <c r="DP8" s="157">
        <v>261</v>
      </c>
      <c r="DQ8" s="157">
        <v>56</v>
      </c>
      <c r="DR8" s="157">
        <v>31</v>
      </c>
      <c r="DT8" s="161" t="s">
        <v>22</v>
      </c>
      <c r="DU8" s="157">
        <v>346</v>
      </c>
      <c r="DV8" s="157">
        <v>259</v>
      </c>
      <c r="DW8" s="157">
        <v>56</v>
      </c>
      <c r="DX8" s="157">
        <v>31</v>
      </c>
      <c r="DY8" s="158">
        <f t="shared" si="17"/>
        <v>0.74855491329479773</v>
      </c>
      <c r="DZ8" s="162">
        <f t="shared" si="18"/>
        <v>0</v>
      </c>
      <c r="EB8" s="161" t="s">
        <v>22</v>
      </c>
      <c r="EC8" s="157">
        <v>346</v>
      </c>
      <c r="ED8" s="157">
        <v>259</v>
      </c>
      <c r="EE8" s="157">
        <v>56</v>
      </c>
      <c r="EF8" s="157">
        <v>31</v>
      </c>
      <c r="EG8" s="158">
        <f t="shared" si="19"/>
        <v>0.74855491329479773</v>
      </c>
      <c r="EH8" s="162">
        <f t="shared" si="20"/>
        <v>0</v>
      </c>
      <c r="EI8" s="161" t="s">
        <v>22</v>
      </c>
      <c r="EJ8" s="157">
        <v>348</v>
      </c>
      <c r="EK8" s="157">
        <v>262</v>
      </c>
      <c r="EL8" s="157">
        <v>56</v>
      </c>
      <c r="EM8" s="157">
        <v>30</v>
      </c>
      <c r="EN8" s="161" t="s">
        <v>22</v>
      </c>
      <c r="EO8" s="157">
        <v>346</v>
      </c>
      <c r="EP8" s="157">
        <v>261</v>
      </c>
      <c r="EQ8" s="157">
        <v>52</v>
      </c>
      <c r="ER8" s="159">
        <v>33</v>
      </c>
      <c r="ES8" s="158">
        <f t="shared" si="21"/>
        <v>0.75433526011560692</v>
      </c>
      <c r="ET8" s="162">
        <f t="shared" si="22"/>
        <v>5.7803468208091902E-3</v>
      </c>
      <c r="EV8" s="182" t="s">
        <v>464</v>
      </c>
      <c r="EW8" s="182">
        <v>348</v>
      </c>
      <c r="EX8" s="182">
        <v>263</v>
      </c>
      <c r="EY8" s="182">
        <v>52</v>
      </c>
      <c r="EZ8" s="182">
        <v>33</v>
      </c>
    </row>
    <row r="9" spans="2:156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2"/>
        <v>1</v>
      </c>
      <c r="O9" s="162">
        <f t="shared" si="3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24"/>
        <v>1</v>
      </c>
      <c r="W9" s="162">
        <f t="shared" si="4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25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26"/>
        <v>1</v>
      </c>
      <c r="AN9" s="162">
        <f t="shared" si="6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27"/>
        <v>1</v>
      </c>
      <c r="AV9" s="162">
        <f t="shared" si="7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8"/>
        <v>1</v>
      </c>
      <c r="BH9" s="162">
        <f t="shared" si="9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0"/>
        <v>1</v>
      </c>
      <c r="BP9" s="162">
        <f t="shared" si="11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W9" s="163" t="s">
        <v>23</v>
      </c>
      <c r="BX9" s="157">
        <v>538</v>
      </c>
      <c r="BY9" s="157">
        <v>538</v>
      </c>
      <c r="BZ9" s="157">
        <v>0</v>
      </c>
      <c r="CA9" s="157">
        <v>0</v>
      </c>
      <c r="CB9" s="158">
        <f t="shared" si="12"/>
        <v>1</v>
      </c>
      <c r="CC9" s="162">
        <f t="shared" si="13"/>
        <v>0</v>
      </c>
      <c r="CD9" s="182" t="s">
        <v>23</v>
      </c>
      <c r="CE9" s="17">
        <v>594</v>
      </c>
      <c r="CF9" s="17">
        <v>555</v>
      </c>
      <c r="CG9" s="17">
        <v>39</v>
      </c>
      <c r="CH9" s="17">
        <v>0</v>
      </c>
      <c r="CI9" s="162">
        <f>CF9/CE9</f>
        <v>0.93434343434343436</v>
      </c>
      <c r="CK9" s="163" t="s">
        <v>23</v>
      </c>
      <c r="CL9" s="157">
        <v>538</v>
      </c>
      <c r="CM9" s="157">
        <v>538</v>
      </c>
      <c r="CN9" s="157">
        <v>0</v>
      </c>
      <c r="CO9" s="157">
        <v>0</v>
      </c>
      <c r="CP9" s="158">
        <f t="shared" si="14"/>
        <v>1</v>
      </c>
      <c r="CQ9" s="162">
        <f t="shared" si="15"/>
        <v>0</v>
      </c>
      <c r="CS9" s="163" t="s">
        <v>23</v>
      </c>
      <c r="CT9" s="157">
        <v>538</v>
      </c>
      <c r="CU9" s="157">
        <v>538</v>
      </c>
      <c r="CV9" s="157">
        <v>0</v>
      </c>
      <c r="CW9" s="157">
        <v>0</v>
      </c>
      <c r="CX9" s="158">
        <f t="shared" si="28"/>
        <v>1</v>
      </c>
      <c r="CY9" s="162">
        <f t="shared" si="0"/>
        <v>0</v>
      </c>
      <c r="CZ9" s="182" t="s">
        <v>23</v>
      </c>
      <c r="DA9" s="17">
        <v>594</v>
      </c>
      <c r="DB9" s="17">
        <v>555</v>
      </c>
      <c r="DC9" s="17">
        <v>39</v>
      </c>
      <c r="DD9" s="17">
        <v>0</v>
      </c>
      <c r="DE9" s="162">
        <f>DB9/DA9</f>
        <v>0.93434343434343436</v>
      </c>
      <c r="DG9" s="163" t="s">
        <v>23</v>
      </c>
      <c r="DH9" s="157">
        <v>538</v>
      </c>
      <c r="DI9" s="157">
        <v>538</v>
      </c>
      <c r="DJ9" s="157">
        <v>0</v>
      </c>
      <c r="DK9" s="157">
        <v>0</v>
      </c>
      <c r="DL9" s="158">
        <f t="shared" si="16"/>
        <v>1</v>
      </c>
      <c r="DM9" s="162">
        <f t="shared" si="1"/>
        <v>0</v>
      </c>
      <c r="DN9" s="182" t="s">
        <v>23</v>
      </c>
      <c r="DO9" s="17">
        <v>594</v>
      </c>
      <c r="DP9" s="17">
        <v>555</v>
      </c>
      <c r="DQ9" s="17">
        <v>39</v>
      </c>
      <c r="DR9" s="17">
        <v>0</v>
      </c>
      <c r="DT9" s="163" t="s">
        <v>23</v>
      </c>
      <c r="DU9" s="157">
        <v>538</v>
      </c>
      <c r="DV9" s="157">
        <v>538</v>
      </c>
      <c r="DW9" s="157">
        <v>0</v>
      </c>
      <c r="DX9" s="157">
        <v>0</v>
      </c>
      <c r="DY9" s="158">
        <f t="shared" si="17"/>
        <v>1</v>
      </c>
      <c r="DZ9" s="162">
        <f t="shared" si="18"/>
        <v>0</v>
      </c>
      <c r="EB9" s="163" t="s">
        <v>23</v>
      </c>
      <c r="EC9" s="157">
        <v>538</v>
      </c>
      <c r="ED9" s="157">
        <v>538</v>
      </c>
      <c r="EE9" s="157">
        <v>0</v>
      </c>
      <c r="EF9" s="157">
        <v>0</v>
      </c>
      <c r="EG9" s="158">
        <f t="shared" si="19"/>
        <v>1</v>
      </c>
      <c r="EH9" s="162">
        <f t="shared" si="20"/>
        <v>0</v>
      </c>
      <c r="EI9" s="182" t="s">
        <v>23</v>
      </c>
      <c r="EJ9" s="17">
        <v>594</v>
      </c>
      <c r="EK9" s="17">
        <v>555</v>
      </c>
      <c r="EL9" s="17">
        <v>39</v>
      </c>
      <c r="EM9" s="17">
        <v>0</v>
      </c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58">
        <f t="shared" si="21"/>
        <v>1</v>
      </c>
      <c r="ET9" s="162">
        <f t="shared" si="22"/>
        <v>0</v>
      </c>
      <c r="EV9" s="182" t="s">
        <v>23</v>
      </c>
      <c r="EW9" s="17">
        <v>594</v>
      </c>
      <c r="EX9" s="17">
        <v>555</v>
      </c>
      <c r="EY9" s="17">
        <v>39</v>
      </c>
      <c r="EZ9" s="17">
        <v>0</v>
      </c>
    </row>
    <row r="10" spans="2:156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23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2"/>
        <v>1</v>
      </c>
      <c r="O10" s="162">
        <f t="shared" si="3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24"/>
        <v>1</v>
      </c>
      <c r="W10" s="162">
        <f t="shared" si="4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25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26"/>
        <v>1</v>
      </c>
      <c r="AN10" s="162">
        <f t="shared" si="6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27"/>
        <v>1</v>
      </c>
      <c r="AV10" s="162">
        <f t="shared" si="7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8"/>
        <v>1</v>
      </c>
      <c r="BH10" s="162">
        <f t="shared" si="9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0"/>
        <v>1</v>
      </c>
      <c r="BP10" s="162">
        <f t="shared" si="11"/>
        <v>0</v>
      </c>
      <c r="BW10" s="157" t="s">
        <v>24</v>
      </c>
      <c r="BX10" s="157">
        <v>3</v>
      </c>
      <c r="BY10" s="157">
        <v>3</v>
      </c>
      <c r="BZ10" s="157">
        <v>0</v>
      </c>
      <c r="CA10" s="157">
        <v>0</v>
      </c>
      <c r="CB10" s="158">
        <f t="shared" si="12"/>
        <v>1</v>
      </c>
      <c r="CC10" s="162">
        <f t="shared" si="13"/>
        <v>0</v>
      </c>
      <c r="CI10" s="162"/>
      <c r="CK10" s="157" t="s">
        <v>24</v>
      </c>
      <c r="CL10" s="157">
        <v>3</v>
      </c>
      <c r="CM10" s="157">
        <v>3</v>
      </c>
      <c r="CN10" s="157">
        <v>0</v>
      </c>
      <c r="CO10" s="157">
        <v>0</v>
      </c>
      <c r="CP10" s="158">
        <f t="shared" si="14"/>
        <v>1</v>
      </c>
      <c r="CQ10" s="162">
        <f t="shared" si="15"/>
        <v>0</v>
      </c>
      <c r="CS10" s="157" t="s">
        <v>24</v>
      </c>
      <c r="CT10" s="157">
        <v>3</v>
      </c>
      <c r="CU10" s="157">
        <v>3</v>
      </c>
      <c r="CV10" s="157">
        <v>0</v>
      </c>
      <c r="CW10" s="157">
        <v>0</v>
      </c>
      <c r="CX10" s="158">
        <f t="shared" si="28"/>
        <v>1</v>
      </c>
      <c r="CY10" s="162">
        <f t="shared" si="0"/>
        <v>0</v>
      </c>
      <c r="DG10" s="157" t="s">
        <v>24</v>
      </c>
      <c r="DH10" s="157">
        <v>3</v>
      </c>
      <c r="DI10" s="157">
        <v>3</v>
      </c>
      <c r="DJ10" s="157">
        <v>0</v>
      </c>
      <c r="DK10" s="157">
        <v>0</v>
      </c>
      <c r="DL10" s="158">
        <f t="shared" si="16"/>
        <v>1</v>
      </c>
      <c r="DM10" s="162">
        <f t="shared" si="1"/>
        <v>0</v>
      </c>
      <c r="DT10" s="157" t="s">
        <v>24</v>
      </c>
      <c r="DU10" s="157">
        <v>3</v>
      </c>
      <c r="DV10" s="157">
        <v>3</v>
      </c>
      <c r="DW10" s="157">
        <v>0</v>
      </c>
      <c r="DX10" s="157">
        <v>0</v>
      </c>
      <c r="DY10" s="158">
        <f t="shared" si="17"/>
        <v>1</v>
      </c>
      <c r="DZ10" s="162">
        <f t="shared" si="18"/>
        <v>0</v>
      </c>
      <c r="EB10" s="157" t="s">
        <v>24</v>
      </c>
      <c r="EC10" s="157">
        <v>3</v>
      </c>
      <c r="ED10" s="157">
        <v>3</v>
      </c>
      <c r="EE10" s="157">
        <v>0</v>
      </c>
      <c r="EF10" s="157">
        <v>0</v>
      </c>
      <c r="EG10" s="158">
        <f t="shared" si="19"/>
        <v>1</v>
      </c>
      <c r="EH10" s="162">
        <f t="shared" si="20"/>
        <v>0</v>
      </c>
      <c r="EN10" s="157" t="s">
        <v>24</v>
      </c>
      <c r="EO10" s="157">
        <v>3</v>
      </c>
      <c r="EP10" s="157">
        <v>3</v>
      </c>
      <c r="EQ10" s="157">
        <v>0</v>
      </c>
      <c r="ER10" s="157">
        <v>0</v>
      </c>
      <c r="ES10" s="158">
        <f t="shared" si="21"/>
        <v>1</v>
      </c>
      <c r="ET10" s="162">
        <f t="shared" si="22"/>
        <v>0</v>
      </c>
      <c r="EV10" s="156"/>
      <c r="EW10" s="156"/>
      <c r="EX10" s="156"/>
      <c r="EY10" s="156"/>
      <c r="EZ10" s="156"/>
    </row>
    <row r="11" spans="2:156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2"/>
        <v>0.98701298701298701</v>
      </c>
      <c r="O11" s="162">
        <f t="shared" si="3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24"/>
        <v>0.98701298701298701</v>
      </c>
      <c r="W11" s="162">
        <f t="shared" si="4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25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26"/>
        <v>0.98701298701298701</v>
      </c>
      <c r="AN11" s="162">
        <f t="shared" si="6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27"/>
        <v>0.98701298701298701</v>
      </c>
      <c r="AV11" s="162">
        <f t="shared" si="7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8"/>
        <v>0.98701298701298701</v>
      </c>
      <c r="BH11" s="162">
        <f t="shared" si="9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0"/>
        <v>0.98701298701298701</v>
      </c>
      <c r="BP11" s="162">
        <f t="shared" si="11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W11" s="163" t="s">
        <v>25</v>
      </c>
      <c r="BX11" s="157">
        <v>847</v>
      </c>
      <c r="BY11" s="157">
        <v>836</v>
      </c>
      <c r="BZ11" s="11">
        <v>11</v>
      </c>
      <c r="CA11" s="157">
        <v>0</v>
      </c>
      <c r="CB11" s="158">
        <f t="shared" si="12"/>
        <v>0.98701298701298701</v>
      </c>
      <c r="CC11" s="162">
        <f t="shared" si="13"/>
        <v>0</v>
      </c>
      <c r="CD11" s="163" t="s">
        <v>25</v>
      </c>
      <c r="CE11" s="157">
        <v>853</v>
      </c>
      <c r="CF11" s="157">
        <v>837</v>
      </c>
      <c r="CG11" s="11">
        <v>16</v>
      </c>
      <c r="CH11" s="157">
        <v>0</v>
      </c>
      <c r="CI11" s="162">
        <f>CF11/CE11</f>
        <v>0.98124267291910905</v>
      </c>
      <c r="CK11" s="163" t="s">
        <v>25</v>
      </c>
      <c r="CL11" s="157">
        <v>847</v>
      </c>
      <c r="CM11" s="157">
        <v>836</v>
      </c>
      <c r="CN11" s="11">
        <v>11</v>
      </c>
      <c r="CO11" s="157">
        <v>0</v>
      </c>
      <c r="CP11" s="158">
        <f t="shared" si="14"/>
        <v>0.98701298701298701</v>
      </c>
      <c r="CQ11" s="162">
        <f t="shared" si="15"/>
        <v>0</v>
      </c>
      <c r="CS11" s="163" t="s">
        <v>25</v>
      </c>
      <c r="CT11" s="157">
        <v>847</v>
      </c>
      <c r="CU11" s="157">
        <v>836</v>
      </c>
      <c r="CV11" s="11">
        <v>11</v>
      </c>
      <c r="CW11" s="157">
        <v>0</v>
      </c>
      <c r="CX11" s="158">
        <f t="shared" si="28"/>
        <v>0.98701298701298701</v>
      </c>
      <c r="CY11" s="162">
        <f t="shared" si="0"/>
        <v>0</v>
      </c>
      <c r="CZ11" s="163" t="s">
        <v>25</v>
      </c>
      <c r="DA11" s="157">
        <v>853</v>
      </c>
      <c r="DB11" s="157">
        <v>837</v>
      </c>
      <c r="DC11" s="11">
        <v>16</v>
      </c>
      <c r="DD11" s="157">
        <v>0</v>
      </c>
      <c r="DE11" s="162">
        <f>DB11/DA11</f>
        <v>0.98124267291910905</v>
      </c>
      <c r="DG11" s="163" t="s">
        <v>25</v>
      </c>
      <c r="DH11" s="157">
        <v>857</v>
      </c>
      <c r="DI11" s="157">
        <v>846</v>
      </c>
      <c r="DJ11" s="11">
        <v>11</v>
      </c>
      <c r="DK11" s="157">
        <v>0</v>
      </c>
      <c r="DL11" s="158">
        <f t="shared" si="16"/>
        <v>0.98716452742123684</v>
      </c>
      <c r="DM11" s="162">
        <f t="shared" si="1"/>
        <v>1.515404082498284E-4</v>
      </c>
      <c r="DN11" s="187" t="s">
        <v>25</v>
      </c>
      <c r="DO11" s="188">
        <v>863</v>
      </c>
      <c r="DP11" s="188">
        <v>847</v>
      </c>
      <c r="DQ11" s="189">
        <v>16</v>
      </c>
      <c r="DR11" s="188">
        <v>0</v>
      </c>
      <c r="DT11" s="157" t="s">
        <v>25</v>
      </c>
      <c r="DU11" s="157">
        <v>863</v>
      </c>
      <c r="DV11" s="157">
        <v>836</v>
      </c>
      <c r="DW11" s="157">
        <v>11</v>
      </c>
      <c r="DX11" s="157">
        <v>16</v>
      </c>
      <c r="DY11" s="158">
        <f t="shared" si="17"/>
        <v>0.96871378910776362</v>
      </c>
      <c r="DZ11" s="162">
        <f t="shared" si="18"/>
        <v>-1.8450738313473214E-2</v>
      </c>
      <c r="EB11" s="161" t="s">
        <v>25</v>
      </c>
      <c r="EC11" s="157">
        <v>857</v>
      </c>
      <c r="ED11" s="157">
        <v>758</v>
      </c>
      <c r="EE11" s="157">
        <v>99</v>
      </c>
      <c r="EF11" s="159">
        <v>0</v>
      </c>
      <c r="EG11" s="158">
        <f t="shared" si="19"/>
        <v>0.88448074679113187</v>
      </c>
      <c r="EH11" s="162">
        <f t="shared" si="20"/>
        <v>-0.10268378063010497</v>
      </c>
      <c r="EI11" s="187" t="s">
        <v>25</v>
      </c>
      <c r="EJ11" s="188">
        <v>863</v>
      </c>
      <c r="EK11" s="188">
        <v>758</v>
      </c>
      <c r="EL11" s="189">
        <v>105</v>
      </c>
      <c r="EM11" s="188">
        <v>0</v>
      </c>
      <c r="EN11" s="161" t="s">
        <v>25</v>
      </c>
      <c r="EO11" s="157">
        <v>857</v>
      </c>
      <c r="EP11" s="157">
        <v>837</v>
      </c>
      <c r="EQ11" s="157">
        <v>11</v>
      </c>
      <c r="ER11" s="157">
        <v>9</v>
      </c>
      <c r="ES11" s="158">
        <f t="shared" si="21"/>
        <v>0.97666277712952154</v>
      </c>
      <c r="ET11" s="162">
        <f t="shared" si="22"/>
        <v>9.2182030338389676E-2</v>
      </c>
      <c r="EV11" s="167" t="s">
        <v>25</v>
      </c>
      <c r="EW11" s="167">
        <v>863</v>
      </c>
      <c r="EX11" s="167">
        <v>757</v>
      </c>
      <c r="EY11" s="167">
        <v>104</v>
      </c>
      <c r="EZ11" s="167">
        <v>2</v>
      </c>
    </row>
    <row r="12" spans="2:156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2"/>
        <v>1</v>
      </c>
      <c r="O12" s="162">
        <f t="shared" si="3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24"/>
        <v>1</v>
      </c>
      <c r="W12" s="162">
        <f t="shared" si="4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25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26"/>
        <v>1</v>
      </c>
      <c r="AN12" s="162">
        <f t="shared" si="6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27"/>
        <v>1</v>
      </c>
      <c r="AV12" s="162">
        <f t="shared" si="7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8"/>
        <v>1</v>
      </c>
      <c r="BH12" s="162">
        <f t="shared" si="9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0"/>
        <v>1</v>
      </c>
      <c r="BP12" s="162">
        <f t="shared" si="11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W12" s="163" t="s">
        <v>27</v>
      </c>
      <c r="BX12" s="157">
        <v>46</v>
      </c>
      <c r="BY12" s="157">
        <v>46</v>
      </c>
      <c r="BZ12" s="157">
        <v>0</v>
      </c>
      <c r="CA12" s="157">
        <v>0</v>
      </c>
      <c r="CB12" s="158">
        <f t="shared" si="12"/>
        <v>1</v>
      </c>
      <c r="CC12" s="162">
        <f t="shared" si="13"/>
        <v>0</v>
      </c>
      <c r="CD12" s="163" t="s">
        <v>27</v>
      </c>
      <c r="CE12" s="157">
        <v>61</v>
      </c>
      <c r="CF12" s="157">
        <v>57</v>
      </c>
      <c r="CG12" s="157">
        <v>4</v>
      </c>
      <c r="CH12" s="157">
        <v>0</v>
      </c>
      <c r="CI12" s="162">
        <f>CF12/CE12</f>
        <v>0.93442622950819676</v>
      </c>
      <c r="CK12" s="163" t="s">
        <v>27</v>
      </c>
      <c r="CL12" s="157">
        <v>46</v>
      </c>
      <c r="CM12" s="157">
        <v>46</v>
      </c>
      <c r="CN12" s="157">
        <v>0</v>
      </c>
      <c r="CO12" s="157">
        <v>0</v>
      </c>
      <c r="CP12" s="158">
        <f t="shared" si="14"/>
        <v>1</v>
      </c>
      <c r="CQ12" s="162">
        <f t="shared" si="15"/>
        <v>0</v>
      </c>
      <c r="CS12" s="163" t="s">
        <v>27</v>
      </c>
      <c r="CT12" s="157">
        <v>46</v>
      </c>
      <c r="CU12" s="157">
        <v>46</v>
      </c>
      <c r="CV12" s="157">
        <v>0</v>
      </c>
      <c r="CW12" s="157">
        <v>0</v>
      </c>
      <c r="CX12" s="158">
        <f t="shared" si="28"/>
        <v>1</v>
      </c>
      <c r="CY12" s="162">
        <f t="shared" si="0"/>
        <v>0</v>
      </c>
      <c r="CZ12" s="163" t="s">
        <v>27</v>
      </c>
      <c r="DA12" s="157">
        <v>61</v>
      </c>
      <c r="DB12" s="157">
        <v>57</v>
      </c>
      <c r="DC12" s="157">
        <v>4</v>
      </c>
      <c r="DD12" s="157">
        <v>0</v>
      </c>
      <c r="DE12" s="162">
        <f>DB12/DA12</f>
        <v>0.93442622950819676</v>
      </c>
      <c r="DG12" s="163" t="s">
        <v>27</v>
      </c>
      <c r="DH12" s="157">
        <v>46</v>
      </c>
      <c r="DI12" s="157">
        <v>46</v>
      </c>
      <c r="DJ12" s="157">
        <v>0</v>
      </c>
      <c r="DK12" s="157">
        <v>0</v>
      </c>
      <c r="DL12" s="158">
        <f t="shared" si="16"/>
        <v>1</v>
      </c>
      <c r="DM12" s="162">
        <f t="shared" si="1"/>
        <v>0</v>
      </c>
      <c r="DN12" s="163" t="s">
        <v>27</v>
      </c>
      <c r="DO12" s="157">
        <v>61</v>
      </c>
      <c r="DP12" s="157">
        <v>57</v>
      </c>
      <c r="DQ12" s="157">
        <v>4</v>
      </c>
      <c r="DR12" s="157">
        <v>0</v>
      </c>
      <c r="DT12" s="157" t="s">
        <v>27</v>
      </c>
      <c r="DU12" s="157">
        <v>61</v>
      </c>
      <c r="DV12" s="157">
        <v>46</v>
      </c>
      <c r="DW12" s="157">
        <v>0</v>
      </c>
      <c r="DX12" s="157">
        <v>15</v>
      </c>
      <c r="DY12" s="158">
        <f t="shared" si="17"/>
        <v>0.75409836065573765</v>
      </c>
      <c r="DZ12" s="162">
        <f t="shared" si="18"/>
        <v>-0.24590163934426235</v>
      </c>
      <c r="EB12" s="163" t="s">
        <v>27</v>
      </c>
      <c r="EC12" s="157">
        <v>46</v>
      </c>
      <c r="ED12" s="157">
        <v>46</v>
      </c>
      <c r="EE12" s="157">
        <v>0</v>
      </c>
      <c r="EF12" s="157">
        <v>0</v>
      </c>
      <c r="EG12" s="158">
        <f t="shared" si="19"/>
        <v>1</v>
      </c>
      <c r="EH12" s="162">
        <f t="shared" si="20"/>
        <v>0</v>
      </c>
      <c r="EI12" s="163" t="s">
        <v>27</v>
      </c>
      <c r="EJ12" s="157">
        <v>61</v>
      </c>
      <c r="EK12" s="157">
        <v>57</v>
      </c>
      <c r="EL12" s="157">
        <v>4</v>
      </c>
      <c r="EM12" s="157">
        <v>0</v>
      </c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58">
        <f t="shared" si="21"/>
        <v>1</v>
      </c>
      <c r="ET12" s="162">
        <f t="shared" si="22"/>
        <v>0</v>
      </c>
      <c r="EV12" s="182" t="s">
        <v>27</v>
      </c>
      <c r="EW12" s="182">
        <v>61</v>
      </c>
      <c r="EX12" s="182">
        <v>57</v>
      </c>
      <c r="EY12" s="182">
        <v>4</v>
      </c>
      <c r="EZ12" s="182">
        <v>0</v>
      </c>
    </row>
    <row r="13" spans="2:156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23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2"/>
        <v>1</v>
      </c>
      <c r="O13" s="162">
        <f t="shared" si="3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24"/>
        <v>1</v>
      </c>
      <c r="W13" s="162">
        <f t="shared" si="4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25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26"/>
        <v>1</v>
      </c>
      <c r="AN13" s="162">
        <f t="shared" si="6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27"/>
        <v>1</v>
      </c>
      <c r="AV13" s="162">
        <f t="shared" si="7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8"/>
        <v>1</v>
      </c>
      <c r="BH13" s="162">
        <f t="shared" si="9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0"/>
        <v>1</v>
      </c>
      <c r="BP13" s="162">
        <f t="shared" si="11"/>
        <v>0</v>
      </c>
      <c r="BW13" s="157" t="s">
        <v>28</v>
      </c>
      <c r="BX13" s="157">
        <v>10</v>
      </c>
      <c r="BY13" s="157">
        <v>10</v>
      </c>
      <c r="BZ13" s="157">
        <v>0</v>
      </c>
      <c r="CA13" s="157">
        <v>0</v>
      </c>
      <c r="CB13" s="158">
        <f t="shared" si="12"/>
        <v>1</v>
      </c>
      <c r="CC13" s="162">
        <f t="shared" si="13"/>
        <v>0</v>
      </c>
      <c r="CI13" s="162"/>
      <c r="CK13" s="157" t="s">
        <v>28</v>
      </c>
      <c r="CL13" s="157">
        <v>10</v>
      </c>
      <c r="CM13" s="157">
        <v>10</v>
      </c>
      <c r="CN13" s="157">
        <v>0</v>
      </c>
      <c r="CO13" s="157">
        <v>0</v>
      </c>
      <c r="CP13" s="158">
        <f t="shared" si="14"/>
        <v>1</v>
      </c>
      <c r="CQ13" s="162">
        <f t="shared" si="15"/>
        <v>0</v>
      </c>
      <c r="CS13" s="157" t="s">
        <v>28</v>
      </c>
      <c r="CT13" s="157">
        <v>10</v>
      </c>
      <c r="CU13" s="157">
        <v>10</v>
      </c>
      <c r="CV13" s="157">
        <v>0</v>
      </c>
      <c r="CW13" s="157">
        <v>0</v>
      </c>
      <c r="CX13" s="158">
        <f t="shared" si="28"/>
        <v>1</v>
      </c>
      <c r="CY13" s="162">
        <f t="shared" si="0"/>
        <v>0</v>
      </c>
      <c r="DG13" s="157" t="s">
        <v>28</v>
      </c>
      <c r="DH13" s="157">
        <v>10</v>
      </c>
      <c r="DI13" s="157">
        <v>10</v>
      </c>
      <c r="DJ13" s="157">
        <v>0</v>
      </c>
      <c r="DK13" s="157">
        <v>0</v>
      </c>
      <c r="DL13" s="158">
        <f t="shared" si="16"/>
        <v>1</v>
      </c>
      <c r="DM13" s="162">
        <f t="shared" si="1"/>
        <v>0</v>
      </c>
      <c r="DT13" s="157" t="s">
        <v>28</v>
      </c>
      <c r="DU13" s="157">
        <v>10</v>
      </c>
      <c r="DV13" s="157">
        <v>10</v>
      </c>
      <c r="DW13" s="157">
        <v>0</v>
      </c>
      <c r="DX13" s="157">
        <v>0</v>
      </c>
      <c r="DY13" s="158">
        <f t="shared" si="17"/>
        <v>1</v>
      </c>
      <c r="DZ13" s="162">
        <f t="shared" si="18"/>
        <v>0</v>
      </c>
      <c r="EB13" s="157" t="s">
        <v>28</v>
      </c>
      <c r="EC13" s="157">
        <v>10</v>
      </c>
      <c r="ED13" s="157">
        <v>10</v>
      </c>
      <c r="EE13" s="157">
        <v>0</v>
      </c>
      <c r="EF13" s="157">
        <v>0</v>
      </c>
      <c r="EG13" s="158">
        <f t="shared" si="19"/>
        <v>1</v>
      </c>
      <c r="EH13" s="162">
        <f t="shared" si="20"/>
        <v>0</v>
      </c>
      <c r="EN13" s="157" t="s">
        <v>28</v>
      </c>
      <c r="EO13" s="157">
        <v>10</v>
      </c>
      <c r="EP13" s="157">
        <v>10</v>
      </c>
      <c r="EQ13" s="157">
        <v>0</v>
      </c>
      <c r="ER13" s="157">
        <v>0</v>
      </c>
      <c r="ES13" s="158">
        <f t="shared" si="21"/>
        <v>1</v>
      </c>
      <c r="ET13" s="162">
        <f t="shared" si="22"/>
        <v>0</v>
      </c>
      <c r="EV13" s="156"/>
      <c r="EW13" s="156"/>
      <c r="EX13" s="156"/>
      <c r="EY13" s="156"/>
      <c r="EZ13" s="156"/>
    </row>
    <row r="14" spans="2:156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2"/>
        <v>0.78527607361963192</v>
      </c>
      <c r="O14" s="162">
        <f t="shared" si="3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24"/>
        <v>1</v>
      </c>
      <c r="W14" s="162">
        <f t="shared" si="4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25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26"/>
        <v>1</v>
      </c>
      <c r="AN14" s="162">
        <f t="shared" si="6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27"/>
        <v>1</v>
      </c>
      <c r="AV14" s="162">
        <f t="shared" si="7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8"/>
        <v>1</v>
      </c>
      <c r="BH14" s="162">
        <f t="shared" si="9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0"/>
        <v>1</v>
      </c>
      <c r="BP14" s="162">
        <f t="shared" si="11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W14" s="161" t="s">
        <v>29</v>
      </c>
      <c r="BX14" s="157">
        <v>163</v>
      </c>
      <c r="BY14" s="157">
        <v>163</v>
      </c>
      <c r="BZ14" s="157">
        <v>0</v>
      </c>
      <c r="CA14" s="157">
        <v>0</v>
      </c>
      <c r="CB14" s="158">
        <f t="shared" si="12"/>
        <v>1</v>
      </c>
      <c r="CC14" s="162">
        <f t="shared" si="13"/>
        <v>0</v>
      </c>
      <c r="CD14" s="17" t="s">
        <v>29</v>
      </c>
      <c r="CE14" s="17">
        <v>267</v>
      </c>
      <c r="CF14" s="17">
        <v>233</v>
      </c>
      <c r="CG14" s="17">
        <v>34</v>
      </c>
      <c r="CH14" s="17">
        <v>0</v>
      </c>
      <c r="CI14" s="162">
        <f>CF14/CE14</f>
        <v>0.87265917602996257</v>
      </c>
      <c r="CK14" s="161" t="s">
        <v>29</v>
      </c>
      <c r="CL14" s="157">
        <v>163</v>
      </c>
      <c r="CM14" s="157">
        <v>163</v>
      </c>
      <c r="CN14" s="157">
        <v>0</v>
      </c>
      <c r="CO14" s="157">
        <v>0</v>
      </c>
      <c r="CP14" s="158">
        <f t="shared" si="14"/>
        <v>1</v>
      </c>
      <c r="CQ14" s="162">
        <f t="shared" si="15"/>
        <v>0</v>
      </c>
      <c r="CS14" s="161" t="s">
        <v>29</v>
      </c>
      <c r="CT14" s="157">
        <v>163</v>
      </c>
      <c r="CU14" s="157">
        <v>163</v>
      </c>
      <c r="CV14" s="157">
        <v>0</v>
      </c>
      <c r="CW14" s="157">
        <v>0</v>
      </c>
      <c r="CX14" s="158">
        <f t="shared" si="28"/>
        <v>1</v>
      </c>
      <c r="CY14" s="162">
        <f t="shared" si="0"/>
        <v>0</v>
      </c>
      <c r="CZ14" s="17" t="s">
        <v>29</v>
      </c>
      <c r="DA14" s="17">
        <v>267</v>
      </c>
      <c r="DB14" s="17">
        <v>233</v>
      </c>
      <c r="DC14" s="17">
        <v>34</v>
      </c>
      <c r="DD14" s="17">
        <v>0</v>
      </c>
      <c r="DE14" s="162">
        <f>DB14/DA14</f>
        <v>0.87265917602996257</v>
      </c>
      <c r="DG14" s="161" t="s">
        <v>29</v>
      </c>
      <c r="DH14" s="157">
        <v>163</v>
      </c>
      <c r="DI14" s="157">
        <v>163</v>
      </c>
      <c r="DJ14" s="157">
        <v>0</v>
      </c>
      <c r="DK14" s="157">
        <v>0</v>
      </c>
      <c r="DL14" s="158">
        <f t="shared" si="16"/>
        <v>1</v>
      </c>
      <c r="DM14" s="162">
        <f t="shared" si="1"/>
        <v>0</v>
      </c>
      <c r="DN14" s="17" t="s">
        <v>29</v>
      </c>
      <c r="DO14" s="17">
        <v>267</v>
      </c>
      <c r="DP14" s="17">
        <v>233</v>
      </c>
      <c r="DQ14" s="17">
        <v>34</v>
      </c>
      <c r="DR14" s="17">
        <v>0</v>
      </c>
      <c r="DT14" s="157" t="s">
        <v>29</v>
      </c>
      <c r="DU14" s="157">
        <v>267</v>
      </c>
      <c r="DV14" s="157">
        <v>163</v>
      </c>
      <c r="DW14" s="157">
        <v>0</v>
      </c>
      <c r="DX14" s="157">
        <v>104</v>
      </c>
      <c r="DY14" s="158">
        <f t="shared" si="17"/>
        <v>0.61048689138576784</v>
      </c>
      <c r="DZ14" s="162">
        <f t="shared" si="18"/>
        <v>-0.38951310861423216</v>
      </c>
      <c r="EB14" s="161" t="s">
        <v>29</v>
      </c>
      <c r="EC14" s="157">
        <v>163</v>
      </c>
      <c r="ED14" s="157">
        <v>163</v>
      </c>
      <c r="EE14" s="157">
        <v>0</v>
      </c>
      <c r="EF14" s="157">
        <v>0</v>
      </c>
      <c r="EG14" s="158">
        <f t="shared" si="19"/>
        <v>1</v>
      </c>
      <c r="EH14" s="162">
        <f t="shared" si="20"/>
        <v>0</v>
      </c>
      <c r="EI14" s="17" t="s">
        <v>29</v>
      </c>
      <c r="EJ14" s="17">
        <v>267</v>
      </c>
      <c r="EK14" s="17">
        <v>230</v>
      </c>
      <c r="EL14" s="17">
        <v>37</v>
      </c>
      <c r="EM14" s="17">
        <v>0</v>
      </c>
      <c r="EN14" s="161" t="s">
        <v>29</v>
      </c>
      <c r="EO14" s="157">
        <v>163</v>
      </c>
      <c r="EP14" s="157">
        <v>163</v>
      </c>
      <c r="EQ14" s="157">
        <v>0</v>
      </c>
      <c r="ER14" s="157">
        <v>0</v>
      </c>
      <c r="ES14" s="158">
        <f t="shared" si="21"/>
        <v>1</v>
      </c>
      <c r="ET14" s="162">
        <f t="shared" si="22"/>
        <v>0</v>
      </c>
      <c r="EV14" s="167" t="s">
        <v>29</v>
      </c>
      <c r="EW14" s="167">
        <v>267</v>
      </c>
      <c r="EX14" s="167">
        <v>223</v>
      </c>
      <c r="EY14" s="167">
        <v>37</v>
      </c>
      <c r="EZ14" s="167">
        <v>7</v>
      </c>
    </row>
    <row r="15" spans="2:156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23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2"/>
        <v>0.83333333333333337</v>
      </c>
      <c r="O15" s="162">
        <f t="shared" si="3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24"/>
        <v>0.83333333333333337</v>
      </c>
      <c r="W15" s="162">
        <f t="shared" si="4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25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26"/>
        <v>0.83333333333333337</v>
      </c>
      <c r="AN15" s="162">
        <f t="shared" si="6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27"/>
        <v>0.83333333333333337</v>
      </c>
      <c r="AV15" s="162">
        <f t="shared" si="7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8"/>
        <v>0.83333333333333337</v>
      </c>
      <c r="BH15" s="162">
        <f t="shared" si="9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0"/>
        <v>0.83333333333333337</v>
      </c>
      <c r="BP15" s="162">
        <f t="shared" si="11"/>
        <v>0</v>
      </c>
      <c r="BW15" s="157" t="s">
        <v>30</v>
      </c>
      <c r="BX15" s="157">
        <v>36</v>
      </c>
      <c r="BY15" s="157">
        <v>30</v>
      </c>
      <c r="BZ15" s="157">
        <v>6</v>
      </c>
      <c r="CA15" s="157">
        <v>0</v>
      </c>
      <c r="CB15" s="158">
        <f t="shared" si="12"/>
        <v>0.83333333333333337</v>
      </c>
      <c r="CC15" s="162">
        <f t="shared" si="13"/>
        <v>0</v>
      </c>
      <c r="CI15" s="162"/>
      <c r="CK15" s="157" t="s">
        <v>30</v>
      </c>
      <c r="CL15" s="157">
        <v>36</v>
      </c>
      <c r="CM15" s="157">
        <v>30</v>
      </c>
      <c r="CN15" s="157">
        <v>6</v>
      </c>
      <c r="CO15" s="157">
        <v>0</v>
      </c>
      <c r="CP15" s="158">
        <f t="shared" si="14"/>
        <v>0.83333333333333337</v>
      </c>
      <c r="CQ15" s="162">
        <f t="shared" si="15"/>
        <v>0</v>
      </c>
      <c r="CS15" s="157" t="s">
        <v>30</v>
      </c>
      <c r="CT15" s="157">
        <v>36</v>
      </c>
      <c r="CU15" s="157">
        <v>30</v>
      </c>
      <c r="CV15" s="157">
        <v>6</v>
      </c>
      <c r="CW15" s="157">
        <v>0</v>
      </c>
      <c r="CX15" s="158">
        <f t="shared" si="28"/>
        <v>0.83333333333333337</v>
      </c>
      <c r="CY15" s="162">
        <f t="shared" si="0"/>
        <v>0</v>
      </c>
      <c r="DG15" s="157" t="s">
        <v>30</v>
      </c>
      <c r="DH15" s="157">
        <v>36</v>
      </c>
      <c r="DI15" s="157">
        <v>30</v>
      </c>
      <c r="DJ15" s="157">
        <v>6</v>
      </c>
      <c r="DK15" s="157">
        <v>0</v>
      </c>
      <c r="DL15" s="158">
        <f t="shared" si="16"/>
        <v>0.83333333333333337</v>
      </c>
      <c r="DM15" s="162">
        <f t="shared" si="1"/>
        <v>0</v>
      </c>
      <c r="DT15" s="157" t="s">
        <v>30</v>
      </c>
      <c r="DU15" s="157">
        <v>36</v>
      </c>
      <c r="DV15" s="157">
        <v>30</v>
      </c>
      <c r="DW15" s="157">
        <v>6</v>
      </c>
      <c r="DX15" s="157">
        <v>0</v>
      </c>
      <c r="DY15" s="158">
        <f t="shared" si="17"/>
        <v>0.83333333333333337</v>
      </c>
      <c r="DZ15" s="162">
        <f t="shared" si="18"/>
        <v>0</v>
      </c>
      <c r="EB15" s="157" t="s">
        <v>30</v>
      </c>
      <c r="EC15" s="157">
        <v>36</v>
      </c>
      <c r="ED15" s="157">
        <v>30</v>
      </c>
      <c r="EE15" s="157">
        <v>6</v>
      </c>
      <c r="EF15" s="157">
        <v>0</v>
      </c>
      <c r="EG15" s="158">
        <f t="shared" si="19"/>
        <v>0.83333333333333337</v>
      </c>
      <c r="EH15" s="162">
        <f t="shared" si="20"/>
        <v>0</v>
      </c>
      <c r="EN15" s="157" t="s">
        <v>30</v>
      </c>
      <c r="EO15" s="157">
        <v>40</v>
      </c>
      <c r="EP15" s="157">
        <v>34</v>
      </c>
      <c r="EQ15" s="157">
        <v>6</v>
      </c>
      <c r="ER15" s="157">
        <v>0</v>
      </c>
      <c r="ES15" s="158">
        <f t="shared" si="21"/>
        <v>0.85</v>
      </c>
      <c r="ET15" s="162">
        <f t="shared" si="22"/>
        <v>1.6666666666666607E-2</v>
      </c>
      <c r="EV15" s="156"/>
      <c r="EW15" s="156"/>
      <c r="EX15" s="156"/>
      <c r="EY15" s="156"/>
      <c r="EZ15" s="156"/>
    </row>
    <row r="16" spans="2:156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23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2"/>
        <v>1</v>
      </c>
      <c r="O16" s="162">
        <f t="shared" si="3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24"/>
        <v>1</v>
      </c>
      <c r="W16" s="162">
        <f t="shared" si="4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25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26"/>
        <v>1</v>
      </c>
      <c r="AN16" s="162">
        <f t="shared" si="6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27"/>
        <v>1</v>
      </c>
      <c r="AV16" s="162">
        <f t="shared" si="7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8"/>
        <v>1</v>
      </c>
      <c r="BH16" s="162">
        <f t="shared" si="9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0"/>
        <v>1</v>
      </c>
      <c r="BP16" s="162">
        <f t="shared" si="11"/>
        <v>0</v>
      </c>
      <c r="BW16" s="157" t="s">
        <v>31</v>
      </c>
      <c r="BX16" s="157">
        <v>6</v>
      </c>
      <c r="BY16" s="157">
        <v>6</v>
      </c>
      <c r="BZ16" s="157">
        <v>0</v>
      </c>
      <c r="CA16" s="157">
        <v>0</v>
      </c>
      <c r="CB16" s="158">
        <f t="shared" si="12"/>
        <v>1</v>
      </c>
      <c r="CC16" s="162">
        <f t="shared" si="13"/>
        <v>0</v>
      </c>
      <c r="CI16" s="162"/>
      <c r="CK16" s="157" t="s">
        <v>31</v>
      </c>
      <c r="CL16" s="157">
        <v>6</v>
      </c>
      <c r="CM16" s="157">
        <v>6</v>
      </c>
      <c r="CN16" s="157">
        <v>0</v>
      </c>
      <c r="CO16" s="157">
        <v>0</v>
      </c>
      <c r="CP16" s="158">
        <f t="shared" si="14"/>
        <v>1</v>
      </c>
      <c r="CQ16" s="162">
        <f t="shared" si="15"/>
        <v>0</v>
      </c>
      <c r="CS16" s="157" t="s">
        <v>31</v>
      </c>
      <c r="CT16" s="157">
        <v>6</v>
      </c>
      <c r="CU16" s="157">
        <v>6</v>
      </c>
      <c r="CV16" s="157">
        <v>0</v>
      </c>
      <c r="CW16" s="157">
        <v>0</v>
      </c>
      <c r="CX16" s="158">
        <f t="shared" si="28"/>
        <v>1</v>
      </c>
      <c r="CY16" s="162">
        <f t="shared" si="0"/>
        <v>0</v>
      </c>
      <c r="DG16" s="157" t="s">
        <v>31</v>
      </c>
      <c r="DH16" s="157">
        <v>6</v>
      </c>
      <c r="DI16" s="157">
        <v>6</v>
      </c>
      <c r="DJ16" s="157">
        <v>0</v>
      </c>
      <c r="DK16" s="157">
        <v>0</v>
      </c>
      <c r="DL16" s="158">
        <f t="shared" si="16"/>
        <v>1</v>
      </c>
      <c r="DM16" s="162">
        <f t="shared" si="1"/>
        <v>0</v>
      </c>
      <c r="DT16" s="157" t="s">
        <v>31</v>
      </c>
      <c r="DU16" s="157">
        <v>6</v>
      </c>
      <c r="DV16" s="157">
        <v>6</v>
      </c>
      <c r="DW16" s="157">
        <v>0</v>
      </c>
      <c r="DX16" s="157">
        <v>0</v>
      </c>
      <c r="DY16" s="158">
        <f t="shared" si="17"/>
        <v>1</v>
      </c>
      <c r="DZ16" s="162">
        <f t="shared" si="18"/>
        <v>0</v>
      </c>
      <c r="EB16" s="157" t="s">
        <v>31</v>
      </c>
      <c r="EC16" s="157">
        <v>6</v>
      </c>
      <c r="ED16" s="157">
        <v>6</v>
      </c>
      <c r="EE16" s="157">
        <v>0</v>
      </c>
      <c r="EF16" s="157">
        <v>0</v>
      </c>
      <c r="EG16" s="158">
        <f t="shared" si="19"/>
        <v>1</v>
      </c>
      <c r="EH16" s="162">
        <f t="shared" si="20"/>
        <v>0</v>
      </c>
      <c r="EN16" s="157" t="s">
        <v>31</v>
      </c>
      <c r="EO16" s="157">
        <v>6</v>
      </c>
      <c r="EP16" s="157">
        <v>6</v>
      </c>
      <c r="EQ16" s="157">
        <v>0</v>
      </c>
      <c r="ER16" s="157">
        <v>0</v>
      </c>
      <c r="ES16" s="158">
        <f t="shared" si="21"/>
        <v>1</v>
      </c>
      <c r="ET16" s="162">
        <f t="shared" si="22"/>
        <v>0</v>
      </c>
      <c r="EV16" s="156"/>
      <c r="EW16" s="156"/>
      <c r="EX16" s="156"/>
      <c r="EY16" s="156"/>
      <c r="EZ16" s="156"/>
    </row>
    <row r="17" spans="2:156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3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4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6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7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8"/>
        <v>0.98407643312101911</v>
      </c>
      <c r="BH17" s="162">
        <f t="shared" si="9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0"/>
        <v>0.98407643312101911</v>
      </c>
      <c r="BP17" s="162">
        <f t="shared" si="11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W17" s="163" t="s">
        <v>32</v>
      </c>
      <c r="BX17" s="157">
        <v>628</v>
      </c>
      <c r="BY17" s="157">
        <v>618</v>
      </c>
      <c r="BZ17" s="157">
        <v>10</v>
      </c>
      <c r="CA17" s="157">
        <v>0</v>
      </c>
      <c r="CB17" s="158">
        <f t="shared" si="12"/>
        <v>0.98407643312101911</v>
      </c>
      <c r="CC17" s="162">
        <f t="shared" si="13"/>
        <v>0</v>
      </c>
      <c r="CD17" s="182" t="s">
        <v>32</v>
      </c>
      <c r="CE17" s="17">
        <v>634</v>
      </c>
      <c r="CF17" s="17">
        <v>623</v>
      </c>
      <c r="CG17" s="17">
        <v>11</v>
      </c>
      <c r="CH17" s="17">
        <v>0</v>
      </c>
      <c r="CI17" s="162">
        <f>CF17/CE17</f>
        <v>0.98264984227129337</v>
      </c>
      <c r="CK17" s="163" t="s">
        <v>32</v>
      </c>
      <c r="CL17" s="157">
        <v>628</v>
      </c>
      <c r="CM17" s="157">
        <v>618</v>
      </c>
      <c r="CN17" s="157">
        <v>10</v>
      </c>
      <c r="CO17" s="157">
        <v>0</v>
      </c>
      <c r="CP17" s="158">
        <f t="shared" si="14"/>
        <v>0.98407643312101911</v>
      </c>
      <c r="CQ17" s="162">
        <f t="shared" si="15"/>
        <v>0</v>
      </c>
      <c r="CS17" s="163" t="s">
        <v>32</v>
      </c>
      <c r="CT17" s="157">
        <v>628</v>
      </c>
      <c r="CU17" s="157">
        <v>618</v>
      </c>
      <c r="CV17" s="157">
        <v>10</v>
      </c>
      <c r="CW17" s="157">
        <v>0</v>
      </c>
      <c r="CX17" s="158">
        <f t="shared" si="28"/>
        <v>0.98407643312101911</v>
      </c>
      <c r="CY17" s="162">
        <f t="shared" si="0"/>
        <v>0</v>
      </c>
      <c r="CZ17" s="182" t="s">
        <v>32</v>
      </c>
      <c r="DA17" s="17">
        <v>634</v>
      </c>
      <c r="DB17" s="17">
        <v>623</v>
      </c>
      <c r="DC17" s="17">
        <v>11</v>
      </c>
      <c r="DD17" s="17">
        <v>0</v>
      </c>
      <c r="DE17" s="162">
        <f>DB17/DA17</f>
        <v>0.98264984227129337</v>
      </c>
      <c r="DG17" s="163" t="s">
        <v>32</v>
      </c>
      <c r="DH17" s="157">
        <v>628</v>
      </c>
      <c r="DI17" s="157">
        <v>619</v>
      </c>
      <c r="DJ17" s="157">
        <v>9</v>
      </c>
      <c r="DK17" s="157">
        <v>0</v>
      </c>
      <c r="DL17" s="158">
        <f t="shared" si="16"/>
        <v>0.98566878980891715</v>
      </c>
      <c r="DM17" s="162">
        <f t="shared" si="1"/>
        <v>1.5923566878980333E-3</v>
      </c>
      <c r="DN17" s="182" t="s">
        <v>32</v>
      </c>
      <c r="DO17" s="17">
        <v>634</v>
      </c>
      <c r="DP17" s="17">
        <v>623</v>
      </c>
      <c r="DQ17" s="17">
        <v>11</v>
      </c>
      <c r="DR17" s="17">
        <v>0</v>
      </c>
      <c r="DT17" s="157" t="s">
        <v>32</v>
      </c>
      <c r="DU17" s="157">
        <v>636</v>
      </c>
      <c r="DV17" s="157">
        <v>618</v>
      </c>
      <c r="DW17" s="157">
        <v>10</v>
      </c>
      <c r="DX17" s="157">
        <v>8</v>
      </c>
      <c r="DY17" s="158">
        <f t="shared" si="17"/>
        <v>0.97169811320754718</v>
      </c>
      <c r="DZ17" s="162">
        <f t="shared" si="18"/>
        <v>-1.3970676601369969E-2</v>
      </c>
      <c r="EB17" s="163" t="s">
        <v>32</v>
      </c>
      <c r="EC17" s="157">
        <v>628</v>
      </c>
      <c r="ED17" s="157">
        <v>618</v>
      </c>
      <c r="EE17" s="157">
        <v>10</v>
      </c>
      <c r="EF17" s="157">
        <v>0</v>
      </c>
      <c r="EG17" s="158">
        <f t="shared" si="19"/>
        <v>0.98407643312101911</v>
      </c>
      <c r="EH17" s="162">
        <f t="shared" si="20"/>
        <v>-1.5923566878980333E-3</v>
      </c>
      <c r="EI17" s="187" t="s">
        <v>32</v>
      </c>
      <c r="EJ17" s="188">
        <v>636</v>
      </c>
      <c r="EK17" s="188">
        <v>624</v>
      </c>
      <c r="EL17" s="188">
        <v>12</v>
      </c>
      <c r="EM17" s="188">
        <v>0</v>
      </c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f t="shared" si="21"/>
        <v>0.98407643312101911</v>
      </c>
      <c r="ET17" s="162">
        <f t="shared" si="22"/>
        <v>0</v>
      </c>
      <c r="EV17" s="182" t="s">
        <v>32</v>
      </c>
      <c r="EW17" s="182">
        <v>636</v>
      </c>
      <c r="EX17" s="182">
        <v>626</v>
      </c>
      <c r="EY17" s="182">
        <v>10</v>
      </c>
      <c r="EZ17" s="182">
        <v>0</v>
      </c>
    </row>
    <row r="18" spans="2:156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23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2"/>
        <v>1</v>
      </c>
      <c r="O18" s="162">
        <f t="shared" si="3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24"/>
        <v>1</v>
      </c>
      <c r="W18" s="162">
        <f t="shared" si="4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25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26"/>
        <v>1</v>
      </c>
      <c r="AN18" s="162">
        <f t="shared" si="6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27"/>
        <v>1</v>
      </c>
      <c r="AV18" s="162">
        <f t="shared" si="7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8"/>
        <v>1</v>
      </c>
      <c r="BH18" s="162">
        <f t="shared" si="9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0"/>
        <v>1</v>
      </c>
      <c r="BP18" s="162">
        <f t="shared" si="11"/>
        <v>0</v>
      </c>
      <c r="BW18" s="157" t="s">
        <v>33</v>
      </c>
      <c r="BX18" s="157">
        <v>109</v>
      </c>
      <c r="BY18" s="157">
        <v>109</v>
      </c>
      <c r="BZ18" s="157">
        <v>0</v>
      </c>
      <c r="CA18" s="157">
        <v>0</v>
      </c>
      <c r="CB18" s="158">
        <f t="shared" si="12"/>
        <v>1</v>
      </c>
      <c r="CC18" s="162">
        <f t="shared" si="13"/>
        <v>0</v>
      </c>
      <c r="CI18" s="162"/>
      <c r="CK18" s="157" t="s">
        <v>33</v>
      </c>
      <c r="CL18" s="157">
        <v>109</v>
      </c>
      <c r="CM18" s="157">
        <v>109</v>
      </c>
      <c r="CN18" s="157">
        <v>0</v>
      </c>
      <c r="CO18" s="157">
        <v>0</v>
      </c>
      <c r="CP18" s="158">
        <f t="shared" si="14"/>
        <v>1</v>
      </c>
      <c r="CQ18" s="162">
        <f t="shared" si="15"/>
        <v>0</v>
      </c>
      <c r="CS18" s="157" t="s">
        <v>33</v>
      </c>
      <c r="CT18" s="157">
        <v>109</v>
      </c>
      <c r="CU18" s="157">
        <v>109</v>
      </c>
      <c r="CV18" s="157">
        <v>0</v>
      </c>
      <c r="CW18" s="157">
        <v>0</v>
      </c>
      <c r="CX18" s="158">
        <f t="shared" si="28"/>
        <v>1</v>
      </c>
      <c r="CY18" s="162">
        <f t="shared" si="0"/>
        <v>0</v>
      </c>
      <c r="DG18" s="157" t="s">
        <v>33</v>
      </c>
      <c r="DH18" s="157">
        <v>109</v>
      </c>
      <c r="DI18" s="157">
        <v>109</v>
      </c>
      <c r="DJ18" s="157">
        <v>0</v>
      </c>
      <c r="DK18" s="157">
        <v>0</v>
      </c>
      <c r="DL18" s="158">
        <f t="shared" si="16"/>
        <v>1</v>
      </c>
      <c r="DM18" s="162">
        <f t="shared" si="1"/>
        <v>0</v>
      </c>
      <c r="DN18" s="187" t="s">
        <v>32</v>
      </c>
      <c r="DO18" s="188">
        <v>636</v>
      </c>
      <c r="DP18" s="188">
        <v>624</v>
      </c>
      <c r="DQ18" s="188">
        <v>12</v>
      </c>
      <c r="DR18" s="188">
        <v>0</v>
      </c>
      <c r="DT18" s="157" t="s">
        <v>33</v>
      </c>
      <c r="DU18" s="157">
        <v>109</v>
      </c>
      <c r="DV18" s="157">
        <v>109</v>
      </c>
      <c r="DW18" s="157">
        <v>0</v>
      </c>
      <c r="DX18" s="157">
        <v>0</v>
      </c>
      <c r="DY18" s="158">
        <f t="shared" si="17"/>
        <v>1</v>
      </c>
      <c r="DZ18" s="162">
        <f t="shared" si="18"/>
        <v>0</v>
      </c>
      <c r="EB18" s="157" t="s">
        <v>33</v>
      </c>
      <c r="EC18" s="157">
        <v>109</v>
      </c>
      <c r="ED18" s="157">
        <v>109</v>
      </c>
      <c r="EE18" s="157">
        <v>0</v>
      </c>
      <c r="EF18" s="157">
        <v>0</v>
      </c>
      <c r="EG18" s="158">
        <f t="shared" si="19"/>
        <v>1</v>
      </c>
      <c r="EH18" s="162">
        <f t="shared" si="20"/>
        <v>0</v>
      </c>
      <c r="EN18" s="157" t="s">
        <v>33</v>
      </c>
      <c r="EO18" s="157">
        <v>109</v>
      </c>
      <c r="EP18" s="157">
        <v>109</v>
      </c>
      <c r="EQ18" s="157">
        <v>0</v>
      </c>
      <c r="ER18" s="157">
        <v>0</v>
      </c>
      <c r="ES18" s="158">
        <f t="shared" si="21"/>
        <v>1</v>
      </c>
      <c r="ET18" s="162">
        <f t="shared" si="22"/>
        <v>0</v>
      </c>
      <c r="EV18" s="156"/>
      <c r="EW18" s="156"/>
      <c r="EX18" s="156"/>
      <c r="EY18" s="156"/>
      <c r="EZ18" s="156"/>
    </row>
    <row r="19" spans="2:156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23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2"/>
        <v>3.9408866995073892E-2</v>
      </c>
      <c r="O19" s="162">
        <f t="shared" si="3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24"/>
        <v>3.9408866995073892E-2</v>
      </c>
      <c r="W19" s="162">
        <f t="shared" si="4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25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26"/>
        <v>3.9408866995073892E-2</v>
      </c>
      <c r="AN19" s="162">
        <f t="shared" si="6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27"/>
        <v>3.9408866995073892E-2</v>
      </c>
      <c r="AV19" s="162">
        <f t="shared" si="7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8"/>
        <v>3.9408866995073892E-2</v>
      </c>
      <c r="BH19" s="162">
        <f t="shared" si="9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0"/>
        <v>3.9408866995073892E-2</v>
      </c>
      <c r="BP19" s="162">
        <f t="shared" si="11"/>
        <v>0</v>
      </c>
      <c r="BW19" s="157" t="s">
        <v>34</v>
      </c>
      <c r="BX19" s="157">
        <v>203</v>
      </c>
      <c r="BY19" s="157">
        <v>8</v>
      </c>
      <c r="BZ19" s="157">
        <v>191</v>
      </c>
      <c r="CA19" s="157">
        <v>4</v>
      </c>
      <c r="CB19" s="158">
        <f t="shared" si="12"/>
        <v>3.9408866995073892E-2</v>
      </c>
      <c r="CC19" s="162">
        <f t="shared" si="13"/>
        <v>0</v>
      </c>
      <c r="CI19" s="162"/>
      <c r="CK19" s="157" t="s">
        <v>34</v>
      </c>
      <c r="CL19" s="157">
        <v>203</v>
      </c>
      <c r="CM19" s="157">
        <v>8</v>
      </c>
      <c r="CN19" s="157">
        <v>191</v>
      </c>
      <c r="CO19" s="157">
        <v>4</v>
      </c>
      <c r="CP19" s="158">
        <f t="shared" si="14"/>
        <v>3.9408866995073892E-2</v>
      </c>
      <c r="CQ19" s="162">
        <f t="shared" si="15"/>
        <v>0</v>
      </c>
      <c r="CS19" s="157" t="s">
        <v>34</v>
      </c>
      <c r="CT19" s="157">
        <v>203</v>
      </c>
      <c r="CU19" s="157">
        <v>8</v>
      </c>
      <c r="CV19" s="157">
        <v>191</v>
      </c>
      <c r="CW19" s="157">
        <v>4</v>
      </c>
      <c r="CX19" s="158">
        <f t="shared" si="28"/>
        <v>3.9408866995073892E-2</v>
      </c>
      <c r="CY19" s="162">
        <f t="shared" si="0"/>
        <v>0</v>
      </c>
      <c r="DG19" s="157" t="s">
        <v>34</v>
      </c>
      <c r="DH19" s="157">
        <v>203</v>
      </c>
      <c r="DI19" s="157">
        <v>8</v>
      </c>
      <c r="DJ19" s="157">
        <v>191</v>
      </c>
      <c r="DK19" s="157">
        <v>4</v>
      </c>
      <c r="DL19" s="158">
        <f t="shared" si="16"/>
        <v>3.9408866995073892E-2</v>
      </c>
      <c r="DM19" s="162">
        <f t="shared" si="1"/>
        <v>0</v>
      </c>
      <c r="DT19" s="157" t="s">
        <v>34</v>
      </c>
      <c r="DU19" s="157">
        <v>203</v>
      </c>
      <c r="DV19" s="157">
        <v>8</v>
      </c>
      <c r="DW19" s="157">
        <v>191</v>
      </c>
      <c r="DX19" s="157">
        <v>4</v>
      </c>
      <c r="DY19" s="158">
        <f t="shared" si="17"/>
        <v>3.9408866995073892E-2</v>
      </c>
      <c r="DZ19" s="162">
        <f t="shared" si="18"/>
        <v>0</v>
      </c>
      <c r="EB19" s="157" t="s">
        <v>34</v>
      </c>
      <c r="EC19" s="157">
        <v>203</v>
      </c>
      <c r="ED19" s="157">
        <v>8</v>
      </c>
      <c r="EE19" s="157">
        <v>191</v>
      </c>
      <c r="EF19" s="157">
        <v>4</v>
      </c>
      <c r="EG19" s="158">
        <f t="shared" si="19"/>
        <v>3.9408866995073892E-2</v>
      </c>
      <c r="EH19" s="162">
        <f t="shared" si="20"/>
        <v>0</v>
      </c>
      <c r="EN19" s="157" t="s">
        <v>34</v>
      </c>
      <c r="EO19" s="157">
        <v>203</v>
      </c>
      <c r="EP19" s="157">
        <v>8</v>
      </c>
      <c r="EQ19" s="157">
        <v>191</v>
      </c>
      <c r="ER19" s="157">
        <v>4</v>
      </c>
      <c r="ES19" s="158">
        <f t="shared" si="21"/>
        <v>3.9408866995073892E-2</v>
      </c>
      <c r="ET19" s="162">
        <f t="shared" si="22"/>
        <v>0</v>
      </c>
      <c r="EV19" s="156"/>
      <c r="EW19" s="156"/>
      <c r="EX19" s="156"/>
      <c r="EY19" s="156"/>
      <c r="EZ19" s="156"/>
    </row>
    <row r="20" spans="2:156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23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2"/>
        <v>0.4375</v>
      </c>
      <c r="O20" s="178">
        <f t="shared" si="3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24"/>
        <v>0.4375</v>
      </c>
      <c r="W20" s="178">
        <f t="shared" si="4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25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26"/>
        <v>0.4375</v>
      </c>
      <c r="AN20" s="178">
        <f t="shared" si="6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27"/>
        <v>0.4375</v>
      </c>
      <c r="AV20" s="178">
        <f t="shared" si="7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8"/>
        <v>0.4375</v>
      </c>
      <c r="BH20" s="162">
        <f t="shared" si="9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0"/>
        <v>0.4375</v>
      </c>
      <c r="BP20" s="162">
        <f t="shared" si="11"/>
        <v>0</v>
      </c>
      <c r="BQ20" s="170" t="s">
        <v>119</v>
      </c>
      <c r="BV20" s="162"/>
      <c r="BW20" s="157" t="s">
        <v>35</v>
      </c>
      <c r="BX20" s="157">
        <v>48</v>
      </c>
      <c r="BY20" s="157">
        <v>21</v>
      </c>
      <c r="BZ20" s="157">
        <v>22</v>
      </c>
      <c r="CA20" s="157">
        <v>5</v>
      </c>
      <c r="CB20" s="158">
        <f t="shared" si="12"/>
        <v>0.4375</v>
      </c>
      <c r="CC20" s="162">
        <f t="shared" si="13"/>
        <v>0</v>
      </c>
      <c r="CD20" s="170" t="s">
        <v>119</v>
      </c>
      <c r="CI20" s="162"/>
      <c r="CK20" s="157" t="s">
        <v>35</v>
      </c>
      <c r="CL20" s="157">
        <v>48</v>
      </c>
      <c r="CM20" s="157">
        <v>21</v>
      </c>
      <c r="CN20" s="157">
        <v>22</v>
      </c>
      <c r="CO20" s="157">
        <v>5</v>
      </c>
      <c r="CP20" s="158">
        <f t="shared" si="14"/>
        <v>0.4375</v>
      </c>
      <c r="CQ20" s="162">
        <f t="shared" si="15"/>
        <v>0</v>
      </c>
      <c r="CR20" s="170" t="s">
        <v>119</v>
      </c>
      <c r="CS20" s="157" t="s">
        <v>35</v>
      </c>
      <c r="CT20" s="157">
        <v>48</v>
      </c>
      <c r="CU20" s="157">
        <v>21</v>
      </c>
      <c r="CV20" s="157">
        <v>22</v>
      </c>
      <c r="CW20" s="159">
        <v>5</v>
      </c>
      <c r="CX20" s="158">
        <f t="shared" si="28"/>
        <v>0.4375</v>
      </c>
      <c r="CY20" s="162">
        <f t="shared" si="0"/>
        <v>0</v>
      </c>
      <c r="CZ20" s="170" t="s">
        <v>119</v>
      </c>
      <c r="DE20" s="162"/>
      <c r="DG20" s="157" t="s">
        <v>35</v>
      </c>
      <c r="DH20" s="157">
        <v>48</v>
      </c>
      <c r="DI20" s="157">
        <v>21</v>
      </c>
      <c r="DJ20" s="157">
        <v>22</v>
      </c>
      <c r="DK20" s="157">
        <v>5</v>
      </c>
      <c r="DL20" s="158">
        <f t="shared" si="16"/>
        <v>0.4375</v>
      </c>
      <c r="DM20" s="162">
        <f t="shared" si="1"/>
        <v>0</v>
      </c>
      <c r="DT20" s="157" t="s">
        <v>35</v>
      </c>
      <c r="DU20" s="157">
        <v>48</v>
      </c>
      <c r="DV20" s="157">
        <v>21</v>
      </c>
      <c r="DW20" s="157">
        <v>21</v>
      </c>
      <c r="DX20" s="157">
        <v>6</v>
      </c>
      <c r="DY20" s="158">
        <f t="shared" si="17"/>
        <v>0.4375</v>
      </c>
      <c r="DZ20" s="162">
        <f t="shared" si="18"/>
        <v>0</v>
      </c>
      <c r="EB20" s="157" t="s">
        <v>35</v>
      </c>
      <c r="EC20" s="157">
        <v>48</v>
      </c>
      <c r="ED20" s="157">
        <v>21</v>
      </c>
      <c r="EE20" s="157">
        <v>22</v>
      </c>
      <c r="EF20" s="159">
        <v>5</v>
      </c>
      <c r="EG20" s="158">
        <f t="shared" si="19"/>
        <v>0.4375</v>
      </c>
      <c r="EH20" s="162">
        <f t="shared" si="20"/>
        <v>0</v>
      </c>
      <c r="EI20" s="170" t="s">
        <v>119</v>
      </c>
      <c r="EN20" s="157" t="s">
        <v>35</v>
      </c>
      <c r="EO20" s="157">
        <v>48</v>
      </c>
      <c r="EP20" s="157">
        <v>21</v>
      </c>
      <c r="EQ20" s="157">
        <v>22</v>
      </c>
      <c r="ER20" s="157">
        <v>5</v>
      </c>
      <c r="ES20" s="158">
        <f t="shared" si="21"/>
        <v>0.4375</v>
      </c>
      <c r="ET20" s="162">
        <f t="shared" si="22"/>
        <v>0</v>
      </c>
    </row>
    <row r="21" spans="2:156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23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2"/>
        <v>0.92</v>
      </c>
      <c r="O21" s="162">
        <f t="shared" si="3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24"/>
        <v>0.92</v>
      </c>
      <c r="W21" s="162">
        <f t="shared" si="4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6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7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8"/>
        <v>0.88</v>
      </c>
      <c r="BH21" s="162">
        <f t="shared" si="9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0"/>
        <v>0.88</v>
      </c>
      <c r="BP21" s="162">
        <f t="shared" si="11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W21" s="161" t="s">
        <v>36</v>
      </c>
      <c r="BX21" s="157">
        <v>25</v>
      </c>
      <c r="BY21" s="157">
        <v>22</v>
      </c>
      <c r="BZ21" s="157">
        <v>3</v>
      </c>
      <c r="CA21" s="157">
        <v>0</v>
      </c>
      <c r="CB21" s="158">
        <f t="shared" si="12"/>
        <v>0.88</v>
      </c>
      <c r="CC21" s="162">
        <f t="shared" si="13"/>
        <v>0</v>
      </c>
      <c r="CD21" s="17" t="s">
        <v>36</v>
      </c>
      <c r="CE21" s="17">
        <v>65</v>
      </c>
      <c r="CF21" s="17">
        <v>20</v>
      </c>
      <c r="CG21" s="17">
        <v>34</v>
      </c>
      <c r="CH21" s="17">
        <v>11</v>
      </c>
      <c r="CI21" s="162">
        <f>CF21/CE21</f>
        <v>0.30769230769230771</v>
      </c>
      <c r="CK21" s="161" t="s">
        <v>36</v>
      </c>
      <c r="CL21" s="157">
        <v>25</v>
      </c>
      <c r="CM21" s="157">
        <v>22</v>
      </c>
      <c r="CN21" s="157">
        <v>3</v>
      </c>
      <c r="CO21" s="157">
        <v>0</v>
      </c>
      <c r="CP21" s="158">
        <f t="shared" si="14"/>
        <v>0.88</v>
      </c>
      <c r="CQ21" s="162">
        <f t="shared" si="15"/>
        <v>0</v>
      </c>
      <c r="CS21" s="161" t="s">
        <v>36</v>
      </c>
      <c r="CT21" s="157">
        <v>25</v>
      </c>
      <c r="CU21" s="157">
        <v>22</v>
      </c>
      <c r="CV21" s="157">
        <v>3</v>
      </c>
      <c r="CW21" s="157">
        <v>0</v>
      </c>
      <c r="CX21" s="158">
        <f t="shared" si="28"/>
        <v>0.88</v>
      </c>
      <c r="CY21" s="162">
        <f t="shared" si="0"/>
        <v>0</v>
      </c>
      <c r="CZ21" s="17" t="s">
        <v>36</v>
      </c>
      <c r="DA21" s="17">
        <v>65</v>
      </c>
      <c r="DB21" s="17">
        <v>20</v>
      </c>
      <c r="DC21" s="17">
        <v>34</v>
      </c>
      <c r="DD21" s="17">
        <v>11</v>
      </c>
      <c r="DE21" s="162">
        <f>DB21/DA21</f>
        <v>0.30769230769230771</v>
      </c>
      <c r="DG21" s="161" t="s">
        <v>36</v>
      </c>
      <c r="DH21" s="157">
        <v>25</v>
      </c>
      <c r="DI21" s="157">
        <v>22</v>
      </c>
      <c r="DJ21" s="157">
        <v>3</v>
      </c>
      <c r="DK21" s="157">
        <v>0</v>
      </c>
      <c r="DL21" s="158">
        <f t="shared" si="16"/>
        <v>0.88</v>
      </c>
      <c r="DM21" s="162">
        <f t="shared" si="1"/>
        <v>0</v>
      </c>
      <c r="DN21" s="17" t="s">
        <v>36</v>
      </c>
      <c r="DO21" s="17">
        <v>65</v>
      </c>
      <c r="DP21" s="17">
        <v>28</v>
      </c>
      <c r="DQ21" s="17">
        <v>37</v>
      </c>
      <c r="DR21" s="17">
        <v>0</v>
      </c>
      <c r="DT21" s="157" t="s">
        <v>36</v>
      </c>
      <c r="DU21" s="157">
        <v>65</v>
      </c>
      <c r="DV21" s="157">
        <v>22</v>
      </c>
      <c r="DW21" s="157">
        <v>3</v>
      </c>
      <c r="DX21" s="157">
        <v>40</v>
      </c>
      <c r="DY21" s="158">
        <f t="shared" si="17"/>
        <v>0.33846153846153848</v>
      </c>
      <c r="DZ21" s="162">
        <f t="shared" si="18"/>
        <v>-0.54153846153846152</v>
      </c>
      <c r="EB21" s="161" t="s">
        <v>36</v>
      </c>
      <c r="EC21" s="157">
        <v>25</v>
      </c>
      <c r="ED21" s="157">
        <v>22</v>
      </c>
      <c r="EE21" s="157">
        <v>3</v>
      </c>
      <c r="EF21" s="157">
        <v>0</v>
      </c>
      <c r="EG21" s="158">
        <f t="shared" si="19"/>
        <v>0.88</v>
      </c>
      <c r="EH21" s="162">
        <f t="shared" si="20"/>
        <v>0</v>
      </c>
      <c r="EI21" s="17" t="s">
        <v>36</v>
      </c>
      <c r="EJ21" s="17">
        <v>65</v>
      </c>
      <c r="EK21" s="17">
        <v>28</v>
      </c>
      <c r="EL21" s="17">
        <v>37</v>
      </c>
      <c r="EM21" s="17">
        <v>0</v>
      </c>
      <c r="EN21" s="161" t="s">
        <v>36</v>
      </c>
      <c r="EO21" s="157">
        <v>25</v>
      </c>
      <c r="EP21" s="157">
        <v>22</v>
      </c>
      <c r="EQ21" s="157">
        <v>3</v>
      </c>
      <c r="ER21" s="157">
        <v>0</v>
      </c>
      <c r="ES21" s="158">
        <f t="shared" si="21"/>
        <v>0.88</v>
      </c>
      <c r="ET21" s="162">
        <f t="shared" si="22"/>
        <v>0</v>
      </c>
      <c r="EV21" s="182" t="s">
        <v>36</v>
      </c>
      <c r="EW21" s="182">
        <v>67</v>
      </c>
      <c r="EX21" s="182">
        <v>28</v>
      </c>
      <c r="EY21" s="182">
        <v>39</v>
      </c>
      <c r="EZ21" s="182">
        <v>0</v>
      </c>
    </row>
    <row r="22" spans="2:156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2"/>
        <v>1</v>
      </c>
      <c r="O22" s="162">
        <f t="shared" si="3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24"/>
        <v>1</v>
      </c>
      <c r="W22" s="162">
        <f t="shared" si="4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6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7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8"/>
        <v>1</v>
      </c>
      <c r="BH22" s="162">
        <f t="shared" si="9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0"/>
        <v>1</v>
      </c>
      <c r="BP22" s="162">
        <f t="shared" si="11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W22" s="161" t="s">
        <v>37</v>
      </c>
      <c r="BX22" s="157">
        <v>11</v>
      </c>
      <c r="BY22" s="157">
        <v>11</v>
      </c>
      <c r="BZ22" s="157">
        <v>0</v>
      </c>
      <c r="CA22" s="157">
        <v>0</v>
      </c>
      <c r="CB22" s="158">
        <f t="shared" si="12"/>
        <v>1</v>
      </c>
      <c r="CC22" s="162">
        <f t="shared" si="13"/>
        <v>0</v>
      </c>
      <c r="CD22" s="182" t="s">
        <v>37</v>
      </c>
      <c r="CE22" s="17">
        <v>81</v>
      </c>
      <c r="CF22" s="17">
        <v>65</v>
      </c>
      <c r="CG22" s="17">
        <v>11</v>
      </c>
      <c r="CH22" s="109">
        <v>5</v>
      </c>
      <c r="CI22" s="162">
        <f>CF22/CE22</f>
        <v>0.80246913580246915</v>
      </c>
      <c r="CK22" s="161" t="s">
        <v>37</v>
      </c>
      <c r="CL22" s="157">
        <v>11</v>
      </c>
      <c r="CM22" s="157">
        <v>11</v>
      </c>
      <c r="CN22" s="157">
        <v>0</v>
      </c>
      <c r="CO22" s="157">
        <v>0</v>
      </c>
      <c r="CP22" s="158">
        <f t="shared" si="14"/>
        <v>1</v>
      </c>
      <c r="CQ22" s="162">
        <f t="shared" si="15"/>
        <v>0</v>
      </c>
      <c r="CS22" s="161" t="s">
        <v>37</v>
      </c>
      <c r="CT22" s="157">
        <v>11</v>
      </c>
      <c r="CU22" s="157">
        <v>11</v>
      </c>
      <c r="CV22" s="157">
        <v>0</v>
      </c>
      <c r="CW22" s="157">
        <v>0</v>
      </c>
      <c r="CX22" s="158">
        <f t="shared" si="28"/>
        <v>1</v>
      </c>
      <c r="CY22" s="162">
        <f t="shared" si="0"/>
        <v>0</v>
      </c>
      <c r="CZ22" s="182" t="s">
        <v>37</v>
      </c>
      <c r="DA22" s="17">
        <v>81</v>
      </c>
      <c r="DB22" s="17">
        <v>65</v>
      </c>
      <c r="DC22" s="17">
        <v>11</v>
      </c>
      <c r="DD22" s="109">
        <v>5</v>
      </c>
      <c r="DE22" s="162">
        <f>DB22/DA22</f>
        <v>0.80246913580246915</v>
      </c>
      <c r="DG22" s="161" t="s">
        <v>37</v>
      </c>
      <c r="DH22" s="157">
        <v>11</v>
      </c>
      <c r="DI22" s="157">
        <v>11</v>
      </c>
      <c r="DJ22" s="157">
        <v>0</v>
      </c>
      <c r="DK22" s="157">
        <v>0</v>
      </c>
      <c r="DL22" s="158">
        <f t="shared" si="16"/>
        <v>1</v>
      </c>
      <c r="DM22" s="162">
        <f t="shared" si="1"/>
        <v>0</v>
      </c>
      <c r="DN22" s="182" t="s">
        <v>37</v>
      </c>
      <c r="DO22" s="17">
        <v>81</v>
      </c>
      <c r="DP22" s="17">
        <v>70</v>
      </c>
      <c r="DQ22" s="17">
        <v>11</v>
      </c>
      <c r="DR22" s="109">
        <v>0</v>
      </c>
      <c r="DT22" s="157" t="s">
        <v>37</v>
      </c>
      <c r="DU22" s="157">
        <v>81</v>
      </c>
      <c r="DV22" s="157">
        <v>11</v>
      </c>
      <c r="DW22" s="157">
        <v>0</v>
      </c>
      <c r="DX22" s="157">
        <v>70</v>
      </c>
      <c r="DY22" s="158">
        <f t="shared" si="17"/>
        <v>0.13580246913580246</v>
      </c>
      <c r="DZ22" s="162">
        <f t="shared" si="18"/>
        <v>-0.86419753086419759</v>
      </c>
      <c r="EB22" s="161" t="s">
        <v>37</v>
      </c>
      <c r="EC22" s="157">
        <v>11</v>
      </c>
      <c r="ED22" s="157">
        <v>11</v>
      </c>
      <c r="EE22" s="157">
        <v>0</v>
      </c>
      <c r="EF22" s="157">
        <v>0</v>
      </c>
      <c r="EG22" s="158">
        <f t="shared" si="19"/>
        <v>1</v>
      </c>
      <c r="EH22" s="162">
        <f t="shared" si="20"/>
        <v>0</v>
      </c>
      <c r="EI22" s="182" t="s">
        <v>37</v>
      </c>
      <c r="EJ22" s="17">
        <v>81</v>
      </c>
      <c r="EK22" s="17">
        <v>70</v>
      </c>
      <c r="EL22" s="17">
        <v>11</v>
      </c>
      <c r="EM22" s="109">
        <v>0</v>
      </c>
      <c r="EN22" s="161" t="s">
        <v>37</v>
      </c>
      <c r="EO22" s="157">
        <v>11</v>
      </c>
      <c r="EP22" s="157">
        <v>11</v>
      </c>
      <c r="EQ22" s="157">
        <v>0</v>
      </c>
      <c r="ER22" s="157">
        <v>0</v>
      </c>
      <c r="ES22" s="158">
        <f t="shared" si="21"/>
        <v>1</v>
      </c>
      <c r="ET22" s="162">
        <f t="shared" si="22"/>
        <v>0</v>
      </c>
      <c r="EV22" s="182" t="s">
        <v>37</v>
      </c>
      <c r="EW22" s="182">
        <v>81</v>
      </c>
      <c r="EX22" s="182">
        <v>70</v>
      </c>
      <c r="EY22" s="182">
        <v>11</v>
      </c>
      <c r="EZ22" s="182">
        <v>0</v>
      </c>
    </row>
    <row r="23" spans="2:156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23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2"/>
        <v>0.99319727891156462</v>
      </c>
      <c r="O23" s="162">
        <f t="shared" si="3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24"/>
        <v>0.99319727891156462</v>
      </c>
      <c r="W23" s="162">
        <f t="shared" si="4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25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26"/>
        <v>0.99319727891156462</v>
      </c>
      <c r="AN23" s="162">
        <f t="shared" si="6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27"/>
        <v>0.99319727891156462</v>
      </c>
      <c r="AV23" s="162">
        <f t="shared" si="7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8"/>
        <v>0.99319727891156462</v>
      </c>
      <c r="BH23" s="162">
        <f t="shared" si="9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0"/>
        <v>0.99319727891156462</v>
      </c>
      <c r="BP23" s="162">
        <f t="shared" si="11"/>
        <v>0</v>
      </c>
      <c r="BW23" s="157" t="s">
        <v>38</v>
      </c>
      <c r="BX23" s="157">
        <v>147</v>
      </c>
      <c r="BY23" s="157">
        <v>146</v>
      </c>
      <c r="BZ23" s="157">
        <v>1</v>
      </c>
      <c r="CA23" s="157">
        <v>0</v>
      </c>
      <c r="CB23" s="158">
        <f t="shared" si="12"/>
        <v>0.99319727891156462</v>
      </c>
      <c r="CC23" s="162">
        <f t="shared" si="13"/>
        <v>0</v>
      </c>
      <c r="CI23" s="162"/>
      <c r="CK23" s="157" t="s">
        <v>38</v>
      </c>
      <c r="CL23" s="157">
        <v>147</v>
      </c>
      <c r="CM23" s="157">
        <v>146</v>
      </c>
      <c r="CN23" s="157">
        <v>1</v>
      </c>
      <c r="CO23" s="157">
        <v>0</v>
      </c>
      <c r="CP23" s="158">
        <f t="shared" si="14"/>
        <v>0.99319727891156462</v>
      </c>
      <c r="CQ23" s="162">
        <f t="shared" si="15"/>
        <v>0</v>
      </c>
      <c r="CS23" s="157" t="s">
        <v>38</v>
      </c>
      <c r="CT23" s="157">
        <v>147</v>
      </c>
      <c r="CU23" s="157">
        <v>146</v>
      </c>
      <c r="CV23" s="157">
        <v>1</v>
      </c>
      <c r="CW23" s="157">
        <v>0</v>
      </c>
      <c r="CX23" s="158">
        <f t="shared" si="28"/>
        <v>0.99319727891156462</v>
      </c>
      <c r="CY23" s="162">
        <f t="shared" si="0"/>
        <v>0</v>
      </c>
      <c r="DG23" s="157" t="s">
        <v>38</v>
      </c>
      <c r="DH23" s="157">
        <v>147</v>
      </c>
      <c r="DI23" s="157">
        <v>146</v>
      </c>
      <c r="DJ23" s="157">
        <v>1</v>
      </c>
      <c r="DK23" s="157">
        <v>0</v>
      </c>
      <c r="DL23" s="158">
        <f t="shared" si="16"/>
        <v>0.99319727891156462</v>
      </c>
      <c r="DM23" s="162">
        <f t="shared" si="1"/>
        <v>0</v>
      </c>
      <c r="DT23" s="157" t="s">
        <v>38</v>
      </c>
      <c r="DU23" s="157">
        <v>147</v>
      </c>
      <c r="DV23" s="157">
        <v>146</v>
      </c>
      <c r="DW23" s="157">
        <v>1</v>
      </c>
      <c r="DX23" s="157">
        <v>0</v>
      </c>
      <c r="DY23" s="158">
        <f t="shared" si="17"/>
        <v>0.99319727891156462</v>
      </c>
      <c r="DZ23" s="162">
        <f t="shared" si="18"/>
        <v>0</v>
      </c>
      <c r="EB23" s="157" t="s">
        <v>38</v>
      </c>
      <c r="EC23" s="157">
        <v>147</v>
      </c>
      <c r="ED23" s="157">
        <v>146</v>
      </c>
      <c r="EE23" s="157">
        <v>1</v>
      </c>
      <c r="EF23" s="157">
        <v>0</v>
      </c>
      <c r="EG23" s="158">
        <f t="shared" si="19"/>
        <v>0.99319727891156462</v>
      </c>
      <c r="EH23" s="162">
        <f t="shared" si="20"/>
        <v>0</v>
      </c>
      <c r="EN23" s="157" t="s">
        <v>38</v>
      </c>
      <c r="EO23" s="157">
        <v>147</v>
      </c>
      <c r="EP23" s="157">
        <v>146</v>
      </c>
      <c r="EQ23" s="157">
        <v>1</v>
      </c>
      <c r="ER23" s="157">
        <v>0</v>
      </c>
      <c r="ES23" s="158">
        <f t="shared" si="21"/>
        <v>0.99319727891156462</v>
      </c>
      <c r="ET23" s="162">
        <f t="shared" si="22"/>
        <v>0</v>
      </c>
      <c r="EV23" s="156"/>
      <c r="EW23" s="156"/>
      <c r="EX23" s="156"/>
      <c r="EY23" s="156"/>
      <c r="EZ23" s="156"/>
    </row>
    <row r="24" spans="2:156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23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2"/>
        <v>1</v>
      </c>
      <c r="O24" s="162">
        <f t="shared" si="3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24"/>
        <v>1</v>
      </c>
      <c r="W24" s="162">
        <f t="shared" si="4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25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26"/>
        <v>1</v>
      </c>
      <c r="AN24" s="162">
        <f t="shared" si="6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27"/>
        <v>1</v>
      </c>
      <c r="AV24" s="162">
        <f t="shared" si="7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8"/>
        <v>1</v>
      </c>
      <c r="BH24" s="162">
        <f t="shared" si="9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0"/>
        <v>1</v>
      </c>
      <c r="BP24" s="162">
        <f t="shared" si="11"/>
        <v>0</v>
      </c>
      <c r="BW24" s="157" t="s">
        <v>39</v>
      </c>
      <c r="BX24" s="157">
        <v>12</v>
      </c>
      <c r="BY24" s="157">
        <v>12</v>
      </c>
      <c r="BZ24" s="157">
        <v>0</v>
      </c>
      <c r="CA24" s="157">
        <v>0</v>
      </c>
      <c r="CB24" s="158">
        <f t="shared" si="12"/>
        <v>1</v>
      </c>
      <c r="CC24" s="162">
        <f t="shared" si="13"/>
        <v>0</v>
      </c>
      <c r="CI24" s="162"/>
      <c r="CK24" s="157" t="s">
        <v>39</v>
      </c>
      <c r="CL24" s="157">
        <v>12</v>
      </c>
      <c r="CM24" s="157">
        <v>12</v>
      </c>
      <c r="CN24" s="157">
        <v>0</v>
      </c>
      <c r="CO24" s="157">
        <v>0</v>
      </c>
      <c r="CP24" s="158">
        <f t="shared" si="14"/>
        <v>1</v>
      </c>
      <c r="CQ24" s="162">
        <f t="shared" si="15"/>
        <v>0</v>
      </c>
      <c r="CS24" s="157" t="s">
        <v>39</v>
      </c>
      <c r="CT24" s="157">
        <v>12</v>
      </c>
      <c r="CU24" s="157">
        <v>12</v>
      </c>
      <c r="CV24" s="157">
        <v>0</v>
      </c>
      <c r="CW24" s="157">
        <v>0</v>
      </c>
      <c r="CX24" s="158">
        <f t="shared" si="28"/>
        <v>1</v>
      </c>
      <c r="CY24" s="162">
        <f t="shared" si="0"/>
        <v>0</v>
      </c>
      <c r="DG24" s="157" t="s">
        <v>39</v>
      </c>
      <c r="DH24" s="157">
        <v>12</v>
      </c>
      <c r="DI24" s="157">
        <v>12</v>
      </c>
      <c r="DJ24" s="157">
        <v>0</v>
      </c>
      <c r="DK24" s="157">
        <v>0</v>
      </c>
      <c r="DL24" s="158">
        <f t="shared" si="16"/>
        <v>1</v>
      </c>
      <c r="DM24" s="162">
        <f t="shared" si="1"/>
        <v>0</v>
      </c>
      <c r="DT24" s="157" t="s">
        <v>39</v>
      </c>
      <c r="DU24" s="157">
        <v>12</v>
      </c>
      <c r="DV24" s="157">
        <v>12</v>
      </c>
      <c r="DW24" s="157">
        <v>0</v>
      </c>
      <c r="DX24" s="157">
        <v>0</v>
      </c>
      <c r="DY24" s="158">
        <f t="shared" si="17"/>
        <v>1</v>
      </c>
      <c r="DZ24" s="162">
        <f t="shared" si="18"/>
        <v>0</v>
      </c>
      <c r="EB24" s="157" t="s">
        <v>39</v>
      </c>
      <c r="EC24" s="157">
        <v>12</v>
      </c>
      <c r="ED24" s="157">
        <v>12</v>
      </c>
      <c r="EE24" s="157">
        <v>0</v>
      </c>
      <c r="EF24" s="157">
        <v>0</v>
      </c>
      <c r="EG24" s="158">
        <f t="shared" si="19"/>
        <v>1</v>
      </c>
      <c r="EH24" s="162">
        <f t="shared" si="20"/>
        <v>0</v>
      </c>
      <c r="EN24" s="157" t="s">
        <v>39</v>
      </c>
      <c r="EO24" s="157">
        <v>12</v>
      </c>
      <c r="EP24" s="157">
        <v>9</v>
      </c>
      <c r="EQ24" s="159">
        <v>3</v>
      </c>
      <c r="ER24" s="157">
        <v>0</v>
      </c>
      <c r="ES24" s="158">
        <f t="shared" si="21"/>
        <v>0.75</v>
      </c>
      <c r="ET24" s="162">
        <f t="shared" si="22"/>
        <v>-0.25</v>
      </c>
      <c r="EU24" t="s">
        <v>119</v>
      </c>
      <c r="EV24" s="156"/>
      <c r="EW24" s="156"/>
      <c r="EX24" s="156"/>
      <c r="EY24" s="156"/>
      <c r="EZ24" s="156"/>
    </row>
    <row r="25" spans="2:156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23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2"/>
        <v>0.49289099526066349</v>
      </c>
      <c r="O25" s="162">
        <f t="shared" si="3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24"/>
        <v>0.49289099526066349</v>
      </c>
      <c r="W25" s="162">
        <f t="shared" si="4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25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26"/>
        <v>0.49289099526066349</v>
      </c>
      <c r="AN25" s="162">
        <f t="shared" si="6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27"/>
        <v>0.49289099526066349</v>
      </c>
      <c r="AV25" s="162">
        <f t="shared" si="7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8"/>
        <v>0.49289099526066349</v>
      </c>
      <c r="BH25" s="162">
        <f t="shared" si="9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0"/>
        <v>0.49289099526066349</v>
      </c>
      <c r="BP25" s="162">
        <f t="shared" si="11"/>
        <v>0</v>
      </c>
      <c r="BW25" s="157" t="s">
        <v>40</v>
      </c>
      <c r="BX25" s="157">
        <v>211</v>
      </c>
      <c r="BY25" s="157">
        <v>104</v>
      </c>
      <c r="BZ25" s="157">
        <v>0</v>
      </c>
      <c r="CA25" s="157">
        <v>107</v>
      </c>
      <c r="CB25" s="158">
        <f t="shared" si="12"/>
        <v>0.49289099526066349</v>
      </c>
      <c r="CC25" s="162">
        <f t="shared" si="13"/>
        <v>0</v>
      </c>
      <c r="CI25" s="162"/>
      <c r="CK25" s="159" t="s">
        <v>40</v>
      </c>
      <c r="CL25" s="157">
        <v>211</v>
      </c>
      <c r="CM25" s="157">
        <v>104</v>
      </c>
      <c r="CN25" s="157">
        <v>0</v>
      </c>
      <c r="CO25" s="157">
        <v>107</v>
      </c>
      <c r="CP25" s="28">
        <f t="shared" si="14"/>
        <v>0.49289099526066349</v>
      </c>
      <c r="CQ25" s="162">
        <f t="shared" si="15"/>
        <v>0</v>
      </c>
      <c r="CS25" s="157" t="s">
        <v>40</v>
      </c>
      <c r="CT25" s="157">
        <v>211</v>
      </c>
      <c r="CU25" s="157">
        <v>104</v>
      </c>
      <c r="CV25" s="157">
        <v>0</v>
      </c>
      <c r="CW25" s="157">
        <v>107</v>
      </c>
      <c r="CX25" s="158">
        <f t="shared" si="28"/>
        <v>0.49289099526066349</v>
      </c>
      <c r="CY25" s="162">
        <f t="shared" si="0"/>
        <v>0</v>
      </c>
      <c r="DG25" s="157" t="s">
        <v>40</v>
      </c>
      <c r="DH25" s="157">
        <v>211</v>
      </c>
      <c r="DI25" s="157">
        <v>104</v>
      </c>
      <c r="DJ25" s="157">
        <v>0</v>
      </c>
      <c r="DK25" s="157">
        <v>107</v>
      </c>
      <c r="DL25" s="158">
        <f t="shared" si="16"/>
        <v>0.49289099526066349</v>
      </c>
      <c r="DM25" s="162">
        <f t="shared" si="1"/>
        <v>0</v>
      </c>
      <c r="DT25" s="157" t="s">
        <v>40</v>
      </c>
      <c r="DU25" s="157">
        <v>211</v>
      </c>
      <c r="DV25" s="157">
        <v>104</v>
      </c>
      <c r="DW25" s="157">
        <v>0</v>
      </c>
      <c r="DX25" s="157">
        <v>107</v>
      </c>
      <c r="DY25" s="158">
        <f t="shared" si="17"/>
        <v>0.49289099526066349</v>
      </c>
      <c r="DZ25" s="162">
        <f t="shared" si="18"/>
        <v>0</v>
      </c>
      <c r="EB25" s="157" t="s">
        <v>40</v>
      </c>
      <c r="EC25" s="157">
        <v>211</v>
      </c>
      <c r="ED25" s="157">
        <v>104</v>
      </c>
      <c r="EE25" s="157">
        <v>0</v>
      </c>
      <c r="EF25" s="157">
        <v>107</v>
      </c>
      <c r="EG25" s="158">
        <f t="shared" si="19"/>
        <v>0.49289099526066349</v>
      </c>
      <c r="EH25" s="162">
        <f t="shared" si="20"/>
        <v>0</v>
      </c>
      <c r="EN25" s="157" t="s">
        <v>40</v>
      </c>
      <c r="EO25" s="157">
        <v>211</v>
      </c>
      <c r="EP25" s="157">
        <v>104</v>
      </c>
      <c r="EQ25" s="157">
        <v>0</v>
      </c>
      <c r="ER25" s="157">
        <v>107</v>
      </c>
      <c r="ES25" s="158">
        <f t="shared" si="21"/>
        <v>0.49289099526066349</v>
      </c>
      <c r="ET25" s="162">
        <f t="shared" si="22"/>
        <v>0</v>
      </c>
      <c r="EV25" s="156"/>
      <c r="EW25" s="156"/>
      <c r="EX25" s="156"/>
      <c r="EY25" s="156"/>
      <c r="EZ25" s="156"/>
    </row>
    <row r="26" spans="2:156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23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2"/>
        <v>0.66666666666666663</v>
      </c>
      <c r="O26" s="162">
        <f t="shared" si="3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24"/>
        <v>0.66666666666666663</v>
      </c>
      <c r="W26" s="162">
        <f t="shared" si="4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25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26"/>
        <v>0.66666666666666663</v>
      </c>
      <c r="AN26" s="162">
        <f t="shared" si="6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27"/>
        <v>0.66666666666666663</v>
      </c>
      <c r="AV26" s="162">
        <f t="shared" si="7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8"/>
        <v>0.66666666666666663</v>
      </c>
      <c r="BH26" s="162">
        <f t="shared" si="9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0"/>
        <v>0.5</v>
      </c>
      <c r="BP26" s="162">
        <f t="shared" si="11"/>
        <v>-0.16666666666666663</v>
      </c>
      <c r="BW26" s="157" t="s">
        <v>41</v>
      </c>
      <c r="BX26" s="157">
        <v>12</v>
      </c>
      <c r="BY26" s="157">
        <v>6</v>
      </c>
      <c r="BZ26" s="157">
        <v>6</v>
      </c>
      <c r="CA26" s="157">
        <v>0</v>
      </c>
      <c r="CB26" s="158">
        <f t="shared" si="12"/>
        <v>0.5</v>
      </c>
      <c r="CC26" s="162">
        <f t="shared" si="13"/>
        <v>0</v>
      </c>
      <c r="CI26" s="162"/>
      <c r="CK26" s="157" t="s">
        <v>41</v>
      </c>
      <c r="CL26" s="157">
        <v>12</v>
      </c>
      <c r="CM26" s="157">
        <v>6</v>
      </c>
      <c r="CN26" s="157">
        <v>6</v>
      </c>
      <c r="CO26" s="157">
        <v>0</v>
      </c>
      <c r="CP26" s="158">
        <f t="shared" si="14"/>
        <v>0.5</v>
      </c>
      <c r="CQ26" s="162">
        <f t="shared" si="15"/>
        <v>0</v>
      </c>
      <c r="CS26" s="157" t="s">
        <v>41</v>
      </c>
      <c r="CT26" s="157">
        <v>12</v>
      </c>
      <c r="CU26" s="157">
        <v>9</v>
      </c>
      <c r="CV26" s="157">
        <v>3</v>
      </c>
      <c r="CW26" s="157">
        <v>0</v>
      </c>
      <c r="CX26" s="158">
        <f t="shared" si="28"/>
        <v>0.75</v>
      </c>
      <c r="CY26" s="162">
        <f t="shared" si="0"/>
        <v>0.25</v>
      </c>
      <c r="DG26" s="157" t="s">
        <v>41</v>
      </c>
      <c r="DH26" s="157">
        <v>12</v>
      </c>
      <c r="DI26" s="157">
        <v>9</v>
      </c>
      <c r="DJ26" s="157">
        <v>3</v>
      </c>
      <c r="DK26" s="157">
        <v>0</v>
      </c>
      <c r="DL26" s="158">
        <f t="shared" si="16"/>
        <v>0.75</v>
      </c>
      <c r="DM26" s="162">
        <f t="shared" si="1"/>
        <v>0</v>
      </c>
      <c r="DT26" s="157" t="s">
        <v>41</v>
      </c>
      <c r="DU26" s="157">
        <v>12</v>
      </c>
      <c r="DV26" s="157">
        <v>9</v>
      </c>
      <c r="DW26" s="157">
        <v>3</v>
      </c>
      <c r="DX26" s="157">
        <v>0</v>
      </c>
      <c r="DY26" s="158">
        <f t="shared" si="17"/>
        <v>0.75</v>
      </c>
      <c r="DZ26" s="162">
        <f t="shared" si="18"/>
        <v>0</v>
      </c>
      <c r="EB26" s="157" t="s">
        <v>41</v>
      </c>
      <c r="EC26" s="157">
        <v>12</v>
      </c>
      <c r="ED26" s="157">
        <v>9</v>
      </c>
      <c r="EE26" s="157">
        <v>3</v>
      </c>
      <c r="EF26" s="157">
        <v>0</v>
      </c>
      <c r="EG26" s="158">
        <f t="shared" si="19"/>
        <v>0.75</v>
      </c>
      <c r="EH26" s="162">
        <f t="shared" si="20"/>
        <v>0</v>
      </c>
      <c r="EN26" s="157" t="s">
        <v>41</v>
      </c>
      <c r="EO26" s="157">
        <v>12</v>
      </c>
      <c r="EP26" s="157">
        <v>9</v>
      </c>
      <c r="EQ26" s="157">
        <v>3</v>
      </c>
      <c r="ER26" s="157">
        <v>0</v>
      </c>
      <c r="ES26" s="158">
        <f t="shared" si="21"/>
        <v>0.75</v>
      </c>
      <c r="ET26" s="162">
        <f t="shared" si="22"/>
        <v>0</v>
      </c>
      <c r="EV26" s="156"/>
      <c r="EW26" s="156"/>
      <c r="EX26" s="156"/>
      <c r="EY26" s="156"/>
      <c r="EZ26" s="156"/>
    </row>
    <row r="27" spans="2:156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23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2"/>
        <v>0.99744897959183676</v>
      </c>
      <c r="O27" s="162">
        <f t="shared" si="3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24"/>
        <v>0.99744897959183676</v>
      </c>
      <c r="W27" s="162">
        <f t="shared" si="4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25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26"/>
        <v>0.99744897959183676</v>
      </c>
      <c r="AN27" s="162">
        <f t="shared" si="6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27"/>
        <v>0.99744897959183676</v>
      </c>
      <c r="AV27" s="162">
        <f t="shared" si="7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8"/>
        <v>0.99744897959183676</v>
      </c>
      <c r="BH27" s="162">
        <f t="shared" si="9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0"/>
        <v>0.99744897959183676</v>
      </c>
      <c r="BP27" s="162">
        <f t="shared" si="11"/>
        <v>0</v>
      </c>
      <c r="BW27" s="157" t="s">
        <v>42</v>
      </c>
      <c r="BX27" s="157">
        <v>392</v>
      </c>
      <c r="BY27" s="157">
        <v>391</v>
      </c>
      <c r="BZ27" s="157">
        <v>1</v>
      </c>
      <c r="CA27" s="157">
        <v>0</v>
      </c>
      <c r="CB27" s="158">
        <f t="shared" si="12"/>
        <v>0.99744897959183676</v>
      </c>
      <c r="CC27" s="162">
        <f t="shared" si="13"/>
        <v>0</v>
      </c>
      <c r="CI27" s="162"/>
      <c r="CK27" s="157" t="s">
        <v>42</v>
      </c>
      <c r="CL27" s="157">
        <v>392</v>
      </c>
      <c r="CM27" s="157">
        <v>391</v>
      </c>
      <c r="CN27" s="157">
        <v>1</v>
      </c>
      <c r="CO27" s="157">
        <v>0</v>
      </c>
      <c r="CP27" s="158">
        <f t="shared" si="14"/>
        <v>0.99744897959183676</v>
      </c>
      <c r="CQ27" s="162">
        <f t="shared" si="15"/>
        <v>0</v>
      </c>
      <c r="CS27" s="157" t="s">
        <v>42</v>
      </c>
      <c r="CT27" s="157">
        <v>392</v>
      </c>
      <c r="CU27" s="157">
        <v>391</v>
      </c>
      <c r="CV27" s="157">
        <v>1</v>
      </c>
      <c r="CW27" s="157">
        <v>0</v>
      </c>
      <c r="CX27" s="158">
        <f t="shared" si="28"/>
        <v>0.99744897959183676</v>
      </c>
      <c r="CY27" s="162">
        <f t="shared" si="0"/>
        <v>0</v>
      </c>
      <c r="DG27" s="157" t="s">
        <v>42</v>
      </c>
      <c r="DH27" s="157">
        <v>392</v>
      </c>
      <c r="DI27" s="157">
        <v>391</v>
      </c>
      <c r="DJ27" s="157">
        <v>1</v>
      </c>
      <c r="DK27" s="157">
        <v>0</v>
      </c>
      <c r="DL27" s="158">
        <f t="shared" si="16"/>
        <v>0.99744897959183676</v>
      </c>
      <c r="DM27" s="162">
        <f t="shared" si="1"/>
        <v>0</v>
      </c>
      <c r="DT27" s="157" t="s">
        <v>42</v>
      </c>
      <c r="DU27" s="157">
        <v>392</v>
      </c>
      <c r="DV27" s="157">
        <v>391</v>
      </c>
      <c r="DW27" s="157">
        <v>1</v>
      </c>
      <c r="DX27" s="157">
        <v>0</v>
      </c>
      <c r="DY27" s="158">
        <f t="shared" si="17"/>
        <v>0.99744897959183676</v>
      </c>
      <c r="DZ27" s="162">
        <f t="shared" si="18"/>
        <v>0</v>
      </c>
      <c r="EB27" s="157" t="s">
        <v>42</v>
      </c>
      <c r="EC27" s="157">
        <v>392</v>
      </c>
      <c r="ED27" s="157">
        <v>391</v>
      </c>
      <c r="EE27" s="157">
        <v>1</v>
      </c>
      <c r="EF27" s="157">
        <v>0</v>
      </c>
      <c r="EG27" s="158">
        <f t="shared" si="19"/>
        <v>0.99744897959183676</v>
      </c>
      <c r="EH27" s="162">
        <f t="shared" si="20"/>
        <v>0</v>
      </c>
      <c r="EN27" s="157" t="s">
        <v>42</v>
      </c>
      <c r="EO27" s="157">
        <v>392</v>
      </c>
      <c r="EP27" s="157">
        <v>391</v>
      </c>
      <c r="EQ27" s="157">
        <v>1</v>
      </c>
      <c r="ER27" s="157">
        <v>0</v>
      </c>
      <c r="ES27" s="158">
        <f t="shared" si="21"/>
        <v>0.99744897959183676</v>
      </c>
      <c r="ET27" s="162">
        <f t="shared" si="22"/>
        <v>0</v>
      </c>
      <c r="EV27" s="156"/>
      <c r="EW27" s="156"/>
      <c r="EX27" s="156"/>
      <c r="EY27" s="156"/>
      <c r="EZ27" s="156"/>
    </row>
    <row r="28" spans="2:156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23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2"/>
        <v>1</v>
      </c>
      <c r="O28" s="162">
        <f t="shared" si="3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24"/>
        <v>1</v>
      </c>
      <c r="W28" s="162">
        <f t="shared" si="4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25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26"/>
        <v>1</v>
      </c>
      <c r="AN28" s="162">
        <f t="shared" si="6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27"/>
        <v>1</v>
      </c>
      <c r="AV28" s="162">
        <f t="shared" si="7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8"/>
        <v>1</v>
      </c>
      <c r="BH28" s="162">
        <f t="shared" si="9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0"/>
        <v>1</v>
      </c>
      <c r="BP28" s="162">
        <f t="shared" si="11"/>
        <v>0</v>
      </c>
      <c r="BW28" s="157" t="s">
        <v>43</v>
      </c>
      <c r="BX28" s="157">
        <v>49</v>
      </c>
      <c r="BY28" s="157">
        <v>49</v>
      </c>
      <c r="BZ28" s="157">
        <v>0</v>
      </c>
      <c r="CA28" s="157">
        <v>0</v>
      </c>
      <c r="CB28" s="158">
        <f t="shared" si="12"/>
        <v>1</v>
      </c>
      <c r="CC28" s="162">
        <f t="shared" si="13"/>
        <v>0</v>
      </c>
      <c r="CI28" s="162"/>
      <c r="CK28" s="157" t="s">
        <v>43</v>
      </c>
      <c r="CL28" s="157">
        <v>49</v>
      </c>
      <c r="CM28" s="157">
        <v>49</v>
      </c>
      <c r="CN28" s="157">
        <v>0</v>
      </c>
      <c r="CO28" s="157">
        <v>0</v>
      </c>
      <c r="CP28" s="158">
        <f t="shared" si="14"/>
        <v>1</v>
      </c>
      <c r="CQ28" s="162">
        <f t="shared" si="15"/>
        <v>0</v>
      </c>
      <c r="CS28" s="157" t="s">
        <v>43</v>
      </c>
      <c r="CT28" s="157">
        <v>49</v>
      </c>
      <c r="CU28" s="157">
        <v>49</v>
      </c>
      <c r="CV28" s="157">
        <v>0</v>
      </c>
      <c r="CW28" s="157">
        <v>0</v>
      </c>
      <c r="CX28" s="158">
        <f t="shared" si="28"/>
        <v>1</v>
      </c>
      <c r="CY28" s="162">
        <f t="shared" si="0"/>
        <v>0</v>
      </c>
      <c r="DG28" s="157" t="s">
        <v>43</v>
      </c>
      <c r="DH28" s="157">
        <v>49</v>
      </c>
      <c r="DI28" s="157">
        <v>49</v>
      </c>
      <c r="DJ28" s="157">
        <v>0</v>
      </c>
      <c r="DK28" s="157">
        <v>0</v>
      </c>
      <c r="DL28" s="158">
        <f t="shared" si="16"/>
        <v>1</v>
      </c>
      <c r="DM28" s="162">
        <f t="shared" si="1"/>
        <v>0</v>
      </c>
      <c r="DT28" s="157" t="s">
        <v>43</v>
      </c>
      <c r="DU28" s="157">
        <v>49</v>
      </c>
      <c r="DV28" s="157">
        <v>49</v>
      </c>
      <c r="DW28" s="157">
        <v>0</v>
      </c>
      <c r="DX28" s="157">
        <v>0</v>
      </c>
      <c r="DY28" s="158">
        <f t="shared" si="17"/>
        <v>1</v>
      </c>
      <c r="DZ28" s="162">
        <f t="shared" si="18"/>
        <v>0</v>
      </c>
      <c r="EB28" s="157" t="s">
        <v>43</v>
      </c>
      <c r="EC28" s="157">
        <v>49</v>
      </c>
      <c r="ED28" s="157">
        <v>49</v>
      </c>
      <c r="EE28" s="157">
        <v>0</v>
      </c>
      <c r="EF28" s="157">
        <v>0</v>
      </c>
      <c r="EG28" s="158">
        <f t="shared" si="19"/>
        <v>1</v>
      </c>
      <c r="EH28" s="162">
        <f t="shared" si="20"/>
        <v>0</v>
      </c>
      <c r="EN28" s="157" t="s">
        <v>43</v>
      </c>
      <c r="EO28" s="157">
        <v>49</v>
      </c>
      <c r="EP28" s="157">
        <v>49</v>
      </c>
      <c r="EQ28" s="157">
        <v>0</v>
      </c>
      <c r="ER28" s="157">
        <v>0</v>
      </c>
      <c r="ES28" s="158">
        <f t="shared" si="21"/>
        <v>1</v>
      </c>
      <c r="ET28" s="162">
        <f t="shared" si="22"/>
        <v>0</v>
      </c>
      <c r="EV28" s="156"/>
      <c r="EW28" s="156"/>
      <c r="EX28" s="156"/>
      <c r="EY28" s="156"/>
      <c r="EZ28" s="156"/>
    </row>
    <row r="29" spans="2:156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23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2"/>
        <v>1</v>
      </c>
      <c r="O29" s="162">
        <f t="shared" si="3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24"/>
        <v>1</v>
      </c>
      <c r="W29" s="162">
        <f t="shared" si="4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25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26"/>
        <v>1</v>
      </c>
      <c r="AN29" s="162">
        <f t="shared" si="6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27"/>
        <v>1</v>
      </c>
      <c r="AV29" s="162">
        <f t="shared" si="7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8"/>
        <v>1</v>
      </c>
      <c r="BH29" s="162">
        <f t="shared" si="9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0"/>
        <v>1</v>
      </c>
      <c r="BP29" s="162">
        <f t="shared" si="11"/>
        <v>0</v>
      </c>
      <c r="BW29" s="157" t="s">
        <v>44</v>
      </c>
      <c r="BX29" s="157">
        <v>4</v>
      </c>
      <c r="BY29" s="157">
        <v>4</v>
      </c>
      <c r="BZ29" s="157">
        <v>0</v>
      </c>
      <c r="CA29" s="157">
        <v>0</v>
      </c>
      <c r="CB29" s="158">
        <f t="shared" si="12"/>
        <v>1</v>
      </c>
      <c r="CC29" s="162">
        <f t="shared" si="13"/>
        <v>0</v>
      </c>
      <c r="CI29" s="162"/>
      <c r="CK29" s="157" t="s">
        <v>44</v>
      </c>
      <c r="CL29" s="157">
        <v>4</v>
      </c>
      <c r="CM29" s="157">
        <v>4</v>
      </c>
      <c r="CN29" s="157">
        <v>0</v>
      </c>
      <c r="CO29" s="157">
        <v>0</v>
      </c>
      <c r="CP29" s="158">
        <f t="shared" si="14"/>
        <v>1</v>
      </c>
      <c r="CQ29" s="162">
        <f t="shared" si="15"/>
        <v>0</v>
      </c>
      <c r="CS29" s="157" t="s">
        <v>44</v>
      </c>
      <c r="CT29" s="157">
        <v>4</v>
      </c>
      <c r="CU29" s="157">
        <v>4</v>
      </c>
      <c r="CV29" s="157">
        <v>0</v>
      </c>
      <c r="CW29" s="157">
        <v>0</v>
      </c>
      <c r="CX29" s="158">
        <f t="shared" si="28"/>
        <v>1</v>
      </c>
      <c r="CY29" s="162">
        <f t="shared" si="0"/>
        <v>0</v>
      </c>
      <c r="DG29" s="157" t="s">
        <v>44</v>
      </c>
      <c r="DH29" s="157">
        <v>4</v>
      </c>
      <c r="DI29" s="157">
        <v>4</v>
      </c>
      <c r="DJ29" s="157">
        <v>0</v>
      </c>
      <c r="DK29" s="157">
        <v>0</v>
      </c>
      <c r="DL29" s="158">
        <f t="shared" si="16"/>
        <v>1</v>
      </c>
      <c r="DM29" s="162">
        <f t="shared" si="1"/>
        <v>0</v>
      </c>
      <c r="DT29" s="157" t="s">
        <v>44</v>
      </c>
      <c r="DU29" s="157">
        <v>4</v>
      </c>
      <c r="DV29" s="157">
        <v>4</v>
      </c>
      <c r="DW29" s="157">
        <v>0</v>
      </c>
      <c r="DX29" s="157">
        <v>0</v>
      </c>
      <c r="DY29" s="158">
        <f t="shared" si="17"/>
        <v>1</v>
      </c>
      <c r="DZ29" s="162">
        <f t="shared" si="18"/>
        <v>0</v>
      </c>
      <c r="EB29" s="157" t="s">
        <v>44</v>
      </c>
      <c r="EC29" s="157">
        <v>4</v>
      </c>
      <c r="ED29" s="157">
        <v>4</v>
      </c>
      <c r="EE29" s="157">
        <v>0</v>
      </c>
      <c r="EF29" s="157">
        <v>0</v>
      </c>
      <c r="EG29" s="158">
        <f t="shared" si="19"/>
        <v>1</v>
      </c>
      <c r="EH29" s="162">
        <f t="shared" si="20"/>
        <v>0</v>
      </c>
      <c r="EN29" s="157" t="s">
        <v>44</v>
      </c>
      <c r="EO29" s="157">
        <v>4</v>
      </c>
      <c r="EP29" s="157">
        <v>4</v>
      </c>
      <c r="EQ29" s="157">
        <v>0</v>
      </c>
      <c r="ER29" s="157">
        <v>0</v>
      </c>
      <c r="ES29" s="158">
        <f t="shared" si="21"/>
        <v>1</v>
      </c>
      <c r="ET29" s="162">
        <f t="shared" si="22"/>
        <v>0</v>
      </c>
      <c r="EV29" s="156"/>
      <c r="EW29" s="156"/>
      <c r="EX29" s="156"/>
      <c r="EY29" s="156"/>
      <c r="EZ29" s="156"/>
    </row>
    <row r="30" spans="2:156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23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2"/>
        <v>1</v>
      </c>
      <c r="O30" s="162">
        <f t="shared" si="3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24"/>
        <v>1</v>
      </c>
      <c r="W30" s="162">
        <f t="shared" si="4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25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26"/>
        <v>1</v>
      </c>
      <c r="AN30" s="162">
        <f t="shared" si="6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27"/>
        <v>1</v>
      </c>
      <c r="AV30" s="162">
        <f t="shared" si="7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8"/>
        <v>1</v>
      </c>
      <c r="BH30" s="162">
        <f t="shared" si="9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0"/>
        <v>1</v>
      </c>
      <c r="BP30" s="162">
        <f t="shared" si="11"/>
        <v>0</v>
      </c>
      <c r="BW30" s="157" t="s">
        <v>45</v>
      </c>
      <c r="BX30" s="157">
        <v>52</v>
      </c>
      <c r="BY30" s="157">
        <v>52</v>
      </c>
      <c r="BZ30" s="157">
        <v>0</v>
      </c>
      <c r="CA30" s="157">
        <v>0</v>
      </c>
      <c r="CB30" s="158">
        <f t="shared" si="12"/>
        <v>1</v>
      </c>
      <c r="CC30" s="162">
        <f t="shared" si="13"/>
        <v>0</v>
      </c>
      <c r="CD30" s="182" t="s">
        <v>46</v>
      </c>
      <c r="CE30" s="17">
        <v>145</v>
      </c>
      <c r="CF30" s="17">
        <v>141</v>
      </c>
      <c r="CG30" s="17">
        <v>4</v>
      </c>
      <c r="CH30" s="17">
        <v>0</v>
      </c>
      <c r="CI30" s="162">
        <f>CF30/CE30</f>
        <v>0.97241379310344822</v>
      </c>
      <c r="CK30" s="157" t="s">
        <v>45</v>
      </c>
      <c r="CL30" s="157">
        <v>52</v>
      </c>
      <c r="CM30" s="157">
        <v>52</v>
      </c>
      <c r="CN30" s="157">
        <v>0</v>
      </c>
      <c r="CO30" s="157">
        <v>0</v>
      </c>
      <c r="CP30" s="158">
        <f t="shared" si="14"/>
        <v>1</v>
      </c>
      <c r="CQ30" s="162">
        <f t="shared" si="15"/>
        <v>0</v>
      </c>
      <c r="CS30" s="157" t="s">
        <v>45</v>
      </c>
      <c r="CT30" s="157">
        <v>52</v>
      </c>
      <c r="CU30" s="157">
        <v>52</v>
      </c>
      <c r="CV30" s="157">
        <v>0</v>
      </c>
      <c r="CW30" s="157">
        <v>0</v>
      </c>
      <c r="CX30" s="158">
        <f t="shared" si="28"/>
        <v>1</v>
      </c>
      <c r="CY30" s="162">
        <f t="shared" si="0"/>
        <v>0</v>
      </c>
      <c r="DG30" s="157" t="s">
        <v>45</v>
      </c>
      <c r="DH30" s="157">
        <v>52</v>
      </c>
      <c r="DI30" s="157">
        <v>52</v>
      </c>
      <c r="DJ30" s="157">
        <v>0</v>
      </c>
      <c r="DK30" s="157">
        <v>0</v>
      </c>
      <c r="DL30" s="158">
        <f t="shared" si="16"/>
        <v>1</v>
      </c>
      <c r="DM30" s="162">
        <f t="shared" si="1"/>
        <v>0</v>
      </c>
      <c r="DT30" s="157" t="s">
        <v>45</v>
      </c>
      <c r="DU30" s="157">
        <v>52</v>
      </c>
      <c r="DV30" s="157">
        <v>52</v>
      </c>
      <c r="DW30" s="157">
        <v>0</v>
      </c>
      <c r="DX30" s="157">
        <v>0</v>
      </c>
      <c r="DY30" s="158">
        <f t="shared" si="17"/>
        <v>1</v>
      </c>
      <c r="DZ30" s="162">
        <f t="shared" si="18"/>
        <v>0</v>
      </c>
      <c r="EB30" s="157" t="s">
        <v>45</v>
      </c>
      <c r="EC30" s="157">
        <v>52</v>
      </c>
      <c r="ED30" s="157">
        <v>52</v>
      </c>
      <c r="EE30" s="157">
        <v>0</v>
      </c>
      <c r="EF30" s="157">
        <v>0</v>
      </c>
      <c r="EG30" s="158">
        <f t="shared" si="19"/>
        <v>1</v>
      </c>
      <c r="EH30" s="162">
        <f t="shared" si="20"/>
        <v>0</v>
      </c>
      <c r="EN30" s="157" t="s">
        <v>45</v>
      </c>
      <c r="EO30" s="157">
        <v>52</v>
      </c>
      <c r="EP30" s="157">
        <v>52</v>
      </c>
      <c r="EQ30" s="157">
        <v>0</v>
      </c>
      <c r="ER30" s="157">
        <v>0</v>
      </c>
      <c r="ES30" s="158">
        <f t="shared" si="21"/>
        <v>1</v>
      </c>
      <c r="ET30" s="162">
        <f t="shared" si="22"/>
        <v>0</v>
      </c>
      <c r="EV30" s="156"/>
      <c r="EW30" s="156"/>
      <c r="EX30" s="156"/>
      <c r="EY30" s="156"/>
      <c r="EZ30" s="156"/>
    </row>
    <row r="31" spans="2:156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2"/>
        <v>1</v>
      </c>
      <c r="O31" s="162">
        <f t="shared" si="3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24"/>
        <v>1</v>
      </c>
      <c r="W31" s="162">
        <f t="shared" si="4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25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26"/>
        <v>1</v>
      </c>
      <c r="AN31" s="162">
        <f t="shared" si="6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27"/>
        <v>1</v>
      </c>
      <c r="AV31" s="162">
        <f t="shared" si="7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8"/>
        <v>1</v>
      </c>
      <c r="BH31" s="162">
        <f t="shared" si="9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0"/>
        <v>1</v>
      </c>
      <c r="BP31" s="162">
        <f t="shared" si="11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W31" s="163" t="s">
        <v>46</v>
      </c>
      <c r="BX31" s="157">
        <v>141</v>
      </c>
      <c r="BY31" s="157">
        <v>141</v>
      </c>
      <c r="BZ31" s="157">
        <v>0</v>
      </c>
      <c r="CA31" s="157">
        <v>0</v>
      </c>
      <c r="CB31" s="158">
        <f t="shared" si="12"/>
        <v>1</v>
      </c>
      <c r="CC31" s="162">
        <f t="shared" si="13"/>
        <v>0</v>
      </c>
      <c r="CI31" s="162"/>
      <c r="CK31" s="163" t="s">
        <v>46</v>
      </c>
      <c r="CL31" s="157">
        <v>141</v>
      </c>
      <c r="CM31" s="157">
        <v>141</v>
      </c>
      <c r="CN31" s="157">
        <v>0</v>
      </c>
      <c r="CO31" s="157">
        <v>0</v>
      </c>
      <c r="CP31" s="158">
        <f t="shared" si="14"/>
        <v>1</v>
      </c>
      <c r="CQ31" s="162">
        <f t="shared" si="15"/>
        <v>0</v>
      </c>
      <c r="CS31" s="163" t="s">
        <v>46</v>
      </c>
      <c r="CT31" s="157">
        <v>141</v>
      </c>
      <c r="CU31" s="157">
        <v>141</v>
      </c>
      <c r="CV31" s="157">
        <v>0</v>
      </c>
      <c r="CW31" s="157">
        <v>0</v>
      </c>
      <c r="CX31" s="158">
        <f t="shared" si="28"/>
        <v>1</v>
      </c>
      <c r="CY31" s="162">
        <f t="shared" si="0"/>
        <v>0</v>
      </c>
      <c r="CZ31" s="182" t="s">
        <v>46</v>
      </c>
      <c r="DA31" s="17">
        <v>145</v>
      </c>
      <c r="DB31" s="17">
        <v>141</v>
      </c>
      <c r="DC31" s="17">
        <v>4</v>
      </c>
      <c r="DD31" s="17">
        <v>0</v>
      </c>
      <c r="DE31" s="162">
        <f>DB31/DA31</f>
        <v>0.97241379310344822</v>
      </c>
      <c r="DG31" s="163" t="s">
        <v>46</v>
      </c>
      <c r="DH31" s="157">
        <v>141</v>
      </c>
      <c r="DI31" s="157">
        <v>141</v>
      </c>
      <c r="DJ31" s="157">
        <v>0</v>
      </c>
      <c r="DK31" s="157">
        <v>0</v>
      </c>
      <c r="DL31" s="158">
        <f t="shared" si="16"/>
        <v>1</v>
      </c>
      <c r="DM31" s="162">
        <f t="shared" si="1"/>
        <v>0</v>
      </c>
      <c r="DN31" s="182" t="s">
        <v>46</v>
      </c>
      <c r="DO31" s="17">
        <v>145</v>
      </c>
      <c r="DP31" s="17">
        <v>141</v>
      </c>
      <c r="DQ31" s="17">
        <v>4</v>
      </c>
      <c r="DR31" s="17">
        <v>0</v>
      </c>
      <c r="DT31" s="157" t="s">
        <v>46</v>
      </c>
      <c r="DU31" s="157">
        <v>145</v>
      </c>
      <c r="DV31" s="157">
        <v>141</v>
      </c>
      <c r="DW31" s="157">
        <v>0</v>
      </c>
      <c r="DX31" s="157">
        <v>4</v>
      </c>
      <c r="DY31" s="158">
        <f t="shared" si="17"/>
        <v>0.97241379310344822</v>
      </c>
      <c r="DZ31" s="162">
        <f t="shared" si="18"/>
        <v>-2.7586206896551779E-2</v>
      </c>
      <c r="EB31" s="163" t="s">
        <v>46</v>
      </c>
      <c r="EC31" s="157">
        <v>141</v>
      </c>
      <c r="ED31" s="157">
        <v>141</v>
      </c>
      <c r="EE31" s="157">
        <v>0</v>
      </c>
      <c r="EF31" s="157">
        <v>0</v>
      </c>
      <c r="EG31" s="158">
        <f t="shared" si="19"/>
        <v>1</v>
      </c>
      <c r="EH31" s="162">
        <f t="shared" si="20"/>
        <v>0</v>
      </c>
      <c r="EI31" s="182" t="s">
        <v>46</v>
      </c>
      <c r="EJ31" s="17">
        <v>145</v>
      </c>
      <c r="EK31" s="17">
        <v>141</v>
      </c>
      <c r="EL31" s="17">
        <v>4</v>
      </c>
      <c r="EM31" s="17">
        <v>0</v>
      </c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f t="shared" si="21"/>
        <v>1</v>
      </c>
      <c r="ET31" s="162">
        <f t="shared" si="22"/>
        <v>0</v>
      </c>
      <c r="EV31" s="182" t="s">
        <v>46</v>
      </c>
      <c r="EW31" s="17">
        <v>145</v>
      </c>
      <c r="EX31" s="17">
        <v>141</v>
      </c>
      <c r="EY31" s="17">
        <v>4</v>
      </c>
      <c r="EZ31" s="17">
        <v>0</v>
      </c>
    </row>
    <row r="32" spans="2:156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23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2"/>
        <v>1</v>
      </c>
      <c r="O32" s="162">
        <f t="shared" si="3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24"/>
        <v>1</v>
      </c>
      <c r="W32" s="162">
        <f t="shared" si="4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25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26"/>
        <v>1</v>
      </c>
      <c r="AN32" s="162">
        <f t="shared" si="6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27"/>
        <v>1</v>
      </c>
      <c r="AV32" s="162">
        <f t="shared" si="7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8"/>
        <v>1</v>
      </c>
      <c r="BH32" s="162">
        <f t="shared" si="9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0"/>
        <v>1</v>
      </c>
      <c r="BP32" s="162">
        <f t="shared" si="11"/>
        <v>0</v>
      </c>
      <c r="BW32" s="157" t="s">
        <v>47</v>
      </c>
      <c r="BX32" s="157">
        <v>45</v>
      </c>
      <c r="BY32" s="157">
        <v>45</v>
      </c>
      <c r="BZ32" s="157">
        <v>0</v>
      </c>
      <c r="CA32" s="157">
        <v>0</v>
      </c>
      <c r="CB32" s="158">
        <f t="shared" si="12"/>
        <v>1</v>
      </c>
      <c r="CC32" s="162">
        <f t="shared" si="13"/>
        <v>0</v>
      </c>
      <c r="CI32" s="162"/>
      <c r="CK32" s="157" t="s">
        <v>47</v>
      </c>
      <c r="CL32" s="157">
        <v>45</v>
      </c>
      <c r="CM32" s="157">
        <v>45</v>
      </c>
      <c r="CN32" s="157">
        <v>0</v>
      </c>
      <c r="CO32" s="157">
        <v>0</v>
      </c>
      <c r="CP32" s="158">
        <f t="shared" si="14"/>
        <v>1</v>
      </c>
      <c r="CQ32" s="162">
        <f t="shared" si="15"/>
        <v>0</v>
      </c>
      <c r="CS32" s="157" t="s">
        <v>47</v>
      </c>
      <c r="CT32" s="157">
        <v>45</v>
      </c>
      <c r="CU32" s="157">
        <v>45</v>
      </c>
      <c r="CV32" s="157">
        <v>0</v>
      </c>
      <c r="CW32" s="157">
        <v>0</v>
      </c>
      <c r="CX32" s="158">
        <f t="shared" si="28"/>
        <v>1</v>
      </c>
      <c r="CY32" s="162">
        <f t="shared" si="0"/>
        <v>0</v>
      </c>
      <c r="DG32" s="157" t="s">
        <v>47</v>
      </c>
      <c r="DH32" s="157">
        <v>45</v>
      </c>
      <c r="DI32" s="157">
        <v>45</v>
      </c>
      <c r="DJ32" s="157">
        <v>0</v>
      </c>
      <c r="DK32" s="157">
        <v>0</v>
      </c>
      <c r="DL32" s="158">
        <f t="shared" si="16"/>
        <v>1</v>
      </c>
      <c r="DM32" s="162">
        <f t="shared" si="1"/>
        <v>0</v>
      </c>
      <c r="DT32" s="157" t="s">
        <v>47</v>
      </c>
      <c r="DU32" s="157">
        <v>45</v>
      </c>
      <c r="DV32" s="157">
        <v>45</v>
      </c>
      <c r="DW32" s="157">
        <v>0</v>
      </c>
      <c r="DX32" s="157">
        <v>0</v>
      </c>
      <c r="DY32" s="158">
        <f t="shared" si="17"/>
        <v>1</v>
      </c>
      <c r="DZ32" s="162">
        <f t="shared" si="18"/>
        <v>0</v>
      </c>
      <c r="EB32" s="157" t="s">
        <v>47</v>
      </c>
      <c r="EC32" s="157">
        <v>45</v>
      </c>
      <c r="ED32" s="157">
        <v>45</v>
      </c>
      <c r="EE32" s="157">
        <v>0</v>
      </c>
      <c r="EF32" s="157">
        <v>0</v>
      </c>
      <c r="EG32" s="158">
        <f t="shared" si="19"/>
        <v>1</v>
      </c>
      <c r="EH32" s="162">
        <f t="shared" si="20"/>
        <v>0</v>
      </c>
      <c r="EN32" s="157" t="s">
        <v>47</v>
      </c>
      <c r="EO32" s="157">
        <v>45</v>
      </c>
      <c r="EP32" s="157">
        <v>45</v>
      </c>
      <c r="EQ32" s="157">
        <v>0</v>
      </c>
      <c r="ER32" s="157">
        <v>0</v>
      </c>
      <c r="ES32" s="158">
        <f t="shared" si="21"/>
        <v>1</v>
      </c>
      <c r="ET32" s="162">
        <f t="shared" si="22"/>
        <v>0</v>
      </c>
      <c r="EV32" s="156"/>
      <c r="EW32" s="156"/>
      <c r="EX32" s="156"/>
      <c r="EY32" s="156"/>
      <c r="EZ32" s="156"/>
    </row>
    <row r="33" spans="2:156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23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2"/>
        <v>0.5</v>
      </c>
      <c r="O33" s="162">
        <f t="shared" si="3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24"/>
        <v>0.5</v>
      </c>
      <c r="W33" s="162">
        <f t="shared" si="4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25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26"/>
        <v>0.5</v>
      </c>
      <c r="AN33" s="162">
        <f t="shared" si="6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27"/>
        <v>0.5</v>
      </c>
      <c r="AV33" s="162">
        <f t="shared" si="7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8"/>
        <v>0.5</v>
      </c>
      <c r="BH33" s="162">
        <f t="shared" si="9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0"/>
        <v>0.5</v>
      </c>
      <c r="BP33" s="162">
        <f t="shared" si="11"/>
        <v>0</v>
      </c>
      <c r="BW33" s="157" t="s">
        <v>48</v>
      </c>
      <c r="BX33" s="157">
        <v>4</v>
      </c>
      <c r="BY33" s="157">
        <v>2</v>
      </c>
      <c r="BZ33" s="157">
        <v>2</v>
      </c>
      <c r="CA33" s="157">
        <v>0</v>
      </c>
      <c r="CB33" s="158">
        <f t="shared" si="12"/>
        <v>0.5</v>
      </c>
      <c r="CC33" s="162">
        <f t="shared" si="13"/>
        <v>0</v>
      </c>
      <c r="CI33" s="162"/>
      <c r="CK33" s="157" t="s">
        <v>48</v>
      </c>
      <c r="CL33" s="157">
        <v>4</v>
      </c>
      <c r="CM33" s="157">
        <v>2</v>
      </c>
      <c r="CN33" s="157">
        <v>2</v>
      </c>
      <c r="CO33" s="157">
        <v>0</v>
      </c>
      <c r="CP33" s="158">
        <f t="shared" si="14"/>
        <v>0.5</v>
      </c>
      <c r="CQ33" s="162">
        <f t="shared" si="15"/>
        <v>0</v>
      </c>
      <c r="CS33" s="157" t="s">
        <v>48</v>
      </c>
      <c r="CT33" s="157">
        <v>4</v>
      </c>
      <c r="CU33" s="157">
        <v>2</v>
      </c>
      <c r="CV33" s="157">
        <v>2</v>
      </c>
      <c r="CW33" s="157">
        <v>0</v>
      </c>
      <c r="CX33" s="158">
        <f t="shared" si="28"/>
        <v>0.5</v>
      </c>
      <c r="CY33" s="162">
        <f t="shared" si="0"/>
        <v>0</v>
      </c>
      <c r="DG33" s="157" t="s">
        <v>48</v>
      </c>
      <c r="DH33" s="157">
        <v>4</v>
      </c>
      <c r="DI33" s="157">
        <v>2</v>
      </c>
      <c r="DJ33" s="157">
        <v>2</v>
      </c>
      <c r="DK33" s="157">
        <v>0</v>
      </c>
      <c r="DL33" s="158">
        <f t="shared" si="16"/>
        <v>0.5</v>
      </c>
      <c r="DM33" s="162">
        <f t="shared" si="1"/>
        <v>0</v>
      </c>
      <c r="DT33" s="157" t="s">
        <v>48</v>
      </c>
      <c r="DU33" s="157">
        <v>4</v>
      </c>
      <c r="DV33" s="157">
        <v>2</v>
      </c>
      <c r="DW33" s="157">
        <v>2</v>
      </c>
      <c r="DX33" s="157">
        <v>0</v>
      </c>
      <c r="DY33" s="158">
        <f t="shared" si="17"/>
        <v>0.5</v>
      </c>
      <c r="DZ33" s="162">
        <f t="shared" si="18"/>
        <v>0</v>
      </c>
      <c r="EB33" s="157" t="s">
        <v>48</v>
      </c>
      <c r="EC33" s="157">
        <v>4</v>
      </c>
      <c r="ED33" s="157">
        <v>2</v>
      </c>
      <c r="EE33" s="157">
        <v>2</v>
      </c>
      <c r="EF33" s="157">
        <v>0</v>
      </c>
      <c r="EG33" s="158">
        <f t="shared" si="19"/>
        <v>0.5</v>
      </c>
      <c r="EH33" s="162">
        <f t="shared" si="20"/>
        <v>0</v>
      </c>
      <c r="EN33" s="157" t="s">
        <v>48</v>
      </c>
      <c r="EO33" s="157">
        <v>4</v>
      </c>
      <c r="EP33" s="157">
        <v>2</v>
      </c>
      <c r="EQ33" s="157">
        <v>2</v>
      </c>
      <c r="ER33" s="157">
        <v>0</v>
      </c>
      <c r="ES33" s="158">
        <f t="shared" si="21"/>
        <v>0.5</v>
      </c>
      <c r="ET33" s="162">
        <f t="shared" si="22"/>
        <v>0</v>
      </c>
      <c r="EV33" s="156"/>
      <c r="EW33" s="156"/>
      <c r="EX33" s="156"/>
      <c r="EY33" s="156"/>
      <c r="EZ33" s="156"/>
    </row>
    <row r="34" spans="2:156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23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2"/>
        <v>0.93333333333333335</v>
      </c>
      <c r="O34" s="162">
        <f t="shared" si="3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24"/>
        <v>0.93333333333333335</v>
      </c>
      <c r="W34" s="162">
        <f t="shared" si="4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25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26"/>
        <v>0.8666666666666667</v>
      </c>
      <c r="AN34" s="162">
        <f t="shared" si="6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27"/>
        <v>0.8666666666666667</v>
      </c>
      <c r="AV34" s="162">
        <f t="shared" si="7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8"/>
        <v>1</v>
      </c>
      <c r="BH34" s="162">
        <f t="shared" si="9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0"/>
        <v>1</v>
      </c>
      <c r="BP34" s="162">
        <f t="shared" si="11"/>
        <v>0</v>
      </c>
      <c r="BQ34" t="s">
        <v>119</v>
      </c>
      <c r="BW34" s="157" t="s">
        <v>49</v>
      </c>
      <c r="BX34" s="157">
        <v>15</v>
      </c>
      <c r="BY34" s="157">
        <v>15</v>
      </c>
      <c r="BZ34" s="157">
        <v>0</v>
      </c>
      <c r="CA34" s="157">
        <v>0</v>
      </c>
      <c r="CB34" s="158">
        <f t="shared" si="12"/>
        <v>1</v>
      </c>
      <c r="CC34" s="162">
        <f t="shared" si="13"/>
        <v>0</v>
      </c>
      <c r="CD34" t="s">
        <v>119</v>
      </c>
      <c r="CI34" s="162"/>
      <c r="CK34" s="157" t="s">
        <v>49</v>
      </c>
      <c r="CL34" s="157">
        <v>15</v>
      </c>
      <c r="CM34" s="157">
        <v>15</v>
      </c>
      <c r="CN34" s="157">
        <v>0</v>
      </c>
      <c r="CO34" s="157">
        <v>0</v>
      </c>
      <c r="CP34" s="158">
        <f t="shared" si="14"/>
        <v>1</v>
      </c>
      <c r="CQ34" s="162">
        <f t="shared" si="15"/>
        <v>0</v>
      </c>
      <c r="CR34" t="s">
        <v>119</v>
      </c>
      <c r="CS34" s="157" t="s">
        <v>49</v>
      </c>
      <c r="CT34" s="157">
        <v>15</v>
      </c>
      <c r="CU34" s="157">
        <v>15</v>
      </c>
      <c r="CV34" s="159">
        <v>0</v>
      </c>
      <c r="CW34" s="157">
        <v>0</v>
      </c>
      <c r="CX34" s="158">
        <f t="shared" si="28"/>
        <v>1</v>
      </c>
      <c r="CY34" s="162">
        <f t="shared" si="0"/>
        <v>0</v>
      </c>
      <c r="CZ34" t="s">
        <v>119</v>
      </c>
      <c r="DG34" s="157" t="s">
        <v>49</v>
      </c>
      <c r="DH34" s="157">
        <v>15</v>
      </c>
      <c r="DI34" s="157">
        <v>15</v>
      </c>
      <c r="DJ34" s="159">
        <v>0</v>
      </c>
      <c r="DK34" s="157">
        <v>0</v>
      </c>
      <c r="DL34" s="158">
        <f t="shared" si="16"/>
        <v>1</v>
      </c>
      <c r="DM34" s="162">
        <f t="shared" si="1"/>
        <v>0</v>
      </c>
      <c r="DN34" t="s">
        <v>119</v>
      </c>
      <c r="DT34" s="157" t="s">
        <v>49</v>
      </c>
      <c r="DU34" s="157">
        <v>15</v>
      </c>
      <c r="DV34" s="157">
        <v>14</v>
      </c>
      <c r="DW34" s="157">
        <v>1</v>
      </c>
      <c r="DX34" s="157">
        <v>0</v>
      </c>
      <c r="DY34" s="158">
        <f t="shared" si="17"/>
        <v>0.93333333333333335</v>
      </c>
      <c r="DZ34" s="162">
        <f t="shared" si="18"/>
        <v>-6.6666666666666652E-2</v>
      </c>
      <c r="EB34" s="157" t="s">
        <v>49</v>
      </c>
      <c r="EC34" s="157">
        <v>15</v>
      </c>
      <c r="ED34" s="157">
        <v>15</v>
      </c>
      <c r="EE34" s="159">
        <v>0</v>
      </c>
      <c r="EF34" s="157">
        <v>0</v>
      </c>
      <c r="EG34" s="158">
        <f t="shared" si="19"/>
        <v>1</v>
      </c>
      <c r="EH34" s="162">
        <f t="shared" si="20"/>
        <v>0</v>
      </c>
      <c r="EI34" t="s">
        <v>119</v>
      </c>
      <c r="EN34" s="157" t="s">
        <v>49</v>
      </c>
      <c r="EO34" s="157">
        <v>15</v>
      </c>
      <c r="EP34" s="157">
        <v>15</v>
      </c>
      <c r="EQ34" s="159">
        <v>0</v>
      </c>
      <c r="ER34" s="157">
        <v>0</v>
      </c>
      <c r="ES34" s="158">
        <f t="shared" si="21"/>
        <v>1</v>
      </c>
      <c r="ET34" s="162">
        <f t="shared" si="22"/>
        <v>0</v>
      </c>
      <c r="EU34" t="s">
        <v>119</v>
      </c>
      <c r="EV34" s="156"/>
      <c r="EW34" s="156"/>
      <c r="EX34" s="156"/>
      <c r="EY34" s="156"/>
      <c r="EZ34" s="156"/>
    </row>
    <row r="35" spans="2:156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23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2"/>
        <v>1</v>
      </c>
      <c r="O35" s="162">
        <f t="shared" si="3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24"/>
        <v>1</v>
      </c>
      <c r="W35" s="162">
        <f t="shared" si="4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25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26"/>
        <v>1</v>
      </c>
      <c r="AN35" s="162">
        <f t="shared" si="6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27"/>
        <v>1</v>
      </c>
      <c r="AV35" s="162">
        <f t="shared" si="7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8"/>
        <v>1</v>
      </c>
      <c r="BH35" s="162">
        <f t="shared" si="9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0"/>
        <v>1</v>
      </c>
      <c r="BP35" s="162">
        <f t="shared" si="11"/>
        <v>0</v>
      </c>
      <c r="BW35" s="157" t="s">
        <v>50</v>
      </c>
      <c r="BX35" s="157">
        <v>18</v>
      </c>
      <c r="BY35" s="157">
        <v>18</v>
      </c>
      <c r="BZ35" s="157">
        <v>0</v>
      </c>
      <c r="CA35" s="157">
        <v>0</v>
      </c>
      <c r="CB35" s="158">
        <f t="shared" si="12"/>
        <v>1</v>
      </c>
      <c r="CC35" s="162">
        <f t="shared" si="13"/>
        <v>0</v>
      </c>
      <c r="CI35" s="162"/>
      <c r="CK35" s="157" t="s">
        <v>50</v>
      </c>
      <c r="CL35" s="157">
        <v>18</v>
      </c>
      <c r="CM35" s="157">
        <v>18</v>
      </c>
      <c r="CN35" s="157">
        <v>0</v>
      </c>
      <c r="CO35" s="157">
        <v>0</v>
      </c>
      <c r="CP35" s="158">
        <f t="shared" si="14"/>
        <v>1</v>
      </c>
      <c r="CQ35" s="162">
        <f t="shared" si="15"/>
        <v>0</v>
      </c>
      <c r="CS35" s="157" t="s">
        <v>50</v>
      </c>
      <c r="CT35" s="157">
        <v>18</v>
      </c>
      <c r="CU35" s="157">
        <v>18</v>
      </c>
      <c r="CV35" s="157">
        <v>0</v>
      </c>
      <c r="CW35" s="157">
        <v>0</v>
      </c>
      <c r="CX35" s="158">
        <f t="shared" si="28"/>
        <v>1</v>
      </c>
      <c r="CY35" s="162">
        <f t="shared" ref="CY35:CY66" si="29">CX35-CP35</f>
        <v>0</v>
      </c>
      <c r="DG35" s="157" t="s">
        <v>50</v>
      </c>
      <c r="DH35" s="157">
        <v>18</v>
      </c>
      <c r="DI35" s="157">
        <v>18</v>
      </c>
      <c r="DJ35" s="157">
        <v>0</v>
      </c>
      <c r="DK35" s="157">
        <v>0</v>
      </c>
      <c r="DL35" s="158">
        <f t="shared" si="16"/>
        <v>1</v>
      </c>
      <c r="DM35" s="162">
        <f t="shared" ref="DM35:DM66" si="30">DL35-CX35</f>
        <v>0</v>
      </c>
      <c r="DT35" s="157" t="s">
        <v>50</v>
      </c>
      <c r="DU35" s="157">
        <v>18</v>
      </c>
      <c r="DV35" s="157">
        <v>18</v>
      </c>
      <c r="DW35" s="157">
        <v>0</v>
      </c>
      <c r="DX35" s="157">
        <v>0</v>
      </c>
      <c r="DY35" s="158">
        <f t="shared" si="17"/>
        <v>1</v>
      </c>
      <c r="DZ35" s="162">
        <f t="shared" si="18"/>
        <v>0</v>
      </c>
      <c r="EB35" s="157" t="s">
        <v>50</v>
      </c>
      <c r="EC35" s="157">
        <v>18</v>
      </c>
      <c r="ED35" s="157">
        <v>18</v>
      </c>
      <c r="EE35" s="157">
        <v>0</v>
      </c>
      <c r="EF35" s="157">
        <v>0</v>
      </c>
      <c r="EG35" s="158">
        <f t="shared" si="19"/>
        <v>1</v>
      </c>
      <c r="EH35" s="162">
        <f t="shared" si="20"/>
        <v>0</v>
      </c>
      <c r="EN35" s="157" t="s">
        <v>50</v>
      </c>
      <c r="EO35" s="157">
        <v>18</v>
      </c>
      <c r="EP35" s="157">
        <v>18</v>
      </c>
      <c r="EQ35" s="157">
        <v>0</v>
      </c>
      <c r="ER35" s="157">
        <v>0</v>
      </c>
      <c r="ES35" s="158">
        <f t="shared" si="21"/>
        <v>1</v>
      </c>
      <c r="ET35" s="162">
        <f t="shared" si="22"/>
        <v>0</v>
      </c>
      <c r="EV35" s="156"/>
      <c r="EW35" s="156"/>
      <c r="EX35" s="156"/>
      <c r="EY35" s="156"/>
      <c r="EZ35" s="156"/>
    </row>
    <row r="36" spans="2:156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23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2"/>
        <v>1</v>
      </c>
      <c r="O36" s="162">
        <f t="shared" si="3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24"/>
        <v>1</v>
      </c>
      <c r="W36" s="162">
        <f t="shared" si="4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25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26"/>
        <v>1</v>
      </c>
      <c r="AN36" s="162">
        <f t="shared" si="6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27"/>
        <v>1</v>
      </c>
      <c r="AV36" s="162">
        <f t="shared" si="7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8"/>
        <v>1</v>
      </c>
      <c r="BH36" s="162">
        <f t="shared" si="9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0"/>
        <v>1</v>
      </c>
      <c r="BP36" s="162">
        <f t="shared" si="11"/>
        <v>0</v>
      </c>
      <c r="BW36" s="157" t="s">
        <v>51</v>
      </c>
      <c r="BX36" s="157">
        <v>59</v>
      </c>
      <c r="BY36" s="157">
        <v>59</v>
      </c>
      <c r="BZ36" s="157">
        <v>0</v>
      </c>
      <c r="CA36" s="157">
        <v>0</v>
      </c>
      <c r="CB36" s="158">
        <f t="shared" si="12"/>
        <v>1</v>
      </c>
      <c r="CC36" s="162">
        <f t="shared" si="13"/>
        <v>0</v>
      </c>
      <c r="CI36" s="162"/>
      <c r="CK36" s="157" t="s">
        <v>51</v>
      </c>
      <c r="CL36" s="157">
        <v>59</v>
      </c>
      <c r="CM36" s="157">
        <v>59</v>
      </c>
      <c r="CN36" s="157">
        <v>0</v>
      </c>
      <c r="CO36" s="157">
        <v>0</v>
      </c>
      <c r="CP36" s="158">
        <f t="shared" si="14"/>
        <v>1</v>
      </c>
      <c r="CQ36" s="162">
        <f t="shared" si="15"/>
        <v>0</v>
      </c>
      <c r="CS36" s="157" t="s">
        <v>51</v>
      </c>
      <c r="CT36" s="157">
        <v>59</v>
      </c>
      <c r="CU36" s="157">
        <v>59</v>
      </c>
      <c r="CV36" s="157">
        <v>0</v>
      </c>
      <c r="CW36" s="157">
        <v>0</v>
      </c>
      <c r="CX36" s="158">
        <f t="shared" si="28"/>
        <v>1</v>
      </c>
      <c r="CY36" s="162">
        <f t="shared" si="29"/>
        <v>0</v>
      </c>
      <c r="DG36" s="157" t="s">
        <v>51</v>
      </c>
      <c r="DH36" s="157">
        <v>59</v>
      </c>
      <c r="DI36" s="157">
        <v>59</v>
      </c>
      <c r="DJ36" s="157">
        <v>0</v>
      </c>
      <c r="DK36" s="157">
        <v>0</v>
      </c>
      <c r="DL36" s="158">
        <f t="shared" si="16"/>
        <v>1</v>
      </c>
      <c r="DM36" s="162">
        <f t="shared" si="30"/>
        <v>0</v>
      </c>
      <c r="DT36" s="157" t="s">
        <v>51</v>
      </c>
      <c r="DU36" s="157">
        <v>59</v>
      </c>
      <c r="DV36" s="157">
        <v>59</v>
      </c>
      <c r="DW36" s="157">
        <v>0</v>
      </c>
      <c r="DX36" s="157">
        <v>0</v>
      </c>
      <c r="DY36" s="158">
        <f t="shared" si="17"/>
        <v>1</v>
      </c>
      <c r="DZ36" s="162">
        <f t="shared" si="18"/>
        <v>0</v>
      </c>
      <c r="EB36" s="157" t="s">
        <v>51</v>
      </c>
      <c r="EC36" s="157">
        <v>59</v>
      </c>
      <c r="ED36" s="157">
        <v>59</v>
      </c>
      <c r="EE36" s="157">
        <v>0</v>
      </c>
      <c r="EF36" s="157">
        <v>0</v>
      </c>
      <c r="EG36" s="158">
        <f t="shared" si="19"/>
        <v>1</v>
      </c>
      <c r="EH36" s="162">
        <f t="shared" si="20"/>
        <v>0</v>
      </c>
      <c r="EN36" s="157" t="s">
        <v>51</v>
      </c>
      <c r="EO36" s="157">
        <v>58</v>
      </c>
      <c r="EP36" s="157">
        <v>58</v>
      </c>
      <c r="EQ36" s="157">
        <v>0</v>
      </c>
      <c r="ER36" s="157">
        <v>0</v>
      </c>
      <c r="ES36" s="158">
        <f t="shared" si="21"/>
        <v>1</v>
      </c>
      <c r="ET36" s="162">
        <f t="shared" si="22"/>
        <v>0</v>
      </c>
      <c r="EV36" s="156"/>
      <c r="EW36" s="156"/>
      <c r="EX36" s="156"/>
      <c r="EY36" s="156"/>
      <c r="EZ36" s="156"/>
    </row>
    <row r="37" spans="2:156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23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2"/>
        <v>0.8571428571428571</v>
      </c>
      <c r="O37" s="162">
        <f t="shared" si="3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24"/>
        <v>0.8571428571428571</v>
      </c>
      <c r="W37" s="162">
        <f t="shared" si="4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25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26"/>
        <v>0.8571428571428571</v>
      </c>
      <c r="AN37" s="162">
        <f t="shared" si="6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27"/>
        <v>0.8571428571428571</v>
      </c>
      <c r="AV37" s="162">
        <f t="shared" si="7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8"/>
        <v>0.8571428571428571</v>
      </c>
      <c r="BH37" s="162">
        <f t="shared" si="9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0"/>
        <v>0.8571428571428571</v>
      </c>
      <c r="BP37" s="162">
        <f t="shared" si="11"/>
        <v>0</v>
      </c>
      <c r="BW37" s="157" t="s">
        <v>52</v>
      </c>
      <c r="BX37" s="157">
        <v>14</v>
      </c>
      <c r="BY37" s="157">
        <v>12</v>
      </c>
      <c r="BZ37" s="157">
        <v>0</v>
      </c>
      <c r="CA37" s="157">
        <v>2</v>
      </c>
      <c r="CB37" s="158">
        <f t="shared" si="12"/>
        <v>0.8571428571428571</v>
      </c>
      <c r="CC37" s="162">
        <f t="shared" si="13"/>
        <v>0</v>
      </c>
      <c r="CI37" s="162"/>
      <c r="CK37" s="157" t="s">
        <v>52</v>
      </c>
      <c r="CL37" s="157">
        <v>14</v>
      </c>
      <c r="CM37" s="157">
        <v>12</v>
      </c>
      <c r="CN37" s="157">
        <v>0</v>
      </c>
      <c r="CO37" s="157">
        <v>2</v>
      </c>
      <c r="CP37" s="158">
        <f t="shared" si="14"/>
        <v>0.8571428571428571</v>
      </c>
      <c r="CQ37" s="162">
        <f t="shared" si="15"/>
        <v>0</v>
      </c>
      <c r="CS37" s="157" t="s">
        <v>52</v>
      </c>
      <c r="CT37" s="157">
        <v>14</v>
      </c>
      <c r="CU37" s="157">
        <v>12</v>
      </c>
      <c r="CV37" s="157">
        <v>0</v>
      </c>
      <c r="CW37" s="157">
        <v>2</v>
      </c>
      <c r="CX37" s="158">
        <f t="shared" si="28"/>
        <v>0.8571428571428571</v>
      </c>
      <c r="CY37" s="162">
        <f t="shared" si="29"/>
        <v>0</v>
      </c>
      <c r="DG37" s="157" t="s">
        <v>52</v>
      </c>
      <c r="DH37" s="157">
        <v>14</v>
      </c>
      <c r="DI37" s="157">
        <v>12</v>
      </c>
      <c r="DJ37" s="157">
        <v>0</v>
      </c>
      <c r="DK37" s="157">
        <v>2</v>
      </c>
      <c r="DL37" s="158">
        <f t="shared" si="16"/>
        <v>0.8571428571428571</v>
      </c>
      <c r="DM37" s="162">
        <f t="shared" si="30"/>
        <v>0</v>
      </c>
      <c r="DT37" s="157" t="s">
        <v>52</v>
      </c>
      <c r="DU37" s="157">
        <v>14</v>
      </c>
      <c r="DV37" s="157">
        <v>12</v>
      </c>
      <c r="DW37" s="157">
        <v>0</v>
      </c>
      <c r="DX37" s="157">
        <v>2</v>
      </c>
      <c r="DY37" s="158">
        <f t="shared" si="17"/>
        <v>0.8571428571428571</v>
      </c>
      <c r="DZ37" s="162">
        <f t="shared" si="18"/>
        <v>0</v>
      </c>
      <c r="EB37" s="157" t="s">
        <v>52</v>
      </c>
      <c r="EC37" s="157">
        <v>14</v>
      </c>
      <c r="ED37" s="157">
        <v>12</v>
      </c>
      <c r="EE37" s="157">
        <v>0</v>
      </c>
      <c r="EF37" s="157">
        <v>2</v>
      </c>
      <c r="EG37" s="158">
        <f t="shared" si="19"/>
        <v>0.8571428571428571</v>
      </c>
      <c r="EH37" s="162">
        <f t="shared" si="20"/>
        <v>0</v>
      </c>
      <c r="EN37" s="157" t="s">
        <v>52</v>
      </c>
      <c r="EO37" s="157">
        <v>14</v>
      </c>
      <c r="EP37" s="157">
        <v>12</v>
      </c>
      <c r="EQ37" s="157">
        <v>0</v>
      </c>
      <c r="ER37" s="157">
        <v>2</v>
      </c>
      <c r="ES37" s="158">
        <f t="shared" si="21"/>
        <v>0.8571428571428571</v>
      </c>
      <c r="ET37" s="162">
        <f t="shared" si="22"/>
        <v>0</v>
      </c>
      <c r="EV37" s="156"/>
      <c r="EW37" s="156"/>
      <c r="EX37" s="156"/>
      <c r="EY37" s="156"/>
      <c r="EZ37" s="156"/>
    </row>
    <row r="38" spans="2:156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23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2"/>
        <v>1</v>
      </c>
      <c r="O38" s="162">
        <f t="shared" si="3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24"/>
        <v>1</v>
      </c>
      <c r="W38" s="162">
        <f t="shared" si="4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25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26"/>
        <v>1</v>
      </c>
      <c r="AN38" s="162">
        <f t="shared" si="6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27"/>
        <v>1</v>
      </c>
      <c r="AV38" s="162">
        <f t="shared" si="7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8"/>
        <v>1</v>
      </c>
      <c r="BH38" s="162">
        <f t="shared" si="9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0"/>
        <v>1</v>
      </c>
      <c r="BP38" s="162">
        <f t="shared" si="11"/>
        <v>0</v>
      </c>
      <c r="BW38" s="157" t="s">
        <v>54</v>
      </c>
      <c r="BX38" s="157">
        <v>72</v>
      </c>
      <c r="BY38" s="157">
        <v>72</v>
      </c>
      <c r="BZ38" s="157">
        <v>0</v>
      </c>
      <c r="CA38" s="157">
        <v>0</v>
      </c>
      <c r="CB38" s="158">
        <f t="shared" si="12"/>
        <v>1</v>
      </c>
      <c r="CC38" s="162">
        <f t="shared" si="13"/>
        <v>0</v>
      </c>
      <c r="CI38" s="162"/>
      <c r="CK38" s="157" t="s">
        <v>54</v>
      </c>
      <c r="CL38" s="157">
        <v>72</v>
      </c>
      <c r="CM38" s="157">
        <v>72</v>
      </c>
      <c r="CN38" s="157">
        <v>0</v>
      </c>
      <c r="CO38" s="157">
        <v>0</v>
      </c>
      <c r="CP38" s="158">
        <f t="shared" si="14"/>
        <v>1</v>
      </c>
      <c r="CQ38" s="162">
        <f t="shared" si="15"/>
        <v>0</v>
      </c>
      <c r="CS38" s="157" t="s">
        <v>54</v>
      </c>
      <c r="CT38" s="157">
        <v>72</v>
      </c>
      <c r="CU38" s="157">
        <v>72</v>
      </c>
      <c r="CV38" s="157">
        <v>0</v>
      </c>
      <c r="CW38" s="157">
        <v>0</v>
      </c>
      <c r="CX38" s="158">
        <f t="shared" si="28"/>
        <v>1</v>
      </c>
      <c r="CY38" s="162">
        <f t="shared" si="29"/>
        <v>0</v>
      </c>
      <c r="DG38" s="157" t="s">
        <v>54</v>
      </c>
      <c r="DH38" s="157">
        <v>72</v>
      </c>
      <c r="DI38" s="157">
        <v>72</v>
      </c>
      <c r="DJ38" s="157">
        <v>0</v>
      </c>
      <c r="DK38" s="157">
        <v>0</v>
      </c>
      <c r="DL38" s="158">
        <f t="shared" si="16"/>
        <v>1</v>
      </c>
      <c r="DM38" s="162">
        <f t="shared" si="30"/>
        <v>0</v>
      </c>
      <c r="DT38" s="157" t="s">
        <v>54</v>
      </c>
      <c r="DU38" s="157">
        <v>72</v>
      </c>
      <c r="DV38" s="157">
        <v>72</v>
      </c>
      <c r="DW38" s="157">
        <v>0</v>
      </c>
      <c r="DX38" s="157">
        <v>0</v>
      </c>
      <c r="DY38" s="158">
        <f t="shared" si="17"/>
        <v>1</v>
      </c>
      <c r="DZ38" s="162">
        <f t="shared" si="18"/>
        <v>0</v>
      </c>
      <c r="EB38" s="157" t="s">
        <v>54</v>
      </c>
      <c r="EC38" s="157">
        <v>72</v>
      </c>
      <c r="ED38" s="157">
        <v>72</v>
      </c>
      <c r="EE38" s="157">
        <v>0</v>
      </c>
      <c r="EF38" s="157">
        <v>0</v>
      </c>
      <c r="EG38" s="158">
        <f t="shared" si="19"/>
        <v>1</v>
      </c>
      <c r="EH38" s="162">
        <f t="shared" si="20"/>
        <v>0</v>
      </c>
      <c r="EN38" s="157" t="s">
        <v>54</v>
      </c>
      <c r="EO38" s="157">
        <v>72</v>
      </c>
      <c r="EP38" s="157">
        <v>72</v>
      </c>
      <c r="EQ38" s="157">
        <v>0</v>
      </c>
      <c r="ER38" s="157">
        <v>0</v>
      </c>
      <c r="ES38" s="158">
        <f t="shared" si="21"/>
        <v>1</v>
      </c>
      <c r="ET38" s="162">
        <f t="shared" si="22"/>
        <v>0</v>
      </c>
      <c r="EV38" s="156"/>
      <c r="EW38" s="156"/>
      <c r="EX38" s="156"/>
      <c r="EY38" s="156"/>
      <c r="EZ38" s="156"/>
    </row>
    <row r="39" spans="2:156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23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2"/>
        <v>0.41176470588235292</v>
      </c>
      <c r="O39" s="162">
        <f t="shared" si="3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24"/>
        <v>0.41176470588235292</v>
      </c>
      <c r="W39" s="162">
        <f t="shared" si="4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25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26"/>
        <v>0.41176470588235292</v>
      </c>
      <c r="AN39" s="162">
        <f t="shared" si="6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27"/>
        <v>0.41176470588235292</v>
      </c>
      <c r="AV39" s="162">
        <f t="shared" si="7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8"/>
        <v>0.41176470588235292</v>
      </c>
      <c r="BH39" s="162">
        <f t="shared" si="9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0"/>
        <v>0.41176470588235292</v>
      </c>
      <c r="BP39" s="162">
        <f t="shared" si="11"/>
        <v>0</v>
      </c>
      <c r="BW39" s="157" t="s">
        <v>55</v>
      </c>
      <c r="BX39" s="157">
        <v>85</v>
      </c>
      <c r="BY39" s="157">
        <v>35</v>
      </c>
      <c r="BZ39" s="157">
        <v>50</v>
      </c>
      <c r="CA39" s="157">
        <v>0</v>
      </c>
      <c r="CB39" s="158">
        <f t="shared" si="12"/>
        <v>0.41176470588235292</v>
      </c>
      <c r="CC39" s="162">
        <f t="shared" si="13"/>
        <v>0</v>
      </c>
      <c r="CI39" s="162"/>
      <c r="CK39" s="157" t="s">
        <v>55</v>
      </c>
      <c r="CL39" s="157">
        <v>85</v>
      </c>
      <c r="CM39" s="157">
        <v>35</v>
      </c>
      <c r="CN39" s="157">
        <v>50</v>
      </c>
      <c r="CO39" s="157">
        <v>0</v>
      </c>
      <c r="CP39" s="158">
        <f t="shared" si="14"/>
        <v>0.41176470588235292</v>
      </c>
      <c r="CQ39" s="162">
        <f t="shared" si="15"/>
        <v>0</v>
      </c>
      <c r="CS39" s="157" t="s">
        <v>55</v>
      </c>
      <c r="CT39" s="157">
        <v>85</v>
      </c>
      <c r="CU39" s="157">
        <v>35</v>
      </c>
      <c r="CV39" s="157">
        <v>50</v>
      </c>
      <c r="CW39" s="157">
        <v>0</v>
      </c>
      <c r="CX39" s="158">
        <f t="shared" si="28"/>
        <v>0.41176470588235292</v>
      </c>
      <c r="CY39" s="162">
        <f t="shared" si="29"/>
        <v>0</v>
      </c>
      <c r="DG39" s="157" t="s">
        <v>55</v>
      </c>
      <c r="DH39" s="157">
        <v>85</v>
      </c>
      <c r="DI39" s="157">
        <v>35</v>
      </c>
      <c r="DJ39" s="157">
        <v>50</v>
      </c>
      <c r="DK39" s="157">
        <v>0</v>
      </c>
      <c r="DL39" s="158">
        <f t="shared" si="16"/>
        <v>0.41176470588235292</v>
      </c>
      <c r="DM39" s="162">
        <f t="shared" si="30"/>
        <v>0</v>
      </c>
      <c r="DT39" s="157" t="s">
        <v>55</v>
      </c>
      <c r="DU39" s="157">
        <v>85</v>
      </c>
      <c r="DV39" s="157">
        <v>35</v>
      </c>
      <c r="DW39" s="157">
        <v>50</v>
      </c>
      <c r="DX39" s="157">
        <v>0</v>
      </c>
      <c r="DY39" s="158">
        <f t="shared" si="17"/>
        <v>0.41176470588235292</v>
      </c>
      <c r="DZ39" s="162">
        <f t="shared" si="18"/>
        <v>0</v>
      </c>
      <c r="EB39" s="157" t="s">
        <v>55</v>
      </c>
      <c r="EC39" s="157">
        <v>85</v>
      </c>
      <c r="ED39" s="157">
        <v>35</v>
      </c>
      <c r="EE39" s="157">
        <v>50</v>
      </c>
      <c r="EF39" s="157">
        <v>0</v>
      </c>
      <c r="EG39" s="158">
        <f t="shared" si="19"/>
        <v>0.41176470588235292</v>
      </c>
      <c r="EH39" s="162">
        <f t="shared" si="20"/>
        <v>0</v>
      </c>
      <c r="EN39" s="157" t="s">
        <v>55</v>
      </c>
      <c r="EO39" s="157">
        <v>85</v>
      </c>
      <c r="EP39" s="157">
        <v>35</v>
      </c>
      <c r="EQ39" s="157">
        <v>50</v>
      </c>
      <c r="ER39" s="157">
        <v>0</v>
      </c>
      <c r="ES39" s="158">
        <f t="shared" si="21"/>
        <v>0.41176470588235292</v>
      </c>
      <c r="ET39" s="162">
        <f t="shared" si="22"/>
        <v>0</v>
      </c>
      <c r="EV39" s="156"/>
      <c r="EW39" s="156"/>
      <c r="EX39" s="156"/>
      <c r="EY39" s="156"/>
      <c r="EZ39" s="156"/>
    </row>
    <row r="40" spans="2:156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23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2"/>
        <v>0.99342105263157898</v>
      </c>
      <c r="O40" s="162">
        <f t="shared" si="3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24"/>
        <v>0.99346405228758172</v>
      </c>
      <c r="W40" s="162">
        <f t="shared" si="4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25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26"/>
        <v>0.99346405228758172</v>
      </c>
      <c r="AN40" s="162">
        <f t="shared" si="6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27"/>
        <v>0.99346405228758172</v>
      </c>
      <c r="AV40" s="162">
        <f t="shared" si="7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8"/>
        <v>0.99346405228758172</v>
      </c>
      <c r="BH40" s="162">
        <f t="shared" si="9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0"/>
        <v>0.99346405228758172</v>
      </c>
      <c r="BP40" s="162">
        <f t="shared" si="11"/>
        <v>0</v>
      </c>
      <c r="BW40" s="157" t="s">
        <v>56</v>
      </c>
      <c r="BX40" s="157">
        <v>153</v>
      </c>
      <c r="BY40" s="157">
        <v>152</v>
      </c>
      <c r="BZ40" s="157">
        <v>1</v>
      </c>
      <c r="CA40" s="157">
        <v>0</v>
      </c>
      <c r="CB40" s="158">
        <f t="shared" si="12"/>
        <v>0.99346405228758172</v>
      </c>
      <c r="CC40" s="162">
        <f t="shared" si="13"/>
        <v>0</v>
      </c>
      <c r="CI40" s="162"/>
      <c r="CK40" s="157" t="s">
        <v>56</v>
      </c>
      <c r="CL40" s="157">
        <v>153</v>
      </c>
      <c r="CM40" s="157">
        <v>152</v>
      </c>
      <c r="CN40" s="157">
        <v>1</v>
      </c>
      <c r="CO40" s="157">
        <v>0</v>
      </c>
      <c r="CP40" s="158">
        <f t="shared" si="14"/>
        <v>0.99346405228758172</v>
      </c>
      <c r="CQ40" s="162">
        <f t="shared" si="15"/>
        <v>0</v>
      </c>
      <c r="CS40" s="157" t="s">
        <v>56</v>
      </c>
      <c r="CT40" s="157">
        <v>153</v>
      </c>
      <c r="CU40" s="157">
        <v>152</v>
      </c>
      <c r="CV40" s="157">
        <v>1</v>
      </c>
      <c r="CW40" s="157">
        <v>0</v>
      </c>
      <c r="CX40" s="158">
        <f t="shared" si="28"/>
        <v>0.99346405228758172</v>
      </c>
      <c r="CY40" s="162">
        <f t="shared" si="29"/>
        <v>0</v>
      </c>
      <c r="DG40" s="157" t="s">
        <v>56</v>
      </c>
      <c r="DH40" s="157">
        <v>153</v>
      </c>
      <c r="DI40" s="157">
        <v>152</v>
      </c>
      <c r="DJ40" s="157">
        <v>1</v>
      </c>
      <c r="DK40" s="157">
        <v>0</v>
      </c>
      <c r="DL40" s="158">
        <f t="shared" si="16"/>
        <v>0.99346405228758172</v>
      </c>
      <c r="DM40" s="162">
        <f t="shared" si="30"/>
        <v>0</v>
      </c>
      <c r="DT40" s="157" t="s">
        <v>56</v>
      </c>
      <c r="DU40" s="157">
        <v>153</v>
      </c>
      <c r="DV40" s="157">
        <v>152</v>
      </c>
      <c r="DW40" s="157">
        <v>1</v>
      </c>
      <c r="DX40" s="157">
        <v>0</v>
      </c>
      <c r="DY40" s="158">
        <f t="shared" si="17"/>
        <v>0.99346405228758172</v>
      </c>
      <c r="DZ40" s="162">
        <f t="shared" si="18"/>
        <v>0</v>
      </c>
      <c r="EB40" s="157" t="s">
        <v>56</v>
      </c>
      <c r="EC40" s="157">
        <v>153</v>
      </c>
      <c r="ED40" s="157">
        <v>152</v>
      </c>
      <c r="EE40" s="157">
        <v>1</v>
      </c>
      <c r="EF40" s="157">
        <v>0</v>
      </c>
      <c r="EG40" s="158">
        <f t="shared" si="19"/>
        <v>0.99346405228758172</v>
      </c>
      <c r="EH40" s="162">
        <f t="shared" si="20"/>
        <v>0</v>
      </c>
      <c r="EN40" s="157" t="s">
        <v>56</v>
      </c>
      <c r="EO40" s="157">
        <v>153</v>
      </c>
      <c r="EP40" s="157">
        <v>152</v>
      </c>
      <c r="EQ40" s="157">
        <v>1</v>
      </c>
      <c r="ER40" s="157">
        <v>0</v>
      </c>
      <c r="ES40" s="158">
        <f t="shared" si="21"/>
        <v>0.99346405228758172</v>
      </c>
      <c r="ET40" s="162">
        <f t="shared" si="22"/>
        <v>0</v>
      </c>
      <c r="EV40" s="156"/>
      <c r="EW40" s="156"/>
      <c r="EX40" s="156"/>
      <c r="EY40" s="156"/>
      <c r="EZ40" s="156"/>
    </row>
    <row r="41" spans="2:156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23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2"/>
        <v>0.82089552238805974</v>
      </c>
      <c r="O41" s="162">
        <f t="shared" si="3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24"/>
        <v>0.82089552238805974</v>
      </c>
      <c r="W41" s="162">
        <f t="shared" si="4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25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26"/>
        <v>0.82089552238805974</v>
      </c>
      <c r="AN41" s="162">
        <f t="shared" si="6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27"/>
        <v>0.82089552238805974</v>
      </c>
      <c r="AV41" s="162">
        <f t="shared" si="7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8"/>
        <v>0.82089552238805974</v>
      </c>
      <c r="BH41" s="162">
        <f t="shared" si="9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0"/>
        <v>0.82089552238805974</v>
      </c>
      <c r="BP41" s="162">
        <f t="shared" si="11"/>
        <v>0</v>
      </c>
      <c r="BW41" s="157" t="s">
        <v>57</v>
      </c>
      <c r="BX41" s="157">
        <v>67</v>
      </c>
      <c r="BY41" s="157">
        <v>55</v>
      </c>
      <c r="BZ41" s="157">
        <v>11</v>
      </c>
      <c r="CA41" s="157">
        <v>1</v>
      </c>
      <c r="CB41" s="158">
        <f t="shared" si="12"/>
        <v>0.82089552238805974</v>
      </c>
      <c r="CC41" s="162">
        <f t="shared" si="13"/>
        <v>0</v>
      </c>
      <c r="CI41" s="162"/>
      <c r="CK41" s="157" t="s">
        <v>57</v>
      </c>
      <c r="CL41" s="157">
        <v>67</v>
      </c>
      <c r="CM41" s="157">
        <v>55</v>
      </c>
      <c r="CN41" s="157">
        <v>11</v>
      </c>
      <c r="CO41" s="157">
        <v>1</v>
      </c>
      <c r="CP41" s="158">
        <f t="shared" si="14"/>
        <v>0.82089552238805974</v>
      </c>
      <c r="CQ41" s="162">
        <f t="shared" si="15"/>
        <v>0</v>
      </c>
      <c r="CS41" s="157" t="s">
        <v>57</v>
      </c>
      <c r="CT41" s="157">
        <v>67</v>
      </c>
      <c r="CU41" s="157">
        <v>55</v>
      </c>
      <c r="CV41" s="157">
        <v>11</v>
      </c>
      <c r="CW41" s="157">
        <v>1</v>
      </c>
      <c r="CX41" s="158">
        <f t="shared" si="28"/>
        <v>0.82089552238805974</v>
      </c>
      <c r="CY41" s="162">
        <f t="shared" si="29"/>
        <v>0</v>
      </c>
      <c r="DG41" s="157" t="s">
        <v>57</v>
      </c>
      <c r="DH41" s="157">
        <v>67</v>
      </c>
      <c r="DI41" s="157">
        <v>55</v>
      </c>
      <c r="DJ41" s="157">
        <v>11</v>
      </c>
      <c r="DK41" s="157">
        <v>1</v>
      </c>
      <c r="DL41" s="158">
        <f t="shared" si="16"/>
        <v>0.82089552238805974</v>
      </c>
      <c r="DM41" s="162">
        <f t="shared" si="30"/>
        <v>0</v>
      </c>
      <c r="DT41" s="157" t="s">
        <v>57</v>
      </c>
      <c r="DU41" s="157">
        <v>67</v>
      </c>
      <c r="DV41" s="157">
        <v>55</v>
      </c>
      <c r="DW41" s="157">
        <v>11</v>
      </c>
      <c r="DX41" s="157">
        <v>1</v>
      </c>
      <c r="DY41" s="158">
        <f t="shared" si="17"/>
        <v>0.82089552238805974</v>
      </c>
      <c r="DZ41" s="162">
        <f t="shared" si="18"/>
        <v>0</v>
      </c>
      <c r="EB41" s="157" t="s">
        <v>57</v>
      </c>
      <c r="EC41" s="157">
        <v>67</v>
      </c>
      <c r="ED41" s="157">
        <v>55</v>
      </c>
      <c r="EE41" s="157">
        <v>11</v>
      </c>
      <c r="EF41" s="157">
        <v>1</v>
      </c>
      <c r="EG41" s="158">
        <f t="shared" si="19"/>
        <v>0.82089552238805974</v>
      </c>
      <c r="EH41" s="162">
        <f t="shared" si="20"/>
        <v>0</v>
      </c>
      <c r="EN41" s="157" t="s">
        <v>57</v>
      </c>
      <c r="EO41" s="157">
        <v>67</v>
      </c>
      <c r="EP41" s="157">
        <v>55</v>
      </c>
      <c r="EQ41" s="157">
        <v>11</v>
      </c>
      <c r="ER41" s="157">
        <v>1</v>
      </c>
      <c r="ES41" s="158">
        <f t="shared" si="21"/>
        <v>0.82089552238805974</v>
      </c>
      <c r="ET41" s="162">
        <f t="shared" si="22"/>
        <v>0</v>
      </c>
      <c r="EV41" s="156"/>
      <c r="EW41" s="156"/>
      <c r="EX41" s="156"/>
      <c r="EY41" s="156"/>
      <c r="EZ41" s="156"/>
    </row>
    <row r="42" spans="2:156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2"/>
        <v>1</v>
      </c>
      <c r="O42" s="162">
        <f t="shared" si="3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24"/>
        <v>1</v>
      </c>
      <c r="W42" s="162">
        <f t="shared" si="4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25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26"/>
        <v>1</v>
      </c>
      <c r="AN42" s="162">
        <f t="shared" si="6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27"/>
        <v>1</v>
      </c>
      <c r="AV42" s="162">
        <f t="shared" si="7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8"/>
        <v>1</v>
      </c>
      <c r="BH42" s="162">
        <f t="shared" si="9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0"/>
        <v>1</v>
      </c>
      <c r="BP42" s="162">
        <f t="shared" si="11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W42" s="163" t="s">
        <v>58</v>
      </c>
      <c r="BX42" s="157">
        <v>3</v>
      </c>
      <c r="BY42" s="157">
        <v>3</v>
      </c>
      <c r="BZ42" s="157">
        <v>0</v>
      </c>
      <c r="CA42" s="157">
        <v>0</v>
      </c>
      <c r="CB42" s="158">
        <f t="shared" si="12"/>
        <v>1</v>
      </c>
      <c r="CC42" s="162">
        <f t="shared" si="13"/>
        <v>0</v>
      </c>
      <c r="CD42" s="163" t="s">
        <v>58</v>
      </c>
      <c r="CE42" s="157">
        <v>9</v>
      </c>
      <c r="CF42" s="157">
        <v>3</v>
      </c>
      <c r="CG42" s="157">
        <v>6</v>
      </c>
      <c r="CH42" s="157">
        <v>0</v>
      </c>
      <c r="CI42" s="162">
        <f>CF42/CE42</f>
        <v>0.33333333333333331</v>
      </c>
      <c r="CK42" s="161" t="s">
        <v>58</v>
      </c>
      <c r="CL42" s="157">
        <v>3</v>
      </c>
      <c r="CM42" s="157">
        <v>3</v>
      </c>
      <c r="CN42" s="157">
        <v>0</v>
      </c>
      <c r="CO42" s="157">
        <v>0</v>
      </c>
      <c r="CP42" s="28">
        <f t="shared" si="14"/>
        <v>1</v>
      </c>
      <c r="CQ42" s="162">
        <f t="shared" si="15"/>
        <v>0</v>
      </c>
      <c r="CS42" s="161" t="s">
        <v>58</v>
      </c>
      <c r="CT42" s="157">
        <v>3</v>
      </c>
      <c r="CU42" s="157">
        <v>3</v>
      </c>
      <c r="CV42" s="157">
        <v>0</v>
      </c>
      <c r="CW42" s="157">
        <v>0</v>
      </c>
      <c r="CX42" s="158">
        <f t="shared" si="28"/>
        <v>1</v>
      </c>
      <c r="CY42" s="162">
        <f t="shared" si="29"/>
        <v>0</v>
      </c>
      <c r="CZ42" s="163" t="s">
        <v>58</v>
      </c>
      <c r="DA42" s="157">
        <v>9</v>
      </c>
      <c r="DB42" s="157">
        <v>3</v>
      </c>
      <c r="DC42" s="157">
        <v>6</v>
      </c>
      <c r="DD42" s="157">
        <v>0</v>
      </c>
      <c r="DE42" s="162">
        <f>DB42/DA42</f>
        <v>0.33333333333333331</v>
      </c>
      <c r="DG42" s="161" t="s">
        <v>58</v>
      </c>
      <c r="DH42" s="157">
        <v>3</v>
      </c>
      <c r="DI42" s="157">
        <v>3</v>
      </c>
      <c r="DJ42" s="157">
        <v>0</v>
      </c>
      <c r="DK42" s="157">
        <v>0</v>
      </c>
      <c r="DL42" s="158">
        <f t="shared" si="16"/>
        <v>1</v>
      </c>
      <c r="DM42" s="162">
        <f t="shared" si="30"/>
        <v>0</v>
      </c>
      <c r="DN42" s="163" t="s">
        <v>58</v>
      </c>
      <c r="DO42" s="157">
        <v>9</v>
      </c>
      <c r="DP42" s="157">
        <v>3</v>
      </c>
      <c r="DQ42" s="157">
        <v>6</v>
      </c>
      <c r="DR42" s="157">
        <v>0</v>
      </c>
      <c r="DT42" s="157" t="s">
        <v>58</v>
      </c>
      <c r="DU42" s="157">
        <v>9</v>
      </c>
      <c r="DV42" s="157">
        <v>3</v>
      </c>
      <c r="DW42" s="157">
        <v>0</v>
      </c>
      <c r="DX42" s="157">
        <v>6</v>
      </c>
      <c r="DY42" s="158">
        <f t="shared" si="17"/>
        <v>0.33333333333333331</v>
      </c>
      <c r="DZ42" s="162">
        <f t="shared" si="18"/>
        <v>-0.66666666666666674</v>
      </c>
      <c r="EB42" s="161" t="s">
        <v>58</v>
      </c>
      <c r="EC42" s="157">
        <v>3</v>
      </c>
      <c r="ED42" s="157">
        <v>3</v>
      </c>
      <c r="EE42" s="157">
        <v>0</v>
      </c>
      <c r="EF42" s="157">
        <v>0</v>
      </c>
      <c r="EG42" s="158">
        <f t="shared" si="19"/>
        <v>1</v>
      </c>
      <c r="EH42" s="162">
        <f t="shared" si="20"/>
        <v>0</v>
      </c>
      <c r="EI42" s="163" t="s">
        <v>58</v>
      </c>
      <c r="EJ42" s="157">
        <v>9</v>
      </c>
      <c r="EK42" s="157">
        <v>3</v>
      </c>
      <c r="EL42" s="157">
        <v>6</v>
      </c>
      <c r="EM42" s="157">
        <v>0</v>
      </c>
      <c r="EN42" s="161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f t="shared" si="21"/>
        <v>1</v>
      </c>
      <c r="ET42" s="162">
        <f t="shared" si="22"/>
        <v>0</v>
      </c>
      <c r="EV42" s="182" t="s">
        <v>58</v>
      </c>
      <c r="EW42" s="182">
        <v>9</v>
      </c>
      <c r="EX42" s="182">
        <v>3</v>
      </c>
      <c r="EY42" s="182">
        <v>6</v>
      </c>
      <c r="EZ42" s="182">
        <v>0</v>
      </c>
    </row>
    <row r="43" spans="2:156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2"/>
        <v>0.96296296296296291</v>
      </c>
      <c r="O43" s="162">
        <f t="shared" si="3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24"/>
        <v>0.96296296296296291</v>
      </c>
      <c r="W43" s="162">
        <f t="shared" si="4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25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26"/>
        <v>0.96296296296296291</v>
      </c>
      <c r="AN43" s="162">
        <f t="shared" si="6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27"/>
        <v>0.96296296296296291</v>
      </c>
      <c r="AV43" s="162">
        <f t="shared" si="7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8"/>
        <v>0.96296296296296291</v>
      </c>
      <c r="BH43" s="162">
        <f t="shared" si="9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0"/>
        <v>0.96296296296296291</v>
      </c>
      <c r="BP43" s="162">
        <f t="shared" si="11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W43" s="161" t="s">
        <v>59</v>
      </c>
      <c r="BX43" s="157">
        <v>27</v>
      </c>
      <c r="BY43" s="157">
        <v>26</v>
      </c>
      <c r="BZ43" s="157">
        <v>1</v>
      </c>
      <c r="CA43" s="157">
        <v>0</v>
      </c>
      <c r="CB43" s="158">
        <f t="shared" si="12"/>
        <v>0.96296296296296291</v>
      </c>
      <c r="CC43" s="162">
        <f t="shared" si="13"/>
        <v>0</v>
      </c>
      <c r="CD43" s="161" t="s">
        <v>59</v>
      </c>
      <c r="CE43" s="157">
        <v>29</v>
      </c>
      <c r="CF43" s="157">
        <v>28</v>
      </c>
      <c r="CG43" s="157">
        <v>1</v>
      </c>
      <c r="CH43" s="157">
        <v>0</v>
      </c>
      <c r="CI43" s="162">
        <f>CF43/CE43</f>
        <v>0.96551724137931039</v>
      </c>
      <c r="CK43" s="161" t="s">
        <v>59</v>
      </c>
      <c r="CL43" s="157">
        <v>27</v>
      </c>
      <c r="CM43" s="157">
        <v>26</v>
      </c>
      <c r="CN43" s="157">
        <v>1</v>
      </c>
      <c r="CO43" s="157">
        <v>0</v>
      </c>
      <c r="CP43" s="158">
        <f t="shared" si="14"/>
        <v>0.96296296296296291</v>
      </c>
      <c r="CQ43" s="162">
        <f t="shared" si="15"/>
        <v>0</v>
      </c>
      <c r="CS43" s="161" t="s">
        <v>59</v>
      </c>
      <c r="CT43" s="157">
        <v>27</v>
      </c>
      <c r="CU43" s="157">
        <v>26</v>
      </c>
      <c r="CV43" s="157">
        <v>1</v>
      </c>
      <c r="CW43" s="157">
        <v>0</v>
      </c>
      <c r="CX43" s="158">
        <f t="shared" si="28"/>
        <v>0.96296296296296291</v>
      </c>
      <c r="CY43" s="162">
        <f t="shared" si="29"/>
        <v>0</v>
      </c>
      <c r="CZ43" s="182" t="s">
        <v>59</v>
      </c>
      <c r="DA43" s="17">
        <v>29</v>
      </c>
      <c r="DB43" s="17">
        <v>28</v>
      </c>
      <c r="DC43" s="17">
        <v>1</v>
      </c>
      <c r="DD43" s="17">
        <v>0</v>
      </c>
      <c r="DE43" s="162">
        <f>DB43/DA43</f>
        <v>0.96551724137931039</v>
      </c>
      <c r="DG43" s="161" t="s">
        <v>59</v>
      </c>
      <c r="DH43" s="157">
        <v>27</v>
      </c>
      <c r="DI43" s="157">
        <v>26</v>
      </c>
      <c r="DJ43" s="157">
        <v>1</v>
      </c>
      <c r="DK43" s="157">
        <v>0</v>
      </c>
      <c r="DL43" s="158">
        <f t="shared" si="16"/>
        <v>0.96296296296296291</v>
      </c>
      <c r="DM43" s="162">
        <f t="shared" si="30"/>
        <v>0</v>
      </c>
      <c r="DN43" s="182" t="s">
        <v>59</v>
      </c>
      <c r="DO43" s="17">
        <v>29</v>
      </c>
      <c r="DP43" s="17">
        <v>28</v>
      </c>
      <c r="DQ43" s="17">
        <v>1</v>
      </c>
      <c r="DR43" s="17">
        <v>0</v>
      </c>
      <c r="DT43" s="157" t="s">
        <v>59</v>
      </c>
      <c r="DU43" s="157">
        <v>29</v>
      </c>
      <c r="DV43" s="157">
        <v>26</v>
      </c>
      <c r="DW43" s="157">
        <v>1</v>
      </c>
      <c r="DX43" s="157">
        <v>2</v>
      </c>
      <c r="DY43" s="158">
        <f t="shared" si="17"/>
        <v>0.89655172413793105</v>
      </c>
      <c r="DZ43" s="162">
        <f t="shared" si="18"/>
        <v>-6.641123882503186E-2</v>
      </c>
      <c r="EB43" s="161" t="s">
        <v>59</v>
      </c>
      <c r="EC43" s="157">
        <v>27</v>
      </c>
      <c r="ED43" s="157">
        <v>26</v>
      </c>
      <c r="EE43" s="157">
        <v>1</v>
      </c>
      <c r="EF43" s="157">
        <v>0</v>
      </c>
      <c r="EG43" s="158">
        <f t="shared" si="19"/>
        <v>0.96296296296296291</v>
      </c>
      <c r="EH43" s="162">
        <f t="shared" si="20"/>
        <v>0</v>
      </c>
      <c r="EI43" s="182" t="s">
        <v>59</v>
      </c>
      <c r="EJ43" s="17">
        <v>32</v>
      </c>
      <c r="EK43" s="17">
        <v>31</v>
      </c>
      <c r="EL43" s="17">
        <v>1</v>
      </c>
      <c r="EM43" s="17">
        <v>0</v>
      </c>
      <c r="EN43" s="161" t="s">
        <v>59</v>
      </c>
      <c r="EO43" s="157">
        <v>27</v>
      </c>
      <c r="EP43" s="157">
        <v>26</v>
      </c>
      <c r="EQ43" s="157">
        <v>1</v>
      </c>
      <c r="ER43" s="157">
        <v>0</v>
      </c>
      <c r="ES43" s="158">
        <f t="shared" si="21"/>
        <v>0.96296296296296291</v>
      </c>
      <c r="ET43" s="162">
        <f t="shared" si="22"/>
        <v>0</v>
      </c>
      <c r="EV43" s="182" t="s">
        <v>59</v>
      </c>
      <c r="EW43" s="17">
        <v>32</v>
      </c>
      <c r="EX43" s="17">
        <v>31</v>
      </c>
      <c r="EY43" s="17">
        <v>1</v>
      </c>
      <c r="EZ43" s="17">
        <v>0</v>
      </c>
    </row>
    <row r="44" spans="2:156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23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2"/>
        <v>1</v>
      </c>
      <c r="O44" s="162">
        <f t="shared" si="3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24"/>
        <v>1</v>
      </c>
      <c r="W44" s="162">
        <f t="shared" si="4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25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26"/>
        <v>1</v>
      </c>
      <c r="AN44" s="162">
        <f t="shared" si="6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27"/>
        <v>1</v>
      </c>
      <c r="AV44" s="162">
        <f t="shared" si="7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8"/>
        <v>1</v>
      </c>
      <c r="BH44" s="162">
        <f t="shared" si="9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0"/>
        <v>1</v>
      </c>
      <c r="BP44" s="162">
        <f t="shared" si="11"/>
        <v>0</v>
      </c>
      <c r="BW44" s="157" t="s">
        <v>60</v>
      </c>
      <c r="BX44" s="157">
        <v>6</v>
      </c>
      <c r="BY44" s="157">
        <v>6</v>
      </c>
      <c r="BZ44" s="157">
        <v>0</v>
      </c>
      <c r="CA44" s="157">
        <v>0</v>
      </c>
      <c r="CB44" s="158">
        <f t="shared" si="12"/>
        <v>1</v>
      </c>
      <c r="CC44" s="162">
        <f t="shared" si="13"/>
        <v>0</v>
      </c>
      <c r="CI44" s="162"/>
      <c r="CK44" s="157" t="s">
        <v>60</v>
      </c>
      <c r="CL44" s="157">
        <v>6</v>
      </c>
      <c r="CM44" s="157">
        <v>6</v>
      </c>
      <c r="CN44" s="157">
        <v>0</v>
      </c>
      <c r="CO44" s="157">
        <v>0</v>
      </c>
      <c r="CP44" s="158">
        <f t="shared" si="14"/>
        <v>1</v>
      </c>
      <c r="CQ44" s="162">
        <f t="shared" si="15"/>
        <v>0</v>
      </c>
      <c r="CS44" s="157" t="s">
        <v>60</v>
      </c>
      <c r="CT44" s="157">
        <v>6</v>
      </c>
      <c r="CU44" s="157">
        <v>6</v>
      </c>
      <c r="CV44" s="157">
        <v>0</v>
      </c>
      <c r="CW44" s="157">
        <v>0</v>
      </c>
      <c r="CX44" s="158">
        <f t="shared" si="28"/>
        <v>1</v>
      </c>
      <c r="CY44" s="162">
        <f t="shared" si="29"/>
        <v>0</v>
      </c>
      <c r="DG44" s="157" t="s">
        <v>60</v>
      </c>
      <c r="DH44" s="157">
        <v>6</v>
      </c>
      <c r="DI44" s="157">
        <v>6</v>
      </c>
      <c r="DJ44" s="157">
        <v>0</v>
      </c>
      <c r="DK44" s="157">
        <v>0</v>
      </c>
      <c r="DL44" s="158">
        <f t="shared" si="16"/>
        <v>1</v>
      </c>
      <c r="DM44" s="162">
        <f t="shared" si="30"/>
        <v>0</v>
      </c>
      <c r="DT44" s="157" t="s">
        <v>60</v>
      </c>
      <c r="DU44" s="157">
        <v>6</v>
      </c>
      <c r="DV44" s="157">
        <v>6</v>
      </c>
      <c r="DW44" s="157">
        <v>0</v>
      </c>
      <c r="DX44" s="157">
        <v>0</v>
      </c>
      <c r="DY44" s="158">
        <f t="shared" si="17"/>
        <v>1</v>
      </c>
      <c r="DZ44" s="162">
        <f t="shared" si="18"/>
        <v>0</v>
      </c>
      <c r="EB44" s="157" t="s">
        <v>60</v>
      </c>
      <c r="EC44" s="157">
        <v>6</v>
      </c>
      <c r="ED44" s="157">
        <v>6</v>
      </c>
      <c r="EE44" s="157">
        <v>0</v>
      </c>
      <c r="EF44" s="157">
        <v>0</v>
      </c>
      <c r="EG44" s="158">
        <f t="shared" si="19"/>
        <v>1</v>
      </c>
      <c r="EH44" s="162">
        <f t="shared" si="20"/>
        <v>0</v>
      </c>
      <c r="EN44" s="157" t="s">
        <v>60</v>
      </c>
      <c r="EO44" s="157">
        <v>6</v>
      </c>
      <c r="EP44" s="157">
        <v>6</v>
      </c>
      <c r="EQ44" s="157">
        <v>0</v>
      </c>
      <c r="ER44" s="157">
        <v>0</v>
      </c>
      <c r="ES44" s="158">
        <f t="shared" si="21"/>
        <v>1</v>
      </c>
      <c r="ET44" s="162">
        <f t="shared" si="22"/>
        <v>0</v>
      </c>
      <c r="EV44" s="156"/>
      <c r="EW44" s="156"/>
      <c r="EX44" s="156"/>
      <c r="EY44" s="156"/>
      <c r="EZ44" s="156"/>
    </row>
    <row r="45" spans="2:156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23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2"/>
        <v>0.68</v>
      </c>
      <c r="O45" s="162">
        <f t="shared" si="3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24"/>
        <v>0.68</v>
      </c>
      <c r="W45" s="162">
        <f t="shared" si="4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25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26"/>
        <v>0.68</v>
      </c>
      <c r="AN45" s="162">
        <f t="shared" si="6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27"/>
        <v>0.68</v>
      </c>
      <c r="AV45" s="162">
        <f t="shared" si="7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8"/>
        <v>0.68</v>
      </c>
      <c r="BH45" s="162">
        <f t="shared" si="9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0"/>
        <v>0.68</v>
      </c>
      <c r="BP45" s="162">
        <f t="shared" si="11"/>
        <v>0</v>
      </c>
      <c r="BW45" s="157" t="s">
        <v>61</v>
      </c>
      <c r="BX45" s="157">
        <v>25</v>
      </c>
      <c r="BY45" s="157">
        <v>17</v>
      </c>
      <c r="BZ45" s="157">
        <v>8</v>
      </c>
      <c r="CA45" s="157">
        <v>0</v>
      </c>
      <c r="CB45" s="158">
        <f t="shared" si="12"/>
        <v>0.68</v>
      </c>
      <c r="CC45" s="162">
        <f t="shared" si="13"/>
        <v>0</v>
      </c>
      <c r="CI45" s="162"/>
      <c r="CK45" s="157" t="s">
        <v>61</v>
      </c>
      <c r="CL45" s="157">
        <v>25</v>
      </c>
      <c r="CM45" s="157">
        <v>17</v>
      </c>
      <c r="CN45" s="157">
        <v>8</v>
      </c>
      <c r="CO45" s="157">
        <v>0</v>
      </c>
      <c r="CP45" s="158">
        <f t="shared" si="14"/>
        <v>0.68</v>
      </c>
      <c r="CQ45" s="162">
        <f t="shared" si="15"/>
        <v>0</v>
      </c>
      <c r="CS45" s="157" t="s">
        <v>61</v>
      </c>
      <c r="CT45" s="157">
        <v>25</v>
      </c>
      <c r="CU45" s="157">
        <v>17</v>
      </c>
      <c r="CV45" s="157">
        <v>8</v>
      </c>
      <c r="CW45" s="157">
        <v>0</v>
      </c>
      <c r="CX45" s="158">
        <f t="shared" si="28"/>
        <v>0.68</v>
      </c>
      <c r="CY45" s="162">
        <f t="shared" si="29"/>
        <v>0</v>
      </c>
      <c r="DG45" s="157" t="s">
        <v>61</v>
      </c>
      <c r="DH45" s="157">
        <v>25</v>
      </c>
      <c r="DI45" s="157">
        <v>17</v>
      </c>
      <c r="DJ45" s="157">
        <v>8</v>
      </c>
      <c r="DK45" s="157">
        <v>0</v>
      </c>
      <c r="DL45" s="158">
        <f t="shared" si="16"/>
        <v>0.68</v>
      </c>
      <c r="DM45" s="162">
        <f t="shared" si="30"/>
        <v>0</v>
      </c>
      <c r="DT45" s="157" t="s">
        <v>61</v>
      </c>
      <c r="DU45" s="157">
        <v>25</v>
      </c>
      <c r="DV45" s="157">
        <v>17</v>
      </c>
      <c r="DW45" s="157">
        <v>8</v>
      </c>
      <c r="DX45" s="157">
        <v>0</v>
      </c>
      <c r="DY45" s="158">
        <f t="shared" si="17"/>
        <v>0.68</v>
      </c>
      <c r="DZ45" s="162">
        <f t="shared" si="18"/>
        <v>0</v>
      </c>
      <c r="EB45" s="157" t="s">
        <v>61</v>
      </c>
      <c r="EC45" s="157">
        <v>25</v>
      </c>
      <c r="ED45" s="157">
        <v>17</v>
      </c>
      <c r="EE45" s="157">
        <v>8</v>
      </c>
      <c r="EF45" s="157">
        <v>0</v>
      </c>
      <c r="EG45" s="158">
        <f t="shared" si="19"/>
        <v>0.68</v>
      </c>
      <c r="EH45" s="162">
        <f t="shared" si="20"/>
        <v>0</v>
      </c>
      <c r="EN45" s="157" t="s">
        <v>61</v>
      </c>
      <c r="EO45" s="157">
        <v>25</v>
      </c>
      <c r="EP45" s="157">
        <v>17</v>
      </c>
      <c r="EQ45" s="157">
        <v>8</v>
      </c>
      <c r="ER45" s="157">
        <v>0</v>
      </c>
      <c r="ES45" s="158">
        <f t="shared" si="21"/>
        <v>0.68</v>
      </c>
      <c r="ET45" s="162">
        <f t="shared" si="22"/>
        <v>0</v>
      </c>
      <c r="EV45" s="156"/>
      <c r="EW45" s="156"/>
      <c r="EX45" s="156"/>
      <c r="EY45" s="156"/>
      <c r="EZ45" s="156"/>
    </row>
    <row r="46" spans="2:156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23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2"/>
        <v>0.99105145413870244</v>
      </c>
      <c r="O46" s="162">
        <f t="shared" si="3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24"/>
        <v>0.99105145413870244</v>
      </c>
      <c r="W46" s="162">
        <f t="shared" si="4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25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26"/>
        <v>0.99105145413870244</v>
      </c>
      <c r="AN46" s="162">
        <f t="shared" si="6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27"/>
        <v>0.99105145413870244</v>
      </c>
      <c r="AV46" s="162">
        <f t="shared" si="7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8"/>
        <v>0.99105145413870244</v>
      </c>
      <c r="BH46" s="162">
        <f t="shared" si="9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0"/>
        <v>0.99105145413870244</v>
      </c>
      <c r="BP46" s="162">
        <f t="shared" si="11"/>
        <v>0</v>
      </c>
      <c r="BW46" s="157" t="s">
        <v>62</v>
      </c>
      <c r="BX46" s="157">
        <v>447</v>
      </c>
      <c r="BY46" s="157">
        <v>443</v>
      </c>
      <c r="BZ46" s="157">
        <v>4</v>
      </c>
      <c r="CA46" s="157">
        <v>0</v>
      </c>
      <c r="CB46" s="158">
        <f t="shared" si="12"/>
        <v>0.99105145413870244</v>
      </c>
      <c r="CC46" s="162">
        <f t="shared" si="13"/>
        <v>0</v>
      </c>
      <c r="CI46" s="162"/>
      <c r="CK46" s="157" t="s">
        <v>62</v>
      </c>
      <c r="CL46" s="157">
        <v>447</v>
      </c>
      <c r="CM46" s="157">
        <v>443</v>
      </c>
      <c r="CN46" s="157">
        <v>4</v>
      </c>
      <c r="CO46" s="157">
        <v>0</v>
      </c>
      <c r="CP46" s="158">
        <f t="shared" si="14"/>
        <v>0.99105145413870244</v>
      </c>
      <c r="CQ46" s="162">
        <f t="shared" si="15"/>
        <v>0</v>
      </c>
      <c r="CS46" s="157" t="s">
        <v>62</v>
      </c>
      <c r="CT46" s="157">
        <v>447</v>
      </c>
      <c r="CU46" s="157">
        <v>443</v>
      </c>
      <c r="CV46" s="157">
        <v>4</v>
      </c>
      <c r="CW46" s="157">
        <v>0</v>
      </c>
      <c r="CX46" s="158">
        <f t="shared" si="28"/>
        <v>0.99105145413870244</v>
      </c>
      <c r="CY46" s="162">
        <f t="shared" si="29"/>
        <v>0</v>
      </c>
      <c r="DG46" s="157" t="s">
        <v>62</v>
      </c>
      <c r="DH46" s="157">
        <v>447</v>
      </c>
      <c r="DI46" s="157">
        <v>443</v>
      </c>
      <c r="DJ46" s="157">
        <v>4</v>
      </c>
      <c r="DK46" s="157">
        <v>0</v>
      </c>
      <c r="DL46" s="158">
        <f t="shared" si="16"/>
        <v>0.99105145413870244</v>
      </c>
      <c r="DM46" s="162">
        <f t="shared" si="30"/>
        <v>0</v>
      </c>
      <c r="DT46" s="157" t="s">
        <v>62</v>
      </c>
      <c r="DU46" s="157">
        <v>447</v>
      </c>
      <c r="DV46" s="157">
        <v>443</v>
      </c>
      <c r="DW46" s="157">
        <v>4</v>
      </c>
      <c r="DX46" s="157">
        <v>0</v>
      </c>
      <c r="DY46" s="158">
        <f t="shared" si="17"/>
        <v>0.99105145413870244</v>
      </c>
      <c r="DZ46" s="162">
        <f t="shared" si="18"/>
        <v>0</v>
      </c>
      <c r="EB46" s="157" t="s">
        <v>62</v>
      </c>
      <c r="EC46" s="157">
        <v>447</v>
      </c>
      <c r="ED46" s="157">
        <v>443</v>
      </c>
      <c r="EE46" s="157">
        <v>4</v>
      </c>
      <c r="EF46" s="157">
        <v>0</v>
      </c>
      <c r="EG46" s="158">
        <f t="shared" si="19"/>
        <v>0.99105145413870244</v>
      </c>
      <c r="EH46" s="162">
        <f t="shared" si="20"/>
        <v>0</v>
      </c>
      <c r="EN46" s="157" t="s">
        <v>62</v>
      </c>
      <c r="EO46" s="157">
        <v>447</v>
      </c>
      <c r="EP46" s="157">
        <v>443</v>
      </c>
      <c r="EQ46" s="157">
        <v>4</v>
      </c>
      <c r="ER46" s="157">
        <v>0</v>
      </c>
      <c r="ES46" s="158">
        <f t="shared" si="21"/>
        <v>0.99105145413870244</v>
      </c>
      <c r="ET46" s="162">
        <f t="shared" si="22"/>
        <v>0</v>
      </c>
      <c r="EV46" s="156"/>
      <c r="EW46" s="156"/>
      <c r="EX46" s="156"/>
      <c r="EY46" s="156"/>
      <c r="EZ46" s="156"/>
    </row>
    <row r="47" spans="2:156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23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2"/>
        <v>1</v>
      </c>
      <c r="O47" s="162">
        <f t="shared" si="3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24"/>
        <v>1</v>
      </c>
      <c r="W47" s="162">
        <f t="shared" si="4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25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26"/>
        <v>1</v>
      </c>
      <c r="AN47" s="162">
        <f t="shared" si="6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27"/>
        <v>1</v>
      </c>
      <c r="AV47" s="162">
        <f t="shared" si="7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8"/>
        <v>1</v>
      </c>
      <c r="BH47" s="162">
        <f t="shared" si="9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0"/>
        <v>1</v>
      </c>
      <c r="BP47" s="162">
        <f t="shared" si="11"/>
        <v>0</v>
      </c>
      <c r="BW47" s="157" t="s">
        <v>63</v>
      </c>
      <c r="BX47" s="157">
        <v>43</v>
      </c>
      <c r="BY47" s="157">
        <v>43</v>
      </c>
      <c r="BZ47" s="157">
        <v>0</v>
      </c>
      <c r="CA47" s="157">
        <v>0</v>
      </c>
      <c r="CB47" s="158">
        <f t="shared" si="12"/>
        <v>1</v>
      </c>
      <c r="CC47" s="162">
        <f t="shared" si="13"/>
        <v>0</v>
      </c>
      <c r="CI47" s="162"/>
      <c r="CK47" s="157" t="s">
        <v>63</v>
      </c>
      <c r="CL47" s="157">
        <v>43</v>
      </c>
      <c r="CM47" s="157">
        <v>43</v>
      </c>
      <c r="CN47" s="157">
        <v>0</v>
      </c>
      <c r="CO47" s="157">
        <v>0</v>
      </c>
      <c r="CP47" s="158">
        <f t="shared" si="14"/>
        <v>1</v>
      </c>
      <c r="CQ47" s="162">
        <f t="shared" si="15"/>
        <v>0</v>
      </c>
      <c r="CS47" s="157" t="s">
        <v>63</v>
      </c>
      <c r="CT47" s="157">
        <v>43</v>
      </c>
      <c r="CU47" s="157">
        <v>43</v>
      </c>
      <c r="CV47" s="157">
        <v>0</v>
      </c>
      <c r="CW47" s="157">
        <v>0</v>
      </c>
      <c r="CX47" s="158">
        <f t="shared" si="28"/>
        <v>1</v>
      </c>
      <c r="CY47" s="162">
        <f t="shared" si="29"/>
        <v>0</v>
      </c>
      <c r="DG47" s="157" t="s">
        <v>63</v>
      </c>
      <c r="DH47" s="157">
        <v>43</v>
      </c>
      <c r="DI47" s="157">
        <v>43</v>
      </c>
      <c r="DJ47" s="157">
        <v>0</v>
      </c>
      <c r="DK47" s="157">
        <v>0</v>
      </c>
      <c r="DL47" s="158">
        <f t="shared" si="16"/>
        <v>1</v>
      </c>
      <c r="DM47" s="162">
        <f t="shared" si="30"/>
        <v>0</v>
      </c>
      <c r="DT47" s="157" t="s">
        <v>63</v>
      </c>
      <c r="DU47" s="157">
        <v>43</v>
      </c>
      <c r="DV47" s="157">
        <v>43</v>
      </c>
      <c r="DW47" s="157">
        <v>0</v>
      </c>
      <c r="DX47" s="157">
        <v>0</v>
      </c>
      <c r="DY47" s="158">
        <f t="shared" si="17"/>
        <v>1</v>
      </c>
      <c r="DZ47" s="162">
        <f t="shared" si="18"/>
        <v>0</v>
      </c>
      <c r="EB47" s="157" t="s">
        <v>63</v>
      </c>
      <c r="EC47" s="157">
        <v>43</v>
      </c>
      <c r="ED47" s="157">
        <v>43</v>
      </c>
      <c r="EE47" s="157">
        <v>0</v>
      </c>
      <c r="EF47" s="157">
        <v>0</v>
      </c>
      <c r="EG47" s="158">
        <f t="shared" si="19"/>
        <v>1</v>
      </c>
      <c r="EH47" s="162">
        <f t="shared" si="20"/>
        <v>0</v>
      </c>
      <c r="EN47" s="157" t="s">
        <v>63</v>
      </c>
      <c r="EO47" s="157">
        <v>43</v>
      </c>
      <c r="EP47" s="157">
        <v>43</v>
      </c>
      <c r="EQ47" s="157">
        <v>0</v>
      </c>
      <c r="ER47" s="157">
        <v>0</v>
      </c>
      <c r="ES47" s="158">
        <f t="shared" si="21"/>
        <v>1</v>
      </c>
      <c r="ET47" s="162">
        <f t="shared" si="22"/>
        <v>0</v>
      </c>
      <c r="EV47" s="156"/>
      <c r="EW47" s="156"/>
      <c r="EX47" s="156"/>
      <c r="EY47" s="156"/>
      <c r="EZ47" s="156"/>
    </row>
    <row r="48" spans="2:156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23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2"/>
        <v>1</v>
      </c>
      <c r="O48" s="162">
        <f t="shared" si="3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24"/>
        <v>1</v>
      </c>
      <c r="W48" s="162">
        <f t="shared" si="4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25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26"/>
        <v>1</v>
      </c>
      <c r="AN48" s="162">
        <f t="shared" si="6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27"/>
        <v>1</v>
      </c>
      <c r="AV48" s="162">
        <f t="shared" si="7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8"/>
        <v>1</v>
      </c>
      <c r="BH48" s="162">
        <f t="shared" si="9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0"/>
        <v>1</v>
      </c>
      <c r="BP48" s="162">
        <f t="shared" si="11"/>
        <v>0</v>
      </c>
      <c r="BW48" s="157" t="s">
        <v>64</v>
      </c>
      <c r="BX48" s="157">
        <v>10</v>
      </c>
      <c r="BY48" s="157">
        <v>10</v>
      </c>
      <c r="BZ48" s="157">
        <v>0</v>
      </c>
      <c r="CA48" s="157">
        <v>0</v>
      </c>
      <c r="CB48" s="158">
        <f t="shared" si="12"/>
        <v>1</v>
      </c>
      <c r="CC48" s="162">
        <f t="shared" si="13"/>
        <v>0</v>
      </c>
      <c r="CI48" s="162"/>
      <c r="CK48" s="157" t="s">
        <v>64</v>
      </c>
      <c r="CL48" s="157">
        <v>10</v>
      </c>
      <c r="CM48" s="157">
        <v>10</v>
      </c>
      <c r="CN48" s="157">
        <v>0</v>
      </c>
      <c r="CO48" s="157">
        <v>0</v>
      </c>
      <c r="CP48" s="158">
        <f t="shared" si="14"/>
        <v>1</v>
      </c>
      <c r="CQ48" s="162">
        <f t="shared" si="15"/>
        <v>0</v>
      </c>
      <c r="CS48" s="157" t="s">
        <v>64</v>
      </c>
      <c r="CT48" s="157">
        <v>10</v>
      </c>
      <c r="CU48" s="157">
        <v>10</v>
      </c>
      <c r="CV48" s="157">
        <v>0</v>
      </c>
      <c r="CW48" s="157">
        <v>0</v>
      </c>
      <c r="CX48" s="158">
        <f t="shared" si="28"/>
        <v>1</v>
      </c>
      <c r="CY48" s="162">
        <f t="shared" si="29"/>
        <v>0</v>
      </c>
      <c r="DG48" s="157" t="s">
        <v>64</v>
      </c>
      <c r="DH48" s="157">
        <v>10</v>
      </c>
      <c r="DI48" s="157">
        <v>10</v>
      </c>
      <c r="DJ48" s="157">
        <v>0</v>
      </c>
      <c r="DK48" s="157">
        <v>0</v>
      </c>
      <c r="DL48" s="158">
        <f t="shared" si="16"/>
        <v>1</v>
      </c>
      <c r="DM48" s="162">
        <f t="shared" si="30"/>
        <v>0</v>
      </c>
      <c r="DT48" s="157" t="s">
        <v>64</v>
      </c>
      <c r="DU48" s="157">
        <v>10</v>
      </c>
      <c r="DV48" s="157">
        <v>10</v>
      </c>
      <c r="DW48" s="157">
        <v>0</v>
      </c>
      <c r="DX48" s="157">
        <v>0</v>
      </c>
      <c r="DY48" s="158">
        <f t="shared" si="17"/>
        <v>1</v>
      </c>
      <c r="DZ48" s="162">
        <f t="shared" si="18"/>
        <v>0</v>
      </c>
      <c r="EB48" s="157" t="s">
        <v>64</v>
      </c>
      <c r="EC48" s="157">
        <v>10</v>
      </c>
      <c r="ED48" s="157">
        <v>10</v>
      </c>
      <c r="EE48" s="157">
        <v>0</v>
      </c>
      <c r="EF48" s="157">
        <v>0</v>
      </c>
      <c r="EG48" s="158">
        <f t="shared" si="19"/>
        <v>1</v>
      </c>
      <c r="EH48" s="162">
        <f t="shared" si="20"/>
        <v>0</v>
      </c>
      <c r="EN48" s="157" t="s">
        <v>64</v>
      </c>
      <c r="EO48" s="157">
        <v>10</v>
      </c>
      <c r="EP48" s="157">
        <v>10</v>
      </c>
      <c r="EQ48" s="157">
        <v>0</v>
      </c>
      <c r="ER48" s="157">
        <v>0</v>
      </c>
      <c r="ES48" s="158">
        <f t="shared" si="21"/>
        <v>1</v>
      </c>
      <c r="ET48" s="162">
        <f t="shared" si="22"/>
        <v>0</v>
      </c>
      <c r="EV48" s="156"/>
      <c r="EW48" s="156"/>
      <c r="EX48" s="156"/>
      <c r="EY48" s="156"/>
      <c r="EZ48" s="156"/>
    </row>
    <row r="49" spans="2:156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23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2"/>
        <v>0.77486910994764402</v>
      </c>
      <c r="O49" s="162">
        <f t="shared" si="3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24"/>
        <v>0.76902887139107612</v>
      </c>
      <c r="W49" s="162">
        <f t="shared" si="4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25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26"/>
        <v>0.76902887139107612</v>
      </c>
      <c r="AN49" s="162">
        <f t="shared" si="6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27"/>
        <v>0.76902887139107612</v>
      </c>
      <c r="AV49" s="162">
        <f t="shared" si="7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8"/>
        <v>0.76902887139107612</v>
      </c>
      <c r="BH49" s="162">
        <f t="shared" si="9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0"/>
        <v>0.77427821522309714</v>
      </c>
      <c r="BP49" s="162">
        <f t="shared" si="11"/>
        <v>5.2493438320210251E-3</v>
      </c>
      <c r="BW49" s="157" t="s">
        <v>65</v>
      </c>
      <c r="BX49" s="157">
        <v>381</v>
      </c>
      <c r="BY49" s="157">
        <v>295</v>
      </c>
      <c r="BZ49" s="157">
        <v>58</v>
      </c>
      <c r="CA49" s="157">
        <v>28</v>
      </c>
      <c r="CB49" s="158">
        <f t="shared" si="12"/>
        <v>0.77427821522309714</v>
      </c>
      <c r="CC49" s="162">
        <f t="shared" si="13"/>
        <v>0</v>
      </c>
      <c r="CI49" s="162"/>
      <c r="CK49" s="157" t="s">
        <v>65</v>
      </c>
      <c r="CL49" s="157">
        <v>381</v>
      </c>
      <c r="CM49" s="157">
        <v>295</v>
      </c>
      <c r="CN49" s="157">
        <v>58</v>
      </c>
      <c r="CO49" s="157">
        <v>28</v>
      </c>
      <c r="CP49" s="158">
        <f t="shared" si="14"/>
        <v>0.77427821522309714</v>
      </c>
      <c r="CQ49" s="162">
        <f t="shared" si="15"/>
        <v>0</v>
      </c>
      <c r="CS49" s="157" t="s">
        <v>65</v>
      </c>
      <c r="CT49" s="157">
        <v>381</v>
      </c>
      <c r="CU49" s="157">
        <v>295</v>
      </c>
      <c r="CV49" s="157">
        <v>58</v>
      </c>
      <c r="CW49" s="157">
        <v>28</v>
      </c>
      <c r="CX49" s="158">
        <f t="shared" si="28"/>
        <v>0.77427821522309714</v>
      </c>
      <c r="CY49" s="162">
        <f t="shared" si="29"/>
        <v>0</v>
      </c>
      <c r="DG49" s="157" t="s">
        <v>65</v>
      </c>
      <c r="DH49" s="157">
        <v>381</v>
      </c>
      <c r="DI49" s="157">
        <v>295</v>
      </c>
      <c r="DJ49" s="157">
        <v>58</v>
      </c>
      <c r="DK49" s="157">
        <v>28</v>
      </c>
      <c r="DL49" s="158">
        <f t="shared" si="16"/>
        <v>0.77427821522309714</v>
      </c>
      <c r="DM49" s="162">
        <f t="shared" si="30"/>
        <v>0</v>
      </c>
      <c r="DT49" s="157" t="s">
        <v>65</v>
      </c>
      <c r="DU49" s="157">
        <v>381</v>
      </c>
      <c r="DV49" s="157">
        <v>295</v>
      </c>
      <c r="DW49" s="157">
        <v>58</v>
      </c>
      <c r="DX49" s="157">
        <v>28</v>
      </c>
      <c r="DY49" s="158">
        <f t="shared" si="17"/>
        <v>0.77427821522309714</v>
      </c>
      <c r="DZ49" s="162">
        <f t="shared" si="18"/>
        <v>0</v>
      </c>
      <c r="EB49" s="157" t="s">
        <v>65</v>
      </c>
      <c r="EC49" s="157">
        <v>381</v>
      </c>
      <c r="ED49" s="157">
        <v>295</v>
      </c>
      <c r="EE49" s="157">
        <v>58</v>
      </c>
      <c r="EF49" s="157">
        <v>28</v>
      </c>
      <c r="EG49" s="158">
        <f t="shared" si="19"/>
        <v>0.77427821522309714</v>
      </c>
      <c r="EH49" s="162">
        <f t="shared" si="20"/>
        <v>0</v>
      </c>
      <c r="EN49" s="157" t="s">
        <v>65</v>
      </c>
      <c r="EO49" s="157">
        <v>381</v>
      </c>
      <c r="EP49" s="157">
        <v>296</v>
      </c>
      <c r="EQ49" s="157">
        <v>55</v>
      </c>
      <c r="ER49" s="157">
        <v>30</v>
      </c>
      <c r="ES49" s="158">
        <f t="shared" si="21"/>
        <v>0.7769028871391076</v>
      </c>
      <c r="ET49" s="162">
        <f t="shared" si="22"/>
        <v>2.624671916010457E-3</v>
      </c>
      <c r="EV49" s="156"/>
      <c r="EW49" s="156"/>
      <c r="EX49" s="156"/>
      <c r="EY49" s="156"/>
      <c r="EZ49" s="156"/>
    </row>
    <row r="50" spans="2:156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23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2"/>
        <v>0.87403598971722363</v>
      </c>
      <c r="O50" s="162">
        <f t="shared" si="3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24"/>
        <v>0.87403598971722363</v>
      </c>
      <c r="W50" s="162">
        <f t="shared" si="4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25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26"/>
        <v>0.87146529562982</v>
      </c>
      <c r="AN50" s="162">
        <f t="shared" si="6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27"/>
        <v>0.87146529562982</v>
      </c>
      <c r="AV50" s="162">
        <f t="shared" si="7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8"/>
        <v>0.87146529562982</v>
      </c>
      <c r="BH50" s="162">
        <f t="shared" si="9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0"/>
        <v>0.87146529562982</v>
      </c>
      <c r="BP50" s="162">
        <f t="shared" si="11"/>
        <v>0</v>
      </c>
      <c r="BW50" s="157" t="s">
        <v>66</v>
      </c>
      <c r="BX50" s="157">
        <v>389</v>
      </c>
      <c r="BY50" s="157">
        <v>339</v>
      </c>
      <c r="BZ50" s="157">
        <v>49</v>
      </c>
      <c r="CA50" s="157">
        <v>1</v>
      </c>
      <c r="CB50" s="158">
        <f t="shared" si="12"/>
        <v>0.87146529562982</v>
      </c>
      <c r="CC50" s="162">
        <f t="shared" si="13"/>
        <v>0</v>
      </c>
      <c r="CI50" s="162"/>
      <c r="CK50" s="157" t="s">
        <v>66</v>
      </c>
      <c r="CL50" s="157">
        <v>389</v>
      </c>
      <c r="CM50" s="157">
        <v>339</v>
      </c>
      <c r="CN50" s="157">
        <v>49</v>
      </c>
      <c r="CO50" s="157">
        <v>1</v>
      </c>
      <c r="CP50" s="158">
        <f t="shared" si="14"/>
        <v>0.87146529562982</v>
      </c>
      <c r="CQ50" s="162">
        <f t="shared" si="15"/>
        <v>0</v>
      </c>
      <c r="CS50" s="157" t="s">
        <v>66</v>
      </c>
      <c r="CT50" s="157">
        <v>389</v>
      </c>
      <c r="CU50" s="157">
        <v>339</v>
      </c>
      <c r="CV50" s="157">
        <v>49</v>
      </c>
      <c r="CW50" s="157">
        <v>1</v>
      </c>
      <c r="CX50" s="158">
        <f t="shared" si="28"/>
        <v>0.87146529562982</v>
      </c>
      <c r="CY50" s="162">
        <f t="shared" si="29"/>
        <v>0</v>
      </c>
      <c r="DG50" s="157" t="s">
        <v>66</v>
      </c>
      <c r="DH50" s="157">
        <v>389</v>
      </c>
      <c r="DI50" s="157">
        <v>339</v>
      </c>
      <c r="DJ50" s="157">
        <v>49</v>
      </c>
      <c r="DK50" s="157">
        <v>1</v>
      </c>
      <c r="DL50" s="158">
        <f t="shared" si="16"/>
        <v>0.87146529562982</v>
      </c>
      <c r="DM50" s="162">
        <f t="shared" si="30"/>
        <v>0</v>
      </c>
      <c r="DT50" s="157" t="s">
        <v>66</v>
      </c>
      <c r="DU50" s="157">
        <v>389</v>
      </c>
      <c r="DV50" s="157">
        <v>339</v>
      </c>
      <c r="DW50" s="157">
        <v>49</v>
      </c>
      <c r="DX50" s="157">
        <v>1</v>
      </c>
      <c r="DY50" s="158">
        <f t="shared" si="17"/>
        <v>0.87146529562982</v>
      </c>
      <c r="DZ50" s="162">
        <f t="shared" si="18"/>
        <v>0</v>
      </c>
      <c r="EB50" s="157" t="s">
        <v>66</v>
      </c>
      <c r="EC50" s="157">
        <v>389</v>
      </c>
      <c r="ED50" s="157">
        <v>339</v>
      </c>
      <c r="EE50" s="157">
        <v>49</v>
      </c>
      <c r="EF50" s="157">
        <v>1</v>
      </c>
      <c r="EG50" s="158">
        <f t="shared" si="19"/>
        <v>0.87146529562982</v>
      </c>
      <c r="EH50" s="162">
        <f t="shared" si="20"/>
        <v>0</v>
      </c>
      <c r="EN50" s="157" t="s">
        <v>66</v>
      </c>
      <c r="EO50" s="157">
        <v>389</v>
      </c>
      <c r="EP50" s="157">
        <v>339</v>
      </c>
      <c r="EQ50" s="157">
        <v>49</v>
      </c>
      <c r="ER50" s="157">
        <v>1</v>
      </c>
      <c r="ES50" s="158">
        <f t="shared" si="21"/>
        <v>0.87146529562982</v>
      </c>
      <c r="ET50" s="162">
        <f t="shared" si="22"/>
        <v>0</v>
      </c>
      <c r="EV50" s="156"/>
      <c r="EW50" s="156"/>
      <c r="EX50" s="156"/>
      <c r="EY50" s="156"/>
      <c r="EZ50" s="156"/>
    </row>
    <row r="51" spans="2:156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23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2"/>
        <v>0.9555555555555556</v>
      </c>
      <c r="O51" s="162">
        <f t="shared" si="3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24"/>
        <v>0.9555555555555556</v>
      </c>
      <c r="W51" s="162">
        <f t="shared" si="4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25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26"/>
        <v>0.9555555555555556</v>
      </c>
      <c r="AN51" s="162">
        <f t="shared" si="6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27"/>
        <v>0.9555555555555556</v>
      </c>
      <c r="AV51" s="162">
        <f t="shared" si="7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8"/>
        <v>0.9555555555555556</v>
      </c>
      <c r="BH51" s="162">
        <f t="shared" si="9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0"/>
        <v>0.9555555555555556</v>
      </c>
      <c r="BP51" s="162">
        <f t="shared" si="11"/>
        <v>0</v>
      </c>
      <c r="BW51" s="157" t="s">
        <v>67</v>
      </c>
      <c r="BX51" s="157">
        <v>135</v>
      </c>
      <c r="BY51" s="157">
        <v>129</v>
      </c>
      <c r="BZ51" s="157">
        <v>0</v>
      </c>
      <c r="CA51" s="157">
        <v>6</v>
      </c>
      <c r="CB51" s="158">
        <f t="shared" si="12"/>
        <v>0.9555555555555556</v>
      </c>
      <c r="CC51" s="162">
        <f t="shared" si="13"/>
        <v>0</v>
      </c>
      <c r="CI51" s="162"/>
      <c r="CK51" s="157" t="s">
        <v>67</v>
      </c>
      <c r="CL51" s="157">
        <v>135</v>
      </c>
      <c r="CM51" s="157">
        <v>129</v>
      </c>
      <c r="CN51" s="157">
        <v>0</v>
      </c>
      <c r="CO51" s="157">
        <v>6</v>
      </c>
      <c r="CP51" s="158">
        <f t="shared" si="14"/>
        <v>0.9555555555555556</v>
      </c>
      <c r="CQ51" s="162">
        <f t="shared" si="15"/>
        <v>0</v>
      </c>
      <c r="CS51" s="157" t="s">
        <v>67</v>
      </c>
      <c r="CT51" s="157">
        <v>135</v>
      </c>
      <c r="CU51" s="157">
        <v>129</v>
      </c>
      <c r="CV51" s="157">
        <v>0</v>
      </c>
      <c r="CW51" s="157">
        <v>6</v>
      </c>
      <c r="CX51" s="158">
        <f t="shared" si="28"/>
        <v>0.9555555555555556</v>
      </c>
      <c r="CY51" s="162">
        <f t="shared" si="29"/>
        <v>0</v>
      </c>
      <c r="DG51" s="157" t="s">
        <v>67</v>
      </c>
      <c r="DH51" s="157">
        <v>148</v>
      </c>
      <c r="DI51" s="157">
        <v>129</v>
      </c>
      <c r="DJ51" s="157">
        <v>4</v>
      </c>
      <c r="DK51" s="159">
        <v>15</v>
      </c>
      <c r="DL51" s="158">
        <f t="shared" si="16"/>
        <v>0.8716216216216216</v>
      </c>
      <c r="DM51" s="162">
        <f t="shared" si="30"/>
        <v>-8.3933933933934002E-2</v>
      </c>
      <c r="DT51" s="157" t="s">
        <v>67</v>
      </c>
      <c r="DU51" s="157">
        <v>148</v>
      </c>
      <c r="DV51" s="157">
        <v>129</v>
      </c>
      <c r="DW51" s="157">
        <v>4</v>
      </c>
      <c r="DX51" s="157">
        <v>15</v>
      </c>
      <c r="DY51" s="158">
        <f t="shared" si="17"/>
        <v>0.8716216216216216</v>
      </c>
      <c r="DZ51" s="162">
        <f t="shared" si="18"/>
        <v>0</v>
      </c>
      <c r="EB51" s="157" t="s">
        <v>67</v>
      </c>
      <c r="EC51" s="157">
        <v>148</v>
      </c>
      <c r="ED51" s="157">
        <v>129</v>
      </c>
      <c r="EE51" s="157">
        <v>4</v>
      </c>
      <c r="EF51" s="157">
        <v>15</v>
      </c>
      <c r="EG51" s="158">
        <f t="shared" si="19"/>
        <v>0.8716216216216216</v>
      </c>
      <c r="EH51" s="162">
        <f t="shared" si="20"/>
        <v>0</v>
      </c>
      <c r="EN51" s="157" t="s">
        <v>67</v>
      </c>
      <c r="EO51" s="157">
        <v>148</v>
      </c>
      <c r="EP51" s="157">
        <v>129</v>
      </c>
      <c r="EQ51" s="157">
        <v>4</v>
      </c>
      <c r="ER51" s="157">
        <v>15</v>
      </c>
      <c r="ES51" s="158">
        <f t="shared" si="21"/>
        <v>0.8716216216216216</v>
      </c>
      <c r="ET51" s="162">
        <f t="shared" si="22"/>
        <v>0</v>
      </c>
      <c r="EV51" s="156"/>
      <c r="EW51" s="156"/>
      <c r="EX51" s="156"/>
      <c r="EY51" s="156"/>
      <c r="EZ51" s="156"/>
    </row>
    <row r="52" spans="2:156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23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2"/>
        <v>0.99247648902821317</v>
      </c>
      <c r="O52" s="162">
        <f t="shared" si="3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24"/>
        <v>0.99247648902821317</v>
      </c>
      <c r="W52" s="162">
        <f t="shared" si="4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25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26"/>
        <v>0.99247648902821317</v>
      </c>
      <c r="AN52" s="162">
        <f t="shared" si="6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27"/>
        <v>0.99247648902821317</v>
      </c>
      <c r="AV52" s="162">
        <f t="shared" si="7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8"/>
        <v>0.99247648902821317</v>
      </c>
      <c r="BH52" s="162">
        <f t="shared" si="9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0"/>
        <v>0.9924859110832811</v>
      </c>
      <c r="BP52" s="162">
        <f t="shared" si="11"/>
        <v>9.4220550679313675E-6</v>
      </c>
      <c r="BW52" s="157" t="s">
        <v>68</v>
      </c>
      <c r="BX52" s="157">
        <v>1597</v>
      </c>
      <c r="BY52" s="157">
        <v>1585</v>
      </c>
      <c r="BZ52" s="157">
        <v>12</v>
      </c>
      <c r="CA52" s="157">
        <v>0</v>
      </c>
      <c r="CB52" s="158">
        <f t="shared" si="12"/>
        <v>0.9924859110832811</v>
      </c>
      <c r="CC52" s="162">
        <f t="shared" si="13"/>
        <v>0</v>
      </c>
      <c r="CI52" s="162"/>
      <c r="CK52" s="157" t="s">
        <v>68</v>
      </c>
      <c r="CL52" s="157">
        <v>1597</v>
      </c>
      <c r="CM52" s="157">
        <v>1585</v>
      </c>
      <c r="CN52" s="157">
        <v>12</v>
      </c>
      <c r="CO52" s="157">
        <v>0</v>
      </c>
      <c r="CP52" s="158">
        <f t="shared" si="14"/>
        <v>0.9924859110832811</v>
      </c>
      <c r="CQ52" s="162">
        <f t="shared" si="15"/>
        <v>0</v>
      </c>
      <c r="CS52" s="157" t="s">
        <v>68</v>
      </c>
      <c r="CT52" s="157">
        <v>1597</v>
      </c>
      <c r="CU52" s="157">
        <v>1585</v>
      </c>
      <c r="CV52" s="157">
        <v>12</v>
      </c>
      <c r="CW52" s="159">
        <v>0</v>
      </c>
      <c r="CX52" s="158">
        <f t="shared" si="28"/>
        <v>0.9924859110832811</v>
      </c>
      <c r="CY52" s="162">
        <f t="shared" si="29"/>
        <v>0</v>
      </c>
      <c r="CZ52" t="s">
        <v>119</v>
      </c>
      <c r="DG52" s="157" t="s">
        <v>68</v>
      </c>
      <c r="DH52" s="157">
        <v>1597</v>
      </c>
      <c r="DI52" s="157">
        <v>1585</v>
      </c>
      <c r="DJ52" s="157">
        <v>12</v>
      </c>
      <c r="DK52" s="157">
        <v>0</v>
      </c>
      <c r="DL52" s="158">
        <f t="shared" si="16"/>
        <v>0.9924859110832811</v>
      </c>
      <c r="DM52" s="162">
        <f t="shared" si="30"/>
        <v>0</v>
      </c>
      <c r="DT52" s="157" t="s">
        <v>68</v>
      </c>
      <c r="DU52" s="157">
        <v>1597</v>
      </c>
      <c r="DV52" s="157">
        <v>1584</v>
      </c>
      <c r="DW52" s="157">
        <v>12</v>
      </c>
      <c r="DX52" s="157">
        <v>1</v>
      </c>
      <c r="DY52" s="158">
        <f t="shared" si="17"/>
        <v>0.9918597370068879</v>
      </c>
      <c r="DZ52" s="162">
        <f t="shared" si="18"/>
        <v>-6.2617407639320444E-4</v>
      </c>
      <c r="EB52" s="157" t="s">
        <v>68</v>
      </c>
      <c r="EC52" s="157">
        <v>1597</v>
      </c>
      <c r="ED52" s="157">
        <v>1585</v>
      </c>
      <c r="EE52" s="157">
        <v>12</v>
      </c>
      <c r="EF52" s="157">
        <v>0</v>
      </c>
      <c r="EG52" s="158">
        <f t="shared" si="19"/>
        <v>0.9924859110832811</v>
      </c>
      <c r="EH52" s="162">
        <f t="shared" si="20"/>
        <v>0</v>
      </c>
      <c r="EN52" s="157" t="s">
        <v>68</v>
      </c>
      <c r="EO52" s="157">
        <v>1597</v>
      </c>
      <c r="EP52" s="157">
        <v>1585</v>
      </c>
      <c r="EQ52" s="157">
        <v>12</v>
      </c>
      <c r="ER52" s="157">
        <v>0</v>
      </c>
      <c r="ES52" s="158">
        <f t="shared" si="21"/>
        <v>0.9924859110832811</v>
      </c>
      <c r="ET52" s="162">
        <f t="shared" si="22"/>
        <v>0</v>
      </c>
      <c r="EV52" s="156"/>
      <c r="EW52" s="156"/>
      <c r="EX52" s="156"/>
      <c r="EY52" s="156"/>
      <c r="EZ52" s="156"/>
    </row>
    <row r="53" spans="2:156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23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2"/>
        <v>0.98863636363636365</v>
      </c>
      <c r="O53" s="162">
        <f t="shared" si="3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24"/>
        <v>0.98295454545454541</v>
      </c>
      <c r="W53" s="162">
        <f t="shared" si="4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25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26"/>
        <v>0.98863636363636365</v>
      </c>
      <c r="AN53" s="162">
        <f t="shared" si="6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27"/>
        <v>0.98863636363636365</v>
      </c>
      <c r="AV53" s="162">
        <f t="shared" si="7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8"/>
        <v>0.98863636363636365</v>
      </c>
      <c r="BH53" s="162">
        <f t="shared" si="9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0"/>
        <v>0.98863636363636365</v>
      </c>
      <c r="BP53" s="162">
        <f t="shared" si="11"/>
        <v>0</v>
      </c>
      <c r="BW53" s="157" t="s">
        <v>69</v>
      </c>
      <c r="BX53" s="157">
        <v>176</v>
      </c>
      <c r="BY53" s="157">
        <v>174</v>
      </c>
      <c r="BZ53" s="157">
        <v>2</v>
      </c>
      <c r="CA53" s="157">
        <v>0</v>
      </c>
      <c r="CB53" s="158">
        <f t="shared" si="12"/>
        <v>0.98863636363636365</v>
      </c>
      <c r="CC53" s="162">
        <f t="shared" si="13"/>
        <v>0</v>
      </c>
      <c r="CI53" s="162"/>
      <c r="CK53" s="157" t="s">
        <v>69</v>
      </c>
      <c r="CL53" s="157">
        <v>176</v>
      </c>
      <c r="CM53" s="157">
        <v>174</v>
      </c>
      <c r="CN53" s="157">
        <v>2</v>
      </c>
      <c r="CO53" s="157">
        <v>0</v>
      </c>
      <c r="CP53" s="158">
        <f t="shared" si="14"/>
        <v>0.98863636363636365</v>
      </c>
      <c r="CQ53" s="162">
        <f t="shared" si="15"/>
        <v>0</v>
      </c>
      <c r="CS53" s="157" t="s">
        <v>69</v>
      </c>
      <c r="CT53" s="157">
        <v>176</v>
      </c>
      <c r="CU53" s="157">
        <v>174</v>
      </c>
      <c r="CV53" s="157">
        <v>2</v>
      </c>
      <c r="CW53" s="157">
        <v>0</v>
      </c>
      <c r="CX53" s="158">
        <f t="shared" si="28"/>
        <v>0.98863636363636365</v>
      </c>
      <c r="CY53" s="162">
        <f t="shared" si="29"/>
        <v>0</v>
      </c>
      <c r="DG53" s="157" t="s">
        <v>69</v>
      </c>
      <c r="DH53" s="157">
        <v>176</v>
      </c>
      <c r="DI53" s="157">
        <v>174</v>
      </c>
      <c r="DJ53" s="157">
        <v>2</v>
      </c>
      <c r="DK53" s="157">
        <v>0</v>
      </c>
      <c r="DL53" s="158">
        <f t="shared" si="16"/>
        <v>0.98863636363636365</v>
      </c>
      <c r="DM53" s="162">
        <f t="shared" si="30"/>
        <v>0</v>
      </c>
      <c r="DT53" s="157" t="s">
        <v>69</v>
      </c>
      <c r="DU53" s="157">
        <v>176</v>
      </c>
      <c r="DV53" s="157">
        <v>174</v>
      </c>
      <c r="DW53" s="157">
        <v>2</v>
      </c>
      <c r="DX53" s="157">
        <v>0</v>
      </c>
      <c r="DY53" s="158">
        <f t="shared" si="17"/>
        <v>0.98863636363636365</v>
      </c>
      <c r="DZ53" s="162">
        <f t="shared" si="18"/>
        <v>0</v>
      </c>
      <c r="EB53" s="157" t="s">
        <v>69</v>
      </c>
      <c r="EC53" s="157">
        <v>176</v>
      </c>
      <c r="ED53" s="157">
        <v>174</v>
      </c>
      <c r="EE53" s="157">
        <v>2</v>
      </c>
      <c r="EF53" s="157">
        <v>0</v>
      </c>
      <c r="EG53" s="158">
        <f t="shared" si="19"/>
        <v>0.98863636363636365</v>
      </c>
      <c r="EH53" s="162">
        <f t="shared" si="20"/>
        <v>0</v>
      </c>
      <c r="EN53" s="157" t="s">
        <v>69</v>
      </c>
      <c r="EO53" s="157">
        <v>176</v>
      </c>
      <c r="EP53" s="157">
        <v>174</v>
      </c>
      <c r="EQ53" s="157">
        <v>2</v>
      </c>
      <c r="ER53" s="157">
        <v>0</v>
      </c>
      <c r="ES53" s="158">
        <f t="shared" si="21"/>
        <v>0.98863636363636365</v>
      </c>
      <c r="ET53" s="162">
        <f t="shared" si="22"/>
        <v>0</v>
      </c>
      <c r="EV53" s="156"/>
      <c r="EW53" s="156"/>
      <c r="EX53" s="156"/>
      <c r="EY53" s="156"/>
      <c r="EZ53" s="156"/>
    </row>
    <row r="54" spans="2:156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23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2"/>
        <v>0.96536796536796532</v>
      </c>
      <c r="O54" s="162">
        <f t="shared" si="3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24"/>
        <v>0.96536796536796532</v>
      </c>
      <c r="W54" s="162">
        <f t="shared" si="4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25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26"/>
        <v>0.96536796536796532</v>
      </c>
      <c r="AN54" s="162">
        <f t="shared" si="6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27"/>
        <v>0.96536796536796532</v>
      </c>
      <c r="AV54" s="162">
        <f t="shared" si="7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8"/>
        <v>0.96536796536796532</v>
      </c>
      <c r="BH54" s="162">
        <f t="shared" si="9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0"/>
        <v>0.96536796536796532</v>
      </c>
      <c r="BP54" s="162">
        <f t="shared" si="11"/>
        <v>0</v>
      </c>
      <c r="BW54" s="157" t="s">
        <v>70</v>
      </c>
      <c r="BX54" s="157">
        <v>231</v>
      </c>
      <c r="BY54" s="157">
        <v>223</v>
      </c>
      <c r="BZ54" s="157">
        <v>7</v>
      </c>
      <c r="CA54" s="157">
        <v>1</v>
      </c>
      <c r="CB54" s="158">
        <f t="shared" si="12"/>
        <v>0.96536796536796532</v>
      </c>
      <c r="CC54" s="162">
        <f t="shared" si="13"/>
        <v>0</v>
      </c>
      <c r="CI54" s="162"/>
      <c r="CK54" s="157" t="s">
        <v>70</v>
      </c>
      <c r="CL54" s="157">
        <v>231</v>
      </c>
      <c r="CM54" s="157">
        <v>223</v>
      </c>
      <c r="CN54" s="157">
        <v>7</v>
      </c>
      <c r="CO54" s="157">
        <v>1</v>
      </c>
      <c r="CP54" s="158">
        <f t="shared" si="14"/>
        <v>0.96536796536796532</v>
      </c>
      <c r="CQ54" s="162">
        <f t="shared" si="15"/>
        <v>0</v>
      </c>
      <c r="CS54" s="157" t="s">
        <v>70</v>
      </c>
      <c r="CT54" s="157">
        <v>231</v>
      </c>
      <c r="CU54" s="157">
        <v>223</v>
      </c>
      <c r="CV54" s="157">
        <v>7</v>
      </c>
      <c r="CW54" s="157">
        <v>1</v>
      </c>
      <c r="CX54" s="158">
        <f t="shared" si="28"/>
        <v>0.96536796536796532</v>
      </c>
      <c r="CY54" s="162">
        <f t="shared" si="29"/>
        <v>0</v>
      </c>
      <c r="DG54" s="157" t="s">
        <v>70</v>
      </c>
      <c r="DH54" s="157">
        <v>231</v>
      </c>
      <c r="DI54" s="157">
        <v>223</v>
      </c>
      <c r="DJ54" s="157">
        <v>7</v>
      </c>
      <c r="DK54" s="157">
        <v>1</v>
      </c>
      <c r="DL54" s="158">
        <f t="shared" si="16"/>
        <v>0.96536796536796532</v>
      </c>
      <c r="DM54" s="162">
        <f t="shared" si="30"/>
        <v>0</v>
      </c>
      <c r="DT54" s="157" t="s">
        <v>70</v>
      </c>
      <c r="DU54" s="157">
        <v>231</v>
      </c>
      <c r="DV54" s="157">
        <v>223</v>
      </c>
      <c r="DW54" s="157">
        <v>7</v>
      </c>
      <c r="DX54" s="157">
        <v>1</v>
      </c>
      <c r="DY54" s="158">
        <f t="shared" si="17"/>
        <v>0.96536796536796532</v>
      </c>
      <c r="DZ54" s="162">
        <f t="shared" si="18"/>
        <v>0</v>
      </c>
      <c r="EB54" s="157" t="s">
        <v>70</v>
      </c>
      <c r="EC54" s="157">
        <v>270</v>
      </c>
      <c r="ED54" s="157">
        <v>260</v>
      </c>
      <c r="EE54" s="157">
        <v>8</v>
      </c>
      <c r="EF54" s="159">
        <v>2</v>
      </c>
      <c r="EG54" s="158">
        <f t="shared" ref="EG54" si="31">ED54/EC54</f>
        <v>0.96296296296296291</v>
      </c>
      <c r="EH54" s="162">
        <f t="shared" ref="EH54" si="32">EG54-DL54</f>
        <v>-2.4050024050024099E-3</v>
      </c>
      <c r="EN54" s="157" t="s">
        <v>70</v>
      </c>
      <c r="EO54" s="157">
        <v>270</v>
      </c>
      <c r="EP54" s="157">
        <v>260</v>
      </c>
      <c r="EQ54" s="157">
        <v>8</v>
      </c>
      <c r="ER54" s="159">
        <v>2</v>
      </c>
      <c r="ES54" s="158">
        <f t="shared" si="21"/>
        <v>0.96296296296296291</v>
      </c>
      <c r="ET54" s="162">
        <f t="shared" si="22"/>
        <v>0</v>
      </c>
      <c r="EV54" s="156"/>
      <c r="EW54" s="156"/>
      <c r="EX54" s="156"/>
      <c r="EY54" s="156"/>
      <c r="EZ54" s="156"/>
    </row>
    <row r="55" spans="2:156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2"/>
        <v>0.95833333333333337</v>
      </c>
      <c r="O55" s="162">
        <f t="shared" si="3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24"/>
        <v>0.96354166666666663</v>
      </c>
      <c r="W55" s="162">
        <f t="shared" si="4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25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26"/>
        <v>0.96354166666666663</v>
      </c>
      <c r="AN55" s="162">
        <f t="shared" si="6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27"/>
        <v>0.96354166666666663</v>
      </c>
      <c r="AV55" s="162">
        <f t="shared" si="7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8"/>
        <v>0.96354166666666663</v>
      </c>
      <c r="BH55" s="162">
        <f t="shared" si="9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0"/>
        <v>0.96354166666666663</v>
      </c>
      <c r="BP55" s="162">
        <f t="shared" si="11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W55" s="161" t="s">
        <v>71</v>
      </c>
      <c r="BX55" s="157">
        <v>192</v>
      </c>
      <c r="BY55" s="157">
        <v>185</v>
      </c>
      <c r="BZ55" s="157">
        <v>7</v>
      </c>
      <c r="CA55" s="157">
        <v>0</v>
      </c>
      <c r="CB55" s="158">
        <f t="shared" si="12"/>
        <v>0.96354166666666663</v>
      </c>
      <c r="CC55" s="162">
        <f t="shared" si="13"/>
        <v>0</v>
      </c>
      <c r="CD55" s="161" t="s">
        <v>71</v>
      </c>
      <c r="CE55" s="157">
        <v>194</v>
      </c>
      <c r="CF55" s="157">
        <v>190</v>
      </c>
      <c r="CG55" s="157">
        <v>4</v>
      </c>
      <c r="CH55" s="157">
        <v>0</v>
      </c>
      <c r="CI55" s="162">
        <f>CF55/CE55</f>
        <v>0.97938144329896903</v>
      </c>
      <c r="CK55" s="161" t="s">
        <v>71</v>
      </c>
      <c r="CL55" s="157">
        <v>192</v>
      </c>
      <c r="CM55" s="157">
        <v>185</v>
      </c>
      <c r="CN55" s="157">
        <v>7</v>
      </c>
      <c r="CO55" s="157">
        <v>0</v>
      </c>
      <c r="CP55" s="158">
        <f t="shared" si="14"/>
        <v>0.96354166666666663</v>
      </c>
      <c r="CQ55" s="162">
        <f t="shared" si="15"/>
        <v>0</v>
      </c>
      <c r="CR55" t="s">
        <v>119</v>
      </c>
      <c r="CS55" s="161" t="s">
        <v>71</v>
      </c>
      <c r="CT55" s="157">
        <v>192</v>
      </c>
      <c r="CU55" s="157">
        <v>185</v>
      </c>
      <c r="CV55" s="157">
        <v>7</v>
      </c>
      <c r="CW55" s="159">
        <v>0</v>
      </c>
      <c r="CX55" s="158">
        <f t="shared" si="28"/>
        <v>0.96354166666666663</v>
      </c>
      <c r="CY55" s="162">
        <f t="shared" si="29"/>
        <v>0</v>
      </c>
      <c r="CZ55" s="161" t="s">
        <v>71</v>
      </c>
      <c r="DA55" s="157">
        <v>194</v>
      </c>
      <c r="DB55" s="157">
        <v>190</v>
      </c>
      <c r="DC55" s="157">
        <v>4</v>
      </c>
      <c r="DD55" s="157">
        <v>0</v>
      </c>
      <c r="DE55" s="162">
        <f>DB55/DA55</f>
        <v>0.97938144329896903</v>
      </c>
      <c r="DG55" s="161" t="s">
        <v>71</v>
      </c>
      <c r="DH55" s="157">
        <v>194</v>
      </c>
      <c r="DI55" s="157">
        <v>187</v>
      </c>
      <c r="DJ55" s="157">
        <v>7</v>
      </c>
      <c r="DK55" s="159">
        <v>0</v>
      </c>
      <c r="DL55" s="158">
        <f t="shared" si="16"/>
        <v>0.96391752577319589</v>
      </c>
      <c r="DM55" s="162">
        <f t="shared" si="30"/>
        <v>3.758591065292638E-4</v>
      </c>
      <c r="DN55" s="161" t="s">
        <v>71</v>
      </c>
      <c r="DO55" s="157">
        <v>194</v>
      </c>
      <c r="DP55" s="157">
        <v>190</v>
      </c>
      <c r="DQ55" s="157">
        <v>4</v>
      </c>
      <c r="DR55" s="157">
        <v>0</v>
      </c>
      <c r="DT55" s="157" t="s">
        <v>71</v>
      </c>
      <c r="DU55" s="157">
        <v>194</v>
      </c>
      <c r="DV55" s="157">
        <v>183</v>
      </c>
      <c r="DW55" s="157">
        <v>7</v>
      </c>
      <c r="DX55" s="157">
        <v>4</v>
      </c>
      <c r="DY55" s="158">
        <f t="shared" si="17"/>
        <v>0.94329896907216493</v>
      </c>
      <c r="DZ55" s="162">
        <f t="shared" si="18"/>
        <v>-2.0618556701030966E-2</v>
      </c>
      <c r="EB55" s="161" t="s">
        <v>71</v>
      </c>
      <c r="EC55" s="157">
        <v>194</v>
      </c>
      <c r="ED55" s="157">
        <v>187</v>
      </c>
      <c r="EE55" s="157">
        <v>7</v>
      </c>
      <c r="EF55" s="159">
        <v>0</v>
      </c>
      <c r="EG55" s="158">
        <f t="shared" si="19"/>
        <v>0.96391752577319589</v>
      </c>
      <c r="EH55" s="162">
        <f t="shared" si="20"/>
        <v>0</v>
      </c>
      <c r="EI55" s="161" t="s">
        <v>71</v>
      </c>
      <c r="EJ55" s="157">
        <v>196</v>
      </c>
      <c r="EK55" s="157">
        <v>192</v>
      </c>
      <c r="EL55" s="157">
        <v>4</v>
      </c>
      <c r="EM55" s="157">
        <v>0</v>
      </c>
      <c r="EN55" s="161" t="s">
        <v>71</v>
      </c>
      <c r="EO55" s="157">
        <v>194</v>
      </c>
      <c r="EP55" s="157">
        <v>183</v>
      </c>
      <c r="EQ55" s="159">
        <v>11</v>
      </c>
      <c r="ER55" s="159">
        <v>2</v>
      </c>
      <c r="ES55" s="158">
        <f t="shared" si="21"/>
        <v>0.94329896907216493</v>
      </c>
      <c r="ET55" s="162">
        <f t="shared" si="22"/>
        <v>-2.0618556701030966E-2</v>
      </c>
      <c r="EU55" t="s">
        <v>119</v>
      </c>
      <c r="EV55" s="167" t="s">
        <v>465</v>
      </c>
      <c r="EW55" s="167">
        <v>196</v>
      </c>
      <c r="EX55" s="167">
        <v>176</v>
      </c>
      <c r="EY55" s="167">
        <v>9</v>
      </c>
      <c r="EZ55" s="167">
        <v>11</v>
      </c>
    </row>
    <row r="56" spans="2:156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23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2"/>
        <v>0.63529411764705879</v>
      </c>
      <c r="O56" s="162">
        <f t="shared" si="3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24"/>
        <v>0.63529411764705879</v>
      </c>
      <c r="W56" s="162">
        <f t="shared" si="4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25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26"/>
        <v>0.63529411764705879</v>
      </c>
      <c r="AN56" s="162">
        <f t="shared" si="6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27"/>
        <v>0.63529411764705879</v>
      </c>
      <c r="AV56" s="162">
        <f t="shared" si="7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8"/>
        <v>0.63529411764705879</v>
      </c>
      <c r="BH56" s="162">
        <f t="shared" si="9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0"/>
        <v>0.63529411764705879</v>
      </c>
      <c r="BP56" s="162">
        <f t="shared" si="11"/>
        <v>0</v>
      </c>
      <c r="BQ56" t="s">
        <v>119</v>
      </c>
      <c r="BW56" s="157" t="s">
        <v>72</v>
      </c>
      <c r="BX56" s="157">
        <v>85</v>
      </c>
      <c r="BY56" s="157">
        <v>54</v>
      </c>
      <c r="BZ56" s="157">
        <v>2</v>
      </c>
      <c r="CA56" s="157">
        <v>29</v>
      </c>
      <c r="CB56" s="158">
        <f t="shared" si="12"/>
        <v>0.63529411764705879</v>
      </c>
      <c r="CC56" s="162">
        <f t="shared" si="13"/>
        <v>0</v>
      </c>
      <c r="CK56" s="157" t="s">
        <v>72</v>
      </c>
      <c r="CL56" s="157">
        <v>85</v>
      </c>
      <c r="CM56" s="157">
        <v>54</v>
      </c>
      <c r="CN56" s="157">
        <v>2</v>
      </c>
      <c r="CO56" s="157">
        <v>29</v>
      </c>
      <c r="CP56" s="158">
        <f t="shared" si="14"/>
        <v>0.63529411764705879</v>
      </c>
      <c r="CQ56" s="162">
        <f t="shared" si="15"/>
        <v>0</v>
      </c>
      <c r="CS56" s="157" t="s">
        <v>72</v>
      </c>
      <c r="CT56" s="157">
        <v>85</v>
      </c>
      <c r="CU56" s="157">
        <v>54</v>
      </c>
      <c r="CV56" s="157">
        <v>2</v>
      </c>
      <c r="CW56" s="157">
        <v>29</v>
      </c>
      <c r="CX56" s="158">
        <f t="shared" si="28"/>
        <v>0.63529411764705879</v>
      </c>
      <c r="CY56" s="162">
        <f t="shared" si="29"/>
        <v>0</v>
      </c>
      <c r="DG56" s="157" t="s">
        <v>72</v>
      </c>
      <c r="DH56" s="157">
        <v>85</v>
      </c>
      <c r="DI56" s="157">
        <v>54</v>
      </c>
      <c r="DJ56" s="157">
        <v>2</v>
      </c>
      <c r="DK56" s="157">
        <v>29</v>
      </c>
      <c r="DL56" s="158">
        <f t="shared" si="16"/>
        <v>0.63529411764705879</v>
      </c>
      <c r="DM56" s="162">
        <f t="shared" si="30"/>
        <v>0</v>
      </c>
      <c r="DT56" s="157" t="s">
        <v>72</v>
      </c>
      <c r="DU56" s="157">
        <v>85</v>
      </c>
      <c r="DV56" s="157">
        <v>54</v>
      </c>
      <c r="DW56" s="157">
        <v>2</v>
      </c>
      <c r="DX56" s="157">
        <v>29</v>
      </c>
      <c r="DY56" s="158">
        <f t="shared" si="17"/>
        <v>0.63529411764705879</v>
      </c>
      <c r="DZ56" s="162">
        <f t="shared" si="18"/>
        <v>0</v>
      </c>
      <c r="EB56" s="157" t="s">
        <v>72</v>
      </c>
      <c r="EC56" s="157">
        <v>85</v>
      </c>
      <c r="ED56" s="157">
        <v>54</v>
      </c>
      <c r="EE56" s="157">
        <v>2</v>
      </c>
      <c r="EF56" s="159">
        <v>29</v>
      </c>
      <c r="EG56" s="158">
        <f t="shared" si="19"/>
        <v>0.63529411764705879</v>
      </c>
      <c r="EH56" s="162">
        <f t="shared" si="20"/>
        <v>0</v>
      </c>
      <c r="EI56" t="s">
        <v>119</v>
      </c>
      <c r="EN56" s="157" t="s">
        <v>72</v>
      </c>
      <c r="EO56" s="157">
        <v>85</v>
      </c>
      <c r="EP56" s="157">
        <v>54</v>
      </c>
      <c r="EQ56" s="159">
        <v>2</v>
      </c>
      <c r="ER56" s="159">
        <v>29</v>
      </c>
      <c r="ES56" s="158">
        <f t="shared" si="21"/>
        <v>0.63529411764705879</v>
      </c>
      <c r="ET56" s="162">
        <f t="shared" si="22"/>
        <v>0</v>
      </c>
      <c r="EU56" t="s">
        <v>119</v>
      </c>
    </row>
    <row r="57" spans="2:156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23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2"/>
        <v>0.90378006872852235</v>
      </c>
      <c r="O57" s="162">
        <f t="shared" si="3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24"/>
        <v>0.90378006872852235</v>
      </c>
      <c r="W57" s="162">
        <f t="shared" si="4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25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26"/>
        <v>0.90378006872852235</v>
      </c>
      <c r="AN57" s="162">
        <f t="shared" si="6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27"/>
        <v>0.90378006872852235</v>
      </c>
      <c r="AV57" s="162">
        <f t="shared" si="7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8"/>
        <v>0.90378006872852235</v>
      </c>
      <c r="BH57" s="162">
        <f t="shared" si="9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0"/>
        <v>0.90378006872852235</v>
      </c>
      <c r="BP57" s="162">
        <f t="shared" si="11"/>
        <v>0</v>
      </c>
      <c r="BW57" s="157" t="s">
        <v>73</v>
      </c>
      <c r="BX57" s="157">
        <v>291</v>
      </c>
      <c r="BY57" s="157">
        <v>263</v>
      </c>
      <c r="BZ57" s="157">
        <v>26</v>
      </c>
      <c r="CA57" s="157">
        <v>2</v>
      </c>
      <c r="CB57" s="158">
        <f t="shared" si="12"/>
        <v>0.90378006872852235</v>
      </c>
      <c r="CC57" s="162">
        <f t="shared" si="13"/>
        <v>0</v>
      </c>
      <c r="CK57" s="157" t="s">
        <v>73</v>
      </c>
      <c r="CL57" s="157">
        <v>291</v>
      </c>
      <c r="CM57" s="157">
        <v>263</v>
      </c>
      <c r="CN57" s="157">
        <v>26</v>
      </c>
      <c r="CO57" s="157">
        <v>2</v>
      </c>
      <c r="CP57" s="158">
        <f t="shared" si="14"/>
        <v>0.90378006872852235</v>
      </c>
      <c r="CQ57" s="162">
        <f t="shared" si="15"/>
        <v>0</v>
      </c>
      <c r="CS57" s="157" t="s">
        <v>73</v>
      </c>
      <c r="CT57" s="157">
        <v>291</v>
      </c>
      <c r="CU57" s="157">
        <v>263</v>
      </c>
      <c r="CV57" s="157">
        <v>26</v>
      </c>
      <c r="CW57" s="157">
        <v>2</v>
      </c>
      <c r="CX57" s="158">
        <f t="shared" si="28"/>
        <v>0.90378006872852235</v>
      </c>
      <c r="CY57" s="162">
        <f t="shared" si="29"/>
        <v>0</v>
      </c>
      <c r="DG57" s="157" t="s">
        <v>73</v>
      </c>
      <c r="DH57" s="157">
        <v>291</v>
      </c>
      <c r="DI57" s="157">
        <v>263</v>
      </c>
      <c r="DJ57" s="157">
        <v>26</v>
      </c>
      <c r="DK57" s="157">
        <v>2</v>
      </c>
      <c r="DL57" s="158">
        <f t="shared" si="16"/>
        <v>0.90378006872852235</v>
      </c>
      <c r="DM57" s="162">
        <f t="shared" si="30"/>
        <v>0</v>
      </c>
      <c r="DT57" s="157" t="s">
        <v>73</v>
      </c>
      <c r="DU57" s="157">
        <v>291</v>
      </c>
      <c r="DV57" s="157">
        <v>263</v>
      </c>
      <c r="DW57" s="157">
        <v>26</v>
      </c>
      <c r="DX57" s="157">
        <v>2</v>
      </c>
      <c r="DY57" s="158">
        <f t="shared" si="17"/>
        <v>0.90378006872852235</v>
      </c>
      <c r="DZ57" s="162">
        <f t="shared" si="18"/>
        <v>0</v>
      </c>
      <c r="EB57" s="157" t="s">
        <v>73</v>
      </c>
      <c r="EC57" s="157">
        <v>291</v>
      </c>
      <c r="ED57" s="157">
        <v>263</v>
      </c>
      <c r="EE57" s="157">
        <v>26</v>
      </c>
      <c r="EF57" s="157">
        <v>2</v>
      </c>
      <c r="EG57" s="158">
        <f t="shared" si="19"/>
        <v>0.90378006872852235</v>
      </c>
      <c r="EH57" s="162">
        <f t="shared" si="20"/>
        <v>0</v>
      </c>
      <c r="EN57" s="157" t="s">
        <v>73</v>
      </c>
      <c r="EO57" s="157">
        <v>291</v>
      </c>
      <c r="EP57" s="157">
        <v>263</v>
      </c>
      <c r="EQ57" s="157">
        <v>26</v>
      </c>
      <c r="ER57" s="157">
        <v>2</v>
      </c>
      <c r="ES57" s="158">
        <f t="shared" si="21"/>
        <v>0.90378006872852235</v>
      </c>
      <c r="ET57" s="162">
        <f t="shared" si="22"/>
        <v>0</v>
      </c>
    </row>
    <row r="58" spans="2:156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23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2"/>
        <v>0.8571428571428571</v>
      </c>
      <c r="O58" s="162">
        <f t="shared" si="3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24"/>
        <v>0.8571428571428571</v>
      </c>
      <c r="W58" s="162">
        <f t="shared" si="4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25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26"/>
        <v>0.8571428571428571</v>
      </c>
      <c r="AN58" s="162">
        <f t="shared" si="6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27"/>
        <v>0.8571428571428571</v>
      </c>
      <c r="AV58" s="162">
        <f t="shared" si="7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8"/>
        <v>0.8571428571428571</v>
      </c>
      <c r="BH58" s="162">
        <f t="shared" si="9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0"/>
        <v>0.8571428571428571</v>
      </c>
      <c r="BP58" s="162">
        <f t="shared" si="11"/>
        <v>0</v>
      </c>
      <c r="BW58" s="157" t="s">
        <v>264</v>
      </c>
      <c r="BX58" s="157">
        <v>7</v>
      </c>
      <c r="BY58" s="157">
        <v>6</v>
      </c>
      <c r="BZ58" s="157">
        <v>1</v>
      </c>
      <c r="CA58" s="157">
        <v>0</v>
      </c>
      <c r="CB58" s="158">
        <f t="shared" si="12"/>
        <v>0.8571428571428571</v>
      </c>
      <c r="CC58" s="162">
        <f t="shared" si="13"/>
        <v>0</v>
      </c>
      <c r="CK58" s="157" t="s">
        <v>264</v>
      </c>
      <c r="CL58" s="157">
        <v>7</v>
      </c>
      <c r="CM58" s="157">
        <v>6</v>
      </c>
      <c r="CN58" s="157">
        <v>1</v>
      </c>
      <c r="CO58" s="157">
        <v>0</v>
      </c>
      <c r="CP58" s="158">
        <f t="shared" si="14"/>
        <v>0.8571428571428571</v>
      </c>
      <c r="CQ58" s="162">
        <f t="shared" si="15"/>
        <v>0</v>
      </c>
      <c r="CS58" s="157" t="s">
        <v>264</v>
      </c>
      <c r="CT58" s="157">
        <v>7</v>
      </c>
      <c r="CU58" s="157">
        <v>6</v>
      </c>
      <c r="CV58" s="157">
        <v>1</v>
      </c>
      <c r="CW58" s="157">
        <v>0</v>
      </c>
      <c r="CX58" s="158">
        <f t="shared" si="28"/>
        <v>0.8571428571428571</v>
      </c>
      <c r="CY58" s="162">
        <f t="shared" si="29"/>
        <v>0</v>
      </c>
      <c r="DG58" s="157" t="s">
        <v>264</v>
      </c>
      <c r="DH58" s="157">
        <v>7</v>
      </c>
      <c r="DI58" s="157">
        <v>6</v>
      </c>
      <c r="DJ58" s="157">
        <v>1</v>
      </c>
      <c r="DK58" s="157">
        <v>0</v>
      </c>
      <c r="DL58" s="158">
        <f t="shared" si="16"/>
        <v>0.8571428571428571</v>
      </c>
      <c r="DM58" s="162">
        <f t="shared" si="30"/>
        <v>0</v>
      </c>
      <c r="DT58" s="157" t="s">
        <v>264</v>
      </c>
      <c r="DU58" s="157">
        <v>7</v>
      </c>
      <c r="DV58" s="157">
        <v>6</v>
      </c>
      <c r="DW58" s="157">
        <v>1</v>
      </c>
      <c r="DX58" s="157">
        <v>0</v>
      </c>
      <c r="DY58" s="158">
        <f t="shared" si="17"/>
        <v>0.8571428571428571</v>
      </c>
      <c r="DZ58" s="162">
        <f t="shared" si="18"/>
        <v>0</v>
      </c>
      <c r="EB58" s="157" t="s">
        <v>264</v>
      </c>
      <c r="EC58" s="157">
        <v>7</v>
      </c>
      <c r="ED58" s="157">
        <v>6</v>
      </c>
      <c r="EE58" s="157">
        <v>1</v>
      </c>
      <c r="EF58" s="157">
        <v>0</v>
      </c>
      <c r="EG58" s="158">
        <f t="shared" si="19"/>
        <v>0.8571428571428571</v>
      </c>
      <c r="EH58" s="162">
        <f t="shared" si="20"/>
        <v>0</v>
      </c>
      <c r="EN58" s="157" t="s">
        <v>264</v>
      </c>
      <c r="EO58" s="157">
        <v>7</v>
      </c>
      <c r="EP58" s="157">
        <v>6</v>
      </c>
      <c r="EQ58" s="157">
        <v>1</v>
      </c>
      <c r="ER58" s="157">
        <v>0</v>
      </c>
      <c r="ES58" s="158">
        <f t="shared" si="21"/>
        <v>0.8571428571428571</v>
      </c>
      <c r="ET58" s="162">
        <f t="shared" si="22"/>
        <v>0</v>
      </c>
    </row>
    <row r="59" spans="2:156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23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2"/>
        <v>0.90972222222222221</v>
      </c>
      <c r="O59" s="162">
        <f t="shared" si="3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24"/>
        <v>0.92361111111111116</v>
      </c>
      <c r="W59" s="162">
        <f t="shared" si="4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25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26"/>
        <v>0.93055555555555558</v>
      </c>
      <c r="AN59" s="162">
        <f t="shared" si="6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27"/>
        <v>0.93055555555555558</v>
      </c>
      <c r="AV59" s="162">
        <f t="shared" si="7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8"/>
        <v>0.93055555555555558</v>
      </c>
      <c r="BH59" s="162">
        <f t="shared" si="9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0"/>
        <v>0.93055555555555558</v>
      </c>
      <c r="BP59" s="162">
        <f t="shared" si="11"/>
        <v>0</v>
      </c>
      <c r="BW59" s="157" t="s">
        <v>270</v>
      </c>
      <c r="BX59" s="157">
        <v>144</v>
      </c>
      <c r="BY59" s="157">
        <v>134</v>
      </c>
      <c r="BZ59" s="157">
        <v>8</v>
      </c>
      <c r="CA59" s="157">
        <v>2</v>
      </c>
      <c r="CB59" s="158">
        <f t="shared" si="12"/>
        <v>0.93055555555555558</v>
      </c>
      <c r="CC59" s="162">
        <f t="shared" si="13"/>
        <v>0</v>
      </c>
      <c r="CK59" s="157" t="s">
        <v>270</v>
      </c>
      <c r="CL59" s="157">
        <v>144</v>
      </c>
      <c r="CM59" s="157">
        <v>134</v>
      </c>
      <c r="CN59" s="157">
        <v>8</v>
      </c>
      <c r="CO59" s="157">
        <v>2</v>
      </c>
      <c r="CP59" s="158">
        <f t="shared" si="14"/>
        <v>0.93055555555555558</v>
      </c>
      <c r="CQ59" s="162">
        <f t="shared" si="15"/>
        <v>0</v>
      </c>
      <c r="CS59" s="157" t="s">
        <v>270</v>
      </c>
      <c r="CT59" s="157">
        <v>144</v>
      </c>
      <c r="CU59" s="157">
        <v>134</v>
      </c>
      <c r="CV59" s="157">
        <v>8</v>
      </c>
      <c r="CW59" s="157">
        <v>2</v>
      </c>
      <c r="CX59" s="158">
        <f t="shared" si="28"/>
        <v>0.93055555555555558</v>
      </c>
      <c r="CY59" s="162">
        <f t="shared" si="29"/>
        <v>0</v>
      </c>
      <c r="DG59" s="157" t="s">
        <v>270</v>
      </c>
      <c r="DH59" s="157">
        <v>144</v>
      </c>
      <c r="DI59" s="157">
        <v>134</v>
      </c>
      <c r="DJ59" s="157">
        <v>8</v>
      </c>
      <c r="DK59" s="157">
        <v>2</v>
      </c>
      <c r="DL59" s="158">
        <f t="shared" si="16"/>
        <v>0.93055555555555558</v>
      </c>
      <c r="DM59" s="162">
        <f t="shared" si="30"/>
        <v>0</v>
      </c>
      <c r="DT59" s="157" t="s">
        <v>270</v>
      </c>
      <c r="DU59" s="157">
        <v>144</v>
      </c>
      <c r="DV59" s="157">
        <v>133</v>
      </c>
      <c r="DW59" s="157">
        <v>8</v>
      </c>
      <c r="DX59" s="157">
        <v>3</v>
      </c>
      <c r="DY59" s="158">
        <f t="shared" si="17"/>
        <v>0.92361111111111116</v>
      </c>
      <c r="DZ59" s="162">
        <f t="shared" si="18"/>
        <v>-6.9444444444444198E-3</v>
      </c>
      <c r="EB59" s="157" t="s">
        <v>270</v>
      </c>
      <c r="EC59" s="157">
        <v>144</v>
      </c>
      <c r="ED59" s="157">
        <v>134</v>
      </c>
      <c r="EE59" s="157">
        <v>8</v>
      </c>
      <c r="EF59" s="157">
        <v>2</v>
      </c>
      <c r="EG59" s="158">
        <f t="shared" si="19"/>
        <v>0.93055555555555558</v>
      </c>
      <c r="EH59" s="162">
        <f t="shared" si="20"/>
        <v>0</v>
      </c>
      <c r="EJ59">
        <f>SUM(EJ4:EJ58)</f>
        <v>3341</v>
      </c>
      <c r="EN59" s="157" t="s">
        <v>270</v>
      </c>
      <c r="EO59" s="157">
        <v>144</v>
      </c>
      <c r="EP59" s="157">
        <v>134</v>
      </c>
      <c r="EQ59" s="157">
        <v>8</v>
      </c>
      <c r="ER59" s="157">
        <v>2</v>
      </c>
      <c r="ES59" s="158">
        <f t="shared" si="21"/>
        <v>0.93055555555555558</v>
      </c>
      <c r="ET59" s="162">
        <f t="shared" si="22"/>
        <v>0</v>
      </c>
    </row>
    <row r="60" spans="2:156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23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2"/>
        <v>1</v>
      </c>
      <c r="O60" s="162">
        <f t="shared" si="3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24"/>
        <v>1</v>
      </c>
      <c r="W60" s="162">
        <f t="shared" si="4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25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26"/>
        <v>1</v>
      </c>
      <c r="AN60" s="162">
        <f t="shared" si="6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27"/>
        <v>1</v>
      </c>
      <c r="AV60" s="162">
        <f t="shared" si="7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8"/>
        <v>1</v>
      </c>
      <c r="BH60" s="162">
        <f t="shared" si="9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0"/>
        <v>1</v>
      </c>
      <c r="BP60" s="162">
        <f t="shared" si="11"/>
        <v>0</v>
      </c>
      <c r="BW60" s="157" t="s">
        <v>265</v>
      </c>
      <c r="BX60" s="157">
        <v>68</v>
      </c>
      <c r="BY60" s="157">
        <v>68</v>
      </c>
      <c r="BZ60" s="157">
        <v>0</v>
      </c>
      <c r="CA60" s="157">
        <v>0</v>
      </c>
      <c r="CB60" s="158">
        <f t="shared" si="12"/>
        <v>1</v>
      </c>
      <c r="CC60" s="162">
        <f t="shared" si="13"/>
        <v>0</v>
      </c>
      <c r="CK60" s="157" t="s">
        <v>265</v>
      </c>
      <c r="CL60" s="157">
        <v>68</v>
      </c>
      <c r="CM60" s="157">
        <v>68</v>
      </c>
      <c r="CN60" s="157">
        <v>0</v>
      </c>
      <c r="CO60" s="157">
        <v>0</v>
      </c>
      <c r="CP60" s="158">
        <f t="shared" si="14"/>
        <v>1</v>
      </c>
      <c r="CQ60" s="162">
        <f t="shared" si="15"/>
        <v>0</v>
      </c>
      <c r="CS60" s="157" t="s">
        <v>265</v>
      </c>
      <c r="CT60" s="157">
        <v>68</v>
      </c>
      <c r="CU60" s="157">
        <v>68</v>
      </c>
      <c r="CV60" s="157">
        <v>0</v>
      </c>
      <c r="CW60" s="157">
        <v>0</v>
      </c>
      <c r="CX60" s="158">
        <f t="shared" si="28"/>
        <v>1</v>
      </c>
      <c r="CY60" s="162">
        <f t="shared" si="29"/>
        <v>0</v>
      </c>
      <c r="DG60" s="157" t="s">
        <v>265</v>
      </c>
      <c r="DH60" s="157">
        <v>68</v>
      </c>
      <c r="DI60" s="157">
        <v>68</v>
      </c>
      <c r="DJ60" s="157">
        <v>0</v>
      </c>
      <c r="DK60" s="157">
        <v>0</v>
      </c>
      <c r="DL60" s="158">
        <f t="shared" si="16"/>
        <v>1</v>
      </c>
      <c r="DM60" s="162">
        <f t="shared" si="30"/>
        <v>0</v>
      </c>
      <c r="DT60" s="157" t="s">
        <v>265</v>
      </c>
      <c r="DU60" s="157">
        <v>68</v>
      </c>
      <c r="DV60" s="157">
        <v>68</v>
      </c>
      <c r="DW60" s="157">
        <v>0</v>
      </c>
      <c r="DX60" s="157">
        <v>0</v>
      </c>
      <c r="DY60" s="158">
        <f t="shared" si="17"/>
        <v>1</v>
      </c>
      <c r="DZ60" s="162">
        <f t="shared" si="18"/>
        <v>0</v>
      </c>
      <c r="EB60" s="157" t="s">
        <v>265</v>
      </c>
      <c r="EC60" s="157">
        <v>68</v>
      </c>
      <c r="ED60" s="157">
        <v>68</v>
      </c>
      <c r="EE60" s="157">
        <v>0</v>
      </c>
      <c r="EF60" s="157">
        <v>0</v>
      </c>
      <c r="EG60" s="158">
        <f t="shared" si="19"/>
        <v>1</v>
      </c>
      <c r="EH60" s="162">
        <f t="shared" si="20"/>
        <v>0</v>
      </c>
      <c r="EN60" s="157" t="s">
        <v>265</v>
      </c>
      <c r="EO60" s="157">
        <v>68</v>
      </c>
      <c r="EP60" s="157">
        <v>68</v>
      </c>
      <c r="EQ60" s="157">
        <v>0</v>
      </c>
      <c r="ER60" s="157">
        <v>0</v>
      </c>
      <c r="ES60" s="158">
        <f t="shared" si="21"/>
        <v>1</v>
      </c>
      <c r="ET60" s="162">
        <f t="shared" si="22"/>
        <v>0</v>
      </c>
    </row>
    <row r="61" spans="2:156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23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2"/>
        <v>1</v>
      </c>
      <c r="O61" s="162">
        <f t="shared" si="3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24"/>
        <v>1</v>
      </c>
      <c r="W61" s="162">
        <f t="shared" si="4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25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26"/>
        <v>1</v>
      </c>
      <c r="AN61" s="162">
        <f t="shared" si="6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27"/>
        <v>1</v>
      </c>
      <c r="AV61" s="162">
        <f t="shared" si="7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8"/>
        <v>1</v>
      </c>
      <c r="BH61" s="162">
        <f t="shared" si="9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0"/>
        <v>1</v>
      </c>
      <c r="BP61" s="162">
        <f t="shared" si="11"/>
        <v>0</v>
      </c>
      <c r="BW61" s="157" t="s">
        <v>180</v>
      </c>
      <c r="BX61" s="157">
        <v>3</v>
      </c>
      <c r="BY61" s="157">
        <v>3</v>
      </c>
      <c r="BZ61" s="157">
        <v>0</v>
      </c>
      <c r="CA61" s="157">
        <v>0</v>
      </c>
      <c r="CB61" s="158">
        <f t="shared" si="12"/>
        <v>1</v>
      </c>
      <c r="CC61" s="162">
        <f t="shared" si="13"/>
        <v>0</v>
      </c>
      <c r="CK61" s="157" t="s">
        <v>180</v>
      </c>
      <c r="CL61" s="157">
        <v>3</v>
      </c>
      <c r="CM61" s="157">
        <v>3</v>
      </c>
      <c r="CN61" s="157">
        <v>0</v>
      </c>
      <c r="CO61" s="157">
        <v>0</v>
      </c>
      <c r="CP61" s="158">
        <f t="shared" si="14"/>
        <v>1</v>
      </c>
      <c r="CQ61" s="162">
        <f t="shared" si="15"/>
        <v>0</v>
      </c>
      <c r="CS61" s="157" t="s">
        <v>180</v>
      </c>
      <c r="CT61" s="157">
        <v>3</v>
      </c>
      <c r="CU61" s="157">
        <v>3</v>
      </c>
      <c r="CV61" s="157">
        <v>0</v>
      </c>
      <c r="CW61" s="157">
        <v>0</v>
      </c>
      <c r="CX61" s="158">
        <f t="shared" si="28"/>
        <v>1</v>
      </c>
      <c r="CY61" s="162">
        <f t="shared" si="29"/>
        <v>0</v>
      </c>
      <c r="DG61" s="157" t="s">
        <v>180</v>
      </c>
      <c r="DH61" s="157">
        <v>3</v>
      </c>
      <c r="DI61" s="157">
        <v>3</v>
      </c>
      <c r="DJ61" s="157">
        <v>0</v>
      </c>
      <c r="DK61" s="157">
        <v>0</v>
      </c>
      <c r="DL61" s="158">
        <f t="shared" si="16"/>
        <v>1</v>
      </c>
      <c r="DM61" s="162">
        <f t="shared" si="30"/>
        <v>0</v>
      </c>
      <c r="DT61" s="157" t="s">
        <v>180</v>
      </c>
      <c r="DU61" s="157">
        <v>3</v>
      </c>
      <c r="DV61" s="157">
        <v>3</v>
      </c>
      <c r="DW61" s="157">
        <v>0</v>
      </c>
      <c r="DX61" s="157">
        <v>0</v>
      </c>
      <c r="DY61" s="158">
        <f t="shared" si="17"/>
        <v>1</v>
      </c>
      <c r="DZ61" s="162">
        <f t="shared" si="18"/>
        <v>0</v>
      </c>
      <c r="EB61" s="157" t="s">
        <v>180</v>
      </c>
      <c r="EC61" s="157">
        <v>3</v>
      </c>
      <c r="ED61" s="157">
        <v>3</v>
      </c>
      <c r="EE61" s="157">
        <v>0</v>
      </c>
      <c r="EF61" s="157">
        <v>0</v>
      </c>
      <c r="EG61" s="158">
        <f t="shared" si="19"/>
        <v>1</v>
      </c>
      <c r="EH61" s="162">
        <f t="shared" si="20"/>
        <v>0</v>
      </c>
      <c r="EN61" s="157" t="s">
        <v>180</v>
      </c>
      <c r="EO61" s="157">
        <v>3</v>
      </c>
      <c r="EP61" s="157">
        <v>3</v>
      </c>
      <c r="EQ61" s="157">
        <v>0</v>
      </c>
      <c r="ER61" s="157">
        <v>0</v>
      </c>
      <c r="ES61" s="158">
        <f t="shared" si="21"/>
        <v>1</v>
      </c>
      <c r="ET61" s="162">
        <f t="shared" si="22"/>
        <v>0</v>
      </c>
    </row>
    <row r="62" spans="2:156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23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2"/>
        <v>0.8571428571428571</v>
      </c>
      <c r="O62" s="162">
        <f t="shared" si="3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24"/>
        <v>0.8571428571428571</v>
      </c>
      <c r="W62" s="162">
        <f t="shared" si="4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25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26"/>
        <v>0.8571428571428571</v>
      </c>
      <c r="AN62" s="162">
        <f t="shared" si="6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27"/>
        <v>0.8571428571428571</v>
      </c>
      <c r="AV62" s="162">
        <f t="shared" si="7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8"/>
        <v>0.8571428571428571</v>
      </c>
      <c r="BH62" s="162">
        <f t="shared" si="9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0"/>
        <v>0.8571428571428571</v>
      </c>
      <c r="BP62" s="162">
        <f t="shared" si="11"/>
        <v>0</v>
      </c>
      <c r="BW62" s="157" t="s">
        <v>77</v>
      </c>
      <c r="BX62" s="157">
        <v>7</v>
      </c>
      <c r="BY62" s="157">
        <v>6</v>
      </c>
      <c r="BZ62" s="157">
        <v>1</v>
      </c>
      <c r="CA62" s="157">
        <v>0</v>
      </c>
      <c r="CB62" s="158">
        <f t="shared" si="12"/>
        <v>0.8571428571428571</v>
      </c>
      <c r="CC62" s="162">
        <f t="shared" si="13"/>
        <v>0</v>
      </c>
      <c r="CK62" s="157" t="s">
        <v>77</v>
      </c>
      <c r="CL62" s="157">
        <v>7</v>
      </c>
      <c r="CM62" s="157">
        <v>6</v>
      </c>
      <c r="CN62" s="157">
        <v>1</v>
      </c>
      <c r="CO62" s="157">
        <v>0</v>
      </c>
      <c r="CP62" s="158">
        <f t="shared" si="14"/>
        <v>0.8571428571428571</v>
      </c>
      <c r="CQ62" s="162">
        <f t="shared" si="15"/>
        <v>0</v>
      </c>
      <c r="CS62" s="157" t="s">
        <v>77</v>
      </c>
      <c r="CT62" s="157">
        <v>7</v>
      </c>
      <c r="CU62" s="157">
        <v>6</v>
      </c>
      <c r="CV62" s="157">
        <v>1</v>
      </c>
      <c r="CW62" s="157">
        <v>0</v>
      </c>
      <c r="CX62" s="158">
        <f t="shared" si="28"/>
        <v>0.8571428571428571</v>
      </c>
      <c r="CY62" s="162">
        <f t="shared" si="29"/>
        <v>0</v>
      </c>
      <c r="DG62" s="157" t="s">
        <v>77</v>
      </c>
      <c r="DH62" s="157">
        <v>7</v>
      </c>
      <c r="DI62" s="157">
        <v>6</v>
      </c>
      <c r="DJ62" s="157">
        <v>1</v>
      </c>
      <c r="DK62" s="157">
        <v>0</v>
      </c>
      <c r="DL62" s="158">
        <f t="shared" si="16"/>
        <v>0.8571428571428571</v>
      </c>
      <c r="DM62" s="162">
        <f t="shared" si="30"/>
        <v>0</v>
      </c>
      <c r="DT62" s="157" t="s">
        <v>77</v>
      </c>
      <c r="DU62" s="157">
        <v>7</v>
      </c>
      <c r="DV62" s="157">
        <v>6</v>
      </c>
      <c r="DW62" s="157">
        <v>1</v>
      </c>
      <c r="DX62" s="157">
        <v>0</v>
      </c>
      <c r="DY62" s="158">
        <f t="shared" si="17"/>
        <v>0.8571428571428571</v>
      </c>
      <c r="DZ62" s="162">
        <f t="shared" si="18"/>
        <v>0</v>
      </c>
      <c r="EB62" s="157" t="s">
        <v>77</v>
      </c>
      <c r="EC62" s="157">
        <v>7</v>
      </c>
      <c r="ED62" s="157">
        <v>6</v>
      </c>
      <c r="EE62" s="157">
        <v>1</v>
      </c>
      <c r="EF62" s="157">
        <v>0</v>
      </c>
      <c r="EG62" s="158">
        <f t="shared" si="19"/>
        <v>0.8571428571428571</v>
      </c>
      <c r="EH62" s="162">
        <f t="shared" si="20"/>
        <v>0</v>
      </c>
      <c r="EN62" s="157" t="s">
        <v>77</v>
      </c>
      <c r="EO62" s="157">
        <v>7</v>
      </c>
      <c r="EP62" s="157">
        <v>6</v>
      </c>
      <c r="EQ62" s="157">
        <v>1</v>
      </c>
      <c r="ER62" s="157">
        <v>0</v>
      </c>
      <c r="ES62" s="158">
        <f t="shared" si="21"/>
        <v>0.8571428571428571</v>
      </c>
      <c r="ET62" s="162">
        <f t="shared" si="22"/>
        <v>0</v>
      </c>
    </row>
    <row r="63" spans="2:156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23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2"/>
        <v>0.96875</v>
      </c>
      <c r="O63" s="162">
        <f t="shared" si="3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24"/>
        <v>0.96875</v>
      </c>
      <c r="W63" s="162">
        <f t="shared" si="4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25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26"/>
        <v>0.96875</v>
      </c>
      <c r="AN63" s="162">
        <f t="shared" si="6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27"/>
        <v>0.96875</v>
      </c>
      <c r="AV63" s="162">
        <f t="shared" si="7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8"/>
        <v>0.96875</v>
      </c>
      <c r="BH63" s="162">
        <f t="shared" si="9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0"/>
        <v>0.96875</v>
      </c>
      <c r="BP63" s="162">
        <f t="shared" si="11"/>
        <v>0</v>
      </c>
      <c r="BW63" s="157" t="s">
        <v>78</v>
      </c>
      <c r="BX63" s="157">
        <v>32</v>
      </c>
      <c r="BY63" s="157">
        <v>31</v>
      </c>
      <c r="BZ63" s="157">
        <v>1</v>
      </c>
      <c r="CA63" s="157">
        <v>0</v>
      </c>
      <c r="CB63" s="158">
        <f t="shared" si="12"/>
        <v>0.96875</v>
      </c>
      <c r="CC63" s="162">
        <f t="shared" si="13"/>
        <v>0</v>
      </c>
      <c r="CK63" s="157" t="s">
        <v>78</v>
      </c>
      <c r="CL63" s="157">
        <v>32</v>
      </c>
      <c r="CM63" s="157">
        <v>31</v>
      </c>
      <c r="CN63" s="157">
        <v>1</v>
      </c>
      <c r="CO63" s="157">
        <v>0</v>
      </c>
      <c r="CP63" s="158">
        <f t="shared" si="14"/>
        <v>0.96875</v>
      </c>
      <c r="CQ63" s="162">
        <f t="shared" si="15"/>
        <v>0</v>
      </c>
      <c r="CS63" s="157" t="s">
        <v>78</v>
      </c>
      <c r="CT63" s="157">
        <v>32</v>
      </c>
      <c r="CU63" s="157">
        <v>31</v>
      </c>
      <c r="CV63" s="157">
        <v>1</v>
      </c>
      <c r="CW63" s="157">
        <v>0</v>
      </c>
      <c r="CX63" s="158">
        <f t="shared" si="28"/>
        <v>0.96875</v>
      </c>
      <c r="CY63" s="162">
        <f t="shared" si="29"/>
        <v>0</v>
      </c>
      <c r="DG63" s="157" t="s">
        <v>78</v>
      </c>
      <c r="DH63" s="157">
        <v>32</v>
      </c>
      <c r="DI63" s="157">
        <v>31</v>
      </c>
      <c r="DJ63" s="157">
        <v>1</v>
      </c>
      <c r="DK63" s="157">
        <v>0</v>
      </c>
      <c r="DL63" s="158">
        <f t="shared" si="16"/>
        <v>0.96875</v>
      </c>
      <c r="DM63" s="162">
        <f t="shared" si="30"/>
        <v>0</v>
      </c>
      <c r="DT63" s="157" t="s">
        <v>78</v>
      </c>
      <c r="DU63" s="157">
        <v>32</v>
      </c>
      <c r="DV63" s="157">
        <v>31</v>
      </c>
      <c r="DW63" s="157">
        <v>1</v>
      </c>
      <c r="DX63" s="157">
        <v>0</v>
      </c>
      <c r="DY63" s="158">
        <f t="shared" si="17"/>
        <v>0.96875</v>
      </c>
      <c r="DZ63" s="162">
        <f t="shared" si="18"/>
        <v>0</v>
      </c>
      <c r="EB63" s="157" t="s">
        <v>78</v>
      </c>
      <c r="EC63" s="157">
        <v>32</v>
      </c>
      <c r="ED63" s="157">
        <v>31</v>
      </c>
      <c r="EE63" s="157">
        <v>1</v>
      </c>
      <c r="EF63" s="157">
        <v>0</v>
      </c>
      <c r="EG63" s="158">
        <f t="shared" si="19"/>
        <v>0.96875</v>
      </c>
      <c r="EH63" s="162">
        <f t="shared" si="20"/>
        <v>0</v>
      </c>
      <c r="EN63" s="157" t="s">
        <v>78</v>
      </c>
      <c r="EO63" s="157">
        <v>32</v>
      </c>
      <c r="EP63" s="157">
        <v>32</v>
      </c>
      <c r="EQ63" s="157">
        <v>0</v>
      </c>
      <c r="ER63" s="157">
        <v>0</v>
      </c>
      <c r="ES63" s="158">
        <f t="shared" si="21"/>
        <v>1</v>
      </c>
      <c r="ET63" s="162">
        <f t="shared" si="22"/>
        <v>3.125E-2</v>
      </c>
    </row>
    <row r="64" spans="2:156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23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2"/>
        <v>0.2</v>
      </c>
      <c r="O64" s="162">
        <f t="shared" si="3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24"/>
        <v>0.2</v>
      </c>
      <c r="W64" s="162">
        <f t="shared" si="4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25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26"/>
        <v>0.2</v>
      </c>
      <c r="AN64" s="162">
        <f t="shared" si="6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27"/>
        <v>0.2</v>
      </c>
      <c r="AV64" s="162">
        <f t="shared" si="7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8"/>
        <v>0.2</v>
      </c>
      <c r="BH64" s="162">
        <f t="shared" si="9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0"/>
        <v>0.2</v>
      </c>
      <c r="BP64" s="162">
        <f t="shared" si="11"/>
        <v>0</v>
      </c>
      <c r="BW64" s="157" t="s">
        <v>266</v>
      </c>
      <c r="BX64" s="157">
        <v>160</v>
      </c>
      <c r="BY64" s="157">
        <v>32</v>
      </c>
      <c r="BZ64" s="157">
        <v>49</v>
      </c>
      <c r="CA64" s="157">
        <v>79</v>
      </c>
      <c r="CB64" s="158">
        <f t="shared" si="12"/>
        <v>0.2</v>
      </c>
      <c r="CC64" s="162">
        <f t="shared" si="13"/>
        <v>0</v>
      </c>
      <c r="CK64" s="157" t="s">
        <v>266</v>
      </c>
      <c r="CL64" s="157">
        <v>160</v>
      </c>
      <c r="CM64" s="157">
        <v>32</v>
      </c>
      <c r="CN64" s="157">
        <v>49</v>
      </c>
      <c r="CO64" s="157">
        <v>79</v>
      </c>
      <c r="CP64" s="158">
        <f t="shared" si="14"/>
        <v>0.2</v>
      </c>
      <c r="CQ64" s="162">
        <f t="shared" si="15"/>
        <v>0</v>
      </c>
      <c r="CS64" s="157" t="s">
        <v>266</v>
      </c>
      <c r="CT64" s="157">
        <v>160</v>
      </c>
      <c r="CU64" s="157">
        <v>32</v>
      </c>
      <c r="CV64" s="157">
        <v>49</v>
      </c>
      <c r="CW64" s="157">
        <v>79</v>
      </c>
      <c r="CX64" s="158">
        <f t="shared" si="28"/>
        <v>0.2</v>
      </c>
      <c r="CY64" s="162">
        <f t="shared" si="29"/>
        <v>0</v>
      </c>
      <c r="DG64" s="157" t="s">
        <v>266</v>
      </c>
      <c r="DH64" s="157">
        <v>160</v>
      </c>
      <c r="DI64" s="157">
        <v>32</v>
      </c>
      <c r="DJ64" s="157">
        <v>49</v>
      </c>
      <c r="DK64" s="157">
        <v>79</v>
      </c>
      <c r="DL64" s="158">
        <f t="shared" si="16"/>
        <v>0.2</v>
      </c>
      <c r="DM64" s="162">
        <f t="shared" si="30"/>
        <v>0</v>
      </c>
      <c r="DT64" s="157" t="s">
        <v>266</v>
      </c>
      <c r="DU64" s="157">
        <v>160</v>
      </c>
      <c r="DV64" s="157">
        <v>32</v>
      </c>
      <c r="DW64" s="157">
        <v>49</v>
      </c>
      <c r="DX64" s="157">
        <v>79</v>
      </c>
      <c r="DY64" s="158">
        <f t="shared" si="17"/>
        <v>0.2</v>
      </c>
      <c r="DZ64" s="162">
        <f t="shared" si="18"/>
        <v>0</v>
      </c>
      <c r="EB64" s="157" t="s">
        <v>266</v>
      </c>
      <c r="EC64" s="157">
        <v>160</v>
      </c>
      <c r="ED64" s="157">
        <v>32</v>
      </c>
      <c r="EE64" s="157">
        <v>49</v>
      </c>
      <c r="EF64" s="157">
        <v>79</v>
      </c>
      <c r="EG64" s="158">
        <f t="shared" si="19"/>
        <v>0.2</v>
      </c>
      <c r="EH64" s="162">
        <f t="shared" si="20"/>
        <v>0</v>
      </c>
      <c r="EN64" s="157" t="s">
        <v>266</v>
      </c>
      <c r="EO64" s="157">
        <v>160</v>
      </c>
      <c r="EP64" s="157">
        <v>32</v>
      </c>
      <c r="EQ64" s="157">
        <v>49</v>
      </c>
      <c r="ER64" s="157">
        <v>79</v>
      </c>
      <c r="ES64" s="158">
        <f t="shared" si="21"/>
        <v>0.2</v>
      </c>
      <c r="ET64" s="162">
        <f t="shared" si="22"/>
        <v>0</v>
      </c>
    </row>
    <row r="65" spans="2:151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23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2"/>
        <v>1</v>
      </c>
      <c r="O65" s="162">
        <f t="shared" si="3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24"/>
        <v>1</v>
      </c>
      <c r="W65" s="162">
        <f t="shared" si="4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25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26"/>
        <v>1</v>
      </c>
      <c r="AN65" s="162">
        <f t="shared" si="6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27"/>
        <v>1</v>
      </c>
      <c r="AV65" s="162">
        <f t="shared" si="7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8"/>
        <v>1</v>
      </c>
      <c r="BH65" s="162">
        <f t="shared" si="9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0"/>
        <v>1</v>
      </c>
      <c r="BP65" s="162">
        <f t="shared" si="11"/>
        <v>0</v>
      </c>
      <c r="BW65" s="157" t="s">
        <v>106</v>
      </c>
      <c r="BX65" s="157">
        <v>52</v>
      </c>
      <c r="BY65" s="157">
        <v>52</v>
      </c>
      <c r="BZ65" s="157">
        <v>0</v>
      </c>
      <c r="CA65" s="157">
        <v>0</v>
      </c>
      <c r="CB65" s="158">
        <f t="shared" si="12"/>
        <v>1</v>
      </c>
      <c r="CC65" s="162">
        <f t="shared" si="13"/>
        <v>0</v>
      </c>
      <c r="CK65" s="157" t="s">
        <v>106</v>
      </c>
      <c r="CL65" s="157">
        <v>52</v>
      </c>
      <c r="CM65" s="157">
        <v>52</v>
      </c>
      <c r="CN65" s="157">
        <v>0</v>
      </c>
      <c r="CO65" s="157">
        <v>0</v>
      </c>
      <c r="CP65" s="158">
        <f t="shared" si="14"/>
        <v>1</v>
      </c>
      <c r="CQ65" s="162">
        <f t="shared" si="15"/>
        <v>0</v>
      </c>
      <c r="CS65" s="157" t="s">
        <v>106</v>
      </c>
      <c r="CT65" s="157">
        <v>52</v>
      </c>
      <c r="CU65" s="157">
        <v>52</v>
      </c>
      <c r="CV65" s="157">
        <v>0</v>
      </c>
      <c r="CW65" s="157">
        <v>0</v>
      </c>
      <c r="CX65" s="158">
        <f t="shared" si="28"/>
        <v>1</v>
      </c>
      <c r="CY65" s="162">
        <f t="shared" si="29"/>
        <v>0</v>
      </c>
      <c r="DG65" s="157" t="s">
        <v>106</v>
      </c>
      <c r="DH65" s="157">
        <v>52</v>
      </c>
      <c r="DI65" s="157">
        <v>52</v>
      </c>
      <c r="DJ65" s="157">
        <v>0</v>
      </c>
      <c r="DK65" s="157">
        <v>0</v>
      </c>
      <c r="DL65" s="158">
        <f t="shared" si="16"/>
        <v>1</v>
      </c>
      <c r="DM65" s="162">
        <f t="shared" si="30"/>
        <v>0</v>
      </c>
      <c r="DT65" s="157" t="s">
        <v>106</v>
      </c>
      <c r="DU65" s="157">
        <v>52</v>
      </c>
      <c r="DV65" s="157">
        <v>52</v>
      </c>
      <c r="DW65" s="157">
        <v>0</v>
      </c>
      <c r="DX65" s="157">
        <v>0</v>
      </c>
      <c r="DY65" s="158">
        <f t="shared" si="17"/>
        <v>1</v>
      </c>
      <c r="DZ65" s="162">
        <f t="shared" si="18"/>
        <v>0</v>
      </c>
      <c r="EB65" s="157" t="s">
        <v>106</v>
      </c>
      <c r="EC65" s="157">
        <v>52</v>
      </c>
      <c r="ED65" s="157">
        <v>52</v>
      </c>
      <c r="EE65" s="157">
        <v>0</v>
      </c>
      <c r="EF65" s="157">
        <v>0</v>
      </c>
      <c r="EG65" s="158">
        <f t="shared" si="19"/>
        <v>1</v>
      </c>
      <c r="EH65" s="162">
        <f t="shared" si="20"/>
        <v>0</v>
      </c>
      <c r="EN65" s="157" t="s">
        <v>106</v>
      </c>
      <c r="EO65" s="157">
        <v>52</v>
      </c>
      <c r="EP65" s="157">
        <v>52</v>
      </c>
      <c r="EQ65" s="157">
        <v>0</v>
      </c>
      <c r="ER65" s="157">
        <v>0</v>
      </c>
      <c r="ES65" s="158">
        <f t="shared" si="21"/>
        <v>1</v>
      </c>
      <c r="ET65" s="162">
        <f t="shared" si="22"/>
        <v>0</v>
      </c>
    </row>
    <row r="66" spans="2:151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23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2"/>
        <v>1</v>
      </c>
      <c r="O66" s="162">
        <f t="shared" si="3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24"/>
        <v>1</v>
      </c>
      <c r="W66" s="162">
        <f t="shared" si="4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25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26"/>
        <v>1</v>
      </c>
      <c r="AN66" s="162">
        <f t="shared" si="6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27"/>
        <v>1</v>
      </c>
      <c r="AV66" s="162">
        <f t="shared" si="7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8"/>
        <v>1</v>
      </c>
      <c r="BH66" s="162">
        <f t="shared" si="9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0"/>
        <v>1</v>
      </c>
      <c r="BP66" s="162">
        <f t="shared" si="11"/>
        <v>0</v>
      </c>
      <c r="BW66" s="157" t="s">
        <v>80</v>
      </c>
      <c r="BX66" s="157">
        <v>20</v>
      </c>
      <c r="BY66" s="157">
        <v>20</v>
      </c>
      <c r="BZ66" s="157">
        <v>0</v>
      </c>
      <c r="CA66" s="157">
        <v>0</v>
      </c>
      <c r="CB66" s="158">
        <f t="shared" si="12"/>
        <v>1</v>
      </c>
      <c r="CC66" s="162">
        <f t="shared" si="13"/>
        <v>0</v>
      </c>
      <c r="CK66" s="157" t="s">
        <v>80</v>
      </c>
      <c r="CL66" s="157">
        <v>20</v>
      </c>
      <c r="CM66" s="157">
        <v>20</v>
      </c>
      <c r="CN66" s="157">
        <v>0</v>
      </c>
      <c r="CO66" s="157">
        <v>0</v>
      </c>
      <c r="CP66" s="158">
        <f t="shared" si="14"/>
        <v>1</v>
      </c>
      <c r="CQ66" s="162">
        <f t="shared" si="15"/>
        <v>0</v>
      </c>
      <c r="CS66" s="157" t="s">
        <v>80</v>
      </c>
      <c r="CT66" s="157">
        <v>20</v>
      </c>
      <c r="CU66" s="157">
        <v>20</v>
      </c>
      <c r="CV66" s="157">
        <v>0</v>
      </c>
      <c r="CW66" s="157">
        <v>0</v>
      </c>
      <c r="CX66" s="158">
        <f t="shared" si="28"/>
        <v>1</v>
      </c>
      <c r="CY66" s="162">
        <f t="shared" si="29"/>
        <v>0</v>
      </c>
      <c r="DG66" s="157" t="s">
        <v>80</v>
      </c>
      <c r="DH66" s="157">
        <v>20</v>
      </c>
      <c r="DI66" s="157">
        <v>20</v>
      </c>
      <c r="DJ66" s="157">
        <v>0</v>
      </c>
      <c r="DK66" s="157">
        <v>0</v>
      </c>
      <c r="DL66" s="158">
        <f t="shared" si="16"/>
        <v>1</v>
      </c>
      <c r="DM66" s="162">
        <f t="shared" si="30"/>
        <v>0</v>
      </c>
      <c r="DT66" s="157" t="s">
        <v>80</v>
      </c>
      <c r="DU66" s="157">
        <v>20</v>
      </c>
      <c r="DV66" s="157">
        <v>20</v>
      </c>
      <c r="DW66" s="157">
        <v>0</v>
      </c>
      <c r="DX66" s="157">
        <v>0</v>
      </c>
      <c r="DY66" s="158">
        <f t="shared" si="17"/>
        <v>1</v>
      </c>
      <c r="DZ66" s="162">
        <f t="shared" si="18"/>
        <v>0</v>
      </c>
      <c r="EB66" s="157" t="s">
        <v>80</v>
      </c>
      <c r="EC66" s="157">
        <v>20</v>
      </c>
      <c r="ED66" s="157">
        <v>20</v>
      </c>
      <c r="EE66" s="157">
        <v>0</v>
      </c>
      <c r="EF66" s="157">
        <v>0</v>
      </c>
      <c r="EG66" s="158">
        <f t="shared" si="19"/>
        <v>1</v>
      </c>
      <c r="EH66" s="162">
        <f t="shared" si="20"/>
        <v>0</v>
      </c>
      <c r="EN66" s="157" t="s">
        <v>80</v>
      </c>
      <c r="EO66" s="157">
        <v>20</v>
      </c>
      <c r="EP66" s="157">
        <v>20</v>
      </c>
      <c r="EQ66" s="157">
        <v>0</v>
      </c>
      <c r="ER66" s="157">
        <v>0</v>
      </c>
      <c r="ES66" s="158">
        <f t="shared" si="21"/>
        <v>1</v>
      </c>
      <c r="ET66" s="162">
        <f t="shared" si="22"/>
        <v>0</v>
      </c>
    </row>
    <row r="67" spans="2:151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23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2"/>
        <v>1</v>
      </c>
      <c r="O67" s="162">
        <f t="shared" si="3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24"/>
        <v>1</v>
      </c>
      <c r="W67" s="162">
        <f t="shared" si="4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25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26"/>
        <v>1</v>
      </c>
      <c r="AN67" s="162">
        <f t="shared" si="6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27"/>
        <v>1</v>
      </c>
      <c r="AV67" s="162">
        <f t="shared" si="7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8"/>
        <v>1</v>
      </c>
      <c r="BH67" s="162">
        <f t="shared" si="9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0"/>
        <v>1</v>
      </c>
      <c r="BP67" s="162">
        <f t="shared" si="11"/>
        <v>0</v>
      </c>
      <c r="BW67" s="157" t="s">
        <v>85</v>
      </c>
      <c r="BX67" s="157">
        <v>3</v>
      </c>
      <c r="BY67" s="157">
        <v>3</v>
      </c>
      <c r="BZ67" s="157">
        <v>0</v>
      </c>
      <c r="CA67" s="157">
        <v>0</v>
      </c>
      <c r="CB67" s="158">
        <f t="shared" si="12"/>
        <v>1</v>
      </c>
      <c r="CC67" s="162">
        <f t="shared" si="13"/>
        <v>0</v>
      </c>
      <c r="CK67" s="157" t="s">
        <v>85</v>
      </c>
      <c r="CL67" s="157">
        <v>3</v>
      </c>
      <c r="CM67" s="157">
        <v>3</v>
      </c>
      <c r="CN67" s="157">
        <v>0</v>
      </c>
      <c r="CO67" s="157">
        <v>0</v>
      </c>
      <c r="CP67" s="158">
        <f t="shared" si="14"/>
        <v>1</v>
      </c>
      <c r="CQ67" s="162">
        <f t="shared" si="15"/>
        <v>0</v>
      </c>
      <c r="CS67" s="157" t="s">
        <v>85</v>
      </c>
      <c r="CT67" s="157">
        <v>3</v>
      </c>
      <c r="CU67" s="157">
        <v>3</v>
      </c>
      <c r="CV67" s="157">
        <v>0</v>
      </c>
      <c r="CW67" s="157">
        <v>0</v>
      </c>
      <c r="CX67" s="158">
        <f t="shared" si="28"/>
        <v>1</v>
      </c>
      <c r="CY67" s="162">
        <f t="shared" ref="CY67:CY73" si="33">CX67-CP67</f>
        <v>0</v>
      </c>
      <c r="DG67" s="157" t="s">
        <v>85</v>
      </c>
      <c r="DH67" s="157">
        <v>3</v>
      </c>
      <c r="DI67" s="157">
        <v>3</v>
      </c>
      <c r="DJ67" s="157">
        <v>0</v>
      </c>
      <c r="DK67" s="157">
        <v>0</v>
      </c>
      <c r="DL67" s="158">
        <f t="shared" si="16"/>
        <v>1</v>
      </c>
      <c r="DM67" s="162">
        <f t="shared" ref="DM67:DM73" si="34">DL67-CX67</f>
        <v>0</v>
      </c>
      <c r="DT67" s="157" t="s">
        <v>85</v>
      </c>
      <c r="DU67" s="157">
        <v>3</v>
      </c>
      <c r="DV67" s="157">
        <v>3</v>
      </c>
      <c r="DW67" s="157">
        <v>0</v>
      </c>
      <c r="DX67" s="157">
        <v>0</v>
      </c>
      <c r="DY67" s="158">
        <f t="shared" si="17"/>
        <v>1</v>
      </c>
      <c r="DZ67" s="162">
        <f t="shared" si="18"/>
        <v>0</v>
      </c>
      <c r="EB67" s="157" t="s">
        <v>85</v>
      </c>
      <c r="EC67" s="157">
        <v>3</v>
      </c>
      <c r="ED67" s="157">
        <v>3</v>
      </c>
      <c r="EE67" s="157">
        <v>0</v>
      </c>
      <c r="EF67" s="157">
        <v>0</v>
      </c>
      <c r="EG67" s="158">
        <f t="shared" si="19"/>
        <v>1</v>
      </c>
      <c r="EH67" s="162">
        <f t="shared" si="20"/>
        <v>0</v>
      </c>
      <c r="EN67" s="157" t="s">
        <v>85</v>
      </c>
      <c r="EO67" s="157">
        <v>3</v>
      </c>
      <c r="EP67" s="157">
        <v>3</v>
      </c>
      <c r="EQ67" s="157">
        <v>0</v>
      </c>
      <c r="ER67" s="157">
        <v>0</v>
      </c>
      <c r="ES67" s="158">
        <f t="shared" si="21"/>
        <v>1</v>
      </c>
      <c r="ET67" s="162">
        <f t="shared" si="22"/>
        <v>0</v>
      </c>
    </row>
    <row r="68" spans="2:151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23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35">K68/J68</f>
        <v>1</v>
      </c>
      <c r="O68" s="162">
        <f t="shared" ref="O68:O73" si="36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37">S68/R68</f>
        <v>1</v>
      </c>
      <c r="W68" s="162">
        <f t="shared" ref="W68:W73" si="38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39">AA68/Z68</f>
        <v>1</v>
      </c>
      <c r="AE68" s="162">
        <f t="shared" ref="AE68:AE73" si="40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41">AJ68/AI68</f>
        <v>1</v>
      </c>
      <c r="AN68" s="162">
        <f t="shared" ref="AN68:AN74" si="42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43">AR68/AQ68</f>
        <v>1</v>
      </c>
      <c r="AV68" s="162">
        <f t="shared" ref="AV68:AV74" si="44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45">BD68/BC68</f>
        <v>1</v>
      </c>
      <c r="BH68" s="162">
        <f t="shared" ref="BH68:BH73" si="46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47">BL68/BK68</f>
        <v>1</v>
      </c>
      <c r="BP68" s="162">
        <f t="shared" ref="BP68:BP73" si="48">BO68-BG68</f>
        <v>0</v>
      </c>
      <c r="BW68" s="157" t="s">
        <v>108</v>
      </c>
      <c r="BX68" s="157">
        <v>4</v>
      </c>
      <c r="BY68" s="157">
        <v>4</v>
      </c>
      <c r="BZ68" s="157">
        <v>0</v>
      </c>
      <c r="CA68" s="157">
        <v>0</v>
      </c>
      <c r="CB68" s="158">
        <f t="shared" ref="CB68:CB73" si="49">BY68/BX68</f>
        <v>1</v>
      </c>
      <c r="CC68" s="162">
        <f t="shared" ref="CC68:CC73" si="50">CB68-BO68</f>
        <v>0</v>
      </c>
      <c r="CK68" s="157" t="s">
        <v>108</v>
      </c>
      <c r="CL68" s="157">
        <v>4</v>
      </c>
      <c r="CM68" s="157">
        <v>4</v>
      </c>
      <c r="CN68" s="157">
        <v>0</v>
      </c>
      <c r="CO68" s="157">
        <v>0</v>
      </c>
      <c r="CP68" s="158">
        <f t="shared" ref="CP68:CP74" si="51">CM68/CL68</f>
        <v>1</v>
      </c>
      <c r="CQ68" s="162">
        <f t="shared" ref="CQ68:CQ73" si="52">CP68-CB68</f>
        <v>0</v>
      </c>
      <c r="CS68" s="157" t="s">
        <v>108</v>
      </c>
      <c r="CT68" s="157">
        <v>4</v>
      </c>
      <c r="CU68" s="157">
        <v>4</v>
      </c>
      <c r="CV68" s="157">
        <v>0</v>
      </c>
      <c r="CW68" s="157">
        <v>0</v>
      </c>
      <c r="CX68" s="158">
        <f t="shared" si="28"/>
        <v>1</v>
      </c>
      <c r="CY68" s="162">
        <f t="shared" si="33"/>
        <v>0</v>
      </c>
      <c r="DG68" s="157" t="s">
        <v>108</v>
      </c>
      <c r="DH68" s="157">
        <v>4</v>
      </c>
      <c r="DI68" s="157">
        <v>4</v>
      </c>
      <c r="DJ68" s="157">
        <v>0</v>
      </c>
      <c r="DK68" s="157">
        <v>0</v>
      </c>
      <c r="DL68" s="158">
        <f t="shared" ref="DL68:DL74" si="53">DI68/DH68</f>
        <v>1</v>
      </c>
      <c r="DM68" s="162">
        <f t="shared" si="34"/>
        <v>0</v>
      </c>
      <c r="DT68" s="157" t="s">
        <v>108</v>
      </c>
      <c r="DU68" s="157">
        <v>4</v>
      </c>
      <c r="DV68" s="157">
        <v>4</v>
      </c>
      <c r="DW68" s="157">
        <v>0</v>
      </c>
      <c r="DX68" s="157">
        <v>0</v>
      </c>
      <c r="DY68" s="158">
        <f t="shared" ref="DY68:DY74" si="54">DV68/DU68</f>
        <v>1</v>
      </c>
      <c r="DZ68" s="162">
        <f t="shared" ref="DZ68:DZ73" si="55">DY68-DL68</f>
        <v>0</v>
      </c>
      <c r="EB68" s="157" t="s">
        <v>108</v>
      </c>
      <c r="EC68" s="157">
        <v>4</v>
      </c>
      <c r="ED68" s="157">
        <v>4</v>
      </c>
      <c r="EE68" s="157">
        <v>0</v>
      </c>
      <c r="EF68" s="157">
        <v>0</v>
      </c>
      <c r="EG68" s="158">
        <f t="shared" ref="EG68:EG74" si="56">ED68/EC68</f>
        <v>1</v>
      </c>
      <c r="EH68" s="162">
        <f t="shared" ref="EH68:EH73" si="57">EG68-DL68</f>
        <v>0</v>
      </c>
      <c r="EN68" s="157" t="s">
        <v>108</v>
      </c>
      <c r="EO68" s="157">
        <v>4</v>
      </c>
      <c r="EP68" s="157">
        <v>4</v>
      </c>
      <c r="EQ68" s="157">
        <v>0</v>
      </c>
      <c r="ER68" s="157">
        <v>0</v>
      </c>
      <c r="ES68" s="158">
        <f t="shared" ref="ES68:ES74" si="58">EP68/EO68</f>
        <v>1</v>
      </c>
      <c r="ET68" s="162">
        <f t="shared" ref="ET68:ET73" si="59">ES68-EG68</f>
        <v>0</v>
      </c>
    </row>
    <row r="69" spans="2:151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60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35"/>
        <v>0.82608695652173914</v>
      </c>
      <c r="O69" s="162">
        <f t="shared" si="36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37"/>
        <v>0.82608695652173914</v>
      </c>
      <c r="W69" s="162">
        <f t="shared" si="38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39"/>
        <v>0.82608695652173914</v>
      </c>
      <c r="AE69" s="162">
        <f t="shared" si="40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41"/>
        <v>0.82608695652173914</v>
      </c>
      <c r="AN69" s="162">
        <f t="shared" si="42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43"/>
        <v>0.82608695652173914</v>
      </c>
      <c r="AV69" s="162">
        <f t="shared" si="44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45"/>
        <v>0.82608695652173914</v>
      </c>
      <c r="BH69" s="162">
        <f t="shared" si="46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47"/>
        <v>0.82608695652173914</v>
      </c>
      <c r="BP69" s="162">
        <f t="shared" si="48"/>
        <v>0</v>
      </c>
      <c r="BW69" s="157" t="s">
        <v>267</v>
      </c>
      <c r="BX69" s="157">
        <v>92</v>
      </c>
      <c r="BY69" s="157">
        <v>76</v>
      </c>
      <c r="BZ69" s="157">
        <v>10</v>
      </c>
      <c r="CA69" s="157">
        <v>6</v>
      </c>
      <c r="CB69" s="158">
        <f t="shared" si="49"/>
        <v>0.82608695652173914</v>
      </c>
      <c r="CC69" s="162">
        <f t="shared" si="50"/>
        <v>0</v>
      </c>
      <c r="CK69" s="157" t="s">
        <v>267</v>
      </c>
      <c r="CL69" s="157">
        <v>92</v>
      </c>
      <c r="CM69" s="157">
        <v>76</v>
      </c>
      <c r="CN69" s="157">
        <v>10</v>
      </c>
      <c r="CO69" s="157">
        <v>6</v>
      </c>
      <c r="CP69" s="158">
        <f t="shared" si="51"/>
        <v>0.82608695652173914</v>
      </c>
      <c r="CQ69" s="162">
        <f t="shared" si="52"/>
        <v>0</v>
      </c>
      <c r="CS69" s="157" t="s">
        <v>267</v>
      </c>
      <c r="CT69" s="157">
        <v>92</v>
      </c>
      <c r="CU69" s="157">
        <v>76</v>
      </c>
      <c r="CV69" s="157">
        <v>10</v>
      </c>
      <c r="CW69" s="157">
        <v>6</v>
      </c>
      <c r="CX69" s="158">
        <f t="shared" ref="CX69:CX74" si="61">CU69/CT69</f>
        <v>0.82608695652173914</v>
      </c>
      <c r="CY69" s="162">
        <f t="shared" si="33"/>
        <v>0</v>
      </c>
      <c r="DG69" s="157" t="s">
        <v>267</v>
      </c>
      <c r="DH69" s="157">
        <v>92</v>
      </c>
      <c r="DI69" s="157">
        <v>76</v>
      </c>
      <c r="DJ69" s="157">
        <v>10</v>
      </c>
      <c r="DK69" s="157">
        <v>6</v>
      </c>
      <c r="DL69" s="158">
        <f t="shared" si="53"/>
        <v>0.82608695652173914</v>
      </c>
      <c r="DM69" s="162">
        <f t="shared" si="34"/>
        <v>0</v>
      </c>
      <c r="DT69" s="157" t="s">
        <v>267</v>
      </c>
      <c r="DU69" s="157">
        <v>92</v>
      </c>
      <c r="DV69" s="157">
        <v>76</v>
      </c>
      <c r="DW69" s="157">
        <v>10</v>
      </c>
      <c r="DX69" s="157">
        <v>6</v>
      </c>
      <c r="DY69" s="158">
        <f t="shared" si="54"/>
        <v>0.82608695652173914</v>
      </c>
      <c r="DZ69" s="162">
        <f t="shared" si="55"/>
        <v>0</v>
      </c>
      <c r="EB69" s="157" t="s">
        <v>267</v>
      </c>
      <c r="EC69" s="157">
        <v>92</v>
      </c>
      <c r="ED69" s="157">
        <v>76</v>
      </c>
      <c r="EE69" s="157">
        <v>10</v>
      </c>
      <c r="EF69" s="157">
        <v>6</v>
      </c>
      <c r="EG69" s="158">
        <f t="shared" si="56"/>
        <v>0.82608695652173914</v>
      </c>
      <c r="EH69" s="162">
        <f t="shared" si="57"/>
        <v>0</v>
      </c>
      <c r="EN69" s="157" t="s">
        <v>267</v>
      </c>
      <c r="EO69" s="157">
        <v>92</v>
      </c>
      <c r="EP69" s="157">
        <v>77</v>
      </c>
      <c r="EQ69" s="157">
        <v>10</v>
      </c>
      <c r="ER69" s="157">
        <v>5</v>
      </c>
      <c r="ES69" s="158">
        <f t="shared" si="58"/>
        <v>0.83695652173913049</v>
      </c>
      <c r="ET69" s="162">
        <f t="shared" si="59"/>
        <v>1.0869565217391353E-2</v>
      </c>
    </row>
    <row r="70" spans="2:151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60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35"/>
        <v>0.46478873239436619</v>
      </c>
      <c r="O70" s="162">
        <f t="shared" si="36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37"/>
        <v>0.46478873239436619</v>
      </c>
      <c r="W70" s="162">
        <f t="shared" si="38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39"/>
        <v>0.63380281690140849</v>
      </c>
      <c r="AE70" s="162">
        <f t="shared" si="40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41"/>
        <v>0.63380281690140849</v>
      </c>
      <c r="AN70" s="162">
        <f t="shared" si="42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43"/>
        <v>0.647887323943662</v>
      </c>
      <c r="AV70" s="162">
        <f t="shared" si="44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45"/>
        <v>0.647887323943662</v>
      </c>
      <c r="BH70" s="162">
        <f t="shared" si="46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47"/>
        <v>0.647887323943662</v>
      </c>
      <c r="BP70" s="162">
        <f t="shared" si="48"/>
        <v>0</v>
      </c>
      <c r="BQ70" t="s">
        <v>119</v>
      </c>
      <c r="BW70" s="157" t="s">
        <v>82</v>
      </c>
      <c r="BX70" s="157">
        <v>71</v>
      </c>
      <c r="BY70" s="157">
        <v>46</v>
      </c>
      <c r="BZ70" s="157">
        <v>7</v>
      </c>
      <c r="CA70" s="157">
        <v>18</v>
      </c>
      <c r="CB70" s="158">
        <f t="shared" si="49"/>
        <v>0.647887323943662</v>
      </c>
      <c r="CC70" s="162">
        <f t="shared" si="50"/>
        <v>0</v>
      </c>
      <c r="CD70" t="s">
        <v>119</v>
      </c>
      <c r="CK70" s="157" t="s">
        <v>82</v>
      </c>
      <c r="CL70" s="157">
        <v>71</v>
      </c>
      <c r="CM70" s="157">
        <v>46</v>
      </c>
      <c r="CN70" s="159">
        <v>7</v>
      </c>
      <c r="CO70" s="157">
        <v>18</v>
      </c>
      <c r="CP70" s="158">
        <f t="shared" si="51"/>
        <v>0.647887323943662</v>
      </c>
      <c r="CQ70" s="162">
        <f t="shared" si="52"/>
        <v>0</v>
      </c>
      <c r="CR70" t="s">
        <v>119</v>
      </c>
      <c r="CS70" s="157" t="s">
        <v>82</v>
      </c>
      <c r="CT70" s="157">
        <v>71</v>
      </c>
      <c r="CU70" s="157">
        <v>46</v>
      </c>
      <c r="CV70" s="159">
        <v>7</v>
      </c>
      <c r="CW70" s="157">
        <v>18</v>
      </c>
      <c r="CX70" s="158">
        <f t="shared" si="61"/>
        <v>0.647887323943662</v>
      </c>
      <c r="CY70" s="162">
        <f t="shared" si="33"/>
        <v>0</v>
      </c>
      <c r="CZ70" t="s">
        <v>119</v>
      </c>
      <c r="DG70" s="157" t="s">
        <v>82</v>
      </c>
      <c r="DH70" s="157">
        <v>71</v>
      </c>
      <c r="DI70" s="157">
        <v>46</v>
      </c>
      <c r="DJ70" s="159">
        <v>7</v>
      </c>
      <c r="DK70" s="157">
        <v>18</v>
      </c>
      <c r="DL70" s="158">
        <f t="shared" si="53"/>
        <v>0.647887323943662</v>
      </c>
      <c r="DM70" s="162">
        <f t="shared" si="34"/>
        <v>0</v>
      </c>
      <c r="DN70" t="s">
        <v>119</v>
      </c>
      <c r="DT70" s="157" t="s">
        <v>82</v>
      </c>
      <c r="DU70" s="157">
        <v>71</v>
      </c>
      <c r="DV70" s="157">
        <v>45</v>
      </c>
      <c r="DW70" s="157">
        <v>8</v>
      </c>
      <c r="DX70" s="157">
        <v>18</v>
      </c>
      <c r="DY70" s="158">
        <f t="shared" si="54"/>
        <v>0.63380281690140849</v>
      </c>
      <c r="DZ70" s="162">
        <f t="shared" si="55"/>
        <v>-1.4084507042253502E-2</v>
      </c>
      <c r="EB70" s="157" t="s">
        <v>82</v>
      </c>
      <c r="EC70" s="157">
        <v>71</v>
      </c>
      <c r="ED70" s="157">
        <v>46</v>
      </c>
      <c r="EE70" s="159">
        <v>7</v>
      </c>
      <c r="EF70" s="157">
        <v>18</v>
      </c>
      <c r="EG70" s="158">
        <f t="shared" si="56"/>
        <v>0.647887323943662</v>
      </c>
      <c r="EH70" s="162">
        <f t="shared" si="57"/>
        <v>0</v>
      </c>
      <c r="EI70" t="s">
        <v>119</v>
      </c>
      <c r="EN70" s="157" t="s">
        <v>82</v>
      </c>
      <c r="EO70" s="157">
        <v>71</v>
      </c>
      <c r="EP70" s="157">
        <v>46</v>
      </c>
      <c r="EQ70" s="159">
        <v>7</v>
      </c>
      <c r="ER70" s="157">
        <v>18</v>
      </c>
      <c r="ES70" s="158">
        <f t="shared" si="58"/>
        <v>0.647887323943662</v>
      </c>
      <c r="ET70" s="162">
        <f t="shared" si="59"/>
        <v>0</v>
      </c>
      <c r="EU70" t="s">
        <v>119</v>
      </c>
    </row>
    <row r="71" spans="2:151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60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35"/>
        <v>0</v>
      </c>
      <c r="O71" s="162">
        <f t="shared" si="36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37"/>
        <v>0</v>
      </c>
      <c r="W71" s="162">
        <f t="shared" si="38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39"/>
        <v>1.8717828731867104E-2</v>
      </c>
      <c r="AE71" s="162">
        <f t="shared" si="40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41"/>
        <v>2.6720106880427523E-2</v>
      </c>
      <c r="AN71" s="162">
        <f t="shared" si="42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43"/>
        <v>2.6720106880427523E-2</v>
      </c>
      <c r="AV71" s="162">
        <f t="shared" si="44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45"/>
        <v>2.6720106880427523E-2</v>
      </c>
      <c r="BH71" s="162">
        <f t="shared" si="46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47"/>
        <v>2.6720106880427523E-2</v>
      </c>
      <c r="BP71" s="162">
        <f t="shared" si="48"/>
        <v>0</v>
      </c>
      <c r="BW71" s="157" t="s">
        <v>86</v>
      </c>
      <c r="BX71" s="157">
        <v>1497</v>
      </c>
      <c r="BY71" s="157">
        <v>1369</v>
      </c>
      <c r="BZ71" s="157">
        <v>128</v>
      </c>
      <c r="CA71" s="157">
        <v>0</v>
      </c>
      <c r="CB71" s="158">
        <f t="shared" si="49"/>
        <v>0.91449565798263188</v>
      </c>
      <c r="CC71" s="162">
        <f t="shared" si="50"/>
        <v>0.88777555110220441</v>
      </c>
      <c r="CK71" s="157" t="s">
        <v>86</v>
      </c>
      <c r="CL71" s="157">
        <v>1497</v>
      </c>
      <c r="CM71" s="157">
        <v>1369</v>
      </c>
      <c r="CN71" s="157">
        <v>128</v>
      </c>
      <c r="CO71" s="157">
        <v>0</v>
      </c>
      <c r="CP71" s="158">
        <f t="shared" si="51"/>
        <v>0.91449565798263188</v>
      </c>
      <c r="CQ71" s="162">
        <f t="shared" si="52"/>
        <v>0</v>
      </c>
      <c r="CS71" s="157" t="s">
        <v>86</v>
      </c>
      <c r="CT71" s="157">
        <v>1497</v>
      </c>
      <c r="CU71" s="157">
        <v>1369</v>
      </c>
      <c r="CV71" s="157">
        <v>128</v>
      </c>
      <c r="CW71" s="157">
        <v>0</v>
      </c>
      <c r="CX71" s="158">
        <f t="shared" si="61"/>
        <v>0.91449565798263188</v>
      </c>
      <c r="CY71" s="162">
        <f t="shared" si="33"/>
        <v>0</v>
      </c>
      <c r="DG71" s="157" t="s">
        <v>86</v>
      </c>
      <c r="DH71" s="157">
        <v>1497</v>
      </c>
      <c r="DI71" s="157">
        <v>1369</v>
      </c>
      <c r="DJ71" s="157">
        <v>128</v>
      </c>
      <c r="DK71" s="157">
        <v>0</v>
      </c>
      <c r="DL71" s="158">
        <f t="shared" si="53"/>
        <v>0.91449565798263188</v>
      </c>
      <c r="DM71" s="162">
        <f t="shared" si="34"/>
        <v>0</v>
      </c>
      <c r="DT71" s="157" t="s">
        <v>86</v>
      </c>
      <c r="DU71" s="157">
        <v>1497</v>
      </c>
      <c r="DV71" s="157">
        <v>1369</v>
      </c>
      <c r="DW71" s="157">
        <v>128</v>
      </c>
      <c r="DX71" s="157">
        <v>0</v>
      </c>
      <c r="DY71" s="158">
        <f t="shared" si="54"/>
        <v>0.91449565798263188</v>
      </c>
      <c r="DZ71" s="162">
        <f t="shared" si="55"/>
        <v>0</v>
      </c>
      <c r="EB71" s="157" t="s">
        <v>86</v>
      </c>
      <c r="EC71" s="157">
        <v>1649</v>
      </c>
      <c r="ED71" s="157">
        <v>1361</v>
      </c>
      <c r="EE71" s="157">
        <v>137</v>
      </c>
      <c r="EF71" s="159">
        <v>151</v>
      </c>
      <c r="EG71" s="158">
        <f t="shared" si="56"/>
        <v>0.82534869617950268</v>
      </c>
      <c r="EH71" s="162">
        <f t="shared" si="57"/>
        <v>-8.9146961803129199E-2</v>
      </c>
      <c r="EN71" s="157" t="s">
        <v>86</v>
      </c>
      <c r="EO71" s="157">
        <v>1649</v>
      </c>
      <c r="EP71" s="157">
        <v>1485</v>
      </c>
      <c r="EQ71" s="157">
        <v>131</v>
      </c>
      <c r="ER71" s="159">
        <v>33</v>
      </c>
      <c r="ES71" s="158">
        <f t="shared" si="58"/>
        <v>0.90054578532443907</v>
      </c>
      <c r="ET71" s="162">
        <f t="shared" si="59"/>
        <v>7.5197089144936391E-2</v>
      </c>
      <c r="EU71" t="s">
        <v>119</v>
      </c>
    </row>
    <row r="72" spans="2:151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60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35"/>
        <v>0.95454545454545459</v>
      </c>
      <c r="O72" s="162">
        <f t="shared" si="36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37"/>
        <v>0.95454545454545459</v>
      </c>
      <c r="W72" s="162">
        <f t="shared" si="38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39"/>
        <v>0.95454545454545459</v>
      </c>
      <c r="AE72" s="162">
        <f t="shared" si="40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41"/>
        <v>0.95454545454545459</v>
      </c>
      <c r="AN72" s="162">
        <f t="shared" si="42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43"/>
        <v>0.95454545454545459</v>
      </c>
      <c r="AV72" s="162">
        <f t="shared" si="44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45"/>
        <v>0.95454545454545459</v>
      </c>
      <c r="BH72" s="162">
        <f t="shared" si="46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47"/>
        <v>0.95454545454545459</v>
      </c>
      <c r="BP72" s="162">
        <f t="shared" si="48"/>
        <v>0</v>
      </c>
      <c r="BW72" s="157" t="s">
        <v>83</v>
      </c>
      <c r="BX72" s="157">
        <v>22</v>
      </c>
      <c r="BY72" s="157">
        <v>21</v>
      </c>
      <c r="BZ72" s="157">
        <v>1</v>
      </c>
      <c r="CA72" s="157">
        <v>0</v>
      </c>
      <c r="CB72" s="158">
        <f t="shared" si="49"/>
        <v>0.95454545454545459</v>
      </c>
      <c r="CC72" s="162">
        <f t="shared" si="50"/>
        <v>0</v>
      </c>
      <c r="CK72" s="157" t="s">
        <v>83</v>
      </c>
      <c r="CL72" s="157">
        <v>22</v>
      </c>
      <c r="CM72" s="157">
        <v>21</v>
      </c>
      <c r="CN72" s="157">
        <v>1</v>
      </c>
      <c r="CO72" s="157">
        <v>0</v>
      </c>
      <c r="CP72" s="158">
        <f t="shared" si="51"/>
        <v>0.95454545454545459</v>
      </c>
      <c r="CQ72" s="162">
        <f t="shared" si="52"/>
        <v>0</v>
      </c>
      <c r="CS72" s="157" t="s">
        <v>83</v>
      </c>
      <c r="CT72" s="157">
        <v>22</v>
      </c>
      <c r="CU72" s="157">
        <v>21</v>
      </c>
      <c r="CV72" s="157">
        <v>1</v>
      </c>
      <c r="CW72" s="157">
        <v>0</v>
      </c>
      <c r="CX72" s="158">
        <f t="shared" si="61"/>
        <v>0.95454545454545459</v>
      </c>
      <c r="CY72" s="162">
        <f t="shared" si="33"/>
        <v>0</v>
      </c>
      <c r="DG72" s="157" t="s">
        <v>83</v>
      </c>
      <c r="DH72" s="157">
        <v>22</v>
      </c>
      <c r="DI72" s="157">
        <v>21</v>
      </c>
      <c r="DJ72" s="157">
        <v>1</v>
      </c>
      <c r="DK72" s="157">
        <v>0</v>
      </c>
      <c r="DL72" s="158">
        <f t="shared" si="53"/>
        <v>0.95454545454545459</v>
      </c>
      <c r="DM72" s="162">
        <f t="shared" si="34"/>
        <v>0</v>
      </c>
      <c r="DT72" s="157" t="s">
        <v>83</v>
      </c>
      <c r="DU72" s="157">
        <v>22</v>
      </c>
      <c r="DV72" s="157">
        <v>21</v>
      </c>
      <c r="DW72" s="157">
        <v>1</v>
      </c>
      <c r="DX72" s="157">
        <v>0</v>
      </c>
      <c r="DY72" s="158">
        <f t="shared" si="54"/>
        <v>0.95454545454545459</v>
      </c>
      <c r="DZ72" s="162">
        <f t="shared" si="55"/>
        <v>0</v>
      </c>
      <c r="EB72" s="157" t="s">
        <v>83</v>
      </c>
      <c r="EC72" s="157">
        <v>22</v>
      </c>
      <c r="ED72" s="157">
        <v>21</v>
      </c>
      <c r="EE72" s="157">
        <v>1</v>
      </c>
      <c r="EF72" s="157">
        <v>0</v>
      </c>
      <c r="EG72" s="158">
        <f t="shared" si="56"/>
        <v>0.95454545454545459</v>
      </c>
      <c r="EH72" s="162">
        <f t="shared" si="57"/>
        <v>0</v>
      </c>
      <c r="EN72" s="157" t="s">
        <v>83</v>
      </c>
      <c r="EO72" s="157">
        <v>22</v>
      </c>
      <c r="EP72" s="157">
        <v>21</v>
      </c>
      <c r="EQ72" s="157">
        <v>1</v>
      </c>
      <c r="ER72" s="157">
        <v>0</v>
      </c>
      <c r="ES72" s="158">
        <f t="shared" si="58"/>
        <v>0.95454545454545459</v>
      </c>
      <c r="ET72" s="162">
        <f t="shared" si="59"/>
        <v>0</v>
      </c>
    </row>
    <row r="73" spans="2:151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60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35"/>
        <v>0.84328358208955223</v>
      </c>
      <c r="O73" s="162">
        <f t="shared" si="36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37"/>
        <v>0.82089552238805974</v>
      </c>
      <c r="W73" s="162">
        <f t="shared" si="38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39"/>
        <v>0.82089552238805974</v>
      </c>
      <c r="AE73" s="178">
        <f t="shared" si="40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41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43"/>
        <v>0.82089552238805974</v>
      </c>
      <c r="AV73" s="162">
        <f t="shared" si="44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45"/>
        <v>0.82089552238805974</v>
      </c>
      <c r="BH73" s="162">
        <f t="shared" si="46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47"/>
        <v>0.83582089552238803</v>
      </c>
      <c r="BP73" s="162">
        <f t="shared" si="48"/>
        <v>1.492537313432829E-2</v>
      </c>
      <c r="BQ73" t="s">
        <v>119</v>
      </c>
      <c r="BW73" s="157" t="s">
        <v>84</v>
      </c>
      <c r="BX73" s="157">
        <v>134</v>
      </c>
      <c r="BY73" s="157">
        <v>112</v>
      </c>
      <c r="BZ73" s="157">
        <v>13</v>
      </c>
      <c r="CA73" s="157">
        <v>9</v>
      </c>
      <c r="CB73" s="158">
        <f t="shared" si="49"/>
        <v>0.83582089552238803</v>
      </c>
      <c r="CC73" s="162">
        <f t="shared" si="50"/>
        <v>0</v>
      </c>
      <c r="CK73" s="157" t="s">
        <v>84</v>
      </c>
      <c r="CL73" s="157">
        <v>134</v>
      </c>
      <c r="CM73" s="157">
        <v>112</v>
      </c>
      <c r="CN73" s="157">
        <v>13</v>
      </c>
      <c r="CO73" s="159">
        <v>9</v>
      </c>
      <c r="CP73" s="158">
        <f t="shared" si="51"/>
        <v>0.83582089552238803</v>
      </c>
      <c r="CQ73" s="162">
        <f t="shared" si="52"/>
        <v>0</v>
      </c>
      <c r="CS73" s="157" t="s">
        <v>84</v>
      </c>
      <c r="CT73" s="157">
        <v>134</v>
      </c>
      <c r="CU73" s="157">
        <v>112</v>
      </c>
      <c r="CV73" s="157">
        <v>13</v>
      </c>
      <c r="CW73" s="159">
        <v>9</v>
      </c>
      <c r="CX73" s="158">
        <f t="shared" si="61"/>
        <v>0.83582089552238803</v>
      </c>
      <c r="CY73" s="162">
        <f t="shared" si="33"/>
        <v>0</v>
      </c>
      <c r="CZ73" t="s">
        <v>119</v>
      </c>
      <c r="DG73" s="157" t="s">
        <v>84</v>
      </c>
      <c r="DH73" s="157">
        <v>134</v>
      </c>
      <c r="DI73" s="157">
        <v>112</v>
      </c>
      <c r="DJ73" s="157">
        <v>13</v>
      </c>
      <c r="DK73" s="159">
        <v>9</v>
      </c>
      <c r="DL73" s="158">
        <f t="shared" si="53"/>
        <v>0.83582089552238803</v>
      </c>
      <c r="DM73" s="162">
        <f t="shared" si="34"/>
        <v>0</v>
      </c>
      <c r="DN73" t="s">
        <v>119</v>
      </c>
      <c r="DT73" s="157" t="s">
        <v>84</v>
      </c>
      <c r="DU73" s="157">
        <v>134</v>
      </c>
      <c r="DV73" s="157">
        <v>107</v>
      </c>
      <c r="DW73" s="157">
        <v>13</v>
      </c>
      <c r="DX73" s="157">
        <v>14</v>
      </c>
      <c r="DY73" s="158">
        <f t="shared" si="54"/>
        <v>0.79850746268656714</v>
      </c>
      <c r="DZ73" s="162">
        <f t="shared" si="55"/>
        <v>-3.7313432835820892E-2</v>
      </c>
      <c r="EB73" s="157" t="s">
        <v>84</v>
      </c>
      <c r="EC73" s="157">
        <v>134</v>
      </c>
      <c r="ED73" s="157">
        <v>112</v>
      </c>
      <c r="EE73" s="157">
        <v>13</v>
      </c>
      <c r="EF73" s="159">
        <v>9</v>
      </c>
      <c r="EG73" s="158">
        <f t="shared" si="56"/>
        <v>0.83582089552238803</v>
      </c>
      <c r="EH73" s="162">
        <f t="shared" si="57"/>
        <v>0</v>
      </c>
      <c r="EI73" t="s">
        <v>119</v>
      </c>
      <c r="EN73" s="157" t="s">
        <v>84</v>
      </c>
      <c r="EO73" s="157">
        <v>134</v>
      </c>
      <c r="EP73" s="157">
        <v>112</v>
      </c>
      <c r="EQ73" s="157">
        <v>13</v>
      </c>
      <c r="ER73" s="157">
        <v>9</v>
      </c>
      <c r="ES73" s="158">
        <f t="shared" si="58"/>
        <v>0.83582089552238803</v>
      </c>
      <c r="ET73" s="162">
        <f t="shared" si="59"/>
        <v>0</v>
      </c>
    </row>
    <row r="74" spans="2:151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60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35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37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39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42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44"/>
        <v>9.0301607368670211E-5</v>
      </c>
      <c r="BC74">
        <f>SUM(BC3:BC73)</f>
        <v>11074</v>
      </c>
      <c r="BD74">
        <f>SUM(BD3:BD73)</f>
        <v>8642</v>
      </c>
      <c r="BG74" s="158">
        <f t="shared" si="45"/>
        <v>0.78038649087953771</v>
      </c>
      <c r="BK74">
        <f>SUM(BK3:BK73)</f>
        <v>11064</v>
      </c>
      <c r="BL74">
        <f>SUM(BL3:BL73)</f>
        <v>8638</v>
      </c>
      <c r="BM74">
        <f>SUM(BM3:BM73)</f>
        <v>787</v>
      </c>
      <c r="BN74">
        <f>SUM(BN3:BN73)</f>
        <v>1639</v>
      </c>
      <c r="BO74" s="158">
        <f t="shared" si="47"/>
        <v>0.78073029645697756</v>
      </c>
      <c r="BX74">
        <f>SUM(BX3:BX73)</f>
        <v>11064</v>
      </c>
      <c r="BY74">
        <f>SUM(BY3:BY73)</f>
        <v>9967</v>
      </c>
      <c r="BZ74">
        <f>SUM(BZ3:BZ73)</f>
        <v>766</v>
      </c>
      <c r="CB74" s="162">
        <f>BY74/BX74</f>
        <v>0.9008496023138105</v>
      </c>
      <c r="CC74" s="162"/>
      <c r="CL74">
        <f>SUM(CL3:CL73)</f>
        <v>11064</v>
      </c>
      <c r="CM74">
        <f>SUM(CM3:CM73)</f>
        <v>9967</v>
      </c>
      <c r="CP74" s="158">
        <f t="shared" si="51"/>
        <v>0.9008496023138105</v>
      </c>
      <c r="CT74">
        <f>SUM(CT3:CT73)</f>
        <v>11064</v>
      </c>
      <c r="CU74">
        <f>SUM(CU3:CU73)</f>
        <v>9970</v>
      </c>
      <c r="CV74">
        <f>SUM(CV3:CV73)</f>
        <v>763</v>
      </c>
      <c r="CX74" s="158">
        <f t="shared" si="61"/>
        <v>0.901120751988431</v>
      </c>
      <c r="DH74">
        <f>SUM(DH3:DH73)</f>
        <v>11089</v>
      </c>
      <c r="DI74">
        <f>SUM(DI3:DI73)</f>
        <v>9983</v>
      </c>
      <c r="DJ74">
        <f>SUM(DJ3:DJ73)</f>
        <v>766</v>
      </c>
      <c r="DK74">
        <f>SUM(DK3:DK73)</f>
        <v>340</v>
      </c>
      <c r="DL74" s="158">
        <f t="shared" si="53"/>
        <v>0.900261520425647</v>
      </c>
      <c r="DU74">
        <f>SUM(DU3:DU73)</f>
        <v>11344</v>
      </c>
      <c r="DV74">
        <f>SUM(DV3:DV73)</f>
        <v>9959</v>
      </c>
      <c r="DY74" s="158">
        <f t="shared" si="54"/>
        <v>0.87790902679830751</v>
      </c>
      <c r="EC74">
        <f>SUM(EC3:EC73)</f>
        <v>11280</v>
      </c>
      <c r="ED74">
        <f>SUM(ED3:ED73)</f>
        <v>9923</v>
      </c>
      <c r="EG74" s="158">
        <f t="shared" si="56"/>
        <v>0.87969858156028369</v>
      </c>
      <c r="EO74">
        <f>SUM(EO3:EO73)</f>
        <v>11283</v>
      </c>
      <c r="EP74">
        <f>SUM(EP3:EP73)</f>
        <v>10127</v>
      </c>
      <c r="ES74" s="158">
        <f t="shared" si="58"/>
        <v>0.89754497917220599</v>
      </c>
    </row>
    <row r="80" spans="2:151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308</v>
      </c>
      <c r="DG80" s="157" t="s">
        <v>49</v>
      </c>
      <c r="DH80" s="157">
        <v>15</v>
      </c>
      <c r="DI80" s="157">
        <v>14</v>
      </c>
      <c r="DJ80" s="159">
        <v>1</v>
      </c>
      <c r="DK80" s="157">
        <v>0</v>
      </c>
      <c r="DM80" t="s">
        <v>359</v>
      </c>
      <c r="EB80" s="157"/>
      <c r="EC80" s="157"/>
      <c r="ED80" s="157"/>
      <c r="EE80" s="157"/>
      <c r="EF80" s="159"/>
    </row>
    <row r="81" spans="25:149">
      <c r="CS81" s="163" t="s">
        <v>32</v>
      </c>
      <c r="CT81" s="157">
        <v>628</v>
      </c>
      <c r="CU81" s="157">
        <v>618</v>
      </c>
      <c r="CV81" s="157">
        <v>10</v>
      </c>
      <c r="CW81" s="157">
        <v>0</v>
      </c>
      <c r="CX81" s="178" t="s">
        <v>394</v>
      </c>
      <c r="DG81" s="157" t="s">
        <v>82</v>
      </c>
      <c r="DH81" s="157">
        <v>71</v>
      </c>
      <c r="DI81" s="157">
        <v>45</v>
      </c>
      <c r="DJ81" s="159">
        <v>8</v>
      </c>
      <c r="DK81" s="157">
        <v>18</v>
      </c>
      <c r="DM81" t="s">
        <v>364</v>
      </c>
      <c r="EB81" s="157" t="s">
        <v>70</v>
      </c>
      <c r="EC81" s="157">
        <v>270</v>
      </c>
      <c r="ED81" s="157">
        <v>0</v>
      </c>
      <c r="EE81" s="157">
        <v>0</v>
      </c>
      <c r="EF81" s="159">
        <v>270</v>
      </c>
      <c r="EG81" s="158">
        <f t="shared" ref="EG81" si="62">ED81/EC81</f>
        <v>0</v>
      </c>
    </row>
    <row r="82" spans="25:149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309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319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318</v>
      </c>
      <c r="AW82" t="s">
        <v>320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359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358</v>
      </c>
      <c r="BW82" s="157" t="s">
        <v>49</v>
      </c>
      <c r="BX82" s="157">
        <v>15</v>
      </c>
      <c r="BY82" s="157">
        <v>14</v>
      </c>
      <c r="BZ82" s="157">
        <v>1</v>
      </c>
      <c r="CA82" s="157">
        <v>0</v>
      </c>
      <c r="CB82" s="162" t="s">
        <v>359</v>
      </c>
      <c r="CK82" s="159" t="s">
        <v>40</v>
      </c>
      <c r="CL82" s="159">
        <v>211</v>
      </c>
      <c r="CM82" s="159">
        <v>0</v>
      </c>
      <c r="CN82" s="159">
        <v>0</v>
      </c>
      <c r="CO82" s="159">
        <v>211</v>
      </c>
      <c r="CS82" s="182" t="s">
        <v>59</v>
      </c>
      <c r="CT82" s="17">
        <v>29</v>
      </c>
      <c r="CU82" s="17">
        <v>28</v>
      </c>
      <c r="CV82" s="17">
        <v>1</v>
      </c>
      <c r="CW82" s="17">
        <v>0</v>
      </c>
      <c r="CX82" s="178" t="s">
        <v>390</v>
      </c>
      <c r="CY82" s="170" t="s">
        <v>393</v>
      </c>
      <c r="DG82" s="157" t="s">
        <v>84</v>
      </c>
      <c r="DH82" s="157">
        <v>134</v>
      </c>
      <c r="DI82" s="157">
        <v>109</v>
      </c>
      <c r="DJ82" s="157">
        <v>13</v>
      </c>
      <c r="DK82" s="159">
        <v>12</v>
      </c>
      <c r="DM82" t="s">
        <v>319</v>
      </c>
      <c r="EB82" s="157" t="s">
        <v>72</v>
      </c>
      <c r="EC82" s="157">
        <v>85</v>
      </c>
      <c r="ED82" s="157">
        <v>53</v>
      </c>
      <c r="EE82" s="157">
        <v>2</v>
      </c>
      <c r="EF82" s="159">
        <v>30</v>
      </c>
      <c r="EH82" t="s">
        <v>360</v>
      </c>
      <c r="EN82" s="161" t="s">
        <v>22</v>
      </c>
      <c r="EO82" s="157">
        <v>346</v>
      </c>
      <c r="EP82" s="157">
        <v>261</v>
      </c>
      <c r="EQ82" s="157">
        <v>52</v>
      </c>
      <c r="ER82" s="159">
        <v>33</v>
      </c>
      <c r="ES82" s="162" t="s">
        <v>461</v>
      </c>
    </row>
    <row r="83" spans="25:149">
      <c r="AE83" t="s">
        <v>310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324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318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359</v>
      </c>
      <c r="BW83" s="157" t="s">
        <v>82</v>
      </c>
      <c r="BX83" s="157">
        <v>71</v>
      </c>
      <c r="BY83" s="157">
        <v>45</v>
      </c>
      <c r="BZ83" s="157">
        <v>8</v>
      </c>
      <c r="CA83" s="157">
        <v>18</v>
      </c>
      <c r="CB83" s="162" t="s">
        <v>321</v>
      </c>
      <c r="CK83" s="161" t="s">
        <v>58</v>
      </c>
      <c r="CL83" s="159">
        <v>3</v>
      </c>
      <c r="CM83" s="159">
        <v>0</v>
      </c>
      <c r="CN83" s="159">
        <v>0</v>
      </c>
      <c r="CO83" s="159">
        <v>3</v>
      </c>
      <c r="CX83" s="178" t="s">
        <v>391</v>
      </c>
      <c r="CY83" s="170" t="s">
        <v>392</v>
      </c>
      <c r="DM83" t="s">
        <v>350</v>
      </c>
      <c r="EB83" s="157" t="s">
        <v>82</v>
      </c>
      <c r="EC83" s="157">
        <v>71</v>
      </c>
      <c r="ED83" s="157">
        <v>45</v>
      </c>
      <c r="EE83" s="159">
        <v>8</v>
      </c>
      <c r="EF83" s="157">
        <v>18</v>
      </c>
      <c r="EG83" s="162" t="s">
        <v>321</v>
      </c>
    </row>
    <row r="84" spans="25:149">
      <c r="AE84" t="s">
        <v>311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321</v>
      </c>
      <c r="BG84" s="162" t="s">
        <v>332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360</v>
      </c>
      <c r="BW84" s="157" t="s">
        <v>84</v>
      </c>
      <c r="BX84" s="157">
        <v>134</v>
      </c>
      <c r="BY84" s="157">
        <v>111</v>
      </c>
      <c r="BZ84" s="157">
        <v>13</v>
      </c>
      <c r="CA84" s="157">
        <v>10</v>
      </c>
      <c r="CB84" s="162" t="s">
        <v>350</v>
      </c>
      <c r="CK84" s="157" t="s">
        <v>72</v>
      </c>
      <c r="CL84" s="159">
        <v>85</v>
      </c>
      <c r="CM84" s="159">
        <v>0</v>
      </c>
      <c r="CN84" s="159">
        <v>0</v>
      </c>
      <c r="CO84" s="159">
        <v>85</v>
      </c>
      <c r="CS84" s="157" t="s">
        <v>49</v>
      </c>
      <c r="CT84" s="157">
        <v>15</v>
      </c>
      <c r="CU84" s="157">
        <v>14</v>
      </c>
      <c r="CV84" s="159">
        <v>1</v>
      </c>
      <c r="CW84" s="157">
        <v>0</v>
      </c>
      <c r="CX84" s="162" t="s">
        <v>359</v>
      </c>
      <c r="DG84" s="157" t="s">
        <v>35</v>
      </c>
      <c r="DH84" s="157">
        <v>48</v>
      </c>
      <c r="DI84" s="157">
        <v>21</v>
      </c>
      <c r="DJ84" s="157">
        <v>21</v>
      </c>
      <c r="DK84" s="157">
        <v>6</v>
      </c>
      <c r="DM84" t="s">
        <v>367</v>
      </c>
      <c r="EB84" s="157" t="s">
        <v>84</v>
      </c>
      <c r="EC84" s="157">
        <v>134</v>
      </c>
      <c r="ED84" s="157">
        <v>109</v>
      </c>
      <c r="EE84" s="157">
        <v>13</v>
      </c>
      <c r="EF84" s="159">
        <v>12</v>
      </c>
      <c r="EG84" s="162" t="s">
        <v>324</v>
      </c>
      <c r="EH84" t="s">
        <v>296</v>
      </c>
      <c r="EN84" s="157" t="s">
        <v>39</v>
      </c>
      <c r="EO84" s="157">
        <v>12</v>
      </c>
      <c r="EP84" s="157">
        <v>9</v>
      </c>
      <c r="EQ84" s="159">
        <v>3</v>
      </c>
      <c r="ER84" s="157">
        <v>0</v>
      </c>
    </row>
    <row r="85" spans="25:149">
      <c r="AE85" t="s">
        <v>292</v>
      </c>
      <c r="AV85" t="s">
        <v>322</v>
      </c>
      <c r="BG85" s="162" t="s">
        <v>333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364</v>
      </c>
      <c r="BW85" s="161" t="s">
        <v>71</v>
      </c>
      <c r="BX85" s="157">
        <v>192</v>
      </c>
      <c r="BY85" s="157">
        <v>175</v>
      </c>
      <c r="BZ85" s="157">
        <v>6</v>
      </c>
      <c r="CA85" s="157">
        <v>11</v>
      </c>
      <c r="CB85" s="162" t="s">
        <v>332</v>
      </c>
      <c r="CC85" t="s">
        <v>333</v>
      </c>
      <c r="CK85" s="157" t="s">
        <v>49</v>
      </c>
      <c r="CL85" s="157">
        <v>15</v>
      </c>
      <c r="CM85" s="157">
        <v>14</v>
      </c>
      <c r="CN85" s="157">
        <v>1</v>
      </c>
      <c r="CO85" s="157">
        <v>0</v>
      </c>
      <c r="CP85" s="162" t="s">
        <v>359</v>
      </c>
      <c r="CS85" s="157" t="s">
        <v>82</v>
      </c>
      <c r="CT85" s="157">
        <v>71</v>
      </c>
      <c r="CU85" s="157">
        <v>45</v>
      </c>
      <c r="CV85" s="159">
        <v>8</v>
      </c>
      <c r="CW85" s="157">
        <v>18</v>
      </c>
      <c r="CX85" s="162" t="s">
        <v>364</v>
      </c>
      <c r="DG85" t="s">
        <v>32</v>
      </c>
      <c r="DJ85">
        <f>SUM(DJ3:DJ84)</f>
        <v>1575</v>
      </c>
      <c r="DK85">
        <f>SUM(DK3:DK84)</f>
        <v>716</v>
      </c>
      <c r="DM85" s="156" t="s">
        <v>399</v>
      </c>
      <c r="EG85" s="162" t="s">
        <v>319</v>
      </c>
      <c r="EN85" s="157" t="s">
        <v>49</v>
      </c>
      <c r="EO85" s="157">
        <v>15</v>
      </c>
      <c r="EP85" s="157">
        <v>14</v>
      </c>
      <c r="EQ85" s="159">
        <v>1</v>
      </c>
      <c r="ER85" s="157">
        <v>0</v>
      </c>
      <c r="ES85" s="162" t="s">
        <v>359</v>
      </c>
    </row>
    <row r="86" spans="25:149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328</v>
      </c>
      <c r="BG86" s="162" t="s">
        <v>320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319</v>
      </c>
      <c r="CB86" s="162" t="s">
        <v>320</v>
      </c>
      <c r="CC86" t="s">
        <v>334</v>
      </c>
      <c r="CK86" s="161" t="s">
        <v>71</v>
      </c>
      <c r="CL86" s="157">
        <v>192</v>
      </c>
      <c r="CM86" s="157">
        <v>184</v>
      </c>
      <c r="CN86" s="157">
        <v>7</v>
      </c>
      <c r="CO86" s="157">
        <v>1</v>
      </c>
      <c r="CP86" s="162" t="s">
        <v>318</v>
      </c>
      <c r="CS86" s="157" t="s">
        <v>84</v>
      </c>
      <c r="CT86" s="157">
        <v>134</v>
      </c>
      <c r="CU86" s="157">
        <v>111</v>
      </c>
      <c r="CV86" s="157">
        <v>13</v>
      </c>
      <c r="CW86" s="159">
        <v>10</v>
      </c>
      <c r="CX86" s="162" t="s">
        <v>319</v>
      </c>
      <c r="DM86" s="156" t="s">
        <v>400</v>
      </c>
      <c r="EB86" s="161" t="s">
        <v>25</v>
      </c>
      <c r="EC86" s="157">
        <v>857</v>
      </c>
      <c r="ED86" s="157">
        <v>836</v>
      </c>
      <c r="EE86" s="157">
        <v>11</v>
      </c>
      <c r="EF86" s="159">
        <v>10</v>
      </c>
      <c r="EN86" s="157" t="s">
        <v>70</v>
      </c>
      <c r="EO86" s="157">
        <v>270</v>
      </c>
      <c r="EP86" s="157">
        <v>223</v>
      </c>
      <c r="EQ86" s="159">
        <v>7</v>
      </c>
      <c r="ER86" s="159">
        <v>40</v>
      </c>
      <c r="ES86" s="162" t="s">
        <v>462</v>
      </c>
    </row>
    <row r="87" spans="25:149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318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318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358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360</v>
      </c>
      <c r="BM87">
        <f>SUM(BM3:BM86)</f>
        <v>1619</v>
      </c>
      <c r="BN87">
        <f>SUM(BN3:BN86)</f>
        <v>3342</v>
      </c>
      <c r="CB87" s="162" t="s">
        <v>342</v>
      </c>
      <c r="CC87" t="s">
        <v>343</v>
      </c>
      <c r="CK87" s="157" t="s">
        <v>82</v>
      </c>
      <c r="CL87" s="157">
        <v>71</v>
      </c>
      <c r="CM87" s="157">
        <v>45</v>
      </c>
      <c r="CN87" s="159">
        <v>8</v>
      </c>
      <c r="CO87" s="157">
        <v>18</v>
      </c>
      <c r="CP87" s="162" t="s">
        <v>364</v>
      </c>
      <c r="CS87" s="157" t="s">
        <v>68</v>
      </c>
      <c r="CT87" s="157">
        <v>1597</v>
      </c>
      <c r="CU87" s="157">
        <v>1584</v>
      </c>
      <c r="CV87" s="157">
        <v>12</v>
      </c>
      <c r="CW87" s="157">
        <v>1</v>
      </c>
      <c r="CX87" s="162" t="s">
        <v>368</v>
      </c>
      <c r="EB87" s="157" t="s">
        <v>49</v>
      </c>
      <c r="EC87" s="157">
        <v>15</v>
      </c>
      <c r="ED87" s="157">
        <v>14</v>
      </c>
      <c r="EE87" s="159">
        <v>1</v>
      </c>
      <c r="EF87" s="157">
        <v>0</v>
      </c>
      <c r="EG87" s="162" t="s">
        <v>359</v>
      </c>
      <c r="EN87" s="161" t="s">
        <v>71</v>
      </c>
      <c r="EO87" s="157">
        <v>194</v>
      </c>
      <c r="EP87" s="157">
        <v>173</v>
      </c>
      <c r="EQ87" s="159">
        <v>10</v>
      </c>
      <c r="ER87" s="159">
        <v>11</v>
      </c>
      <c r="ES87" s="162" t="s">
        <v>320</v>
      </c>
    </row>
    <row r="88" spans="25:149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321</v>
      </c>
      <c r="CB88" s="162" t="s">
        <v>344</v>
      </c>
      <c r="CC88" t="s">
        <v>345</v>
      </c>
      <c r="CK88" s="157" t="s">
        <v>84</v>
      </c>
      <c r="CL88" s="157">
        <v>134</v>
      </c>
      <c r="CM88" s="157">
        <v>108</v>
      </c>
      <c r="CN88" s="157">
        <v>13</v>
      </c>
      <c r="CO88" s="159">
        <v>13</v>
      </c>
      <c r="CP88" s="162" t="s">
        <v>296</v>
      </c>
      <c r="CQ88" t="s">
        <v>319</v>
      </c>
      <c r="CS88" s="157" t="s">
        <v>35</v>
      </c>
      <c r="CT88" s="157">
        <v>48</v>
      </c>
      <c r="CU88" s="157">
        <v>21</v>
      </c>
      <c r="CV88" s="157">
        <v>21</v>
      </c>
      <c r="CW88" s="157">
        <v>6</v>
      </c>
      <c r="CX88" s="162" t="s">
        <v>367</v>
      </c>
      <c r="EG88" s="162" t="s">
        <v>403</v>
      </c>
      <c r="EN88" s="157" t="s">
        <v>72</v>
      </c>
      <c r="EO88" s="157">
        <v>85</v>
      </c>
      <c r="EP88" s="157">
        <v>53</v>
      </c>
      <c r="EQ88" s="159">
        <v>2</v>
      </c>
      <c r="ER88" s="159">
        <v>30</v>
      </c>
      <c r="ES88" s="162" t="s">
        <v>360</v>
      </c>
    </row>
    <row r="89" spans="25:149">
      <c r="AP89" s="157" t="s">
        <v>340</v>
      </c>
      <c r="AU89" s="181"/>
      <c r="AV89" t="s">
        <v>335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319</v>
      </c>
      <c r="CB89" s="162" t="s">
        <v>346</v>
      </c>
      <c r="CC89" t="s">
        <v>347</v>
      </c>
      <c r="CP89" s="162" t="s">
        <v>350</v>
      </c>
      <c r="CQ89" t="s">
        <v>297</v>
      </c>
      <c r="EB89" s="182" t="s">
        <v>23</v>
      </c>
      <c r="EC89" s="17">
        <v>594</v>
      </c>
      <c r="ED89" s="17">
        <v>555</v>
      </c>
      <c r="EE89" s="17">
        <v>35</v>
      </c>
      <c r="EF89" s="17">
        <v>0</v>
      </c>
      <c r="EG89" s="162" t="s">
        <v>404</v>
      </c>
      <c r="EN89" s="157" t="s">
        <v>82</v>
      </c>
      <c r="EO89" s="157">
        <v>71</v>
      </c>
      <c r="EP89" s="157">
        <v>45</v>
      </c>
      <c r="EQ89" s="159">
        <v>8</v>
      </c>
      <c r="ER89" s="157">
        <v>18</v>
      </c>
      <c r="ES89" s="162" t="s">
        <v>321</v>
      </c>
    </row>
    <row r="90" spans="25:149">
      <c r="AV90" t="s">
        <v>336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358</v>
      </c>
      <c r="CB90" s="162" t="s">
        <v>318</v>
      </c>
      <c r="CC90" t="s">
        <v>382</v>
      </c>
      <c r="DK90">
        <f>DJ85+DK85</f>
        <v>2291</v>
      </c>
      <c r="EB90" s="157" t="s">
        <v>35</v>
      </c>
      <c r="EC90" s="157">
        <v>48</v>
      </c>
      <c r="ED90" s="157">
        <v>21</v>
      </c>
      <c r="EE90" s="157">
        <v>21</v>
      </c>
      <c r="EF90" s="157">
        <v>6</v>
      </c>
      <c r="EG90" s="162" t="s">
        <v>358</v>
      </c>
      <c r="EN90" s="157" t="s">
        <v>86</v>
      </c>
      <c r="EO90" s="157">
        <v>1649</v>
      </c>
      <c r="EP90" s="157">
        <v>1479</v>
      </c>
      <c r="EQ90" s="157">
        <v>131</v>
      </c>
      <c r="ER90" s="159">
        <v>39</v>
      </c>
    </row>
    <row r="91" spans="25:149">
      <c r="BE91">
        <f>SUM(BE3:BE90)</f>
        <v>841</v>
      </c>
      <c r="BF91">
        <f>SUM(BF3:BF90)</f>
        <v>1713</v>
      </c>
      <c r="CB91" s="162" t="s">
        <v>383</v>
      </c>
      <c r="CC91" t="s">
        <v>384</v>
      </c>
      <c r="EE91">
        <f>SUM(EE81:EE90)</f>
        <v>91</v>
      </c>
      <c r="EF91">
        <f>SUM(EF81:EF90)</f>
        <v>346</v>
      </c>
      <c r="EN91" s="157" t="s">
        <v>35</v>
      </c>
      <c r="EO91" s="157">
        <v>48</v>
      </c>
      <c r="EP91" s="157">
        <v>21</v>
      </c>
      <c r="EQ91" s="157">
        <v>21</v>
      </c>
      <c r="ER91" s="157">
        <v>6</v>
      </c>
      <c r="ES91" s="162" t="s">
        <v>463</v>
      </c>
    </row>
    <row r="92" spans="25:149">
      <c r="AP92" s="157" t="s">
        <v>341</v>
      </c>
      <c r="AV92" t="s">
        <v>337</v>
      </c>
      <c r="BE92">
        <f>BF91+BE91</f>
        <v>2554</v>
      </c>
      <c r="BW92" s="157" t="s">
        <v>35</v>
      </c>
      <c r="BX92" s="157">
        <v>48</v>
      </c>
      <c r="BY92" s="157">
        <v>21</v>
      </c>
      <c r="BZ92" s="157">
        <v>21</v>
      </c>
      <c r="CA92" s="157">
        <v>6</v>
      </c>
      <c r="CB92" s="183" t="s">
        <v>358</v>
      </c>
      <c r="CK92" s="157" t="s">
        <v>35</v>
      </c>
      <c r="CL92" s="157">
        <v>48</v>
      </c>
      <c r="CM92" s="157">
        <v>21</v>
      </c>
      <c r="CN92" s="157">
        <v>21</v>
      </c>
      <c r="CO92" s="157">
        <v>6</v>
      </c>
      <c r="CP92" s="183" t="s">
        <v>358</v>
      </c>
    </row>
    <row r="93" spans="25:149">
      <c r="AV93" t="s">
        <v>338</v>
      </c>
      <c r="EL93" s="156"/>
    </row>
    <row r="94" spans="25:149">
      <c r="AV94" t="s">
        <v>339</v>
      </c>
      <c r="CS94" s="157" t="s">
        <v>0</v>
      </c>
      <c r="CT94" s="157" t="s">
        <v>1</v>
      </c>
      <c r="CU94" s="157" t="s">
        <v>2</v>
      </c>
      <c r="CV94" s="157" t="s">
        <v>3</v>
      </c>
      <c r="CW94" s="157" t="s">
        <v>4</v>
      </c>
      <c r="CX94" s="158" t="s">
        <v>5</v>
      </c>
      <c r="EL94" s="156"/>
    </row>
    <row r="95" spans="25:149">
      <c r="CS95" s="157" t="s">
        <v>133</v>
      </c>
      <c r="CT95" s="157">
        <v>5</v>
      </c>
      <c r="CU95" s="157">
        <v>5</v>
      </c>
      <c r="CV95" s="159">
        <v>0</v>
      </c>
      <c r="CW95" s="157">
        <v>0</v>
      </c>
      <c r="CX95" s="158">
        <v>0.8</v>
      </c>
      <c r="CY95" t="s">
        <v>397</v>
      </c>
      <c r="EF95">
        <v>3778</v>
      </c>
      <c r="EH95">
        <v>4</v>
      </c>
      <c r="EI95">
        <v>17</v>
      </c>
    </row>
    <row r="96" spans="25:149">
      <c r="CS96" s="157" t="s">
        <v>144</v>
      </c>
      <c r="CT96" s="157">
        <v>265</v>
      </c>
      <c r="CU96" s="157">
        <v>265</v>
      </c>
      <c r="CV96" s="157">
        <v>0</v>
      </c>
      <c r="CW96" s="157">
        <v>0</v>
      </c>
      <c r="CX96" s="158">
        <v>1</v>
      </c>
      <c r="EF96">
        <v>437</v>
      </c>
    </row>
    <row r="97" spans="97:136">
      <c r="CS97" s="157" t="s">
        <v>128</v>
      </c>
      <c r="CT97" s="157">
        <v>5</v>
      </c>
      <c r="CU97" s="157">
        <v>5</v>
      </c>
      <c r="CV97" s="157">
        <v>0</v>
      </c>
      <c r="CW97" s="157">
        <v>0</v>
      </c>
      <c r="CX97" s="158">
        <v>1</v>
      </c>
      <c r="EF97">
        <v>1770</v>
      </c>
    </row>
    <row r="98" spans="97:136">
      <c r="CS98" s="157" t="s">
        <v>396</v>
      </c>
      <c r="CT98" s="157">
        <v>46</v>
      </c>
      <c r="CU98" s="157">
        <v>45</v>
      </c>
      <c r="CV98" s="157">
        <v>1</v>
      </c>
      <c r="CW98" s="157">
        <v>0</v>
      </c>
      <c r="CX98" s="158">
        <v>0.91</v>
      </c>
      <c r="EF98">
        <v>86</v>
      </c>
    </row>
    <row r="99" spans="97:136">
      <c r="CS99" s="157" t="s">
        <v>145</v>
      </c>
      <c r="CT99" s="157">
        <v>262</v>
      </c>
      <c r="CU99" s="157">
        <v>262</v>
      </c>
      <c r="CV99" s="157">
        <v>0</v>
      </c>
      <c r="CW99" s="157">
        <v>0</v>
      </c>
      <c r="CX99" s="158">
        <v>1</v>
      </c>
      <c r="EF99">
        <f>SUM(EF95:EF98)</f>
        <v>6071</v>
      </c>
    </row>
    <row r="100" spans="97:136">
      <c r="CS100" s="157" t="s">
        <v>279</v>
      </c>
      <c r="CT100" s="157">
        <v>3</v>
      </c>
      <c r="CU100" s="157">
        <v>3</v>
      </c>
      <c r="CV100" s="157">
        <v>0</v>
      </c>
      <c r="CW100" s="157">
        <v>0</v>
      </c>
      <c r="CX100" s="158">
        <v>1</v>
      </c>
      <c r="EF100">
        <v>2286</v>
      </c>
    </row>
    <row r="101" spans="97:136">
      <c r="EF101">
        <f>SUM(EF99:EF100)</f>
        <v>8357</v>
      </c>
    </row>
  </sheetData>
  <conditionalFormatting sqref="C4">
    <cfRule type="cellIs" dxfId="25" priority="45" operator="equal">
      <formula>799</formula>
    </cfRule>
    <cfRule type="uniqueValues" priority="46"/>
  </conditionalFormatting>
  <conditionalFormatting sqref="J4">
    <cfRule type="cellIs" dxfId="24" priority="43" operator="equal">
      <formula>799</formula>
    </cfRule>
    <cfRule type="uniqueValues" priority="44"/>
  </conditionalFormatting>
  <conditionalFormatting sqref="R4">
    <cfRule type="cellIs" dxfId="23" priority="41" operator="equal">
      <formula>799</formula>
    </cfRule>
    <cfRule type="uniqueValues" priority="42"/>
  </conditionalFormatting>
  <conditionalFormatting sqref="Z4">
    <cfRule type="cellIs" dxfId="22" priority="37" operator="equal">
      <formula>799</formula>
    </cfRule>
    <cfRule type="uniqueValues" priority="38"/>
  </conditionalFormatting>
  <conditionalFormatting sqref="AI4">
    <cfRule type="cellIs" dxfId="21" priority="35" operator="equal">
      <formula>799</formula>
    </cfRule>
    <cfRule type="uniqueValues" priority="36"/>
  </conditionalFormatting>
  <conditionalFormatting sqref="AQ4">
    <cfRule type="cellIs" dxfId="20" priority="33" operator="equal">
      <formula>799</formula>
    </cfRule>
    <cfRule type="uniqueValues" priority="34"/>
  </conditionalFormatting>
  <conditionalFormatting sqref="AX4">
    <cfRule type="cellIs" dxfId="19" priority="31" operator="equal">
      <formula>799</formula>
    </cfRule>
    <cfRule type="uniqueValues" priority="32"/>
  </conditionalFormatting>
  <conditionalFormatting sqref="BC4">
    <cfRule type="cellIs" dxfId="18" priority="29" operator="equal">
      <formula>799</formula>
    </cfRule>
    <cfRule type="uniqueValues" priority="30"/>
  </conditionalFormatting>
  <conditionalFormatting sqref="BK4">
    <cfRule type="cellIs" dxfId="17" priority="27" operator="equal">
      <formula>799</formula>
    </cfRule>
    <cfRule type="uniqueValues" priority="28"/>
  </conditionalFormatting>
  <conditionalFormatting sqref="BR4">
    <cfRule type="cellIs" dxfId="16" priority="25" operator="equal">
      <formula>799</formula>
    </cfRule>
    <cfRule type="uniqueValues" priority="26"/>
  </conditionalFormatting>
  <conditionalFormatting sqref="BX4">
    <cfRule type="cellIs" dxfId="15" priority="23" operator="equal">
      <formula>799</formula>
    </cfRule>
    <cfRule type="uniqueValues" priority="24"/>
  </conditionalFormatting>
  <conditionalFormatting sqref="CE4">
    <cfRule type="cellIs" dxfId="14" priority="19" operator="equal">
      <formula>799</formula>
    </cfRule>
    <cfRule type="uniqueValues" priority="20"/>
  </conditionalFormatting>
  <conditionalFormatting sqref="CL4">
    <cfRule type="cellIs" dxfId="13" priority="17" operator="equal">
      <formula>799</formula>
    </cfRule>
    <cfRule type="uniqueValues" priority="18"/>
  </conditionalFormatting>
  <conditionalFormatting sqref="CT4">
    <cfRule type="cellIs" dxfId="12" priority="15" operator="equal">
      <formula>799</formula>
    </cfRule>
    <cfRule type="uniqueValues" priority="16"/>
  </conditionalFormatting>
  <conditionalFormatting sqref="DA4">
    <cfRule type="cellIs" dxfId="11" priority="13" operator="equal">
      <formula>799</formula>
    </cfRule>
    <cfRule type="uniqueValues" priority="14"/>
  </conditionalFormatting>
  <conditionalFormatting sqref="DH4">
    <cfRule type="cellIs" dxfId="10" priority="11" operator="equal">
      <formula>799</formula>
    </cfRule>
    <cfRule type="uniqueValues" priority="12"/>
  </conditionalFormatting>
  <conditionalFormatting sqref="DO4">
    <cfRule type="cellIs" dxfId="9" priority="9" operator="equal">
      <formula>799</formula>
    </cfRule>
    <cfRule type="uniqueValues" priority="10"/>
  </conditionalFormatting>
  <conditionalFormatting sqref="DU4">
    <cfRule type="cellIs" dxfId="8" priority="7" operator="equal">
      <formula>799</formula>
    </cfRule>
    <cfRule type="uniqueValues" priority="8"/>
  </conditionalFormatting>
  <conditionalFormatting sqref="EC4">
    <cfRule type="cellIs" dxfId="7" priority="5" operator="equal">
      <formula>799</formula>
    </cfRule>
    <cfRule type="uniqueValues" priority="6"/>
  </conditionalFormatting>
  <conditionalFormatting sqref="EJ4">
    <cfRule type="cellIs" dxfId="6" priority="3" operator="equal">
      <formula>799</formula>
    </cfRule>
    <cfRule type="uniqueValues" priority="4"/>
  </conditionalFormatting>
  <conditionalFormatting sqref="EO4">
    <cfRule type="cellIs" dxfId="5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M74"/>
  <sheetViews>
    <sheetView topLeftCell="N1" workbookViewId="0">
      <selection activeCell="AL13" sqref="AL13"/>
    </sheetView>
  </sheetViews>
  <sheetFormatPr defaultRowHeight="15"/>
  <cols>
    <col min="9" max="9" width="9.140625" style="162"/>
    <col min="17" max="17" width="9.140625" style="162"/>
    <col min="20" max="24" width="0" hidden="1" customWidth="1"/>
    <col min="25" max="25" width="0" style="162" hidden="1" customWidth="1"/>
    <col min="26" max="26" width="0" hidden="1" customWidth="1"/>
    <col min="32" max="32" width="9.140625" style="162"/>
    <col min="39" max="39" width="9.140625" style="162"/>
  </cols>
  <sheetData>
    <row r="1" spans="4:39">
      <c r="D1" t="s">
        <v>371</v>
      </c>
      <c r="L1" t="s">
        <v>385</v>
      </c>
      <c r="T1" t="s">
        <v>386</v>
      </c>
      <c r="AA1" t="s">
        <v>398</v>
      </c>
      <c r="AH1" t="s">
        <v>402</v>
      </c>
    </row>
    <row r="2" spans="4:39">
      <c r="D2" s="157" t="s">
        <v>0</v>
      </c>
      <c r="E2" s="157" t="s">
        <v>1</v>
      </c>
      <c r="F2" s="157" t="s">
        <v>2</v>
      </c>
      <c r="G2" s="157" t="s">
        <v>3</v>
      </c>
      <c r="H2" s="157" t="s">
        <v>4</v>
      </c>
      <c r="I2" s="158" t="s">
        <v>5</v>
      </c>
      <c r="L2" s="157" t="s">
        <v>0</v>
      </c>
      <c r="M2" s="157" t="s">
        <v>1</v>
      </c>
      <c r="N2" s="157" t="s">
        <v>2</v>
      </c>
      <c r="O2" s="157" t="s">
        <v>3</v>
      </c>
      <c r="P2" s="157" t="s">
        <v>4</v>
      </c>
      <c r="Q2" s="158" t="s">
        <v>5</v>
      </c>
      <c r="T2" s="157" t="s">
        <v>0</v>
      </c>
      <c r="U2" s="157" t="s">
        <v>1</v>
      </c>
      <c r="V2" s="157" t="s">
        <v>2</v>
      </c>
      <c r="W2" s="157" t="s">
        <v>3</v>
      </c>
      <c r="X2" s="157" t="s">
        <v>4</v>
      </c>
      <c r="Y2" s="158" t="s">
        <v>5</v>
      </c>
      <c r="AA2" s="157" t="s">
        <v>0</v>
      </c>
      <c r="AB2" s="157" t="s">
        <v>1</v>
      </c>
      <c r="AC2" s="157" t="s">
        <v>2</v>
      </c>
      <c r="AD2" s="157" t="s">
        <v>3</v>
      </c>
      <c r="AE2" s="157" t="s">
        <v>4</v>
      </c>
      <c r="AF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</row>
    <row r="3" spans="4:39">
      <c r="D3" s="157" t="s">
        <v>17</v>
      </c>
      <c r="E3" s="157">
        <v>34</v>
      </c>
      <c r="F3" s="157">
        <v>34</v>
      </c>
      <c r="G3" s="157">
        <v>0</v>
      </c>
      <c r="H3" s="157">
        <v>0</v>
      </c>
      <c r="I3" s="158">
        <f>F3/E3</f>
        <v>1</v>
      </c>
      <c r="L3" s="157" t="s">
        <v>17</v>
      </c>
      <c r="M3" s="157">
        <v>34</v>
      </c>
      <c r="N3" s="157">
        <v>34</v>
      </c>
      <c r="O3" s="157">
        <v>0</v>
      </c>
      <c r="P3" s="157">
        <v>0</v>
      </c>
      <c r="Q3" s="158">
        <f>N3/M3</f>
        <v>1</v>
      </c>
      <c r="R3" s="162">
        <f>Q3-I3</f>
        <v>0</v>
      </c>
      <c r="T3" s="157" t="s">
        <v>17</v>
      </c>
      <c r="U3" s="157">
        <v>34</v>
      </c>
      <c r="V3" s="157">
        <v>34</v>
      </c>
      <c r="W3" s="157">
        <v>0</v>
      </c>
      <c r="X3" s="157">
        <v>0</v>
      </c>
      <c r="Y3" s="158">
        <v>1</v>
      </c>
      <c r="AA3" s="157" t="s">
        <v>17</v>
      </c>
      <c r="AB3" s="157">
        <v>34</v>
      </c>
      <c r="AC3" s="157">
        <v>34</v>
      </c>
      <c r="AD3" s="157">
        <v>0</v>
      </c>
      <c r="AE3" s="157">
        <v>0</v>
      </c>
      <c r="AF3" s="158">
        <v>1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v>1</v>
      </c>
    </row>
    <row r="4" spans="4:39">
      <c r="D4" s="164" t="s">
        <v>18</v>
      </c>
      <c r="E4" s="157">
        <v>32</v>
      </c>
      <c r="F4" s="157">
        <v>32</v>
      </c>
      <c r="G4" s="157">
        <v>0</v>
      </c>
      <c r="H4" s="157">
        <v>0</v>
      </c>
      <c r="I4" s="158">
        <f t="shared" ref="I4:I67" si="0">F4/E4</f>
        <v>1</v>
      </c>
      <c r="L4" s="164" t="s">
        <v>18</v>
      </c>
      <c r="M4" s="157">
        <v>32</v>
      </c>
      <c r="N4" s="157">
        <v>32</v>
      </c>
      <c r="O4" s="157">
        <v>0</v>
      </c>
      <c r="P4" s="157">
        <v>0</v>
      </c>
      <c r="Q4" s="158">
        <f t="shared" ref="Q4:Q67" si="1">N4/M4</f>
        <v>1</v>
      </c>
      <c r="R4" s="162">
        <f t="shared" ref="R4:R67" si="2">Q4-I4</f>
        <v>0</v>
      </c>
      <c r="T4" s="157" t="s">
        <v>18</v>
      </c>
      <c r="U4" s="157">
        <v>44</v>
      </c>
      <c r="V4" s="157">
        <v>32</v>
      </c>
      <c r="W4" s="157">
        <v>0</v>
      </c>
      <c r="X4" s="157">
        <v>12</v>
      </c>
      <c r="Y4" s="158">
        <v>0.73</v>
      </c>
      <c r="AA4" s="17" t="s">
        <v>18</v>
      </c>
      <c r="AB4" s="157">
        <v>44</v>
      </c>
      <c r="AC4" s="157">
        <v>32</v>
      </c>
      <c r="AD4" s="157">
        <v>0</v>
      </c>
      <c r="AE4" s="157">
        <v>12</v>
      </c>
      <c r="AF4" s="158">
        <v>0.73</v>
      </c>
      <c r="AH4" s="157" t="s">
        <v>18</v>
      </c>
      <c r="AI4" s="157">
        <v>44</v>
      </c>
      <c r="AJ4" s="157">
        <v>32</v>
      </c>
      <c r="AK4" s="157">
        <v>0</v>
      </c>
      <c r="AL4" s="157">
        <v>12</v>
      </c>
      <c r="AM4" s="158">
        <v>0.73</v>
      </c>
    </row>
    <row r="5" spans="4:39">
      <c r="D5" s="157" t="s">
        <v>19</v>
      </c>
      <c r="E5" s="157">
        <v>26</v>
      </c>
      <c r="F5" s="157">
        <v>26</v>
      </c>
      <c r="G5" s="157">
        <v>0</v>
      </c>
      <c r="H5" s="157">
        <v>0</v>
      </c>
      <c r="I5" s="158">
        <f t="shared" si="0"/>
        <v>1</v>
      </c>
      <c r="L5" s="157" t="s">
        <v>19</v>
      </c>
      <c r="M5" s="157">
        <v>26</v>
      </c>
      <c r="N5" s="157">
        <v>26</v>
      </c>
      <c r="O5" s="157">
        <v>0</v>
      </c>
      <c r="P5" s="157">
        <v>0</v>
      </c>
      <c r="Q5" s="158">
        <f t="shared" si="1"/>
        <v>1</v>
      </c>
      <c r="R5" s="162">
        <f t="shared" si="2"/>
        <v>0</v>
      </c>
      <c r="T5" s="157" t="s">
        <v>19</v>
      </c>
      <c r="U5" s="157">
        <v>26</v>
      </c>
      <c r="V5" s="157">
        <v>26</v>
      </c>
      <c r="W5" s="157">
        <v>0</v>
      </c>
      <c r="X5" s="157">
        <v>0</v>
      </c>
      <c r="Y5" s="158">
        <v>1</v>
      </c>
      <c r="AA5" s="157" t="s">
        <v>19</v>
      </c>
      <c r="AB5" s="157">
        <v>26</v>
      </c>
      <c r="AC5" s="157">
        <v>26</v>
      </c>
      <c r="AD5" s="157">
        <v>0</v>
      </c>
      <c r="AE5" s="157">
        <v>0</v>
      </c>
      <c r="AF5" s="158">
        <v>1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v>1</v>
      </c>
    </row>
    <row r="6" spans="4:39">
      <c r="D6" s="157" t="s">
        <v>20</v>
      </c>
      <c r="E6" s="157">
        <v>11</v>
      </c>
      <c r="F6" s="157">
        <v>11</v>
      </c>
      <c r="G6" s="157">
        <v>0</v>
      </c>
      <c r="H6" s="157">
        <v>0</v>
      </c>
      <c r="I6" s="158">
        <f t="shared" si="0"/>
        <v>1</v>
      </c>
      <c r="L6" s="157" t="s">
        <v>20</v>
      </c>
      <c r="M6" s="157">
        <v>11</v>
      </c>
      <c r="N6" s="157">
        <v>11</v>
      </c>
      <c r="O6" s="157">
        <v>0</v>
      </c>
      <c r="P6" s="157">
        <v>0</v>
      </c>
      <c r="Q6" s="158">
        <f t="shared" si="1"/>
        <v>1</v>
      </c>
      <c r="R6" s="162">
        <f t="shared" si="2"/>
        <v>0</v>
      </c>
      <c r="T6" s="157" t="s">
        <v>20</v>
      </c>
      <c r="U6" s="157">
        <v>11</v>
      </c>
      <c r="V6" s="157">
        <v>11</v>
      </c>
      <c r="W6" s="157">
        <v>0</v>
      </c>
      <c r="X6" s="157">
        <v>0</v>
      </c>
      <c r="Y6" s="158">
        <v>1</v>
      </c>
      <c r="AA6" s="157" t="s">
        <v>20</v>
      </c>
      <c r="AB6" s="157">
        <v>11</v>
      </c>
      <c r="AC6" s="157">
        <v>11</v>
      </c>
      <c r="AD6" s="157">
        <v>0</v>
      </c>
      <c r="AE6" s="157">
        <v>0</v>
      </c>
      <c r="AF6" s="158">
        <v>1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v>1</v>
      </c>
    </row>
    <row r="7" spans="4:39">
      <c r="D7" s="157" t="s">
        <v>21</v>
      </c>
      <c r="E7" s="157">
        <v>36</v>
      </c>
      <c r="F7" s="157">
        <v>36</v>
      </c>
      <c r="G7" s="157">
        <v>0</v>
      </c>
      <c r="H7" s="157">
        <v>0</v>
      </c>
      <c r="I7" s="158">
        <f t="shared" si="0"/>
        <v>1</v>
      </c>
      <c r="L7" s="157" t="s">
        <v>21</v>
      </c>
      <c r="M7" s="157">
        <v>36</v>
      </c>
      <c r="N7" s="157">
        <v>36</v>
      </c>
      <c r="O7" s="157">
        <v>0</v>
      </c>
      <c r="P7" s="157">
        <v>0</v>
      </c>
      <c r="Q7" s="158">
        <f t="shared" si="1"/>
        <v>1</v>
      </c>
      <c r="R7" s="162">
        <f t="shared" si="2"/>
        <v>0</v>
      </c>
      <c r="T7" s="157" t="s">
        <v>21</v>
      </c>
      <c r="U7" s="157">
        <v>36</v>
      </c>
      <c r="V7" s="157">
        <v>36</v>
      </c>
      <c r="W7" s="157">
        <v>0</v>
      </c>
      <c r="X7" s="157">
        <v>0</v>
      </c>
      <c r="Y7" s="158">
        <v>1</v>
      </c>
      <c r="AA7" s="157" t="s">
        <v>21</v>
      </c>
      <c r="AB7" s="157">
        <v>36</v>
      </c>
      <c r="AC7" s="157">
        <v>36</v>
      </c>
      <c r="AD7" s="157">
        <v>0</v>
      </c>
      <c r="AE7" s="157">
        <v>0</v>
      </c>
      <c r="AF7" s="158">
        <v>1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v>1</v>
      </c>
    </row>
    <row r="8" spans="4:39">
      <c r="D8" s="161" t="s">
        <v>22</v>
      </c>
      <c r="E8" s="157">
        <v>346</v>
      </c>
      <c r="F8" s="157">
        <v>259</v>
      </c>
      <c r="G8" s="157">
        <v>56</v>
      </c>
      <c r="H8" s="157">
        <v>31</v>
      </c>
      <c r="I8" s="158">
        <f t="shared" si="0"/>
        <v>0.74855491329479773</v>
      </c>
      <c r="L8" s="161" t="s">
        <v>22</v>
      </c>
      <c r="M8" s="157">
        <v>346</v>
      </c>
      <c r="N8" s="157">
        <v>259</v>
      </c>
      <c r="O8" s="157">
        <v>56</v>
      </c>
      <c r="P8" s="157">
        <v>31</v>
      </c>
      <c r="Q8" s="158">
        <f t="shared" si="1"/>
        <v>0.74855491329479773</v>
      </c>
      <c r="R8" s="162">
        <f t="shared" si="2"/>
        <v>0</v>
      </c>
      <c r="T8" s="157" t="s">
        <v>22</v>
      </c>
      <c r="U8" s="157">
        <v>348</v>
      </c>
      <c r="V8" s="157">
        <v>259</v>
      </c>
      <c r="W8" s="157">
        <v>56</v>
      </c>
      <c r="X8" s="157">
        <v>33</v>
      </c>
      <c r="Y8" s="158">
        <v>0.74</v>
      </c>
      <c r="AA8" s="17" t="s">
        <v>22</v>
      </c>
      <c r="AB8" s="157">
        <v>348</v>
      </c>
      <c r="AC8" s="157">
        <v>259</v>
      </c>
      <c r="AD8" s="157">
        <v>56</v>
      </c>
      <c r="AE8" s="157">
        <v>33</v>
      </c>
      <c r="AF8" s="158">
        <v>0.74</v>
      </c>
      <c r="AH8" s="157" t="s">
        <v>22</v>
      </c>
      <c r="AI8" s="157">
        <v>348</v>
      </c>
      <c r="AJ8" s="157">
        <v>260</v>
      </c>
      <c r="AK8" s="157">
        <v>56</v>
      </c>
      <c r="AL8" s="157">
        <v>32</v>
      </c>
      <c r="AM8" s="158">
        <v>0.75</v>
      </c>
    </row>
    <row r="9" spans="4:39">
      <c r="D9" s="163" t="s">
        <v>23</v>
      </c>
      <c r="E9" s="157">
        <v>538</v>
      </c>
      <c r="F9" s="157">
        <v>538</v>
      </c>
      <c r="G9" s="157">
        <v>0</v>
      </c>
      <c r="H9" s="157">
        <v>0</v>
      </c>
      <c r="I9" s="158">
        <f t="shared" si="0"/>
        <v>1</v>
      </c>
      <c r="L9" s="163" t="s">
        <v>23</v>
      </c>
      <c r="M9" s="157">
        <v>538</v>
      </c>
      <c r="N9" s="157">
        <v>538</v>
      </c>
      <c r="O9" s="157">
        <v>0</v>
      </c>
      <c r="P9" s="157">
        <v>0</v>
      </c>
      <c r="Q9" s="158">
        <f t="shared" si="1"/>
        <v>1</v>
      </c>
      <c r="R9" s="162">
        <f t="shared" si="2"/>
        <v>0</v>
      </c>
      <c r="T9" s="157" t="s">
        <v>23</v>
      </c>
      <c r="U9" s="157">
        <v>594</v>
      </c>
      <c r="V9" s="157">
        <v>538</v>
      </c>
      <c r="W9" s="157">
        <v>0</v>
      </c>
      <c r="X9" s="157">
        <v>56</v>
      </c>
      <c r="Y9" s="158">
        <v>0.91</v>
      </c>
      <c r="AA9" s="17" t="s">
        <v>23</v>
      </c>
      <c r="AB9" s="157">
        <v>594</v>
      </c>
      <c r="AC9" s="157">
        <v>538</v>
      </c>
      <c r="AD9" s="157">
        <v>0</v>
      </c>
      <c r="AE9" s="157">
        <v>56</v>
      </c>
      <c r="AF9" s="158">
        <v>0.91</v>
      </c>
      <c r="AH9" s="157" t="s">
        <v>23</v>
      </c>
      <c r="AI9" s="157">
        <v>594</v>
      </c>
      <c r="AJ9" s="157">
        <v>538</v>
      </c>
      <c r="AK9" s="157">
        <v>0</v>
      </c>
      <c r="AL9" s="157">
        <v>56</v>
      </c>
      <c r="AM9" s="158">
        <v>0.91</v>
      </c>
    </row>
    <row r="10" spans="4:39">
      <c r="D10" s="157" t="s">
        <v>24</v>
      </c>
      <c r="E10" s="157">
        <v>3</v>
      </c>
      <c r="F10" s="157">
        <v>3</v>
      </c>
      <c r="G10" s="157">
        <v>0</v>
      </c>
      <c r="H10" s="157">
        <v>0</v>
      </c>
      <c r="I10" s="158">
        <f t="shared" si="0"/>
        <v>1</v>
      </c>
      <c r="L10" s="157" t="s">
        <v>24</v>
      </c>
      <c r="M10" s="157">
        <v>3</v>
      </c>
      <c r="N10" s="157">
        <v>3</v>
      </c>
      <c r="O10" s="157">
        <v>0</v>
      </c>
      <c r="P10" s="157">
        <v>0</v>
      </c>
      <c r="Q10" s="158">
        <f t="shared" si="1"/>
        <v>1</v>
      </c>
      <c r="R10" s="162">
        <f t="shared" si="2"/>
        <v>0</v>
      </c>
      <c r="T10" s="157" t="s">
        <v>24</v>
      </c>
      <c r="U10" s="157">
        <v>3</v>
      </c>
      <c r="V10" s="157">
        <v>3</v>
      </c>
      <c r="W10" s="157">
        <v>0</v>
      </c>
      <c r="X10" s="157">
        <v>0</v>
      </c>
      <c r="Y10" s="158">
        <v>1</v>
      </c>
      <c r="AA10" s="157" t="s">
        <v>24</v>
      </c>
      <c r="AB10" s="157">
        <v>3</v>
      </c>
      <c r="AC10" s="157">
        <v>3</v>
      </c>
      <c r="AD10" s="157">
        <v>0</v>
      </c>
      <c r="AE10" s="157">
        <v>0</v>
      </c>
      <c r="AF10" s="158">
        <v>1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v>1</v>
      </c>
    </row>
    <row r="11" spans="4:39">
      <c r="D11" s="163" t="s">
        <v>25</v>
      </c>
      <c r="E11" s="157">
        <v>847</v>
      </c>
      <c r="F11" s="157">
        <v>836</v>
      </c>
      <c r="G11" s="11">
        <v>11</v>
      </c>
      <c r="H11" s="157">
        <v>0</v>
      </c>
      <c r="I11" s="158">
        <f t="shared" si="0"/>
        <v>0.98701298701298701</v>
      </c>
      <c r="L11" s="163" t="s">
        <v>25</v>
      </c>
      <c r="M11" s="157">
        <v>847</v>
      </c>
      <c r="N11" s="157">
        <v>836</v>
      </c>
      <c r="O11" s="11">
        <v>11</v>
      </c>
      <c r="P11" s="157">
        <v>0</v>
      </c>
      <c r="Q11" s="158">
        <f t="shared" si="1"/>
        <v>0.98701298701298701</v>
      </c>
      <c r="R11" s="162">
        <f t="shared" si="2"/>
        <v>0</v>
      </c>
      <c r="T11" s="157" t="s">
        <v>25</v>
      </c>
      <c r="U11" s="157">
        <v>853</v>
      </c>
      <c r="V11" s="157">
        <v>836</v>
      </c>
      <c r="W11" s="157">
        <v>11</v>
      </c>
      <c r="X11" s="157">
        <v>6</v>
      </c>
      <c r="Y11" s="158">
        <v>0.98</v>
      </c>
      <c r="AA11" s="17" t="s">
        <v>25</v>
      </c>
      <c r="AB11" s="157">
        <v>863</v>
      </c>
      <c r="AC11" s="157">
        <v>836</v>
      </c>
      <c r="AD11" s="157">
        <v>11</v>
      </c>
      <c r="AE11" s="157">
        <v>16</v>
      </c>
      <c r="AF11" s="158">
        <v>0.97</v>
      </c>
      <c r="AH11" s="157" t="s">
        <v>25</v>
      </c>
      <c r="AI11" s="157">
        <v>863</v>
      </c>
      <c r="AJ11" s="157">
        <v>836</v>
      </c>
      <c r="AK11" s="157">
        <v>11</v>
      </c>
      <c r="AL11" s="157">
        <v>16</v>
      </c>
      <c r="AM11" s="158">
        <v>0.97</v>
      </c>
    </row>
    <row r="12" spans="4:39">
      <c r="D12" s="163" t="s">
        <v>27</v>
      </c>
      <c r="E12" s="157">
        <v>46</v>
      </c>
      <c r="F12" s="157">
        <v>46</v>
      </c>
      <c r="G12" s="157">
        <v>0</v>
      </c>
      <c r="H12" s="157">
        <v>0</v>
      </c>
      <c r="I12" s="158">
        <f t="shared" si="0"/>
        <v>1</v>
      </c>
      <c r="L12" s="163" t="s">
        <v>27</v>
      </c>
      <c r="M12" s="157">
        <v>46</v>
      </c>
      <c r="N12" s="157">
        <v>46</v>
      </c>
      <c r="O12" s="157">
        <v>0</v>
      </c>
      <c r="P12" s="157">
        <v>0</v>
      </c>
      <c r="Q12" s="158">
        <f t="shared" si="1"/>
        <v>1</v>
      </c>
      <c r="R12" s="162">
        <f t="shared" si="2"/>
        <v>0</v>
      </c>
      <c r="T12" s="157" t="s">
        <v>27</v>
      </c>
      <c r="U12" s="157">
        <v>61</v>
      </c>
      <c r="V12" s="157">
        <v>46</v>
      </c>
      <c r="W12" s="157">
        <v>0</v>
      </c>
      <c r="X12" s="157">
        <v>15</v>
      </c>
      <c r="Y12" s="158">
        <v>0.75</v>
      </c>
      <c r="AA12" s="17" t="s">
        <v>27</v>
      </c>
      <c r="AB12" s="157">
        <v>61</v>
      </c>
      <c r="AC12" s="157">
        <v>46</v>
      </c>
      <c r="AD12" s="157">
        <v>0</v>
      </c>
      <c r="AE12" s="157">
        <v>15</v>
      </c>
      <c r="AF12" s="158">
        <v>0.75</v>
      </c>
      <c r="AH12" s="157" t="s">
        <v>27</v>
      </c>
      <c r="AI12" s="157">
        <v>61</v>
      </c>
      <c r="AJ12" s="157">
        <v>46</v>
      </c>
      <c r="AK12" s="157">
        <v>0</v>
      </c>
      <c r="AL12" s="157">
        <v>15</v>
      </c>
      <c r="AM12" s="158">
        <v>0.75</v>
      </c>
    </row>
    <row r="13" spans="4:39">
      <c r="D13" s="157" t="s">
        <v>28</v>
      </c>
      <c r="E13" s="157">
        <v>10</v>
      </c>
      <c r="F13" s="157">
        <v>10</v>
      </c>
      <c r="G13" s="157">
        <v>0</v>
      </c>
      <c r="H13" s="157">
        <v>0</v>
      </c>
      <c r="I13" s="158">
        <f t="shared" si="0"/>
        <v>1</v>
      </c>
      <c r="L13" s="157" t="s">
        <v>28</v>
      </c>
      <c r="M13" s="157">
        <v>10</v>
      </c>
      <c r="N13" s="157">
        <v>10</v>
      </c>
      <c r="O13" s="157">
        <v>0</v>
      </c>
      <c r="P13" s="157">
        <v>0</v>
      </c>
      <c r="Q13" s="158">
        <f t="shared" si="1"/>
        <v>1</v>
      </c>
      <c r="R13" s="162">
        <f t="shared" si="2"/>
        <v>0</v>
      </c>
      <c r="T13" s="157" t="s">
        <v>28</v>
      </c>
      <c r="U13" s="157">
        <v>10</v>
      </c>
      <c r="V13" s="157">
        <v>10</v>
      </c>
      <c r="W13" s="157">
        <v>0</v>
      </c>
      <c r="X13" s="157">
        <v>0</v>
      </c>
      <c r="Y13" s="158">
        <v>1</v>
      </c>
      <c r="AA13" s="157" t="s">
        <v>28</v>
      </c>
      <c r="AB13" s="157">
        <v>10</v>
      </c>
      <c r="AC13" s="157">
        <v>10</v>
      </c>
      <c r="AD13" s="157">
        <v>0</v>
      </c>
      <c r="AE13" s="157">
        <v>0</v>
      </c>
      <c r="AF13" s="158">
        <v>1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v>1</v>
      </c>
    </row>
    <row r="14" spans="4:39">
      <c r="D14" s="161" t="s">
        <v>29</v>
      </c>
      <c r="E14" s="157">
        <v>163</v>
      </c>
      <c r="F14" s="157">
        <v>163</v>
      </c>
      <c r="G14" s="157">
        <v>0</v>
      </c>
      <c r="H14" s="157">
        <v>0</v>
      </c>
      <c r="I14" s="158">
        <f t="shared" si="0"/>
        <v>1</v>
      </c>
      <c r="L14" s="161" t="s">
        <v>29</v>
      </c>
      <c r="M14" s="157">
        <v>163</v>
      </c>
      <c r="N14" s="157">
        <v>163</v>
      </c>
      <c r="O14" s="157">
        <v>0</v>
      </c>
      <c r="P14" s="157">
        <v>0</v>
      </c>
      <c r="Q14" s="158">
        <f t="shared" si="1"/>
        <v>1</v>
      </c>
      <c r="R14" s="162">
        <f t="shared" si="2"/>
        <v>0</v>
      </c>
      <c r="T14" s="157" t="s">
        <v>29</v>
      </c>
      <c r="U14" s="157">
        <v>267</v>
      </c>
      <c r="V14" s="157">
        <v>163</v>
      </c>
      <c r="W14" s="157">
        <v>0</v>
      </c>
      <c r="X14" s="157">
        <v>104</v>
      </c>
      <c r="Y14" s="158">
        <v>0.61</v>
      </c>
      <c r="AA14" s="17" t="s">
        <v>29</v>
      </c>
      <c r="AB14" s="157">
        <v>267</v>
      </c>
      <c r="AC14" s="157">
        <v>163</v>
      </c>
      <c r="AD14" s="157">
        <v>0</v>
      </c>
      <c r="AE14" s="157">
        <v>104</v>
      </c>
      <c r="AF14" s="158">
        <v>0.61</v>
      </c>
      <c r="AH14" s="157" t="s">
        <v>29</v>
      </c>
      <c r="AI14" s="157">
        <v>267</v>
      </c>
      <c r="AJ14" s="157">
        <v>163</v>
      </c>
      <c r="AK14" s="157">
        <v>0</v>
      </c>
      <c r="AL14" s="157">
        <v>104</v>
      </c>
      <c r="AM14" s="158">
        <v>0.61</v>
      </c>
    </row>
    <row r="15" spans="4:39">
      <c r="D15" s="157" t="s">
        <v>30</v>
      </c>
      <c r="E15" s="157">
        <v>36</v>
      </c>
      <c r="F15" s="157">
        <v>36</v>
      </c>
      <c r="G15" s="157">
        <v>0</v>
      </c>
      <c r="H15" s="157">
        <v>0</v>
      </c>
      <c r="I15" s="158">
        <f t="shared" si="0"/>
        <v>1</v>
      </c>
      <c r="L15" s="157" t="s">
        <v>30</v>
      </c>
      <c r="M15" s="157">
        <v>36</v>
      </c>
      <c r="N15" s="157">
        <v>36</v>
      </c>
      <c r="O15" s="157">
        <v>0</v>
      </c>
      <c r="P15" s="157">
        <v>0</v>
      </c>
      <c r="Q15" s="158">
        <f t="shared" si="1"/>
        <v>1</v>
      </c>
      <c r="R15" s="162">
        <f t="shared" si="2"/>
        <v>0</v>
      </c>
      <c r="T15" s="157" t="s">
        <v>30</v>
      </c>
      <c r="U15" s="157">
        <v>36</v>
      </c>
      <c r="V15" s="157">
        <v>36</v>
      </c>
      <c r="W15" s="157">
        <v>0</v>
      </c>
      <c r="X15" s="157">
        <v>0</v>
      </c>
      <c r="Y15" s="158">
        <v>1</v>
      </c>
      <c r="AA15" s="157" t="s">
        <v>30</v>
      </c>
      <c r="AB15" s="157">
        <v>36</v>
      </c>
      <c r="AC15" s="157">
        <v>36</v>
      </c>
      <c r="AD15" s="157">
        <v>0</v>
      </c>
      <c r="AE15" s="157">
        <v>0</v>
      </c>
      <c r="AF15" s="158">
        <v>1</v>
      </c>
      <c r="AH15" s="157" t="s">
        <v>30</v>
      </c>
      <c r="AI15" s="157">
        <v>36</v>
      </c>
      <c r="AJ15" s="157">
        <v>36</v>
      </c>
      <c r="AK15" s="157">
        <v>0</v>
      </c>
      <c r="AL15" s="157">
        <v>0</v>
      </c>
      <c r="AM15" s="158">
        <v>1</v>
      </c>
    </row>
    <row r="16" spans="4:39">
      <c r="D16" s="157" t="s">
        <v>31</v>
      </c>
      <c r="E16" s="157">
        <v>6</v>
      </c>
      <c r="F16" s="157">
        <v>6</v>
      </c>
      <c r="G16" s="157">
        <v>0</v>
      </c>
      <c r="H16" s="157">
        <v>0</v>
      </c>
      <c r="I16" s="158">
        <f t="shared" si="0"/>
        <v>1</v>
      </c>
      <c r="L16" s="157" t="s">
        <v>31</v>
      </c>
      <c r="M16" s="157">
        <v>6</v>
      </c>
      <c r="N16" s="157">
        <v>6</v>
      </c>
      <c r="O16" s="157">
        <v>0</v>
      </c>
      <c r="P16" s="157">
        <v>0</v>
      </c>
      <c r="Q16" s="158">
        <f t="shared" si="1"/>
        <v>1</v>
      </c>
      <c r="R16" s="162">
        <f t="shared" si="2"/>
        <v>0</v>
      </c>
      <c r="T16" s="157" t="s">
        <v>31</v>
      </c>
      <c r="U16" s="157">
        <v>6</v>
      </c>
      <c r="V16" s="157">
        <v>6</v>
      </c>
      <c r="W16" s="157">
        <v>0</v>
      </c>
      <c r="X16" s="157">
        <v>0</v>
      </c>
      <c r="Y16" s="158">
        <v>1</v>
      </c>
      <c r="AA16" s="157" t="s">
        <v>31</v>
      </c>
      <c r="AB16" s="157">
        <v>6</v>
      </c>
      <c r="AC16" s="157">
        <v>6</v>
      </c>
      <c r="AD16" s="157">
        <v>0</v>
      </c>
      <c r="AE16" s="157">
        <v>0</v>
      </c>
      <c r="AF16" s="158">
        <v>1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v>1</v>
      </c>
    </row>
    <row r="17" spans="4:39">
      <c r="D17" s="163" t="s">
        <v>32</v>
      </c>
      <c r="E17" s="157">
        <v>628</v>
      </c>
      <c r="F17" s="157">
        <v>618</v>
      </c>
      <c r="G17" s="157">
        <v>10</v>
      </c>
      <c r="H17" s="157">
        <v>0</v>
      </c>
      <c r="I17" s="158">
        <f t="shared" si="0"/>
        <v>0.98407643312101911</v>
      </c>
      <c r="L17" s="163" t="s">
        <v>32</v>
      </c>
      <c r="M17" s="157">
        <v>628</v>
      </c>
      <c r="N17" s="157">
        <v>618</v>
      </c>
      <c r="O17" s="157">
        <v>10</v>
      </c>
      <c r="P17" s="157">
        <v>0</v>
      </c>
      <c r="Q17" s="158">
        <f t="shared" si="1"/>
        <v>0.98407643312101911</v>
      </c>
      <c r="R17" s="162">
        <f t="shared" si="2"/>
        <v>0</v>
      </c>
      <c r="T17" s="157" t="s">
        <v>32</v>
      </c>
      <c r="U17" s="157">
        <v>636</v>
      </c>
      <c r="V17" s="157">
        <v>618</v>
      </c>
      <c r="W17" s="157">
        <v>10</v>
      </c>
      <c r="X17" s="157">
        <v>8</v>
      </c>
      <c r="Y17" s="158">
        <v>0.97</v>
      </c>
      <c r="AA17" s="17" t="s">
        <v>32</v>
      </c>
      <c r="AB17" s="157">
        <v>636</v>
      </c>
      <c r="AC17" s="157">
        <v>618</v>
      </c>
      <c r="AD17" s="157">
        <v>10</v>
      </c>
      <c r="AE17" s="157">
        <v>8</v>
      </c>
      <c r="AF17" s="158">
        <v>0.97</v>
      </c>
      <c r="AH17" s="157" t="s">
        <v>32</v>
      </c>
      <c r="AI17" s="157">
        <v>636</v>
      </c>
      <c r="AJ17" s="157">
        <v>618</v>
      </c>
      <c r="AK17" s="157">
        <v>10</v>
      </c>
      <c r="AL17" s="157">
        <v>8</v>
      </c>
      <c r="AM17" s="158">
        <v>0.97</v>
      </c>
    </row>
    <row r="18" spans="4:39">
      <c r="D18" s="157" t="s">
        <v>33</v>
      </c>
      <c r="E18" s="157">
        <v>109</v>
      </c>
      <c r="F18" s="157">
        <v>109</v>
      </c>
      <c r="G18" s="157">
        <v>0</v>
      </c>
      <c r="H18" s="157">
        <v>0</v>
      </c>
      <c r="I18" s="158">
        <f t="shared" si="0"/>
        <v>1</v>
      </c>
      <c r="L18" s="157" t="s">
        <v>33</v>
      </c>
      <c r="M18" s="157">
        <v>109</v>
      </c>
      <c r="N18" s="157">
        <v>109</v>
      </c>
      <c r="O18" s="157">
        <v>0</v>
      </c>
      <c r="P18" s="157">
        <v>0</v>
      </c>
      <c r="Q18" s="158">
        <f t="shared" si="1"/>
        <v>1</v>
      </c>
      <c r="R18" s="162">
        <f t="shared" si="2"/>
        <v>0</v>
      </c>
      <c r="T18" s="157" t="s">
        <v>33</v>
      </c>
      <c r="U18" s="157">
        <v>109</v>
      </c>
      <c r="V18" s="157">
        <v>109</v>
      </c>
      <c r="W18" s="157">
        <v>0</v>
      </c>
      <c r="X18" s="157">
        <v>0</v>
      </c>
      <c r="Y18" s="158">
        <v>1</v>
      </c>
      <c r="AA18" s="157" t="s">
        <v>33</v>
      </c>
      <c r="AB18" s="157">
        <v>109</v>
      </c>
      <c r="AC18" s="157">
        <v>109</v>
      </c>
      <c r="AD18" s="157">
        <v>0</v>
      </c>
      <c r="AE18" s="157">
        <v>0</v>
      </c>
      <c r="AF18" s="158">
        <v>1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v>1</v>
      </c>
    </row>
    <row r="19" spans="4:39">
      <c r="D19" s="157" t="s">
        <v>34</v>
      </c>
      <c r="E19" s="157">
        <v>203</v>
      </c>
      <c r="F19" s="157">
        <v>8</v>
      </c>
      <c r="G19" s="157">
        <v>191</v>
      </c>
      <c r="H19" s="157">
        <v>4</v>
      </c>
      <c r="I19" s="158">
        <f t="shared" si="0"/>
        <v>3.9408866995073892E-2</v>
      </c>
      <c r="L19" s="157" t="s">
        <v>34</v>
      </c>
      <c r="M19" s="157">
        <v>203</v>
      </c>
      <c r="N19" s="157">
        <v>8</v>
      </c>
      <c r="O19" s="157">
        <v>191</v>
      </c>
      <c r="P19" s="157">
        <v>4</v>
      </c>
      <c r="Q19" s="158">
        <f t="shared" si="1"/>
        <v>3.9408866995073892E-2</v>
      </c>
      <c r="R19" s="162">
        <f t="shared" si="2"/>
        <v>0</v>
      </c>
      <c r="T19" s="157" t="s">
        <v>34</v>
      </c>
      <c r="U19" s="157">
        <v>203</v>
      </c>
      <c r="V19" s="157">
        <v>8</v>
      </c>
      <c r="W19" s="157">
        <v>191</v>
      </c>
      <c r="X19" s="157">
        <v>4</v>
      </c>
      <c r="Y19" s="158">
        <v>0.04</v>
      </c>
      <c r="AA19" s="157" t="s">
        <v>34</v>
      </c>
      <c r="AB19" s="157">
        <v>203</v>
      </c>
      <c r="AC19" s="157">
        <v>8</v>
      </c>
      <c r="AD19" s="157">
        <v>191</v>
      </c>
      <c r="AE19" s="157">
        <v>4</v>
      </c>
      <c r="AF19" s="158">
        <v>0.04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v>0.04</v>
      </c>
    </row>
    <row r="20" spans="4:39">
      <c r="D20" s="157" t="s">
        <v>35</v>
      </c>
      <c r="E20" s="157">
        <v>48</v>
      </c>
      <c r="F20" s="157">
        <v>21</v>
      </c>
      <c r="G20" s="157">
        <v>22</v>
      </c>
      <c r="H20" s="157">
        <v>5</v>
      </c>
      <c r="I20" s="158">
        <f t="shared" si="0"/>
        <v>0.4375</v>
      </c>
      <c r="L20" s="157" t="s">
        <v>35</v>
      </c>
      <c r="M20" s="157">
        <v>48</v>
      </c>
      <c r="N20" s="157">
        <v>21</v>
      </c>
      <c r="O20" s="157">
        <v>22</v>
      </c>
      <c r="P20" s="157">
        <v>5</v>
      </c>
      <c r="Q20" s="158">
        <f t="shared" si="1"/>
        <v>0.4375</v>
      </c>
      <c r="R20" s="162">
        <f t="shared" si="2"/>
        <v>0</v>
      </c>
      <c r="T20" s="157" t="s">
        <v>35</v>
      </c>
      <c r="U20" s="157">
        <v>48</v>
      </c>
      <c r="V20" s="157">
        <v>21</v>
      </c>
      <c r="W20" s="157">
        <v>22</v>
      </c>
      <c r="X20" s="157">
        <v>5</v>
      </c>
      <c r="Y20" s="158">
        <v>0.44</v>
      </c>
      <c r="AA20" s="157" t="s">
        <v>35</v>
      </c>
      <c r="AB20" s="157">
        <v>48</v>
      </c>
      <c r="AC20" s="157">
        <v>21</v>
      </c>
      <c r="AD20" s="157">
        <v>22</v>
      </c>
      <c r="AE20" s="157">
        <v>5</v>
      </c>
      <c r="AF20" s="158">
        <v>0.44</v>
      </c>
      <c r="AH20" s="157" t="s">
        <v>35</v>
      </c>
      <c r="AI20" s="157">
        <v>48</v>
      </c>
      <c r="AJ20" s="157">
        <v>21</v>
      </c>
      <c r="AK20" s="157">
        <v>22</v>
      </c>
      <c r="AL20" s="157">
        <v>5</v>
      </c>
      <c r="AM20" s="158">
        <v>0.44</v>
      </c>
    </row>
    <row r="21" spans="4:39">
      <c r="D21" s="161" t="s">
        <v>36</v>
      </c>
      <c r="E21" s="157">
        <v>25</v>
      </c>
      <c r="F21" s="157">
        <v>22</v>
      </c>
      <c r="G21" s="157">
        <v>3</v>
      </c>
      <c r="H21" s="157">
        <v>0</v>
      </c>
      <c r="I21" s="158">
        <f t="shared" si="0"/>
        <v>0.88</v>
      </c>
      <c r="L21" s="161" t="s">
        <v>36</v>
      </c>
      <c r="M21" s="157">
        <v>25</v>
      </c>
      <c r="N21" s="157">
        <v>22</v>
      </c>
      <c r="O21" s="157">
        <v>3</v>
      </c>
      <c r="P21" s="157">
        <v>0</v>
      </c>
      <c r="Q21" s="158">
        <f t="shared" si="1"/>
        <v>0.88</v>
      </c>
      <c r="R21" s="162">
        <f t="shared" si="2"/>
        <v>0</v>
      </c>
      <c r="T21" s="157" t="s">
        <v>36</v>
      </c>
      <c r="U21" s="157">
        <v>65</v>
      </c>
      <c r="V21" s="157">
        <v>22</v>
      </c>
      <c r="W21" s="157">
        <v>3</v>
      </c>
      <c r="X21" s="157">
        <v>40</v>
      </c>
      <c r="Y21" s="158">
        <v>0.34</v>
      </c>
      <c r="AA21" s="17" t="s">
        <v>36</v>
      </c>
      <c r="AB21" s="157">
        <v>65</v>
      </c>
      <c r="AC21" s="157">
        <v>22</v>
      </c>
      <c r="AD21" s="157">
        <v>3</v>
      </c>
      <c r="AE21" s="157">
        <v>40</v>
      </c>
      <c r="AF21" s="158">
        <v>0.34</v>
      </c>
      <c r="AH21" s="157" t="s">
        <v>36</v>
      </c>
      <c r="AI21" s="157">
        <v>65</v>
      </c>
      <c r="AJ21" s="157">
        <v>22</v>
      </c>
      <c r="AK21" s="157">
        <v>3</v>
      </c>
      <c r="AL21" s="157">
        <v>40</v>
      </c>
      <c r="AM21" s="158">
        <v>0.34</v>
      </c>
    </row>
    <row r="22" spans="4:39">
      <c r="D22" s="161" t="s">
        <v>37</v>
      </c>
      <c r="E22" s="157">
        <v>11</v>
      </c>
      <c r="F22" s="157">
        <v>11</v>
      </c>
      <c r="G22" s="157">
        <v>0</v>
      </c>
      <c r="H22" s="157">
        <v>0</v>
      </c>
      <c r="I22" s="158">
        <f t="shared" si="0"/>
        <v>1</v>
      </c>
      <c r="L22" s="161" t="s">
        <v>37</v>
      </c>
      <c r="M22" s="157">
        <v>11</v>
      </c>
      <c r="N22" s="157">
        <v>11</v>
      </c>
      <c r="O22" s="157">
        <v>0</v>
      </c>
      <c r="P22" s="157">
        <v>0</v>
      </c>
      <c r="Q22" s="158">
        <f t="shared" si="1"/>
        <v>1</v>
      </c>
      <c r="R22" s="162">
        <f t="shared" si="2"/>
        <v>0</v>
      </c>
      <c r="T22" s="157" t="s">
        <v>37</v>
      </c>
      <c r="U22" s="157">
        <v>81</v>
      </c>
      <c r="V22" s="157">
        <v>11</v>
      </c>
      <c r="W22" s="157">
        <v>0</v>
      </c>
      <c r="X22" s="157">
        <v>70</v>
      </c>
      <c r="Y22" s="158">
        <v>0.14000000000000001</v>
      </c>
      <c r="AA22" s="17" t="s">
        <v>37</v>
      </c>
      <c r="AB22" s="157">
        <v>81</v>
      </c>
      <c r="AC22" s="157">
        <v>11</v>
      </c>
      <c r="AD22" s="157">
        <v>0</v>
      </c>
      <c r="AE22" s="157">
        <v>70</v>
      </c>
      <c r="AF22" s="158">
        <v>0.14000000000000001</v>
      </c>
      <c r="AH22" s="157" t="s">
        <v>37</v>
      </c>
      <c r="AI22" s="157">
        <v>81</v>
      </c>
      <c r="AJ22" s="157">
        <v>11</v>
      </c>
      <c r="AK22" s="157">
        <v>0</v>
      </c>
      <c r="AL22" s="157">
        <v>70</v>
      </c>
      <c r="AM22" s="158">
        <v>0.14000000000000001</v>
      </c>
    </row>
    <row r="23" spans="4:39">
      <c r="D23" s="157" t="s">
        <v>38</v>
      </c>
      <c r="E23" s="157">
        <v>147</v>
      </c>
      <c r="F23" s="157">
        <v>146</v>
      </c>
      <c r="G23" s="157">
        <v>1</v>
      </c>
      <c r="H23" s="157">
        <v>0</v>
      </c>
      <c r="I23" s="158">
        <f t="shared" si="0"/>
        <v>0.99319727891156462</v>
      </c>
      <c r="L23" s="157" t="s">
        <v>38</v>
      </c>
      <c r="M23" s="157">
        <v>147</v>
      </c>
      <c r="N23" s="157">
        <v>146</v>
      </c>
      <c r="O23" s="157">
        <v>1</v>
      </c>
      <c r="P23" s="157">
        <v>0</v>
      </c>
      <c r="Q23" s="158">
        <f t="shared" si="1"/>
        <v>0.99319727891156462</v>
      </c>
      <c r="R23" s="162">
        <f t="shared" si="2"/>
        <v>0</v>
      </c>
      <c r="T23" s="157" t="s">
        <v>38</v>
      </c>
      <c r="U23" s="157">
        <v>147</v>
      </c>
      <c r="V23" s="157">
        <v>146</v>
      </c>
      <c r="W23" s="157">
        <v>1</v>
      </c>
      <c r="X23" s="157">
        <v>0</v>
      </c>
      <c r="Y23" s="158">
        <v>0.99</v>
      </c>
      <c r="AA23" s="157" t="s">
        <v>38</v>
      </c>
      <c r="AB23" s="157">
        <v>147</v>
      </c>
      <c r="AC23" s="157">
        <v>146</v>
      </c>
      <c r="AD23" s="157">
        <v>1</v>
      </c>
      <c r="AE23" s="157">
        <v>0</v>
      </c>
      <c r="AF23" s="158">
        <v>0.99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v>0.99</v>
      </c>
    </row>
    <row r="24" spans="4:39">
      <c r="D24" s="157" t="s">
        <v>39</v>
      </c>
      <c r="E24" s="157">
        <v>12</v>
      </c>
      <c r="F24" s="157">
        <v>12</v>
      </c>
      <c r="G24" s="157">
        <v>0</v>
      </c>
      <c r="H24" s="157">
        <v>0</v>
      </c>
      <c r="I24" s="158">
        <f t="shared" si="0"/>
        <v>1</v>
      </c>
      <c r="L24" s="157" t="s">
        <v>39</v>
      </c>
      <c r="M24" s="157">
        <v>12</v>
      </c>
      <c r="N24" s="157">
        <v>12</v>
      </c>
      <c r="O24" s="157">
        <v>0</v>
      </c>
      <c r="P24" s="157">
        <v>0</v>
      </c>
      <c r="Q24" s="158">
        <f t="shared" si="1"/>
        <v>1</v>
      </c>
      <c r="R24" s="162">
        <f t="shared" si="2"/>
        <v>0</v>
      </c>
      <c r="T24" s="157" t="s">
        <v>39</v>
      </c>
      <c r="U24" s="157">
        <v>12</v>
      </c>
      <c r="V24" s="157">
        <v>12</v>
      </c>
      <c r="W24" s="157">
        <v>0</v>
      </c>
      <c r="X24" s="157">
        <v>0</v>
      </c>
      <c r="Y24" s="158">
        <v>1</v>
      </c>
      <c r="AA24" s="157" t="s">
        <v>39</v>
      </c>
      <c r="AB24" s="157">
        <v>12</v>
      </c>
      <c r="AC24" s="157">
        <v>12</v>
      </c>
      <c r="AD24" s="157">
        <v>0</v>
      </c>
      <c r="AE24" s="157">
        <v>0</v>
      </c>
      <c r="AF24" s="158">
        <v>1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v>1</v>
      </c>
    </row>
    <row r="25" spans="4:39">
      <c r="D25" s="157" t="s">
        <v>40</v>
      </c>
      <c r="E25" s="157">
        <v>211</v>
      </c>
      <c r="F25" s="157">
        <v>104</v>
      </c>
      <c r="G25" s="157">
        <v>0</v>
      </c>
      <c r="H25" s="157">
        <v>107</v>
      </c>
      <c r="I25" s="158">
        <f t="shared" si="0"/>
        <v>0.49289099526066349</v>
      </c>
      <c r="L25" s="157" t="s">
        <v>40</v>
      </c>
      <c r="M25" s="157">
        <v>211</v>
      </c>
      <c r="N25" s="157">
        <v>104</v>
      </c>
      <c r="O25" s="157">
        <v>0</v>
      </c>
      <c r="P25" s="157">
        <v>107</v>
      </c>
      <c r="Q25" s="158">
        <f t="shared" si="1"/>
        <v>0.49289099526066349</v>
      </c>
      <c r="R25" s="162">
        <f t="shared" si="2"/>
        <v>0</v>
      </c>
      <c r="T25" s="157" t="s">
        <v>40</v>
      </c>
      <c r="U25" s="157">
        <v>211</v>
      </c>
      <c r="V25" s="157">
        <v>172</v>
      </c>
      <c r="W25" s="157">
        <v>1</v>
      </c>
      <c r="X25" s="157">
        <v>38</v>
      </c>
      <c r="Y25" s="158">
        <v>0.82</v>
      </c>
      <c r="AA25" s="157" t="s">
        <v>40</v>
      </c>
      <c r="AB25" s="157">
        <v>211</v>
      </c>
      <c r="AC25" s="157">
        <v>104</v>
      </c>
      <c r="AD25" s="157">
        <v>0</v>
      </c>
      <c r="AE25" s="157">
        <v>107</v>
      </c>
      <c r="AF25" s="158">
        <v>0.49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v>0.49</v>
      </c>
    </row>
    <row r="26" spans="4:39">
      <c r="D26" s="157" t="s">
        <v>41</v>
      </c>
      <c r="E26" s="157">
        <v>12</v>
      </c>
      <c r="F26" s="157">
        <v>6</v>
      </c>
      <c r="G26" s="157">
        <v>6</v>
      </c>
      <c r="H26" s="157">
        <v>0</v>
      </c>
      <c r="I26" s="158">
        <f t="shared" si="0"/>
        <v>0.5</v>
      </c>
      <c r="L26" s="157" t="s">
        <v>41</v>
      </c>
      <c r="M26" s="157">
        <v>12</v>
      </c>
      <c r="N26" s="157">
        <v>6</v>
      </c>
      <c r="O26" s="157">
        <v>6</v>
      </c>
      <c r="P26" s="157">
        <v>0</v>
      </c>
      <c r="Q26" s="158">
        <f t="shared" si="1"/>
        <v>0.5</v>
      </c>
      <c r="R26" s="162">
        <f t="shared" si="2"/>
        <v>0</v>
      </c>
      <c r="T26" s="157" t="s">
        <v>41</v>
      </c>
      <c r="U26" s="157">
        <v>12</v>
      </c>
      <c r="V26" s="157">
        <v>9</v>
      </c>
      <c r="W26" s="157">
        <v>3</v>
      </c>
      <c r="X26" s="157">
        <v>0</v>
      </c>
      <c r="Y26" s="158">
        <v>0.75</v>
      </c>
      <c r="AA26" s="157" t="s">
        <v>41</v>
      </c>
      <c r="AB26" s="157">
        <v>12</v>
      </c>
      <c r="AC26" s="157">
        <v>9</v>
      </c>
      <c r="AD26" s="157">
        <v>3</v>
      </c>
      <c r="AE26" s="157">
        <v>0</v>
      </c>
      <c r="AF26" s="158">
        <v>0.75</v>
      </c>
      <c r="AH26" s="157" t="s">
        <v>41</v>
      </c>
      <c r="AI26" s="157">
        <v>12</v>
      </c>
      <c r="AJ26" s="157">
        <v>9</v>
      </c>
      <c r="AK26" s="157">
        <v>3</v>
      </c>
      <c r="AL26" s="157">
        <v>0</v>
      </c>
      <c r="AM26" s="158">
        <v>0.75</v>
      </c>
    </row>
    <row r="27" spans="4:39">
      <c r="D27" s="157" t="s">
        <v>42</v>
      </c>
      <c r="E27" s="159">
        <v>392</v>
      </c>
      <c r="F27" s="159">
        <v>0</v>
      </c>
      <c r="G27" s="159">
        <v>0</v>
      </c>
      <c r="H27" s="159">
        <v>392</v>
      </c>
      <c r="I27" s="158">
        <f t="shared" si="0"/>
        <v>0</v>
      </c>
      <c r="L27" s="157" t="s">
        <v>42</v>
      </c>
      <c r="M27" s="157">
        <v>392</v>
      </c>
      <c r="N27" s="157">
        <v>391</v>
      </c>
      <c r="O27" s="157">
        <v>1</v>
      </c>
      <c r="P27" s="157">
        <v>0</v>
      </c>
      <c r="Q27" s="158">
        <f t="shared" si="1"/>
        <v>0.99744897959183676</v>
      </c>
      <c r="R27" s="162">
        <f t="shared" si="2"/>
        <v>0.99744897959183676</v>
      </c>
      <c r="T27" s="157" t="s">
        <v>42</v>
      </c>
      <c r="U27" s="157">
        <v>392</v>
      </c>
      <c r="V27" s="157">
        <v>391</v>
      </c>
      <c r="W27" s="157">
        <v>1</v>
      </c>
      <c r="X27" s="157">
        <v>0</v>
      </c>
      <c r="Y27" s="158">
        <v>1</v>
      </c>
      <c r="AA27" s="157" t="s">
        <v>42</v>
      </c>
      <c r="AB27" s="157">
        <v>392</v>
      </c>
      <c r="AC27" s="157">
        <v>0</v>
      </c>
      <c r="AD27" s="157">
        <v>0</v>
      </c>
      <c r="AE27" s="157">
        <v>392</v>
      </c>
      <c r="AF27" s="158"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v>1</v>
      </c>
    </row>
    <row r="28" spans="4:39">
      <c r="D28" s="157" t="s">
        <v>43</v>
      </c>
      <c r="E28" s="157">
        <v>49</v>
      </c>
      <c r="F28" s="157">
        <v>49</v>
      </c>
      <c r="G28" s="157">
        <v>0</v>
      </c>
      <c r="H28" s="157">
        <v>0</v>
      </c>
      <c r="I28" s="158">
        <f t="shared" si="0"/>
        <v>1</v>
      </c>
      <c r="L28" s="157" t="s">
        <v>43</v>
      </c>
      <c r="M28" s="157">
        <v>49</v>
      </c>
      <c r="N28" s="157">
        <v>49</v>
      </c>
      <c r="O28" s="157">
        <v>0</v>
      </c>
      <c r="P28" s="157">
        <v>0</v>
      </c>
      <c r="Q28" s="158">
        <f t="shared" si="1"/>
        <v>1</v>
      </c>
      <c r="R28" s="162">
        <f t="shared" si="2"/>
        <v>0</v>
      </c>
      <c r="T28" s="157" t="s">
        <v>43</v>
      </c>
      <c r="U28" s="157">
        <v>49</v>
      </c>
      <c r="V28" s="157">
        <v>49</v>
      </c>
      <c r="W28" s="157">
        <v>0</v>
      </c>
      <c r="X28" s="157">
        <v>0</v>
      </c>
      <c r="Y28" s="158">
        <v>1</v>
      </c>
      <c r="AA28" s="157" t="s">
        <v>43</v>
      </c>
      <c r="AB28" s="157">
        <v>49</v>
      </c>
      <c r="AC28" s="157">
        <v>49</v>
      </c>
      <c r="AD28" s="157">
        <v>0</v>
      </c>
      <c r="AE28" s="157">
        <v>0</v>
      </c>
      <c r="AF28" s="158">
        <v>1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v>1</v>
      </c>
    </row>
    <row r="29" spans="4:39">
      <c r="D29" s="157" t="s">
        <v>44</v>
      </c>
      <c r="E29" s="157">
        <v>4</v>
      </c>
      <c r="F29" s="157">
        <v>4</v>
      </c>
      <c r="G29" s="157">
        <v>0</v>
      </c>
      <c r="H29" s="157">
        <v>0</v>
      </c>
      <c r="I29" s="158">
        <f t="shared" si="0"/>
        <v>1</v>
      </c>
      <c r="L29" s="157" t="s">
        <v>44</v>
      </c>
      <c r="M29" s="157">
        <v>4</v>
      </c>
      <c r="N29" s="157">
        <v>4</v>
      </c>
      <c r="O29" s="157">
        <v>0</v>
      </c>
      <c r="P29" s="157">
        <v>0</v>
      </c>
      <c r="Q29" s="158">
        <f t="shared" si="1"/>
        <v>1</v>
      </c>
      <c r="R29" s="162">
        <f t="shared" si="2"/>
        <v>0</v>
      </c>
      <c r="T29" s="157" t="s">
        <v>44</v>
      </c>
      <c r="U29" s="157">
        <v>4</v>
      </c>
      <c r="V29" s="157">
        <v>4</v>
      </c>
      <c r="W29" s="157">
        <v>0</v>
      </c>
      <c r="X29" s="157">
        <v>0</v>
      </c>
      <c r="Y29" s="158">
        <v>1</v>
      </c>
      <c r="AA29" s="157" t="s">
        <v>44</v>
      </c>
      <c r="AB29" s="157">
        <v>4</v>
      </c>
      <c r="AC29" s="157">
        <v>4</v>
      </c>
      <c r="AD29" s="157">
        <v>0</v>
      </c>
      <c r="AE29" s="157">
        <v>0</v>
      </c>
      <c r="AF29" s="158">
        <v>1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v>1</v>
      </c>
    </row>
    <row r="30" spans="4:39">
      <c r="D30" s="157" t="s">
        <v>45</v>
      </c>
      <c r="E30" s="157">
        <v>52</v>
      </c>
      <c r="F30" s="157">
        <v>52</v>
      </c>
      <c r="G30" s="157">
        <v>0</v>
      </c>
      <c r="H30" s="157">
        <v>0</v>
      </c>
      <c r="I30" s="158">
        <f t="shared" si="0"/>
        <v>1</v>
      </c>
      <c r="L30" s="157" t="s">
        <v>45</v>
      </c>
      <c r="M30" s="157">
        <v>52</v>
      </c>
      <c r="N30" s="157">
        <v>52</v>
      </c>
      <c r="O30" s="157">
        <v>0</v>
      </c>
      <c r="P30" s="157">
        <v>0</v>
      </c>
      <c r="Q30" s="158">
        <f t="shared" si="1"/>
        <v>1</v>
      </c>
      <c r="R30" s="162">
        <f t="shared" si="2"/>
        <v>0</v>
      </c>
      <c r="T30" s="157" t="s">
        <v>45</v>
      </c>
      <c r="U30" s="157">
        <v>52</v>
      </c>
      <c r="V30" s="157">
        <v>52</v>
      </c>
      <c r="W30" s="157">
        <v>0</v>
      </c>
      <c r="X30" s="157">
        <v>0</v>
      </c>
      <c r="Y30" s="158">
        <v>1</v>
      </c>
      <c r="AA30" s="157" t="s">
        <v>45</v>
      </c>
      <c r="AB30" s="157">
        <v>52</v>
      </c>
      <c r="AC30" s="157">
        <v>52</v>
      </c>
      <c r="AD30" s="157">
        <v>0</v>
      </c>
      <c r="AE30" s="157">
        <v>0</v>
      </c>
      <c r="AF30" s="158">
        <v>1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v>1</v>
      </c>
    </row>
    <row r="31" spans="4:39">
      <c r="D31" s="163" t="s">
        <v>46</v>
      </c>
      <c r="E31" s="157">
        <v>141</v>
      </c>
      <c r="F31" s="157">
        <v>141</v>
      </c>
      <c r="G31" s="157">
        <v>0</v>
      </c>
      <c r="H31" s="157">
        <v>0</v>
      </c>
      <c r="I31" s="158">
        <f t="shared" si="0"/>
        <v>1</v>
      </c>
      <c r="L31" s="163" t="s">
        <v>46</v>
      </c>
      <c r="M31" s="157">
        <v>141</v>
      </c>
      <c r="N31" s="157">
        <v>141</v>
      </c>
      <c r="O31" s="157">
        <v>0</v>
      </c>
      <c r="P31" s="157">
        <v>0</v>
      </c>
      <c r="Q31" s="158">
        <f t="shared" si="1"/>
        <v>1</v>
      </c>
      <c r="R31" s="162">
        <f t="shared" si="2"/>
        <v>0</v>
      </c>
      <c r="T31" s="157" t="s">
        <v>46</v>
      </c>
      <c r="U31" s="157">
        <v>145</v>
      </c>
      <c r="V31" s="157">
        <v>141</v>
      </c>
      <c r="W31" s="157">
        <v>0</v>
      </c>
      <c r="X31" s="157">
        <v>4</v>
      </c>
      <c r="Y31" s="158">
        <v>0.97</v>
      </c>
      <c r="AA31" s="17" t="s">
        <v>46</v>
      </c>
      <c r="AB31" s="157">
        <v>145</v>
      </c>
      <c r="AC31" s="157">
        <v>141</v>
      </c>
      <c r="AD31" s="157">
        <v>0</v>
      </c>
      <c r="AE31" s="157">
        <v>4</v>
      </c>
      <c r="AF31" s="158">
        <v>0.97</v>
      </c>
      <c r="AH31" s="157" t="s">
        <v>46</v>
      </c>
      <c r="AI31" s="157">
        <v>145</v>
      </c>
      <c r="AJ31" s="157">
        <v>141</v>
      </c>
      <c r="AK31" s="157">
        <v>0</v>
      </c>
      <c r="AL31" s="157">
        <v>4</v>
      </c>
      <c r="AM31" s="158">
        <v>0.97</v>
      </c>
    </row>
    <row r="32" spans="4:39">
      <c r="D32" s="157" t="s">
        <v>47</v>
      </c>
      <c r="E32" s="157">
        <v>45</v>
      </c>
      <c r="F32" s="157">
        <v>45</v>
      </c>
      <c r="G32" s="157">
        <v>0</v>
      </c>
      <c r="H32" s="157">
        <v>0</v>
      </c>
      <c r="I32" s="158">
        <f t="shared" si="0"/>
        <v>1</v>
      </c>
      <c r="L32" s="157" t="s">
        <v>47</v>
      </c>
      <c r="M32" s="157">
        <v>45</v>
      </c>
      <c r="N32" s="157">
        <v>45</v>
      </c>
      <c r="O32" s="157">
        <v>0</v>
      </c>
      <c r="P32" s="157">
        <v>0</v>
      </c>
      <c r="Q32" s="158">
        <f t="shared" si="1"/>
        <v>1</v>
      </c>
      <c r="R32" s="162">
        <f t="shared" si="2"/>
        <v>0</v>
      </c>
      <c r="T32" s="157" t="s">
        <v>47</v>
      </c>
      <c r="U32" s="157">
        <v>45</v>
      </c>
      <c r="V32" s="157">
        <v>45</v>
      </c>
      <c r="W32" s="157">
        <v>0</v>
      </c>
      <c r="X32" s="157">
        <v>0</v>
      </c>
      <c r="Y32" s="158">
        <v>1</v>
      </c>
      <c r="AA32" s="157" t="s">
        <v>47</v>
      </c>
      <c r="AB32" s="157">
        <v>45</v>
      </c>
      <c r="AC32" s="157">
        <v>45</v>
      </c>
      <c r="AD32" s="157">
        <v>0</v>
      </c>
      <c r="AE32" s="157">
        <v>0</v>
      </c>
      <c r="AF32" s="158">
        <v>1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v>1</v>
      </c>
    </row>
    <row r="33" spans="4:39">
      <c r="D33" s="157" t="s">
        <v>48</v>
      </c>
      <c r="E33" s="157">
        <v>4</v>
      </c>
      <c r="F33" s="157">
        <v>2</v>
      </c>
      <c r="G33" s="157">
        <v>2</v>
      </c>
      <c r="H33" s="157">
        <v>0</v>
      </c>
      <c r="I33" s="158">
        <f t="shared" si="0"/>
        <v>0.5</v>
      </c>
      <c r="L33" s="157" t="s">
        <v>48</v>
      </c>
      <c r="M33" s="157">
        <v>4</v>
      </c>
      <c r="N33" s="157">
        <v>2</v>
      </c>
      <c r="O33" s="157">
        <v>2</v>
      </c>
      <c r="P33" s="157">
        <v>0</v>
      </c>
      <c r="Q33" s="158">
        <f t="shared" si="1"/>
        <v>0.5</v>
      </c>
      <c r="R33" s="162">
        <f t="shared" si="2"/>
        <v>0</v>
      </c>
      <c r="T33" s="157" t="s">
        <v>48</v>
      </c>
      <c r="U33" s="157">
        <v>4</v>
      </c>
      <c r="V33" s="157">
        <v>2</v>
      </c>
      <c r="W33" s="157">
        <v>2</v>
      </c>
      <c r="X33" s="157">
        <v>0</v>
      </c>
      <c r="Y33" s="158">
        <v>0.5</v>
      </c>
      <c r="AA33" s="157" t="s">
        <v>48</v>
      </c>
      <c r="AB33" s="157">
        <v>4</v>
      </c>
      <c r="AC33" s="157">
        <v>2</v>
      </c>
      <c r="AD33" s="157">
        <v>2</v>
      </c>
      <c r="AE33" s="157">
        <v>0</v>
      </c>
      <c r="AF33" s="158">
        <v>0.5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v>0.5</v>
      </c>
    </row>
    <row r="34" spans="4:39">
      <c r="D34" s="157" t="s">
        <v>49</v>
      </c>
      <c r="E34" s="157">
        <v>15</v>
      </c>
      <c r="F34" s="157">
        <v>14</v>
      </c>
      <c r="G34" s="157">
        <v>1</v>
      </c>
      <c r="H34" s="157">
        <v>0</v>
      </c>
      <c r="I34" s="158">
        <f t="shared" si="0"/>
        <v>0.93333333333333335</v>
      </c>
      <c r="L34" s="157" t="s">
        <v>49</v>
      </c>
      <c r="M34" s="157">
        <v>15</v>
      </c>
      <c r="N34" s="157">
        <v>14</v>
      </c>
      <c r="O34" s="157">
        <v>1</v>
      </c>
      <c r="P34" s="157">
        <v>0</v>
      </c>
      <c r="Q34" s="158">
        <f t="shared" si="1"/>
        <v>0.93333333333333335</v>
      </c>
      <c r="R34" s="162">
        <f t="shared" si="2"/>
        <v>0</v>
      </c>
      <c r="T34" s="157" t="s">
        <v>49</v>
      </c>
      <c r="U34" s="157">
        <v>15</v>
      </c>
      <c r="V34" s="157">
        <v>14</v>
      </c>
      <c r="W34" s="157">
        <v>1</v>
      </c>
      <c r="X34" s="157">
        <v>0</v>
      </c>
      <c r="Y34" s="158">
        <v>0.93</v>
      </c>
      <c r="AA34" s="157" t="s">
        <v>49</v>
      </c>
      <c r="AB34" s="157">
        <v>15</v>
      </c>
      <c r="AC34" s="157">
        <v>14</v>
      </c>
      <c r="AD34" s="157">
        <v>1</v>
      </c>
      <c r="AE34" s="157">
        <v>0</v>
      </c>
      <c r="AF34" s="158">
        <v>0.93</v>
      </c>
      <c r="AH34" s="157" t="s">
        <v>49</v>
      </c>
      <c r="AI34" s="157">
        <v>15</v>
      </c>
      <c r="AJ34" s="157">
        <v>14</v>
      </c>
      <c r="AK34" s="157">
        <v>1</v>
      </c>
      <c r="AL34" s="157">
        <v>0</v>
      </c>
      <c r="AM34" s="158">
        <v>0.93</v>
      </c>
    </row>
    <row r="35" spans="4:39">
      <c r="D35" s="157" t="s">
        <v>50</v>
      </c>
      <c r="E35" s="157">
        <v>18</v>
      </c>
      <c r="F35" s="157">
        <v>18</v>
      </c>
      <c r="G35" s="157">
        <v>0</v>
      </c>
      <c r="H35" s="157">
        <v>0</v>
      </c>
      <c r="I35" s="158">
        <f t="shared" si="0"/>
        <v>1</v>
      </c>
      <c r="L35" s="157" t="s">
        <v>50</v>
      </c>
      <c r="M35" s="157">
        <v>18</v>
      </c>
      <c r="N35" s="157">
        <v>18</v>
      </c>
      <c r="O35" s="157">
        <v>0</v>
      </c>
      <c r="P35" s="157">
        <v>0</v>
      </c>
      <c r="Q35" s="158">
        <f t="shared" si="1"/>
        <v>1</v>
      </c>
      <c r="R35" s="162">
        <f t="shared" si="2"/>
        <v>0</v>
      </c>
      <c r="T35" s="157" t="s">
        <v>50</v>
      </c>
      <c r="U35" s="157">
        <v>18</v>
      </c>
      <c r="V35" s="157">
        <v>18</v>
      </c>
      <c r="W35" s="157">
        <v>0</v>
      </c>
      <c r="X35" s="157">
        <v>0</v>
      </c>
      <c r="Y35" s="158">
        <v>1</v>
      </c>
      <c r="AA35" s="157" t="s">
        <v>50</v>
      </c>
      <c r="AB35" s="157">
        <v>18</v>
      </c>
      <c r="AC35" s="157">
        <v>18</v>
      </c>
      <c r="AD35" s="157">
        <v>0</v>
      </c>
      <c r="AE35" s="157">
        <v>0</v>
      </c>
      <c r="AF35" s="158">
        <v>1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v>1</v>
      </c>
    </row>
    <row r="36" spans="4:39">
      <c r="D36" s="157" t="s">
        <v>51</v>
      </c>
      <c r="E36" s="157">
        <v>59</v>
      </c>
      <c r="F36" s="157">
        <v>59</v>
      </c>
      <c r="G36" s="157">
        <v>0</v>
      </c>
      <c r="H36" s="157">
        <v>0</v>
      </c>
      <c r="I36" s="158">
        <f t="shared" si="0"/>
        <v>1</v>
      </c>
      <c r="L36" s="157" t="s">
        <v>51</v>
      </c>
      <c r="M36" s="157">
        <v>59</v>
      </c>
      <c r="N36" s="157">
        <v>59</v>
      </c>
      <c r="O36" s="157">
        <v>0</v>
      </c>
      <c r="P36" s="157">
        <v>0</v>
      </c>
      <c r="Q36" s="158">
        <f t="shared" si="1"/>
        <v>1</v>
      </c>
      <c r="R36" s="162">
        <f t="shared" si="2"/>
        <v>0</v>
      </c>
      <c r="T36" s="157" t="s">
        <v>51</v>
      </c>
      <c r="U36" s="157">
        <v>59</v>
      </c>
      <c r="V36" s="157">
        <v>59</v>
      </c>
      <c r="W36" s="157">
        <v>0</v>
      </c>
      <c r="X36" s="157">
        <v>0</v>
      </c>
      <c r="Y36" s="158">
        <v>1</v>
      </c>
      <c r="AA36" s="157" t="s">
        <v>51</v>
      </c>
      <c r="AB36" s="157">
        <v>59</v>
      </c>
      <c r="AC36" s="157">
        <v>59</v>
      </c>
      <c r="AD36" s="157">
        <v>0</v>
      </c>
      <c r="AE36" s="157">
        <v>0</v>
      </c>
      <c r="AF36" s="158">
        <v>1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v>1</v>
      </c>
    </row>
    <row r="37" spans="4:39">
      <c r="D37" s="157" t="s">
        <v>52</v>
      </c>
      <c r="E37" s="157">
        <v>14</v>
      </c>
      <c r="F37" s="157">
        <v>12</v>
      </c>
      <c r="G37" s="157">
        <v>0</v>
      </c>
      <c r="H37" s="157">
        <v>2</v>
      </c>
      <c r="I37" s="158">
        <f t="shared" si="0"/>
        <v>0.8571428571428571</v>
      </c>
      <c r="L37" s="157" t="s">
        <v>52</v>
      </c>
      <c r="M37" s="157">
        <v>14</v>
      </c>
      <c r="N37" s="157">
        <v>12</v>
      </c>
      <c r="O37" s="157">
        <v>0</v>
      </c>
      <c r="P37" s="157">
        <v>2</v>
      </c>
      <c r="Q37" s="158">
        <f t="shared" si="1"/>
        <v>0.8571428571428571</v>
      </c>
      <c r="R37" s="162">
        <f t="shared" si="2"/>
        <v>0</v>
      </c>
      <c r="T37" s="157" t="s">
        <v>52</v>
      </c>
      <c r="U37" s="157">
        <v>14</v>
      </c>
      <c r="V37" s="157">
        <v>12</v>
      </c>
      <c r="W37" s="157">
        <v>0</v>
      </c>
      <c r="X37" s="157">
        <v>2</v>
      </c>
      <c r="Y37" s="158">
        <v>0.86</v>
      </c>
      <c r="AA37" s="157" t="s">
        <v>52</v>
      </c>
      <c r="AB37" s="157">
        <v>14</v>
      </c>
      <c r="AC37" s="157">
        <v>12</v>
      </c>
      <c r="AD37" s="157">
        <v>0</v>
      </c>
      <c r="AE37" s="157">
        <v>2</v>
      </c>
      <c r="AF37" s="158">
        <v>0.86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v>0.86</v>
      </c>
    </row>
    <row r="38" spans="4:39">
      <c r="D38" s="157" t="s">
        <v>54</v>
      </c>
      <c r="E38" s="157">
        <v>72</v>
      </c>
      <c r="F38" s="157">
        <v>72</v>
      </c>
      <c r="G38" s="157">
        <v>0</v>
      </c>
      <c r="H38" s="157">
        <v>0</v>
      </c>
      <c r="I38" s="158">
        <f t="shared" si="0"/>
        <v>1</v>
      </c>
      <c r="L38" s="157" t="s">
        <v>54</v>
      </c>
      <c r="M38" s="157">
        <v>72</v>
      </c>
      <c r="N38" s="157">
        <v>72</v>
      </c>
      <c r="O38" s="157">
        <v>0</v>
      </c>
      <c r="P38" s="157">
        <v>0</v>
      </c>
      <c r="Q38" s="158">
        <f t="shared" si="1"/>
        <v>1</v>
      </c>
      <c r="R38" s="162">
        <f t="shared" si="2"/>
        <v>0</v>
      </c>
      <c r="T38" s="157" t="s">
        <v>54</v>
      </c>
      <c r="U38" s="157">
        <v>72</v>
      </c>
      <c r="V38" s="157">
        <v>72</v>
      </c>
      <c r="W38" s="157">
        <v>0</v>
      </c>
      <c r="X38" s="157">
        <v>0</v>
      </c>
      <c r="Y38" s="158">
        <v>1</v>
      </c>
      <c r="AA38" s="157" t="s">
        <v>54</v>
      </c>
      <c r="AB38" s="157">
        <v>72</v>
      </c>
      <c r="AC38" s="157">
        <v>72</v>
      </c>
      <c r="AD38" s="157">
        <v>0</v>
      </c>
      <c r="AE38" s="157">
        <v>0</v>
      </c>
      <c r="AF38" s="158">
        <v>1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v>1</v>
      </c>
    </row>
    <row r="39" spans="4:39">
      <c r="D39" s="157" t="s">
        <v>55</v>
      </c>
      <c r="E39" s="157">
        <v>85</v>
      </c>
      <c r="F39" s="157">
        <v>35</v>
      </c>
      <c r="G39" s="157">
        <v>50</v>
      </c>
      <c r="H39" s="157">
        <v>0</v>
      </c>
      <c r="I39" s="158">
        <f t="shared" si="0"/>
        <v>0.41176470588235292</v>
      </c>
      <c r="L39" s="157" t="s">
        <v>55</v>
      </c>
      <c r="M39" s="157">
        <v>85</v>
      </c>
      <c r="N39" s="157">
        <v>35</v>
      </c>
      <c r="O39" s="157">
        <v>50</v>
      </c>
      <c r="P39" s="157">
        <v>0</v>
      </c>
      <c r="Q39" s="158">
        <f t="shared" si="1"/>
        <v>0.41176470588235292</v>
      </c>
      <c r="R39" s="162">
        <f t="shared" si="2"/>
        <v>0</v>
      </c>
      <c r="T39" s="157" t="s">
        <v>55</v>
      </c>
      <c r="U39" s="157">
        <v>85</v>
      </c>
      <c r="V39" s="157">
        <v>35</v>
      </c>
      <c r="W39" s="157">
        <v>50</v>
      </c>
      <c r="X39" s="157">
        <v>0</v>
      </c>
      <c r="Y39" s="158">
        <v>0.41</v>
      </c>
      <c r="AA39" s="157" t="s">
        <v>55</v>
      </c>
      <c r="AB39" s="157">
        <v>85</v>
      </c>
      <c r="AC39" s="157">
        <v>35</v>
      </c>
      <c r="AD39" s="157">
        <v>50</v>
      </c>
      <c r="AE39" s="157">
        <v>0</v>
      </c>
      <c r="AF39" s="158">
        <v>0.41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v>0.41</v>
      </c>
    </row>
    <row r="40" spans="4:39">
      <c r="D40" s="157" t="s">
        <v>56</v>
      </c>
      <c r="E40" s="157">
        <v>153</v>
      </c>
      <c r="F40" s="157">
        <v>152</v>
      </c>
      <c r="G40" s="157">
        <v>1</v>
      </c>
      <c r="H40" s="157">
        <v>0</v>
      </c>
      <c r="I40" s="158">
        <f t="shared" si="0"/>
        <v>0.99346405228758172</v>
      </c>
      <c r="L40" s="157" t="s">
        <v>56</v>
      </c>
      <c r="M40" s="157">
        <v>153</v>
      </c>
      <c r="N40" s="157">
        <v>152</v>
      </c>
      <c r="O40" s="157">
        <v>1</v>
      </c>
      <c r="P40" s="157">
        <v>0</v>
      </c>
      <c r="Q40" s="158">
        <f t="shared" si="1"/>
        <v>0.99346405228758172</v>
      </c>
      <c r="R40" s="162">
        <f t="shared" si="2"/>
        <v>0</v>
      </c>
      <c r="T40" s="157" t="s">
        <v>56</v>
      </c>
      <c r="U40" s="157">
        <v>153</v>
      </c>
      <c r="V40" s="157">
        <v>152</v>
      </c>
      <c r="W40" s="157">
        <v>1</v>
      </c>
      <c r="X40" s="157">
        <v>0</v>
      </c>
      <c r="Y40" s="158">
        <v>0.99</v>
      </c>
      <c r="AA40" s="157" t="s">
        <v>56</v>
      </c>
      <c r="AB40" s="157">
        <v>153</v>
      </c>
      <c r="AC40" s="157">
        <v>152</v>
      </c>
      <c r="AD40" s="157">
        <v>1</v>
      </c>
      <c r="AE40" s="157">
        <v>0</v>
      </c>
      <c r="AF40" s="158">
        <v>0.99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v>0.99</v>
      </c>
    </row>
    <row r="41" spans="4:39">
      <c r="D41" s="157" t="s">
        <v>57</v>
      </c>
      <c r="E41" s="157">
        <v>67</v>
      </c>
      <c r="F41" s="157">
        <v>55</v>
      </c>
      <c r="G41" s="157">
        <v>11</v>
      </c>
      <c r="H41" s="157">
        <v>1</v>
      </c>
      <c r="I41" s="158">
        <f t="shared" si="0"/>
        <v>0.82089552238805974</v>
      </c>
      <c r="L41" s="157" t="s">
        <v>57</v>
      </c>
      <c r="M41" s="157">
        <v>67</v>
      </c>
      <c r="N41" s="157">
        <v>55</v>
      </c>
      <c r="O41" s="157">
        <v>11</v>
      </c>
      <c r="P41" s="157">
        <v>1</v>
      </c>
      <c r="Q41" s="158">
        <f t="shared" si="1"/>
        <v>0.82089552238805974</v>
      </c>
      <c r="R41" s="162">
        <f t="shared" si="2"/>
        <v>0</v>
      </c>
      <c r="T41" s="157" t="s">
        <v>57</v>
      </c>
      <c r="U41" s="157">
        <v>67</v>
      </c>
      <c r="V41" s="157">
        <v>55</v>
      </c>
      <c r="W41" s="157">
        <v>11</v>
      </c>
      <c r="X41" s="157">
        <v>1</v>
      </c>
      <c r="Y41" s="158">
        <v>0.82</v>
      </c>
      <c r="AA41" s="157" t="s">
        <v>57</v>
      </c>
      <c r="AB41" s="157">
        <v>67</v>
      </c>
      <c r="AC41" s="157">
        <v>55</v>
      </c>
      <c r="AD41" s="157">
        <v>11</v>
      </c>
      <c r="AE41" s="157">
        <v>1</v>
      </c>
      <c r="AF41" s="158">
        <v>0.82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v>0.82</v>
      </c>
    </row>
    <row r="42" spans="4:39">
      <c r="D42" s="163" t="s">
        <v>58</v>
      </c>
      <c r="E42" s="157">
        <v>3</v>
      </c>
      <c r="F42" s="157">
        <v>3</v>
      </c>
      <c r="G42" s="157">
        <v>0</v>
      </c>
      <c r="H42" s="157">
        <v>0</v>
      </c>
      <c r="I42" s="158">
        <f t="shared" si="0"/>
        <v>1</v>
      </c>
      <c r="L42" s="163" t="s">
        <v>58</v>
      </c>
      <c r="M42" s="157">
        <v>3</v>
      </c>
      <c r="N42" s="157">
        <v>3</v>
      </c>
      <c r="O42" s="157">
        <v>0</v>
      </c>
      <c r="P42" s="157">
        <v>0</v>
      </c>
      <c r="Q42" s="158">
        <f t="shared" si="1"/>
        <v>1</v>
      </c>
      <c r="R42" s="162">
        <f t="shared" si="2"/>
        <v>0</v>
      </c>
      <c r="T42" s="157" t="s">
        <v>58</v>
      </c>
      <c r="U42" s="157">
        <v>9</v>
      </c>
      <c r="V42" s="157">
        <v>3</v>
      </c>
      <c r="W42" s="157">
        <v>0</v>
      </c>
      <c r="X42" s="157">
        <v>6</v>
      </c>
      <c r="Y42" s="158">
        <v>0.33</v>
      </c>
      <c r="AA42" s="17" t="s">
        <v>58</v>
      </c>
      <c r="AB42" s="157">
        <v>9</v>
      </c>
      <c r="AC42" s="157">
        <v>3</v>
      </c>
      <c r="AD42" s="157">
        <v>0</v>
      </c>
      <c r="AE42" s="157">
        <v>6</v>
      </c>
      <c r="AF42" s="158">
        <v>0.33</v>
      </c>
      <c r="AH42" s="157" t="s">
        <v>58</v>
      </c>
      <c r="AI42" s="157">
        <v>9</v>
      </c>
      <c r="AJ42" s="157">
        <v>3</v>
      </c>
      <c r="AK42" s="157">
        <v>0</v>
      </c>
      <c r="AL42" s="157">
        <v>6</v>
      </c>
      <c r="AM42" s="158">
        <v>0.33</v>
      </c>
    </row>
    <row r="43" spans="4:39">
      <c r="D43" s="161" t="s">
        <v>59</v>
      </c>
      <c r="E43" s="157">
        <v>27</v>
      </c>
      <c r="F43" s="157">
        <v>26</v>
      </c>
      <c r="G43" s="157">
        <v>1</v>
      </c>
      <c r="H43" s="157">
        <v>0</v>
      </c>
      <c r="I43" s="158">
        <f t="shared" si="0"/>
        <v>0.96296296296296291</v>
      </c>
      <c r="L43" s="161" t="s">
        <v>59</v>
      </c>
      <c r="M43" s="157">
        <v>27</v>
      </c>
      <c r="N43" s="157">
        <v>26</v>
      </c>
      <c r="O43" s="157">
        <v>1</v>
      </c>
      <c r="P43" s="157">
        <v>0</v>
      </c>
      <c r="Q43" s="158">
        <f t="shared" si="1"/>
        <v>0.96296296296296291</v>
      </c>
      <c r="R43" s="162">
        <f t="shared" si="2"/>
        <v>0</v>
      </c>
      <c r="T43" s="157" t="s">
        <v>59</v>
      </c>
      <c r="U43" s="157">
        <v>29</v>
      </c>
      <c r="V43" s="157">
        <v>26</v>
      </c>
      <c r="W43" s="157">
        <v>1</v>
      </c>
      <c r="X43" s="157">
        <v>2</v>
      </c>
      <c r="Y43" s="158">
        <v>0.9</v>
      </c>
      <c r="AA43" s="17" t="s">
        <v>59</v>
      </c>
      <c r="AB43" s="157">
        <v>29</v>
      </c>
      <c r="AC43" s="157">
        <v>26</v>
      </c>
      <c r="AD43" s="157">
        <v>1</v>
      </c>
      <c r="AE43" s="157">
        <v>2</v>
      </c>
      <c r="AF43" s="158">
        <v>0.9</v>
      </c>
      <c r="AH43" s="157" t="s">
        <v>59</v>
      </c>
      <c r="AI43" s="157">
        <v>32</v>
      </c>
      <c r="AJ43" s="157">
        <v>26</v>
      </c>
      <c r="AK43" s="157">
        <v>1</v>
      </c>
      <c r="AL43" s="157">
        <v>5</v>
      </c>
      <c r="AM43" s="158">
        <v>0.81</v>
      </c>
    </row>
    <row r="44" spans="4:39">
      <c r="D44" s="157" t="s">
        <v>60</v>
      </c>
      <c r="E44" s="157">
        <v>6</v>
      </c>
      <c r="F44" s="157">
        <v>6</v>
      </c>
      <c r="G44" s="157">
        <v>0</v>
      </c>
      <c r="H44" s="157">
        <v>0</v>
      </c>
      <c r="I44" s="158">
        <f t="shared" si="0"/>
        <v>1</v>
      </c>
      <c r="L44" s="157" t="s">
        <v>60</v>
      </c>
      <c r="M44" s="157">
        <v>6</v>
      </c>
      <c r="N44" s="157">
        <v>6</v>
      </c>
      <c r="O44" s="157">
        <v>0</v>
      </c>
      <c r="P44" s="157">
        <v>0</v>
      </c>
      <c r="Q44" s="158">
        <f t="shared" si="1"/>
        <v>1</v>
      </c>
      <c r="R44" s="162">
        <f t="shared" si="2"/>
        <v>0</v>
      </c>
      <c r="T44" s="157" t="s">
        <v>60</v>
      </c>
      <c r="U44" s="157">
        <v>6</v>
      </c>
      <c r="V44" s="157">
        <v>6</v>
      </c>
      <c r="W44" s="157">
        <v>0</v>
      </c>
      <c r="X44" s="157">
        <v>0</v>
      </c>
      <c r="Y44" s="158">
        <v>1</v>
      </c>
      <c r="AA44" s="157" t="s">
        <v>60</v>
      </c>
      <c r="AB44" s="157">
        <v>6</v>
      </c>
      <c r="AC44" s="157">
        <v>6</v>
      </c>
      <c r="AD44" s="157">
        <v>0</v>
      </c>
      <c r="AE44" s="157">
        <v>0</v>
      </c>
      <c r="AF44" s="158">
        <v>1</v>
      </c>
      <c r="AH44" s="157" t="s">
        <v>60</v>
      </c>
      <c r="AI44" s="157">
        <v>6</v>
      </c>
      <c r="AJ44" s="157">
        <v>6</v>
      </c>
      <c r="AK44" s="157">
        <v>0</v>
      </c>
      <c r="AL44" s="157">
        <v>0</v>
      </c>
      <c r="AM44" s="158">
        <v>1</v>
      </c>
    </row>
    <row r="45" spans="4:39">
      <c r="D45" s="157" t="s">
        <v>61</v>
      </c>
      <c r="E45" s="157">
        <v>25</v>
      </c>
      <c r="F45" s="157">
        <v>17</v>
      </c>
      <c r="G45" s="157">
        <v>8</v>
      </c>
      <c r="H45" s="157">
        <v>0</v>
      </c>
      <c r="I45" s="158">
        <f t="shared" si="0"/>
        <v>0.68</v>
      </c>
      <c r="L45" s="157" t="s">
        <v>61</v>
      </c>
      <c r="M45" s="157">
        <v>25</v>
      </c>
      <c r="N45" s="157">
        <v>17</v>
      </c>
      <c r="O45" s="157">
        <v>8</v>
      </c>
      <c r="P45" s="157">
        <v>0</v>
      </c>
      <c r="Q45" s="158">
        <f t="shared" si="1"/>
        <v>0.68</v>
      </c>
      <c r="R45" s="162">
        <f t="shared" si="2"/>
        <v>0</v>
      </c>
      <c r="T45" s="157" t="s">
        <v>61</v>
      </c>
      <c r="U45" s="157">
        <v>25</v>
      </c>
      <c r="V45" s="157">
        <v>17</v>
      </c>
      <c r="W45" s="157">
        <v>8</v>
      </c>
      <c r="X45" s="157">
        <v>0</v>
      </c>
      <c r="Y45" s="158">
        <v>0.68</v>
      </c>
      <c r="AA45" s="157" t="s">
        <v>61</v>
      </c>
      <c r="AB45" s="157">
        <v>25</v>
      </c>
      <c r="AC45" s="157">
        <v>17</v>
      </c>
      <c r="AD45" s="157">
        <v>8</v>
      </c>
      <c r="AE45" s="157">
        <v>0</v>
      </c>
      <c r="AF45" s="158">
        <v>0.68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v>0.68</v>
      </c>
    </row>
    <row r="46" spans="4:39">
      <c r="D46" s="157" t="s">
        <v>62</v>
      </c>
      <c r="E46" s="157">
        <v>447</v>
      </c>
      <c r="F46" s="157">
        <v>443</v>
      </c>
      <c r="G46" s="157">
        <v>4</v>
      </c>
      <c r="H46" s="157">
        <v>0</v>
      </c>
      <c r="I46" s="158">
        <f t="shared" si="0"/>
        <v>0.99105145413870244</v>
      </c>
      <c r="L46" s="157" t="s">
        <v>62</v>
      </c>
      <c r="M46" s="157">
        <v>447</v>
      </c>
      <c r="N46" s="157">
        <v>443</v>
      </c>
      <c r="O46" s="157">
        <v>4</v>
      </c>
      <c r="P46" s="157">
        <v>0</v>
      </c>
      <c r="Q46" s="158">
        <f t="shared" si="1"/>
        <v>0.99105145413870244</v>
      </c>
      <c r="R46" s="162">
        <f t="shared" si="2"/>
        <v>0</v>
      </c>
      <c r="T46" s="157" t="s">
        <v>62</v>
      </c>
      <c r="U46" s="157">
        <v>447</v>
      </c>
      <c r="V46" s="157">
        <v>443</v>
      </c>
      <c r="W46" s="157">
        <v>4</v>
      </c>
      <c r="X46" s="157">
        <v>0</v>
      </c>
      <c r="Y46" s="158">
        <v>0.99</v>
      </c>
      <c r="AA46" s="157" t="s">
        <v>62</v>
      </c>
      <c r="AB46" s="157">
        <v>447</v>
      </c>
      <c r="AC46" s="157">
        <v>443</v>
      </c>
      <c r="AD46" s="157">
        <v>4</v>
      </c>
      <c r="AE46" s="157">
        <v>0</v>
      </c>
      <c r="AF46" s="158">
        <v>0.99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v>0.99</v>
      </c>
    </row>
    <row r="47" spans="4:39">
      <c r="D47" s="157" t="s">
        <v>63</v>
      </c>
      <c r="E47" s="157">
        <v>43</v>
      </c>
      <c r="F47" s="157">
        <v>43</v>
      </c>
      <c r="G47" s="157">
        <v>0</v>
      </c>
      <c r="H47" s="157">
        <v>0</v>
      </c>
      <c r="I47" s="158">
        <f t="shared" si="0"/>
        <v>1</v>
      </c>
      <c r="L47" s="157" t="s">
        <v>63</v>
      </c>
      <c r="M47" s="157">
        <v>43</v>
      </c>
      <c r="N47" s="157">
        <v>43</v>
      </c>
      <c r="O47" s="157">
        <v>0</v>
      </c>
      <c r="P47" s="157">
        <v>0</v>
      </c>
      <c r="Q47" s="158">
        <f t="shared" si="1"/>
        <v>1</v>
      </c>
      <c r="R47" s="162">
        <f t="shared" si="2"/>
        <v>0</v>
      </c>
      <c r="T47" s="157" t="s">
        <v>63</v>
      </c>
      <c r="U47" s="157">
        <v>43</v>
      </c>
      <c r="V47" s="157">
        <v>43</v>
      </c>
      <c r="W47" s="157">
        <v>0</v>
      </c>
      <c r="X47" s="157">
        <v>0</v>
      </c>
      <c r="Y47" s="158">
        <v>1</v>
      </c>
      <c r="AA47" s="157" t="s">
        <v>63</v>
      </c>
      <c r="AB47" s="157">
        <v>43</v>
      </c>
      <c r="AC47" s="157">
        <v>43</v>
      </c>
      <c r="AD47" s="157">
        <v>0</v>
      </c>
      <c r="AE47" s="157">
        <v>0</v>
      </c>
      <c r="AF47" s="158">
        <v>1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v>1</v>
      </c>
    </row>
    <row r="48" spans="4:39">
      <c r="D48" s="157" t="s">
        <v>64</v>
      </c>
      <c r="E48" s="157">
        <v>10</v>
      </c>
      <c r="F48" s="157">
        <v>10</v>
      </c>
      <c r="G48" s="157">
        <v>0</v>
      </c>
      <c r="H48" s="157">
        <v>0</v>
      </c>
      <c r="I48" s="158">
        <f t="shared" si="0"/>
        <v>1</v>
      </c>
      <c r="L48" s="157" t="s">
        <v>64</v>
      </c>
      <c r="M48" s="157">
        <v>10</v>
      </c>
      <c r="N48" s="157">
        <v>10</v>
      </c>
      <c r="O48" s="157">
        <v>0</v>
      </c>
      <c r="P48" s="157">
        <v>0</v>
      </c>
      <c r="Q48" s="158">
        <f t="shared" si="1"/>
        <v>1</v>
      </c>
      <c r="R48" s="162">
        <f t="shared" si="2"/>
        <v>0</v>
      </c>
      <c r="T48" s="157" t="s">
        <v>64</v>
      </c>
      <c r="U48" s="157">
        <v>10</v>
      </c>
      <c r="V48" s="157">
        <v>10</v>
      </c>
      <c r="W48" s="157">
        <v>0</v>
      </c>
      <c r="X48" s="157">
        <v>0</v>
      </c>
      <c r="Y48" s="158">
        <v>1</v>
      </c>
      <c r="AA48" s="157" t="s">
        <v>64</v>
      </c>
      <c r="AB48" s="157">
        <v>10</v>
      </c>
      <c r="AC48" s="157">
        <v>10</v>
      </c>
      <c r="AD48" s="157">
        <v>0</v>
      </c>
      <c r="AE48" s="157">
        <v>0</v>
      </c>
      <c r="AF48" s="158">
        <v>1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v>1</v>
      </c>
    </row>
    <row r="49" spans="4:39">
      <c r="D49" s="157" t="s">
        <v>65</v>
      </c>
      <c r="E49" s="157">
        <v>381</v>
      </c>
      <c r="F49" s="157">
        <v>295</v>
      </c>
      <c r="G49" s="157">
        <v>58</v>
      </c>
      <c r="H49" s="157">
        <v>28</v>
      </c>
      <c r="I49" s="158">
        <f t="shared" si="0"/>
        <v>0.77427821522309714</v>
      </c>
      <c r="L49" s="157" t="s">
        <v>65</v>
      </c>
      <c r="M49" s="157">
        <v>381</v>
      </c>
      <c r="N49" s="157">
        <v>295</v>
      </c>
      <c r="O49" s="157">
        <v>58</v>
      </c>
      <c r="P49" s="157">
        <v>28</v>
      </c>
      <c r="Q49" s="158">
        <f t="shared" si="1"/>
        <v>0.77427821522309714</v>
      </c>
      <c r="R49" s="162">
        <f t="shared" si="2"/>
        <v>0</v>
      </c>
      <c r="T49" s="157" t="s">
        <v>65</v>
      </c>
      <c r="U49" s="157">
        <v>1143</v>
      </c>
      <c r="V49" s="157">
        <v>885</v>
      </c>
      <c r="W49" s="157">
        <v>174</v>
      </c>
      <c r="X49" s="157">
        <v>84</v>
      </c>
      <c r="Y49" s="158">
        <v>0.77</v>
      </c>
      <c r="AA49" s="157" t="s">
        <v>65</v>
      </c>
      <c r="AB49" s="157">
        <v>381</v>
      </c>
      <c r="AC49" s="157">
        <v>203</v>
      </c>
      <c r="AD49" s="157">
        <v>25</v>
      </c>
      <c r="AE49" s="157">
        <v>153</v>
      </c>
      <c r="AF49" s="158">
        <v>0.53</v>
      </c>
      <c r="AH49" s="157" t="s">
        <v>65</v>
      </c>
      <c r="AI49" s="157">
        <v>381</v>
      </c>
      <c r="AJ49" s="157">
        <v>295</v>
      </c>
      <c r="AK49" s="157">
        <v>58</v>
      </c>
      <c r="AL49" s="157">
        <v>28</v>
      </c>
      <c r="AM49" s="158">
        <v>0.77</v>
      </c>
    </row>
    <row r="50" spans="4:39">
      <c r="D50" s="157" t="s">
        <v>66</v>
      </c>
      <c r="E50" s="157">
        <v>389</v>
      </c>
      <c r="F50" s="157">
        <v>339</v>
      </c>
      <c r="G50" s="157">
        <v>49</v>
      </c>
      <c r="H50" s="157">
        <v>1</v>
      </c>
      <c r="I50" s="158">
        <f t="shared" si="0"/>
        <v>0.87146529562982</v>
      </c>
      <c r="L50" s="157" t="s">
        <v>66</v>
      </c>
      <c r="M50" s="157">
        <v>389</v>
      </c>
      <c r="N50" s="157">
        <v>339</v>
      </c>
      <c r="O50" s="157">
        <v>49</v>
      </c>
      <c r="P50" s="157">
        <v>1</v>
      </c>
      <c r="Q50" s="158">
        <f t="shared" si="1"/>
        <v>0.87146529562982</v>
      </c>
      <c r="R50" s="162">
        <f t="shared" si="2"/>
        <v>0</v>
      </c>
      <c r="T50" s="157" t="s">
        <v>66</v>
      </c>
      <c r="U50" s="157">
        <v>389</v>
      </c>
      <c r="V50" s="157">
        <v>339</v>
      </c>
      <c r="W50" s="157">
        <v>49</v>
      </c>
      <c r="X50" s="157">
        <v>1</v>
      </c>
      <c r="Y50" s="158">
        <v>0.87</v>
      </c>
      <c r="AA50" s="157" t="s">
        <v>66</v>
      </c>
      <c r="AB50" s="157">
        <v>389</v>
      </c>
      <c r="AC50" s="157">
        <v>339</v>
      </c>
      <c r="AD50" s="157">
        <v>49</v>
      </c>
      <c r="AE50" s="157">
        <v>1</v>
      </c>
      <c r="AF50" s="158">
        <v>0.87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v>0.87</v>
      </c>
    </row>
    <row r="51" spans="4:39">
      <c r="D51" s="157" t="s">
        <v>67</v>
      </c>
      <c r="E51" s="157">
        <v>135</v>
      </c>
      <c r="F51" s="157">
        <v>129</v>
      </c>
      <c r="G51" s="157">
        <v>0</v>
      </c>
      <c r="H51" s="157">
        <v>6</v>
      </c>
      <c r="I51" s="158">
        <f t="shared" si="0"/>
        <v>0.9555555555555556</v>
      </c>
      <c r="L51" s="157" t="s">
        <v>67</v>
      </c>
      <c r="M51" s="157">
        <v>135</v>
      </c>
      <c r="N51" s="157">
        <v>129</v>
      </c>
      <c r="O51" s="157">
        <v>0</v>
      </c>
      <c r="P51" s="157">
        <v>6</v>
      </c>
      <c r="Q51" s="158">
        <f t="shared" si="1"/>
        <v>0.9555555555555556</v>
      </c>
      <c r="R51" s="162">
        <f t="shared" si="2"/>
        <v>0</v>
      </c>
      <c r="T51" s="157" t="s">
        <v>67</v>
      </c>
      <c r="U51" s="157">
        <v>135</v>
      </c>
      <c r="V51" s="157">
        <v>129</v>
      </c>
      <c r="W51" s="157">
        <v>0</v>
      </c>
      <c r="X51" s="157">
        <v>6</v>
      </c>
      <c r="Y51" s="158">
        <v>0.96</v>
      </c>
      <c r="AA51" s="157" t="s">
        <v>67</v>
      </c>
      <c r="AB51" s="157">
        <v>148</v>
      </c>
      <c r="AC51" s="157">
        <v>129</v>
      </c>
      <c r="AD51" s="157">
        <v>4</v>
      </c>
      <c r="AE51" s="157">
        <v>15</v>
      </c>
      <c r="AF51" s="158">
        <v>0.87</v>
      </c>
      <c r="AH51" s="157" t="s">
        <v>67</v>
      </c>
      <c r="AI51" s="157">
        <v>148</v>
      </c>
      <c r="AJ51" s="157">
        <v>129</v>
      </c>
      <c r="AK51" s="157">
        <v>4</v>
      </c>
      <c r="AL51" s="157">
        <v>15</v>
      </c>
      <c r="AM51" s="158">
        <v>0.87</v>
      </c>
    </row>
    <row r="52" spans="4:39">
      <c r="D52" s="157" t="s">
        <v>68</v>
      </c>
      <c r="E52" s="157">
        <v>1597</v>
      </c>
      <c r="F52" s="157">
        <v>1589</v>
      </c>
      <c r="G52" s="157">
        <v>8</v>
      </c>
      <c r="H52" s="157">
        <v>0</v>
      </c>
      <c r="I52" s="158">
        <f t="shared" si="0"/>
        <v>0.99499060738885414</v>
      </c>
      <c r="L52" s="157" t="s">
        <v>68</v>
      </c>
      <c r="M52" s="157">
        <v>1597</v>
      </c>
      <c r="N52" s="157">
        <v>1589</v>
      </c>
      <c r="O52" s="157">
        <v>8</v>
      </c>
      <c r="P52" s="157">
        <v>0</v>
      </c>
      <c r="Q52" s="158">
        <f t="shared" si="1"/>
        <v>0.99499060738885414</v>
      </c>
      <c r="R52" s="162">
        <f t="shared" si="2"/>
        <v>0</v>
      </c>
      <c r="T52" s="157" t="s">
        <v>68</v>
      </c>
      <c r="U52" s="157">
        <v>1597</v>
      </c>
      <c r="V52" s="157">
        <v>1589</v>
      </c>
      <c r="W52" s="157">
        <v>8</v>
      </c>
      <c r="X52" s="157">
        <v>0</v>
      </c>
      <c r="Y52" s="158">
        <v>0.99</v>
      </c>
      <c r="AA52" s="157" t="s">
        <v>68</v>
      </c>
      <c r="AB52" s="157">
        <v>1597</v>
      </c>
      <c r="AC52" s="157">
        <v>1589</v>
      </c>
      <c r="AD52" s="157">
        <v>8</v>
      </c>
      <c r="AE52" s="157">
        <v>0</v>
      </c>
      <c r="AF52" s="158">
        <v>0.99</v>
      </c>
      <c r="AH52" s="157" t="s">
        <v>68</v>
      </c>
      <c r="AI52" s="157">
        <v>1597</v>
      </c>
      <c r="AJ52" s="157">
        <v>1589</v>
      </c>
      <c r="AK52" s="157">
        <v>8</v>
      </c>
      <c r="AL52" s="157">
        <v>0</v>
      </c>
      <c r="AM52" s="158">
        <v>0.99</v>
      </c>
    </row>
    <row r="53" spans="4:39">
      <c r="D53" s="157" t="s">
        <v>69</v>
      </c>
      <c r="E53" s="157">
        <v>176</v>
      </c>
      <c r="F53" s="157">
        <v>165</v>
      </c>
      <c r="G53" s="157">
        <v>2</v>
      </c>
      <c r="H53" s="157">
        <v>9</v>
      </c>
      <c r="I53" s="158">
        <f t="shared" si="0"/>
        <v>0.9375</v>
      </c>
      <c r="L53" s="157" t="s">
        <v>69</v>
      </c>
      <c r="M53" s="157">
        <v>176</v>
      </c>
      <c r="N53" s="157">
        <v>165</v>
      </c>
      <c r="O53" s="157">
        <v>2</v>
      </c>
      <c r="P53" s="157">
        <v>9</v>
      </c>
      <c r="Q53" s="158">
        <f t="shared" si="1"/>
        <v>0.9375</v>
      </c>
      <c r="R53" s="162">
        <f t="shared" si="2"/>
        <v>0</v>
      </c>
      <c r="T53" s="157" t="s">
        <v>69</v>
      </c>
      <c r="U53" s="157">
        <v>176</v>
      </c>
      <c r="V53" s="157">
        <v>165</v>
      </c>
      <c r="W53" s="157">
        <v>2</v>
      </c>
      <c r="X53" s="157">
        <v>9</v>
      </c>
      <c r="Y53" s="158">
        <v>0.94</v>
      </c>
      <c r="AA53" s="157" t="s">
        <v>69</v>
      </c>
      <c r="AB53" s="157">
        <v>176</v>
      </c>
      <c r="AC53" s="157">
        <v>165</v>
      </c>
      <c r="AD53" s="157">
        <v>2</v>
      </c>
      <c r="AE53" s="157">
        <v>9</v>
      </c>
      <c r="AF53" s="158">
        <v>0.94</v>
      </c>
      <c r="AH53" s="157" t="s">
        <v>69</v>
      </c>
      <c r="AI53" s="157">
        <v>176</v>
      </c>
      <c r="AJ53" s="157">
        <v>164</v>
      </c>
      <c r="AK53" s="157">
        <v>3</v>
      </c>
      <c r="AL53" s="157">
        <v>9</v>
      </c>
      <c r="AM53" s="158">
        <v>0.93</v>
      </c>
    </row>
    <row r="54" spans="4:39">
      <c r="D54" s="157" t="s">
        <v>70</v>
      </c>
      <c r="E54" s="157">
        <v>231</v>
      </c>
      <c r="F54" s="157">
        <v>223</v>
      </c>
      <c r="G54" s="157">
        <v>7</v>
      </c>
      <c r="H54" s="157">
        <v>1</v>
      </c>
      <c r="I54" s="158">
        <f t="shared" si="0"/>
        <v>0.96536796536796532</v>
      </c>
      <c r="L54" s="157" t="s">
        <v>70</v>
      </c>
      <c r="M54" s="157">
        <v>231</v>
      </c>
      <c r="N54" s="157">
        <v>223</v>
      </c>
      <c r="O54" s="157">
        <v>7</v>
      </c>
      <c r="P54" s="157">
        <v>1</v>
      </c>
      <c r="Q54" s="158">
        <f t="shared" si="1"/>
        <v>0.96536796536796532</v>
      </c>
      <c r="R54" s="162">
        <f t="shared" si="2"/>
        <v>0</v>
      </c>
      <c r="T54" s="157" t="s">
        <v>70</v>
      </c>
      <c r="U54" s="157">
        <v>231</v>
      </c>
      <c r="V54" s="157">
        <v>223</v>
      </c>
      <c r="W54" s="157">
        <v>7</v>
      </c>
      <c r="X54" s="157">
        <v>1</v>
      </c>
      <c r="Y54" s="158">
        <v>0.97</v>
      </c>
      <c r="AA54" s="157" t="s">
        <v>70</v>
      </c>
      <c r="AB54" s="157">
        <v>231</v>
      </c>
      <c r="AC54" s="157">
        <v>223</v>
      </c>
      <c r="AD54" s="157">
        <v>7</v>
      </c>
      <c r="AE54" s="157">
        <v>1</v>
      </c>
      <c r="AF54" s="158">
        <v>0.97</v>
      </c>
      <c r="AH54" s="157" t="s">
        <v>70</v>
      </c>
      <c r="AI54" s="157">
        <v>270</v>
      </c>
      <c r="AJ54" s="157">
        <v>223</v>
      </c>
      <c r="AK54" s="157">
        <v>7</v>
      </c>
      <c r="AL54" s="157">
        <v>40</v>
      </c>
      <c r="AM54" s="158">
        <v>0.83</v>
      </c>
    </row>
    <row r="55" spans="4:39">
      <c r="D55" s="161" t="s">
        <v>71</v>
      </c>
      <c r="E55" s="157">
        <v>192</v>
      </c>
      <c r="F55" s="157">
        <v>185</v>
      </c>
      <c r="G55" s="157">
        <v>7</v>
      </c>
      <c r="H55" s="157">
        <v>0</v>
      </c>
      <c r="I55" s="158">
        <f t="shared" si="0"/>
        <v>0.96354166666666663</v>
      </c>
      <c r="L55" s="161" t="s">
        <v>71</v>
      </c>
      <c r="M55" s="157">
        <v>192</v>
      </c>
      <c r="N55" s="157">
        <v>184</v>
      </c>
      <c r="O55" s="157">
        <v>7</v>
      </c>
      <c r="P55" s="159">
        <v>1</v>
      </c>
      <c r="Q55" s="158">
        <f t="shared" si="1"/>
        <v>0.95833333333333337</v>
      </c>
      <c r="R55" s="162">
        <f t="shared" si="2"/>
        <v>-5.2083333333332593E-3</v>
      </c>
      <c r="T55" s="157" t="s">
        <v>71</v>
      </c>
      <c r="U55" s="157">
        <v>194</v>
      </c>
      <c r="V55" s="157">
        <v>183</v>
      </c>
      <c r="W55" s="157">
        <v>7</v>
      </c>
      <c r="X55" s="157">
        <v>4</v>
      </c>
      <c r="Y55" s="158">
        <v>0.94</v>
      </c>
      <c r="AA55" s="17" t="s">
        <v>71</v>
      </c>
      <c r="AB55" s="157">
        <v>194</v>
      </c>
      <c r="AC55" s="157">
        <v>183</v>
      </c>
      <c r="AD55" s="157">
        <v>7</v>
      </c>
      <c r="AE55" s="157">
        <v>4</v>
      </c>
      <c r="AF55" s="158">
        <v>0.94</v>
      </c>
      <c r="AH55" s="157" t="s">
        <v>71</v>
      </c>
      <c r="AI55" s="157">
        <v>196</v>
      </c>
      <c r="AJ55" s="157">
        <v>186</v>
      </c>
      <c r="AK55" s="157">
        <v>7</v>
      </c>
      <c r="AL55" s="157">
        <v>3</v>
      </c>
      <c r="AM55" s="158">
        <v>0.95</v>
      </c>
    </row>
    <row r="56" spans="4:39">
      <c r="D56" s="157" t="s">
        <v>72</v>
      </c>
      <c r="E56" s="157">
        <v>85</v>
      </c>
      <c r="F56" s="157">
        <v>53</v>
      </c>
      <c r="G56" s="157">
        <v>3</v>
      </c>
      <c r="H56" s="157">
        <v>29</v>
      </c>
      <c r="I56" s="158">
        <f t="shared" si="0"/>
        <v>0.62352941176470589</v>
      </c>
      <c r="L56" s="157" t="s">
        <v>72</v>
      </c>
      <c r="M56" s="157">
        <v>85</v>
      </c>
      <c r="N56" s="157">
        <v>53</v>
      </c>
      <c r="O56" s="157">
        <v>3</v>
      </c>
      <c r="P56" s="157">
        <v>29</v>
      </c>
      <c r="Q56" s="158">
        <f t="shared" si="1"/>
        <v>0.62352941176470589</v>
      </c>
      <c r="R56" s="162">
        <f t="shared" si="2"/>
        <v>0</v>
      </c>
      <c r="T56" s="157" t="s">
        <v>72</v>
      </c>
      <c r="U56" s="157">
        <v>85</v>
      </c>
      <c r="V56" s="157">
        <v>54</v>
      </c>
      <c r="W56" s="157">
        <v>2</v>
      </c>
      <c r="X56" s="157">
        <v>29</v>
      </c>
      <c r="Y56" s="158">
        <v>0.64</v>
      </c>
      <c r="AA56" s="157" t="s">
        <v>72</v>
      </c>
      <c r="AB56" s="157">
        <v>85</v>
      </c>
      <c r="AC56" s="157">
        <v>52</v>
      </c>
      <c r="AD56" s="157">
        <v>3</v>
      </c>
      <c r="AE56" s="157">
        <v>30</v>
      </c>
      <c r="AF56" s="158">
        <v>0.61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v>0.64</v>
      </c>
    </row>
    <row r="57" spans="4:39">
      <c r="D57" s="157" t="s">
        <v>73</v>
      </c>
      <c r="E57" s="157">
        <v>291</v>
      </c>
      <c r="F57" s="157">
        <v>268</v>
      </c>
      <c r="G57" s="157">
        <v>17</v>
      </c>
      <c r="H57" s="157">
        <v>6</v>
      </c>
      <c r="I57" s="158">
        <f t="shared" si="0"/>
        <v>0.92096219931271472</v>
      </c>
      <c r="L57" s="157" t="s">
        <v>73</v>
      </c>
      <c r="M57" s="157">
        <v>291</v>
      </c>
      <c r="N57" s="157">
        <v>268</v>
      </c>
      <c r="O57" s="157">
        <v>17</v>
      </c>
      <c r="P57" s="157">
        <v>6</v>
      </c>
      <c r="Q57" s="158">
        <f t="shared" si="1"/>
        <v>0.92096219931271472</v>
      </c>
      <c r="R57" s="162">
        <f t="shared" si="2"/>
        <v>0</v>
      </c>
      <c r="T57" s="157" t="s">
        <v>73</v>
      </c>
      <c r="U57" s="157">
        <v>291</v>
      </c>
      <c r="V57" s="157">
        <v>268</v>
      </c>
      <c r="W57" s="157">
        <v>17</v>
      </c>
      <c r="X57" s="157">
        <v>6</v>
      </c>
      <c r="Y57" s="158">
        <v>0.92</v>
      </c>
      <c r="AA57" s="157" t="s">
        <v>73</v>
      </c>
      <c r="AB57" s="157">
        <v>291</v>
      </c>
      <c r="AC57" s="157">
        <v>268</v>
      </c>
      <c r="AD57" s="157">
        <v>17</v>
      </c>
      <c r="AE57" s="157">
        <v>6</v>
      </c>
      <c r="AF57" s="158">
        <v>0.92</v>
      </c>
      <c r="AH57" s="157" t="s">
        <v>73</v>
      </c>
      <c r="AI57" s="157">
        <v>291</v>
      </c>
      <c r="AJ57" s="157">
        <v>268</v>
      </c>
      <c r="AK57" s="157">
        <v>17</v>
      </c>
      <c r="AL57" s="157">
        <v>6</v>
      </c>
      <c r="AM57" s="158">
        <v>0.92</v>
      </c>
    </row>
    <row r="58" spans="4:39">
      <c r="D58" s="157" t="s">
        <v>264</v>
      </c>
      <c r="E58" s="157">
        <v>7</v>
      </c>
      <c r="F58" s="157">
        <v>6</v>
      </c>
      <c r="G58" s="157">
        <v>1</v>
      </c>
      <c r="H58" s="157">
        <v>0</v>
      </c>
      <c r="I58" s="158">
        <f t="shared" si="0"/>
        <v>0.8571428571428571</v>
      </c>
      <c r="L58" s="157" t="s">
        <v>264</v>
      </c>
      <c r="M58" s="157">
        <v>7</v>
      </c>
      <c r="N58" s="157">
        <v>6</v>
      </c>
      <c r="O58" s="157">
        <v>1</v>
      </c>
      <c r="P58" s="157">
        <v>0</v>
      </c>
      <c r="Q58" s="158">
        <f t="shared" si="1"/>
        <v>0.8571428571428571</v>
      </c>
      <c r="R58" s="162">
        <f t="shared" si="2"/>
        <v>0</v>
      </c>
      <c r="T58" s="157" t="s">
        <v>264</v>
      </c>
      <c r="U58" s="157">
        <v>7</v>
      </c>
      <c r="V58" s="157">
        <v>6</v>
      </c>
      <c r="W58" s="157">
        <v>1</v>
      </c>
      <c r="X58" s="157">
        <v>0</v>
      </c>
      <c r="Y58" s="158">
        <v>0.86</v>
      </c>
      <c r="AA58" s="157" t="s">
        <v>264</v>
      </c>
      <c r="AB58" s="157">
        <v>7</v>
      </c>
      <c r="AC58" s="157">
        <v>6</v>
      </c>
      <c r="AD58" s="157">
        <v>1</v>
      </c>
      <c r="AE58" s="157">
        <v>0</v>
      </c>
      <c r="AF58" s="158">
        <v>0.86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v>0.86</v>
      </c>
    </row>
    <row r="59" spans="4:39">
      <c r="D59" s="157" t="s">
        <v>270</v>
      </c>
      <c r="E59" s="157">
        <v>144</v>
      </c>
      <c r="F59" s="157">
        <v>134</v>
      </c>
      <c r="G59" s="157">
        <v>8</v>
      </c>
      <c r="H59" s="157">
        <v>2</v>
      </c>
      <c r="I59" s="158">
        <f t="shared" si="0"/>
        <v>0.93055555555555558</v>
      </c>
      <c r="L59" s="157" t="s">
        <v>270</v>
      </c>
      <c r="M59" s="157">
        <v>144</v>
      </c>
      <c r="N59" s="157">
        <v>134</v>
      </c>
      <c r="O59" s="157">
        <v>8</v>
      </c>
      <c r="P59" s="157">
        <v>2</v>
      </c>
      <c r="Q59" s="158">
        <f t="shared" si="1"/>
        <v>0.93055555555555558</v>
      </c>
      <c r="R59" s="162">
        <f t="shared" si="2"/>
        <v>0</v>
      </c>
      <c r="T59" s="157" t="s">
        <v>270</v>
      </c>
      <c r="U59" s="157">
        <v>144</v>
      </c>
      <c r="V59" s="157">
        <v>134</v>
      </c>
      <c r="W59" s="157">
        <v>8</v>
      </c>
      <c r="X59" s="157">
        <v>2</v>
      </c>
      <c r="Y59" s="158">
        <v>0.93</v>
      </c>
      <c r="AA59" s="157" t="s">
        <v>270</v>
      </c>
      <c r="AB59" s="157">
        <v>144</v>
      </c>
      <c r="AC59" s="157">
        <v>134</v>
      </c>
      <c r="AD59" s="157">
        <v>8</v>
      </c>
      <c r="AE59" s="157">
        <v>2</v>
      </c>
      <c r="AF59" s="158">
        <v>0.93</v>
      </c>
      <c r="AH59" s="157" t="s">
        <v>270</v>
      </c>
      <c r="AI59" s="157">
        <v>144</v>
      </c>
      <c r="AJ59" s="157">
        <v>131</v>
      </c>
      <c r="AK59" s="157">
        <v>8</v>
      </c>
      <c r="AL59" s="157">
        <v>5</v>
      </c>
      <c r="AM59" s="158">
        <v>0.91</v>
      </c>
    </row>
    <row r="60" spans="4:39">
      <c r="D60" s="157" t="s">
        <v>265</v>
      </c>
      <c r="E60" s="157">
        <v>68</v>
      </c>
      <c r="F60" s="157">
        <v>68</v>
      </c>
      <c r="G60" s="157">
        <v>0</v>
      </c>
      <c r="H60" s="157">
        <v>0</v>
      </c>
      <c r="I60" s="158">
        <f t="shared" si="0"/>
        <v>1</v>
      </c>
      <c r="L60" s="157" t="s">
        <v>265</v>
      </c>
      <c r="M60" s="157">
        <v>68</v>
      </c>
      <c r="N60" s="157">
        <v>68</v>
      </c>
      <c r="O60" s="157">
        <v>0</v>
      </c>
      <c r="P60" s="157">
        <v>0</v>
      </c>
      <c r="Q60" s="158">
        <f t="shared" si="1"/>
        <v>1</v>
      </c>
      <c r="R60" s="162">
        <f t="shared" si="2"/>
        <v>0</v>
      </c>
      <c r="T60" s="157" t="s">
        <v>265</v>
      </c>
      <c r="U60" s="157">
        <v>68</v>
      </c>
      <c r="V60" s="157">
        <v>68</v>
      </c>
      <c r="W60" s="157">
        <v>0</v>
      </c>
      <c r="X60" s="157">
        <v>0</v>
      </c>
      <c r="Y60" s="158">
        <v>1</v>
      </c>
      <c r="AA60" s="157" t="s">
        <v>265</v>
      </c>
      <c r="AB60" s="157">
        <v>68</v>
      </c>
      <c r="AC60" s="157">
        <v>68</v>
      </c>
      <c r="AD60" s="157">
        <v>0</v>
      </c>
      <c r="AE60" s="157">
        <v>0</v>
      </c>
      <c r="AF60" s="158">
        <v>1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v>1</v>
      </c>
    </row>
    <row r="61" spans="4:39">
      <c r="D61" s="157" t="s">
        <v>180</v>
      </c>
      <c r="E61" s="157">
        <v>3</v>
      </c>
      <c r="F61" s="157">
        <v>3</v>
      </c>
      <c r="G61" s="157">
        <v>0</v>
      </c>
      <c r="H61" s="157">
        <v>0</v>
      </c>
      <c r="I61" s="158">
        <f t="shared" si="0"/>
        <v>1</v>
      </c>
      <c r="L61" s="157" t="s">
        <v>180</v>
      </c>
      <c r="M61" s="157">
        <v>3</v>
      </c>
      <c r="N61" s="157">
        <v>3</v>
      </c>
      <c r="O61" s="157">
        <v>0</v>
      </c>
      <c r="P61" s="157">
        <v>0</v>
      </c>
      <c r="Q61" s="158">
        <f t="shared" si="1"/>
        <v>1</v>
      </c>
      <c r="R61" s="162">
        <f t="shared" si="2"/>
        <v>0</v>
      </c>
      <c r="T61" s="157" t="s">
        <v>180</v>
      </c>
      <c r="U61" s="157">
        <v>3</v>
      </c>
      <c r="V61" s="157">
        <v>3</v>
      </c>
      <c r="W61" s="157">
        <v>0</v>
      </c>
      <c r="X61" s="157">
        <v>0</v>
      </c>
      <c r="Y61" s="158">
        <v>1</v>
      </c>
      <c r="AA61" s="157" t="s">
        <v>180</v>
      </c>
      <c r="AB61" s="157">
        <v>3</v>
      </c>
      <c r="AC61" s="157">
        <v>3</v>
      </c>
      <c r="AD61" s="157">
        <v>0</v>
      </c>
      <c r="AE61" s="157">
        <v>0</v>
      </c>
      <c r="AF61" s="158">
        <v>1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v>1</v>
      </c>
    </row>
    <row r="62" spans="4:39">
      <c r="D62" s="157" t="s">
        <v>77</v>
      </c>
      <c r="E62" s="157">
        <v>7</v>
      </c>
      <c r="F62" s="157">
        <v>6</v>
      </c>
      <c r="G62" s="157">
        <v>1</v>
      </c>
      <c r="H62" s="157">
        <v>0</v>
      </c>
      <c r="I62" s="158">
        <f t="shared" si="0"/>
        <v>0.8571428571428571</v>
      </c>
      <c r="L62" s="157" t="s">
        <v>77</v>
      </c>
      <c r="M62" s="157">
        <v>7</v>
      </c>
      <c r="N62" s="157">
        <v>6</v>
      </c>
      <c r="O62" s="157">
        <v>1</v>
      </c>
      <c r="P62" s="157">
        <v>0</v>
      </c>
      <c r="Q62" s="158">
        <f t="shared" si="1"/>
        <v>0.8571428571428571</v>
      </c>
      <c r="R62" s="162">
        <f t="shared" si="2"/>
        <v>0</v>
      </c>
      <c r="T62" s="157" t="s">
        <v>77</v>
      </c>
      <c r="U62" s="157">
        <v>7</v>
      </c>
      <c r="V62" s="157">
        <v>6</v>
      </c>
      <c r="W62" s="157">
        <v>1</v>
      </c>
      <c r="X62" s="157">
        <v>0</v>
      </c>
      <c r="Y62" s="158">
        <v>0.86</v>
      </c>
      <c r="AA62" s="157" t="s">
        <v>77</v>
      </c>
      <c r="AB62" s="157">
        <v>7</v>
      </c>
      <c r="AC62" s="157">
        <v>6</v>
      </c>
      <c r="AD62" s="157">
        <v>1</v>
      </c>
      <c r="AE62" s="157">
        <v>0</v>
      </c>
      <c r="AF62" s="158">
        <v>0.86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v>0.86</v>
      </c>
    </row>
    <row r="63" spans="4:39">
      <c r="D63" s="157" t="s">
        <v>78</v>
      </c>
      <c r="E63" s="157">
        <v>32</v>
      </c>
      <c r="F63" s="157">
        <v>31</v>
      </c>
      <c r="G63" s="157">
        <v>1</v>
      </c>
      <c r="H63" s="157">
        <v>0</v>
      </c>
      <c r="I63" s="158">
        <f t="shared" si="0"/>
        <v>0.96875</v>
      </c>
      <c r="L63" s="157" t="s">
        <v>78</v>
      </c>
      <c r="M63" s="157">
        <v>32</v>
      </c>
      <c r="N63" s="157">
        <v>31</v>
      </c>
      <c r="O63" s="157">
        <v>1</v>
      </c>
      <c r="P63" s="157">
        <v>0</v>
      </c>
      <c r="Q63" s="158">
        <f t="shared" si="1"/>
        <v>0.96875</v>
      </c>
      <c r="R63" s="162">
        <f t="shared" si="2"/>
        <v>0</v>
      </c>
      <c r="T63" s="157" t="s">
        <v>78</v>
      </c>
      <c r="U63" s="157">
        <v>32</v>
      </c>
      <c r="V63" s="157">
        <v>31</v>
      </c>
      <c r="W63" s="157">
        <v>1</v>
      </c>
      <c r="X63" s="157">
        <v>0</v>
      </c>
      <c r="Y63" s="158">
        <v>0.97</v>
      </c>
      <c r="AA63" s="157" t="s">
        <v>78</v>
      </c>
      <c r="AB63" s="157">
        <v>32</v>
      </c>
      <c r="AC63" s="157">
        <v>31</v>
      </c>
      <c r="AD63" s="157">
        <v>1</v>
      </c>
      <c r="AE63" s="157">
        <v>0</v>
      </c>
      <c r="AF63" s="158">
        <v>0.97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v>0.97</v>
      </c>
    </row>
    <row r="64" spans="4:39">
      <c r="D64" s="157" t="s">
        <v>266</v>
      </c>
      <c r="E64" s="157">
        <v>160</v>
      </c>
      <c r="F64" s="157">
        <v>32</v>
      </c>
      <c r="G64" s="157">
        <v>48</v>
      </c>
      <c r="H64" s="157">
        <v>80</v>
      </c>
      <c r="I64" s="158">
        <f t="shared" si="0"/>
        <v>0.2</v>
      </c>
      <c r="L64" s="157" t="s">
        <v>266</v>
      </c>
      <c r="M64" s="157">
        <v>160</v>
      </c>
      <c r="N64" s="157">
        <v>32</v>
      </c>
      <c r="O64" s="157">
        <v>49</v>
      </c>
      <c r="P64" s="157">
        <v>79</v>
      </c>
      <c r="Q64" s="158">
        <f t="shared" si="1"/>
        <v>0.2</v>
      </c>
      <c r="R64" s="162">
        <f t="shared" si="2"/>
        <v>0</v>
      </c>
      <c r="T64" s="157" t="s">
        <v>266</v>
      </c>
      <c r="U64" s="157">
        <v>160</v>
      </c>
      <c r="V64" s="157">
        <v>32</v>
      </c>
      <c r="W64" s="157">
        <v>49</v>
      </c>
      <c r="X64" s="157">
        <v>79</v>
      </c>
      <c r="Y64" s="158">
        <v>0.2</v>
      </c>
      <c r="AA64" s="157" t="s">
        <v>266</v>
      </c>
      <c r="AB64" s="157">
        <v>160</v>
      </c>
      <c r="AC64" s="157">
        <v>32</v>
      </c>
      <c r="AD64" s="157">
        <v>49</v>
      </c>
      <c r="AE64" s="157">
        <v>79</v>
      </c>
      <c r="AF64" s="158">
        <v>0.2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v>0.2</v>
      </c>
    </row>
    <row r="65" spans="4:39">
      <c r="D65" s="157" t="s">
        <v>106</v>
      </c>
      <c r="E65" s="157">
        <v>52</v>
      </c>
      <c r="F65" s="157">
        <v>52</v>
      </c>
      <c r="G65" s="157">
        <v>0</v>
      </c>
      <c r="H65" s="157">
        <v>0</v>
      </c>
      <c r="I65" s="158">
        <f t="shared" si="0"/>
        <v>1</v>
      </c>
      <c r="L65" s="157" t="s">
        <v>106</v>
      </c>
      <c r="M65" s="157">
        <v>52</v>
      </c>
      <c r="N65" s="157">
        <v>52</v>
      </c>
      <c r="O65" s="157">
        <v>0</v>
      </c>
      <c r="P65" s="157">
        <v>0</v>
      </c>
      <c r="Q65" s="158">
        <f t="shared" si="1"/>
        <v>1</v>
      </c>
      <c r="R65" s="162">
        <f t="shared" si="2"/>
        <v>0</v>
      </c>
      <c r="T65" s="157" t="s">
        <v>106</v>
      </c>
      <c r="U65" s="157">
        <v>52</v>
      </c>
      <c r="V65" s="157">
        <v>52</v>
      </c>
      <c r="W65" s="157">
        <v>0</v>
      </c>
      <c r="X65" s="157">
        <v>0</v>
      </c>
      <c r="Y65" s="158">
        <v>1</v>
      </c>
      <c r="AA65" s="157" t="s">
        <v>106</v>
      </c>
      <c r="AB65" s="157">
        <v>52</v>
      </c>
      <c r="AC65" s="157">
        <v>52</v>
      </c>
      <c r="AD65" s="157">
        <v>0</v>
      </c>
      <c r="AE65" s="157">
        <v>0</v>
      </c>
      <c r="AF65" s="158">
        <v>1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v>1</v>
      </c>
    </row>
    <row r="66" spans="4:39">
      <c r="D66" s="157" t="s">
        <v>80</v>
      </c>
      <c r="E66" s="157">
        <v>20</v>
      </c>
      <c r="F66" s="157">
        <v>20</v>
      </c>
      <c r="G66" s="157">
        <v>0</v>
      </c>
      <c r="H66" s="157">
        <v>0</v>
      </c>
      <c r="I66" s="158">
        <f t="shared" si="0"/>
        <v>1</v>
      </c>
      <c r="L66" s="157" t="s">
        <v>80</v>
      </c>
      <c r="M66" s="157">
        <v>20</v>
      </c>
      <c r="N66" s="157">
        <v>20</v>
      </c>
      <c r="O66" s="157">
        <v>0</v>
      </c>
      <c r="P66" s="157">
        <v>0</v>
      </c>
      <c r="Q66" s="158">
        <f t="shared" si="1"/>
        <v>1</v>
      </c>
      <c r="R66" s="162">
        <f t="shared" si="2"/>
        <v>0</v>
      </c>
      <c r="T66" s="157" t="s">
        <v>80</v>
      </c>
      <c r="U66" s="157">
        <v>20</v>
      </c>
      <c r="V66" s="157">
        <v>20</v>
      </c>
      <c r="W66" s="157">
        <v>0</v>
      </c>
      <c r="X66" s="157">
        <v>0</v>
      </c>
      <c r="Y66" s="158">
        <v>1</v>
      </c>
      <c r="AA66" s="157" t="s">
        <v>80</v>
      </c>
      <c r="AB66" s="157">
        <v>20</v>
      </c>
      <c r="AC66" s="157">
        <v>20</v>
      </c>
      <c r="AD66" s="157">
        <v>0</v>
      </c>
      <c r="AE66" s="157">
        <v>0</v>
      </c>
      <c r="AF66" s="158">
        <v>1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v>1</v>
      </c>
    </row>
    <row r="67" spans="4:39">
      <c r="D67" s="157" t="s">
        <v>85</v>
      </c>
      <c r="E67" s="157">
        <v>3</v>
      </c>
      <c r="F67" s="157">
        <v>3</v>
      </c>
      <c r="G67" s="157">
        <v>0</v>
      </c>
      <c r="H67" s="157">
        <v>0</v>
      </c>
      <c r="I67" s="158">
        <f t="shared" si="0"/>
        <v>1</v>
      </c>
      <c r="L67" s="157" t="s">
        <v>85</v>
      </c>
      <c r="M67" s="157">
        <v>3</v>
      </c>
      <c r="N67" s="157">
        <v>3</v>
      </c>
      <c r="O67" s="157">
        <v>0</v>
      </c>
      <c r="P67" s="157">
        <v>0</v>
      </c>
      <c r="Q67" s="158">
        <f t="shared" si="1"/>
        <v>1</v>
      </c>
      <c r="R67" s="162">
        <f t="shared" si="2"/>
        <v>0</v>
      </c>
      <c r="T67" s="157" t="s">
        <v>85</v>
      </c>
      <c r="U67" s="157">
        <v>3</v>
      </c>
      <c r="V67" s="157">
        <v>3</v>
      </c>
      <c r="W67" s="157">
        <v>0</v>
      </c>
      <c r="X67" s="157">
        <v>0</v>
      </c>
      <c r="Y67" s="158">
        <v>1</v>
      </c>
      <c r="AA67" s="157" t="s">
        <v>85</v>
      </c>
      <c r="AB67" s="157">
        <v>3</v>
      </c>
      <c r="AC67" s="157">
        <v>3</v>
      </c>
      <c r="AD67" s="157">
        <v>0</v>
      </c>
      <c r="AE67" s="157">
        <v>0</v>
      </c>
      <c r="AF67" s="158">
        <v>1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v>1</v>
      </c>
    </row>
    <row r="68" spans="4:39">
      <c r="D68" s="157" t="s">
        <v>108</v>
      </c>
      <c r="E68" s="157">
        <v>4</v>
      </c>
      <c r="F68" s="157">
        <v>4</v>
      </c>
      <c r="G68" s="157">
        <v>0</v>
      </c>
      <c r="H68" s="157">
        <v>0</v>
      </c>
      <c r="I68" s="158">
        <f t="shared" ref="I68:I74" si="3">F68/E68</f>
        <v>1</v>
      </c>
      <c r="L68" s="157" t="s">
        <v>108</v>
      </c>
      <c r="M68" s="157">
        <v>4</v>
      </c>
      <c r="N68" s="157">
        <v>4</v>
      </c>
      <c r="O68" s="157">
        <v>0</v>
      </c>
      <c r="P68" s="157">
        <v>0</v>
      </c>
      <c r="Q68" s="158">
        <f t="shared" ref="Q68:Q73" si="4">N68/M68</f>
        <v>1</v>
      </c>
      <c r="R68" s="162">
        <f t="shared" ref="R68:R73" si="5">Q68-I68</f>
        <v>0</v>
      </c>
      <c r="T68" s="157" t="s">
        <v>108</v>
      </c>
      <c r="U68" s="157">
        <v>4</v>
      </c>
      <c r="V68" s="157">
        <v>4</v>
      </c>
      <c r="W68" s="157">
        <v>0</v>
      </c>
      <c r="X68" s="157">
        <v>0</v>
      </c>
      <c r="Y68" s="158">
        <v>1</v>
      </c>
      <c r="AA68" s="157" t="s">
        <v>108</v>
      </c>
      <c r="AB68" s="157">
        <v>4</v>
      </c>
      <c r="AC68" s="157">
        <v>4</v>
      </c>
      <c r="AD68" s="157">
        <v>0</v>
      </c>
      <c r="AE68" s="157">
        <v>0</v>
      </c>
      <c r="AF68" s="158">
        <v>1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v>1</v>
      </c>
    </row>
    <row r="69" spans="4:39">
      <c r="D69" s="157" t="s">
        <v>267</v>
      </c>
      <c r="E69" s="157">
        <v>92</v>
      </c>
      <c r="F69" s="157">
        <v>76</v>
      </c>
      <c r="G69" s="157">
        <v>10</v>
      </c>
      <c r="H69" s="157">
        <v>6</v>
      </c>
      <c r="I69" s="158">
        <f t="shared" si="3"/>
        <v>0.82608695652173914</v>
      </c>
      <c r="L69" s="157" t="s">
        <v>267</v>
      </c>
      <c r="M69" s="157">
        <v>92</v>
      </c>
      <c r="N69" s="157">
        <v>76</v>
      </c>
      <c r="O69" s="157">
        <v>10</v>
      </c>
      <c r="P69" s="157">
        <v>6</v>
      </c>
      <c r="Q69" s="158">
        <f t="shared" si="4"/>
        <v>0.82608695652173914</v>
      </c>
      <c r="R69" s="162">
        <f t="shared" si="5"/>
        <v>0</v>
      </c>
      <c r="T69" s="157" t="s">
        <v>267</v>
      </c>
      <c r="U69" s="157">
        <v>92</v>
      </c>
      <c r="V69" s="157">
        <v>76</v>
      </c>
      <c r="W69" s="157">
        <v>10</v>
      </c>
      <c r="X69" s="157">
        <v>6</v>
      </c>
      <c r="Y69" s="158">
        <v>0.83</v>
      </c>
      <c r="AA69" s="157" t="s">
        <v>267</v>
      </c>
      <c r="AB69" s="157">
        <v>92</v>
      </c>
      <c r="AC69" s="157">
        <v>76</v>
      </c>
      <c r="AD69" s="157">
        <v>10</v>
      </c>
      <c r="AE69" s="157">
        <v>6</v>
      </c>
      <c r="AF69" s="158">
        <v>0.83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v>0.83</v>
      </c>
    </row>
    <row r="70" spans="4:39">
      <c r="D70" s="157" t="s">
        <v>82</v>
      </c>
      <c r="E70" s="157">
        <v>71</v>
      </c>
      <c r="F70" s="157">
        <v>46</v>
      </c>
      <c r="G70" s="157">
        <v>7</v>
      </c>
      <c r="H70" s="157">
        <v>18</v>
      </c>
      <c r="I70" s="158">
        <f t="shared" si="3"/>
        <v>0.647887323943662</v>
      </c>
      <c r="L70" s="157" t="s">
        <v>82</v>
      </c>
      <c r="M70" s="157">
        <v>71</v>
      </c>
      <c r="N70" s="157">
        <v>45</v>
      </c>
      <c r="O70" s="159">
        <v>8</v>
      </c>
      <c r="P70" s="157">
        <v>18</v>
      </c>
      <c r="Q70" s="158">
        <f t="shared" si="4"/>
        <v>0.63380281690140849</v>
      </c>
      <c r="R70" s="162">
        <f t="shared" si="5"/>
        <v>-1.4084507042253502E-2</v>
      </c>
      <c r="T70" s="157" t="s">
        <v>82</v>
      </c>
      <c r="U70" s="157">
        <v>71</v>
      </c>
      <c r="V70" s="157">
        <v>45</v>
      </c>
      <c r="W70" s="157">
        <v>8</v>
      </c>
      <c r="X70" s="157">
        <v>18</v>
      </c>
      <c r="Y70" s="158">
        <v>0.63</v>
      </c>
      <c r="AA70" s="157" t="s">
        <v>82</v>
      </c>
      <c r="AB70" s="157">
        <v>71</v>
      </c>
      <c r="AC70" s="157">
        <v>46</v>
      </c>
      <c r="AD70" s="157">
        <v>7</v>
      </c>
      <c r="AE70" s="157">
        <v>18</v>
      </c>
      <c r="AF70" s="158">
        <v>0.65</v>
      </c>
      <c r="AH70" s="157" t="s">
        <v>82</v>
      </c>
      <c r="AI70" s="157">
        <v>71</v>
      </c>
      <c r="AJ70" s="157">
        <v>46</v>
      </c>
      <c r="AK70" s="157">
        <v>7</v>
      </c>
      <c r="AL70" s="157">
        <v>18</v>
      </c>
      <c r="AM70" s="158">
        <v>0.65</v>
      </c>
    </row>
    <row r="71" spans="4:39">
      <c r="D71" s="157" t="s">
        <v>86</v>
      </c>
      <c r="E71" s="157">
        <v>1497</v>
      </c>
      <c r="F71" s="157">
        <v>1369</v>
      </c>
      <c r="G71" s="157">
        <v>128</v>
      </c>
      <c r="H71" s="157">
        <v>0</v>
      </c>
      <c r="I71" s="158">
        <f t="shared" si="3"/>
        <v>0.91449565798263188</v>
      </c>
      <c r="L71" s="157" t="s">
        <v>86</v>
      </c>
      <c r="M71" s="157">
        <v>1497</v>
      </c>
      <c r="N71" s="157">
        <v>1369</v>
      </c>
      <c r="O71" s="157">
        <v>128</v>
      </c>
      <c r="P71" s="157">
        <v>0</v>
      </c>
      <c r="Q71" s="158">
        <f t="shared" si="4"/>
        <v>0.91449565798263188</v>
      </c>
      <c r="R71" s="162">
        <f t="shared" si="5"/>
        <v>0</v>
      </c>
      <c r="T71" s="157" t="s">
        <v>86</v>
      </c>
      <c r="U71" s="157">
        <v>1497</v>
      </c>
      <c r="V71" s="157">
        <v>1369</v>
      </c>
      <c r="W71" s="157">
        <v>128</v>
      </c>
      <c r="X71" s="157">
        <v>0</v>
      </c>
      <c r="Y71" s="158">
        <v>0.91</v>
      </c>
      <c r="AA71" s="157" t="s">
        <v>86</v>
      </c>
      <c r="AB71" s="157">
        <v>1497</v>
      </c>
      <c r="AC71" s="157">
        <v>1369</v>
      </c>
      <c r="AD71" s="157">
        <v>128</v>
      </c>
      <c r="AE71" s="157">
        <v>0</v>
      </c>
      <c r="AF71" s="158">
        <v>0.91</v>
      </c>
      <c r="AH71" s="157" t="s">
        <v>86</v>
      </c>
      <c r="AI71" s="157">
        <v>1649</v>
      </c>
      <c r="AJ71" s="157">
        <v>1361</v>
      </c>
      <c r="AK71" s="157">
        <v>137</v>
      </c>
      <c r="AL71" s="157">
        <v>151</v>
      </c>
      <c r="AM71" s="158">
        <v>0.83</v>
      </c>
    </row>
    <row r="72" spans="4:39">
      <c r="D72" s="157" t="s">
        <v>83</v>
      </c>
      <c r="E72" s="157">
        <v>22</v>
      </c>
      <c r="F72" s="157">
        <v>21</v>
      </c>
      <c r="G72" s="157">
        <v>1</v>
      </c>
      <c r="H72" s="157">
        <v>0</v>
      </c>
      <c r="I72" s="158">
        <f t="shared" si="3"/>
        <v>0.95454545454545459</v>
      </c>
      <c r="L72" s="157" t="s">
        <v>83</v>
      </c>
      <c r="M72" s="157">
        <v>22</v>
      </c>
      <c r="N72" s="157">
        <v>21</v>
      </c>
      <c r="O72" s="157">
        <v>1</v>
      </c>
      <c r="P72" s="157">
        <v>0</v>
      </c>
      <c r="Q72" s="158">
        <f t="shared" si="4"/>
        <v>0.95454545454545459</v>
      </c>
      <c r="R72" s="162">
        <f t="shared" si="5"/>
        <v>0</v>
      </c>
      <c r="T72" s="157" t="s">
        <v>83</v>
      </c>
      <c r="U72" s="157">
        <v>22</v>
      </c>
      <c r="V72" s="157">
        <v>21</v>
      </c>
      <c r="W72" s="157">
        <v>1</v>
      </c>
      <c r="X72" s="157">
        <v>0</v>
      </c>
      <c r="Y72" s="158">
        <v>0.95</v>
      </c>
      <c r="AA72" s="157" t="s">
        <v>83</v>
      </c>
      <c r="AB72" s="157">
        <v>22</v>
      </c>
      <c r="AC72" s="157">
        <v>21</v>
      </c>
      <c r="AD72" s="157">
        <v>1</v>
      </c>
      <c r="AE72" s="157">
        <v>0</v>
      </c>
      <c r="AF72" s="158">
        <v>0.95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v>0.95</v>
      </c>
    </row>
    <row r="73" spans="4:39">
      <c r="D73" s="157" t="s">
        <v>84</v>
      </c>
      <c r="E73" s="157">
        <v>134</v>
      </c>
      <c r="F73" s="157">
        <v>110</v>
      </c>
      <c r="G73" s="157">
        <v>13</v>
      </c>
      <c r="H73" s="157">
        <v>11</v>
      </c>
      <c r="I73" s="158">
        <f t="shared" si="3"/>
        <v>0.82089552238805974</v>
      </c>
      <c r="L73" s="157" t="s">
        <v>84</v>
      </c>
      <c r="M73" s="157">
        <v>134</v>
      </c>
      <c r="N73" s="157">
        <v>111</v>
      </c>
      <c r="O73" s="157">
        <v>13</v>
      </c>
      <c r="P73" s="159">
        <v>10</v>
      </c>
      <c r="Q73" s="158">
        <f t="shared" si="4"/>
        <v>0.82835820895522383</v>
      </c>
      <c r="R73" s="162">
        <f t="shared" si="5"/>
        <v>7.4626865671640896E-3</v>
      </c>
      <c r="T73" s="157" t="s">
        <v>84</v>
      </c>
      <c r="U73" s="157">
        <v>134</v>
      </c>
      <c r="V73" s="157">
        <v>111</v>
      </c>
      <c r="W73" s="157">
        <v>13</v>
      </c>
      <c r="X73" s="157">
        <v>10</v>
      </c>
      <c r="Y73" s="158">
        <v>0.83</v>
      </c>
      <c r="AA73" s="157" t="s">
        <v>84</v>
      </c>
      <c r="AB73" s="157">
        <v>134</v>
      </c>
      <c r="AC73" s="157">
        <v>110</v>
      </c>
      <c r="AD73" s="157">
        <v>13</v>
      </c>
      <c r="AE73" s="157">
        <v>11</v>
      </c>
      <c r="AF73" s="158">
        <v>0.82</v>
      </c>
      <c r="AH73" s="157" t="s">
        <v>84</v>
      </c>
      <c r="AI73" s="157">
        <v>134</v>
      </c>
      <c r="AJ73" s="157">
        <v>111</v>
      </c>
      <c r="AK73" s="157">
        <v>13</v>
      </c>
      <c r="AL73" s="157">
        <v>10</v>
      </c>
      <c r="AM73" s="158">
        <v>0.83</v>
      </c>
    </row>
    <row r="74" spans="4:39">
      <c r="E74">
        <f>SUM(E3:E73)</f>
        <v>11064</v>
      </c>
      <c r="F74">
        <f>SUM(F3:F73)</f>
        <v>9578</v>
      </c>
      <c r="I74" s="158">
        <f t="shared" si="3"/>
        <v>0.86569052783803324</v>
      </c>
      <c r="M74">
        <f>SUM(M3:M73)</f>
        <v>11064</v>
      </c>
      <c r="N74">
        <f>SUM(N3:N73)</f>
        <v>9968</v>
      </c>
      <c r="Q74" s="158">
        <f>N74/M74</f>
        <v>0.90093998553868404</v>
      </c>
      <c r="AB74">
        <f>AB4+AB8+AB9+AB11+AB12+AB14+AB17+AB21+AB22+AB31+AB42+AB43+AB55</f>
        <v>3336</v>
      </c>
    </row>
  </sheetData>
  <conditionalFormatting sqref="E4">
    <cfRule type="cellIs" dxfId="4" priority="3" operator="equal">
      <formula>799</formula>
    </cfRule>
    <cfRule type="uniqueValues" priority="4"/>
  </conditionalFormatting>
  <conditionalFormatting sqref="M4">
    <cfRule type="cellIs" dxfId="3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P73"/>
  <sheetViews>
    <sheetView workbookViewId="0">
      <selection activeCell="S75" sqref="S75"/>
    </sheetView>
  </sheetViews>
  <sheetFormatPr defaultRowHeight="15"/>
  <cols>
    <col min="7" max="7" width="9.140625" style="162"/>
  </cols>
  <sheetData>
    <row r="1" spans="2:16">
      <c r="B1" t="s">
        <v>457</v>
      </c>
      <c r="I1" s="157" t="s">
        <v>458</v>
      </c>
      <c r="J1" s="157"/>
      <c r="K1" s="157"/>
      <c r="L1" s="157"/>
      <c r="M1" s="157"/>
      <c r="N1" s="158"/>
    </row>
    <row r="2" spans="2:16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</row>
    <row r="3" spans="2:16" hidden="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P3" s="162">
        <f>G3-N3</f>
        <v>0</v>
      </c>
    </row>
    <row r="4" spans="2:16" hidden="1">
      <c r="B4" s="163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 t="shared" ref="G4:G67" si="0">D4/C4</f>
        <v>1</v>
      </c>
      <c r="I4" s="163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1">K4/J4</f>
        <v>1</v>
      </c>
      <c r="P4" s="162">
        <f t="shared" ref="P4:P67" si="2">G4-N4</f>
        <v>0</v>
      </c>
    </row>
    <row r="5" spans="2:16" hidden="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si="0"/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1"/>
        <v>1</v>
      </c>
      <c r="P5" s="162">
        <f t="shared" si="2"/>
        <v>0</v>
      </c>
    </row>
    <row r="6" spans="2:16" hidden="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0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1"/>
        <v>1</v>
      </c>
      <c r="P6" s="162">
        <f t="shared" si="2"/>
        <v>0</v>
      </c>
    </row>
    <row r="7" spans="2:16" hidden="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0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1"/>
        <v>1</v>
      </c>
      <c r="P7" s="162">
        <f t="shared" si="2"/>
        <v>0</v>
      </c>
    </row>
    <row r="8" spans="2:16" hidden="1">
      <c r="B8" s="161" t="s">
        <v>22</v>
      </c>
      <c r="C8" s="159">
        <v>346</v>
      </c>
      <c r="D8" s="159">
        <v>260</v>
      </c>
      <c r="E8" s="159">
        <v>56</v>
      </c>
      <c r="F8" s="159">
        <v>30</v>
      </c>
      <c r="G8" s="158">
        <f t="shared" si="0"/>
        <v>0.75144508670520227</v>
      </c>
      <c r="I8" s="161" t="s">
        <v>22</v>
      </c>
      <c r="J8" s="159">
        <v>346</v>
      </c>
      <c r="K8" s="159">
        <v>260</v>
      </c>
      <c r="L8" s="159">
        <v>56</v>
      </c>
      <c r="M8" s="159">
        <v>30</v>
      </c>
      <c r="N8" s="158">
        <f t="shared" si="1"/>
        <v>0.75144508670520227</v>
      </c>
      <c r="P8" s="162">
        <f t="shared" si="2"/>
        <v>0</v>
      </c>
    </row>
    <row r="9" spans="2:16" hidden="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f t="shared" si="0"/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1"/>
        <v>1</v>
      </c>
      <c r="P9" s="162">
        <f t="shared" si="2"/>
        <v>0</v>
      </c>
    </row>
    <row r="10" spans="2:16" hidden="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0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1"/>
        <v>1</v>
      </c>
      <c r="P10" s="162">
        <f t="shared" si="2"/>
        <v>0</v>
      </c>
    </row>
    <row r="11" spans="2:16" hidden="1">
      <c r="B11" s="173" t="s">
        <v>25</v>
      </c>
      <c r="C11" s="159">
        <v>857</v>
      </c>
      <c r="D11" s="159">
        <v>846</v>
      </c>
      <c r="E11" s="159">
        <v>11</v>
      </c>
      <c r="F11" s="159">
        <v>0</v>
      </c>
      <c r="G11" s="158">
        <f t="shared" si="0"/>
        <v>0.98716452742123684</v>
      </c>
      <c r="I11" s="173" t="s">
        <v>25</v>
      </c>
      <c r="J11" s="159">
        <v>857</v>
      </c>
      <c r="K11" s="159">
        <v>846</v>
      </c>
      <c r="L11" s="159">
        <v>11</v>
      </c>
      <c r="M11" s="159">
        <v>0</v>
      </c>
      <c r="N11" s="158">
        <f t="shared" si="1"/>
        <v>0.98716452742123684</v>
      </c>
      <c r="P11" s="162">
        <f t="shared" si="2"/>
        <v>0</v>
      </c>
    </row>
    <row r="12" spans="2:16" hidden="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f t="shared" si="0"/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1"/>
        <v>1</v>
      </c>
      <c r="P12" s="162">
        <f t="shared" si="2"/>
        <v>0</v>
      </c>
    </row>
    <row r="13" spans="2:16" hidden="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0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1"/>
        <v>1</v>
      </c>
      <c r="P13" s="162">
        <f t="shared" si="2"/>
        <v>0</v>
      </c>
    </row>
    <row r="14" spans="2:16" hidden="1">
      <c r="B14" s="161" t="s">
        <v>29</v>
      </c>
      <c r="C14" s="157">
        <v>128</v>
      </c>
      <c r="D14" s="157">
        <v>128</v>
      </c>
      <c r="E14" s="157">
        <v>0</v>
      </c>
      <c r="F14" s="157">
        <v>0</v>
      </c>
      <c r="G14" s="158">
        <f t="shared" si="0"/>
        <v>1</v>
      </c>
      <c r="I14" s="161" t="s">
        <v>29</v>
      </c>
      <c r="J14" s="157">
        <v>163</v>
      </c>
      <c r="K14" s="157">
        <v>163</v>
      </c>
      <c r="L14" s="157">
        <v>0</v>
      </c>
      <c r="M14" s="157">
        <v>0</v>
      </c>
      <c r="N14" s="158">
        <f t="shared" si="1"/>
        <v>1</v>
      </c>
      <c r="P14" s="162">
        <f t="shared" si="2"/>
        <v>0</v>
      </c>
    </row>
    <row r="15" spans="2:16" hidden="1">
      <c r="B15" s="157" t="s">
        <v>30</v>
      </c>
      <c r="C15" s="157">
        <v>40</v>
      </c>
      <c r="D15" s="157">
        <v>40</v>
      </c>
      <c r="E15" s="157">
        <v>0</v>
      </c>
      <c r="F15" s="157">
        <v>0</v>
      </c>
      <c r="G15" s="158">
        <f t="shared" si="0"/>
        <v>1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1"/>
        <v>0.83333333333333337</v>
      </c>
      <c r="P15" s="162">
        <f t="shared" si="2"/>
        <v>0.16666666666666663</v>
      </c>
    </row>
    <row r="16" spans="2:16" hidden="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0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1"/>
        <v>1</v>
      </c>
      <c r="P16" s="162">
        <f t="shared" si="2"/>
        <v>0</v>
      </c>
    </row>
    <row r="17" spans="2:16" hidden="1">
      <c r="B17" s="17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f t="shared" si="0"/>
        <v>0.98407643312101911</v>
      </c>
      <c r="I17" s="17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f t="shared" si="1"/>
        <v>0.98407643312101911</v>
      </c>
      <c r="P17" s="162">
        <f t="shared" si="2"/>
        <v>0</v>
      </c>
    </row>
    <row r="18" spans="2:16" hidden="1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0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1"/>
        <v>1</v>
      </c>
      <c r="P18" s="162">
        <f t="shared" si="2"/>
        <v>0</v>
      </c>
    </row>
    <row r="19" spans="2:16" hidden="1">
      <c r="B19" s="157" t="s">
        <v>34</v>
      </c>
      <c r="C19" s="157">
        <v>203</v>
      </c>
      <c r="D19" s="157">
        <v>8</v>
      </c>
      <c r="E19" s="157">
        <v>191</v>
      </c>
      <c r="F19" s="157">
        <v>4</v>
      </c>
      <c r="G19" s="158">
        <f t="shared" si="0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1"/>
        <v>3.9408866995073892E-2</v>
      </c>
      <c r="P19" s="162">
        <f t="shared" si="2"/>
        <v>0</v>
      </c>
    </row>
    <row r="20" spans="2:16">
      <c r="B20" s="17" t="s">
        <v>35</v>
      </c>
      <c r="C20" s="17">
        <v>48</v>
      </c>
      <c r="D20" s="17">
        <v>20</v>
      </c>
      <c r="E20" s="17">
        <v>22</v>
      </c>
      <c r="F20" s="17">
        <v>6</v>
      </c>
      <c r="G20" s="110">
        <f t="shared" si="0"/>
        <v>0.41666666666666669</v>
      </c>
      <c r="H20" s="182"/>
      <c r="I20" s="17" t="s">
        <v>35</v>
      </c>
      <c r="J20" s="17">
        <v>48</v>
      </c>
      <c r="K20" s="17">
        <v>21</v>
      </c>
      <c r="L20" s="109">
        <v>22</v>
      </c>
      <c r="M20" s="109">
        <v>5</v>
      </c>
      <c r="N20" s="110">
        <f t="shared" si="1"/>
        <v>0.4375</v>
      </c>
      <c r="P20" s="162">
        <f t="shared" si="2"/>
        <v>-2.0833333333333315E-2</v>
      </c>
    </row>
    <row r="21" spans="2:16" hidden="1">
      <c r="B21" s="161" t="s">
        <v>36</v>
      </c>
      <c r="C21" s="157">
        <v>25</v>
      </c>
      <c r="D21" s="157">
        <v>22</v>
      </c>
      <c r="E21" s="157">
        <v>3</v>
      </c>
      <c r="F21" s="157">
        <v>0</v>
      </c>
      <c r="G21" s="158">
        <f t="shared" si="0"/>
        <v>0.88</v>
      </c>
      <c r="I21" s="161" t="s">
        <v>36</v>
      </c>
      <c r="J21" s="157">
        <v>25</v>
      </c>
      <c r="K21" s="157">
        <v>22</v>
      </c>
      <c r="L21" s="157">
        <v>3</v>
      </c>
      <c r="M21" s="157">
        <v>0</v>
      </c>
      <c r="N21" s="158">
        <f t="shared" si="1"/>
        <v>0.88</v>
      </c>
      <c r="P21" s="162">
        <f t="shared" si="2"/>
        <v>0</v>
      </c>
    </row>
    <row r="22" spans="2:16">
      <c r="B22" s="17" t="s">
        <v>37</v>
      </c>
      <c r="C22" s="17">
        <v>11</v>
      </c>
      <c r="D22" s="17">
        <v>0</v>
      </c>
      <c r="E22" s="17">
        <v>0</v>
      </c>
      <c r="F22" s="17">
        <v>11</v>
      </c>
      <c r="G22" s="110">
        <f t="shared" si="0"/>
        <v>0</v>
      </c>
      <c r="H22" s="182"/>
      <c r="I22" s="182" t="s">
        <v>37</v>
      </c>
      <c r="J22" s="17">
        <v>11</v>
      </c>
      <c r="K22" s="17">
        <v>11</v>
      </c>
      <c r="L22" s="17">
        <v>0</v>
      </c>
      <c r="M22" s="17">
        <v>0</v>
      </c>
      <c r="N22" s="110">
        <f t="shared" si="1"/>
        <v>1</v>
      </c>
      <c r="P22" s="162">
        <f t="shared" si="2"/>
        <v>-1</v>
      </c>
    </row>
    <row r="23" spans="2:16" hidden="1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0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1"/>
        <v>0.99319727891156462</v>
      </c>
      <c r="P23" s="162">
        <f t="shared" si="2"/>
        <v>0</v>
      </c>
    </row>
    <row r="24" spans="2:16" hidden="1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0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1"/>
        <v>1</v>
      </c>
      <c r="P24" s="162">
        <f t="shared" si="2"/>
        <v>0</v>
      </c>
    </row>
    <row r="25" spans="2:16">
      <c r="B25" s="17" t="s">
        <v>40</v>
      </c>
      <c r="C25" s="17">
        <v>211</v>
      </c>
      <c r="D25" s="17">
        <v>0</v>
      </c>
      <c r="E25" s="17">
        <v>0</v>
      </c>
      <c r="F25" s="17">
        <v>211</v>
      </c>
      <c r="G25" s="110">
        <f t="shared" si="0"/>
        <v>0</v>
      </c>
      <c r="H25" s="182"/>
      <c r="I25" s="17" t="s">
        <v>40</v>
      </c>
      <c r="J25" s="17">
        <v>211</v>
      </c>
      <c r="K25" s="17">
        <v>104</v>
      </c>
      <c r="L25" s="17">
        <v>0</v>
      </c>
      <c r="M25" s="17">
        <v>107</v>
      </c>
      <c r="N25" s="110">
        <f t="shared" si="1"/>
        <v>0.49289099526066349</v>
      </c>
      <c r="P25" s="162">
        <f t="shared" si="2"/>
        <v>-0.49289099526066349</v>
      </c>
    </row>
    <row r="26" spans="2:16" hidden="1">
      <c r="B26" s="157" t="s">
        <v>41</v>
      </c>
      <c r="C26" s="157">
        <v>12</v>
      </c>
      <c r="D26" s="157">
        <v>9</v>
      </c>
      <c r="E26" s="157">
        <v>3</v>
      </c>
      <c r="F26" s="157">
        <v>0</v>
      </c>
      <c r="G26" s="158">
        <f t="shared" si="0"/>
        <v>0.75</v>
      </c>
      <c r="I26" s="157" t="s">
        <v>41</v>
      </c>
      <c r="J26" s="157">
        <v>12</v>
      </c>
      <c r="K26" s="157">
        <v>9</v>
      </c>
      <c r="L26" s="157">
        <v>3</v>
      </c>
      <c r="M26" s="157">
        <v>0</v>
      </c>
      <c r="N26" s="158">
        <f t="shared" si="1"/>
        <v>0.75</v>
      </c>
      <c r="P26" s="162">
        <f t="shared" si="2"/>
        <v>0</v>
      </c>
    </row>
    <row r="27" spans="2:16" hidden="1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0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1"/>
        <v>0.99744897959183676</v>
      </c>
      <c r="P27" s="162">
        <f t="shared" si="2"/>
        <v>0</v>
      </c>
    </row>
    <row r="28" spans="2:16" hidden="1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0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1"/>
        <v>1</v>
      </c>
      <c r="P28" s="162">
        <f t="shared" si="2"/>
        <v>0</v>
      </c>
    </row>
    <row r="29" spans="2:16" hidden="1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0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1"/>
        <v>1</v>
      </c>
      <c r="P29" s="162">
        <f t="shared" si="2"/>
        <v>0</v>
      </c>
    </row>
    <row r="30" spans="2:16" hidden="1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0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1"/>
        <v>1</v>
      </c>
      <c r="P30" s="162">
        <f t="shared" si="2"/>
        <v>0</v>
      </c>
    </row>
    <row r="31" spans="2:16" hidden="1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f t="shared" si="0"/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1"/>
        <v>1</v>
      </c>
      <c r="P31" s="162">
        <f t="shared" si="2"/>
        <v>0</v>
      </c>
    </row>
    <row r="32" spans="2:16" hidden="1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0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1"/>
        <v>1</v>
      </c>
      <c r="P32" s="162">
        <f t="shared" si="2"/>
        <v>0</v>
      </c>
    </row>
    <row r="33" spans="2:16" hidden="1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0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1"/>
        <v>0.5</v>
      </c>
      <c r="P33" s="162">
        <f t="shared" si="2"/>
        <v>0</v>
      </c>
    </row>
    <row r="34" spans="2:16" hidden="1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0"/>
        <v>1</v>
      </c>
      <c r="I34" s="157" t="s">
        <v>49</v>
      </c>
      <c r="J34" s="157">
        <v>15</v>
      </c>
      <c r="K34" s="157">
        <v>15</v>
      </c>
      <c r="L34" s="157">
        <v>0</v>
      </c>
      <c r="M34" s="157">
        <v>0</v>
      </c>
      <c r="N34" s="158">
        <f t="shared" si="1"/>
        <v>1</v>
      </c>
      <c r="P34" s="162">
        <f t="shared" si="2"/>
        <v>0</v>
      </c>
    </row>
    <row r="35" spans="2:16" hidden="1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0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1"/>
        <v>1</v>
      </c>
      <c r="P35" s="162">
        <f t="shared" si="2"/>
        <v>0</v>
      </c>
    </row>
    <row r="36" spans="2:16" hidden="1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0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1"/>
        <v>1</v>
      </c>
      <c r="P36" s="162">
        <f t="shared" si="2"/>
        <v>0</v>
      </c>
    </row>
    <row r="37" spans="2:16" hidden="1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0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1"/>
        <v>0.8571428571428571</v>
      </c>
      <c r="P37" s="162">
        <f t="shared" si="2"/>
        <v>0</v>
      </c>
    </row>
    <row r="38" spans="2:16" hidden="1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0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1"/>
        <v>1</v>
      </c>
      <c r="P38" s="162">
        <f t="shared" si="2"/>
        <v>0</v>
      </c>
    </row>
    <row r="39" spans="2:16" hidden="1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0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1"/>
        <v>0.41176470588235292</v>
      </c>
      <c r="P39" s="162">
        <f t="shared" si="2"/>
        <v>0</v>
      </c>
    </row>
    <row r="40" spans="2:16" hidden="1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0"/>
        <v>0.99342105263157898</v>
      </c>
      <c r="I40" s="157" t="s">
        <v>56</v>
      </c>
      <c r="J40" s="157">
        <v>153</v>
      </c>
      <c r="K40" s="157">
        <v>152</v>
      </c>
      <c r="L40" s="157">
        <v>1</v>
      </c>
      <c r="M40" s="157">
        <v>0</v>
      </c>
      <c r="N40" s="158">
        <f t="shared" si="1"/>
        <v>0.99346405228758172</v>
      </c>
      <c r="P40" s="162">
        <f t="shared" si="2"/>
        <v>-4.2999656002740139E-5</v>
      </c>
    </row>
    <row r="41" spans="2:16" hidden="1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0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1"/>
        <v>0.82089552238805974</v>
      </c>
      <c r="P41" s="162">
        <f t="shared" si="2"/>
        <v>0</v>
      </c>
    </row>
    <row r="42" spans="2:16">
      <c r="B42" s="17" t="s">
        <v>58</v>
      </c>
      <c r="C42" s="17">
        <v>3</v>
      </c>
      <c r="D42" s="17">
        <v>0</v>
      </c>
      <c r="E42" s="17">
        <v>0</v>
      </c>
      <c r="F42" s="17">
        <v>3</v>
      </c>
      <c r="G42" s="110">
        <f t="shared" si="0"/>
        <v>0</v>
      </c>
      <c r="H42" s="182"/>
      <c r="I42" s="17" t="s">
        <v>58</v>
      </c>
      <c r="J42" s="17">
        <v>3</v>
      </c>
      <c r="K42" s="17">
        <v>3</v>
      </c>
      <c r="L42" s="17">
        <v>0</v>
      </c>
      <c r="M42" s="17">
        <v>0</v>
      </c>
      <c r="N42" s="110">
        <f t="shared" si="1"/>
        <v>1</v>
      </c>
      <c r="P42" s="162">
        <f t="shared" si="2"/>
        <v>-1</v>
      </c>
    </row>
    <row r="43" spans="2:16" hidden="1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f t="shared" si="0"/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1"/>
        <v>0.96296296296296291</v>
      </c>
      <c r="P43" s="162">
        <f t="shared" si="2"/>
        <v>0</v>
      </c>
    </row>
    <row r="44" spans="2:16" hidden="1">
      <c r="B44" s="157" t="s">
        <v>60</v>
      </c>
      <c r="C44" s="157">
        <v>6</v>
      </c>
      <c r="D44" s="157">
        <v>6</v>
      </c>
      <c r="E44" s="157">
        <v>0</v>
      </c>
      <c r="F44" s="157">
        <v>0</v>
      </c>
      <c r="G44" s="158">
        <f t="shared" si="0"/>
        <v>1</v>
      </c>
      <c r="I44" s="157" t="s">
        <v>60</v>
      </c>
      <c r="J44" s="157">
        <v>6</v>
      </c>
      <c r="K44" s="157">
        <v>6</v>
      </c>
      <c r="L44" s="157">
        <v>0</v>
      </c>
      <c r="M44" s="157">
        <v>0</v>
      </c>
      <c r="N44" s="158">
        <f t="shared" si="1"/>
        <v>1</v>
      </c>
      <c r="P44" s="162">
        <f t="shared" si="2"/>
        <v>0</v>
      </c>
    </row>
    <row r="45" spans="2:16" hidden="1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0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1"/>
        <v>0.68</v>
      </c>
      <c r="P45" s="162">
        <f t="shared" si="2"/>
        <v>0</v>
      </c>
    </row>
    <row r="46" spans="2:16" hidden="1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0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1"/>
        <v>0.99105145413870244</v>
      </c>
      <c r="P46" s="162">
        <f t="shared" si="2"/>
        <v>0</v>
      </c>
    </row>
    <row r="47" spans="2:16" hidden="1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0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1"/>
        <v>1</v>
      </c>
      <c r="P47" s="162">
        <f t="shared" si="2"/>
        <v>0</v>
      </c>
    </row>
    <row r="48" spans="2:16" hidden="1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0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1"/>
        <v>1</v>
      </c>
      <c r="P48" s="162">
        <f t="shared" si="2"/>
        <v>0</v>
      </c>
    </row>
    <row r="49" spans="2:16">
      <c r="B49" s="17" t="s">
        <v>65</v>
      </c>
      <c r="C49" s="17">
        <v>381</v>
      </c>
      <c r="D49" s="17">
        <v>203</v>
      </c>
      <c r="E49" s="17">
        <v>25</v>
      </c>
      <c r="F49" s="17">
        <v>153</v>
      </c>
      <c r="G49" s="110">
        <f t="shared" si="0"/>
        <v>0.53280839895013121</v>
      </c>
      <c r="H49" s="182"/>
      <c r="I49" s="17" t="s">
        <v>65</v>
      </c>
      <c r="J49" s="17">
        <v>381</v>
      </c>
      <c r="K49" s="17">
        <v>295</v>
      </c>
      <c r="L49" s="17">
        <v>58</v>
      </c>
      <c r="M49" s="17">
        <v>28</v>
      </c>
      <c r="N49" s="110">
        <f t="shared" si="1"/>
        <v>0.77427821522309714</v>
      </c>
      <c r="P49" s="162">
        <f t="shared" si="2"/>
        <v>-0.24146981627296593</v>
      </c>
    </row>
    <row r="50" spans="2:16" hidden="1">
      <c r="B50" s="157" t="s">
        <v>66</v>
      </c>
      <c r="C50" s="157">
        <v>389</v>
      </c>
      <c r="D50" s="157">
        <v>339</v>
      </c>
      <c r="E50" s="157">
        <v>49</v>
      </c>
      <c r="F50" s="157">
        <v>1</v>
      </c>
      <c r="G50" s="158">
        <f t="shared" si="0"/>
        <v>0.87146529562982</v>
      </c>
      <c r="I50" s="157" t="s">
        <v>66</v>
      </c>
      <c r="J50" s="157">
        <v>389</v>
      </c>
      <c r="K50" s="157">
        <v>339</v>
      </c>
      <c r="L50" s="157">
        <v>49</v>
      </c>
      <c r="M50" s="157">
        <v>1</v>
      </c>
      <c r="N50" s="158">
        <f t="shared" si="1"/>
        <v>0.87146529562982</v>
      </c>
      <c r="P50" s="162">
        <f t="shared" si="2"/>
        <v>0</v>
      </c>
    </row>
    <row r="51" spans="2:16" hidden="1">
      <c r="B51" s="157" t="s">
        <v>67</v>
      </c>
      <c r="C51" s="157">
        <v>148</v>
      </c>
      <c r="D51" s="157">
        <v>129</v>
      </c>
      <c r="E51" s="157">
        <v>4</v>
      </c>
      <c r="F51" s="157">
        <v>15</v>
      </c>
      <c r="G51" s="158">
        <f t="shared" si="0"/>
        <v>0.8716216216216216</v>
      </c>
      <c r="I51" s="157" t="s">
        <v>67</v>
      </c>
      <c r="J51" s="157">
        <v>148</v>
      </c>
      <c r="K51" s="157">
        <v>129</v>
      </c>
      <c r="L51" s="157">
        <v>4</v>
      </c>
      <c r="M51" s="157">
        <v>15</v>
      </c>
      <c r="N51" s="158">
        <f t="shared" si="1"/>
        <v>0.8716216216216216</v>
      </c>
      <c r="P51" s="162">
        <f t="shared" si="2"/>
        <v>0</v>
      </c>
    </row>
    <row r="52" spans="2:16" hidden="1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0"/>
        <v>0.99247648902821317</v>
      </c>
      <c r="I52" s="157" t="s">
        <v>68</v>
      </c>
      <c r="J52" s="157">
        <v>1597</v>
      </c>
      <c r="K52" s="159">
        <v>1585</v>
      </c>
      <c r="L52" s="157">
        <v>12</v>
      </c>
      <c r="M52" s="159">
        <v>0</v>
      </c>
      <c r="N52" s="158">
        <f t="shared" si="1"/>
        <v>0.9924859110832811</v>
      </c>
      <c r="P52" s="162">
        <f t="shared" si="2"/>
        <v>-9.4220550679313675E-6</v>
      </c>
    </row>
    <row r="53" spans="2:16" hidden="1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0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1"/>
        <v>0.98863636363636365</v>
      </c>
      <c r="P53" s="162">
        <f t="shared" si="2"/>
        <v>0</v>
      </c>
    </row>
    <row r="54" spans="2:16" hidden="1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0"/>
        <v>0.96536796536796532</v>
      </c>
      <c r="I54" s="157" t="s">
        <v>70</v>
      </c>
      <c r="J54" s="157">
        <v>270</v>
      </c>
      <c r="K54" s="157">
        <v>260</v>
      </c>
      <c r="L54" s="157">
        <v>8</v>
      </c>
      <c r="M54" s="157">
        <v>2</v>
      </c>
      <c r="N54" s="158">
        <f t="shared" si="1"/>
        <v>0.96296296296296291</v>
      </c>
      <c r="P54" s="162">
        <f t="shared" si="2"/>
        <v>2.4050024050024099E-3</v>
      </c>
    </row>
    <row r="55" spans="2:16">
      <c r="B55" s="17" t="s">
        <v>71</v>
      </c>
      <c r="C55" s="17">
        <v>194</v>
      </c>
      <c r="D55" s="17">
        <v>177</v>
      </c>
      <c r="E55" s="17">
        <v>6</v>
      </c>
      <c r="F55" s="17">
        <v>11</v>
      </c>
      <c r="G55" s="110">
        <f t="shared" si="0"/>
        <v>0.91237113402061853</v>
      </c>
      <c r="H55" s="182"/>
      <c r="I55" s="17" t="s">
        <v>71</v>
      </c>
      <c r="J55" s="17">
        <v>194</v>
      </c>
      <c r="K55" s="109">
        <v>187</v>
      </c>
      <c r="L55" s="17">
        <v>7</v>
      </c>
      <c r="M55" s="109">
        <v>0</v>
      </c>
      <c r="N55" s="110">
        <f t="shared" si="1"/>
        <v>0.96391752577319589</v>
      </c>
      <c r="P55" s="162">
        <f t="shared" si="2"/>
        <v>-5.1546391752577359E-2</v>
      </c>
    </row>
    <row r="56" spans="2:16">
      <c r="B56" s="17" t="s">
        <v>72</v>
      </c>
      <c r="C56" s="17">
        <v>85</v>
      </c>
      <c r="D56" s="17">
        <v>0</v>
      </c>
      <c r="E56" s="17">
        <v>0</v>
      </c>
      <c r="F56" s="17">
        <v>85</v>
      </c>
      <c r="G56" s="110">
        <f t="shared" si="0"/>
        <v>0</v>
      </c>
      <c r="H56" s="182"/>
      <c r="I56" s="17" t="s">
        <v>72</v>
      </c>
      <c r="J56" s="17">
        <v>85</v>
      </c>
      <c r="K56" s="109">
        <v>54</v>
      </c>
      <c r="L56" s="17">
        <v>2</v>
      </c>
      <c r="M56" s="109">
        <v>29</v>
      </c>
      <c r="N56" s="110">
        <f t="shared" si="1"/>
        <v>0.63529411764705879</v>
      </c>
      <c r="P56" s="162">
        <f t="shared" si="2"/>
        <v>-0.63529411764705879</v>
      </c>
    </row>
    <row r="57" spans="2:16" hidden="1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0"/>
        <v>0.90378006872852235</v>
      </c>
      <c r="I57" s="157" t="s">
        <v>73</v>
      </c>
      <c r="J57" s="157">
        <v>291</v>
      </c>
      <c r="K57" s="159">
        <v>263</v>
      </c>
      <c r="L57" s="159">
        <v>26</v>
      </c>
      <c r="M57" s="157">
        <v>2</v>
      </c>
      <c r="N57" s="158">
        <f t="shared" si="1"/>
        <v>0.90378006872852235</v>
      </c>
      <c r="P57" s="162">
        <f t="shared" si="2"/>
        <v>0</v>
      </c>
    </row>
    <row r="58" spans="2:16" hidden="1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0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1"/>
        <v>0.8571428571428571</v>
      </c>
      <c r="P58" s="162">
        <f t="shared" si="2"/>
        <v>0</v>
      </c>
    </row>
    <row r="59" spans="2:16" hidden="1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0"/>
        <v>0.93055555555555558</v>
      </c>
      <c r="I59" s="157" t="s">
        <v>270</v>
      </c>
      <c r="J59" s="157">
        <v>144</v>
      </c>
      <c r="K59" s="159">
        <v>134</v>
      </c>
      <c r="L59" s="159">
        <v>8</v>
      </c>
      <c r="M59" s="159">
        <v>2</v>
      </c>
      <c r="N59" s="158">
        <f t="shared" si="1"/>
        <v>0.93055555555555558</v>
      </c>
      <c r="P59" s="162">
        <f t="shared" si="2"/>
        <v>0</v>
      </c>
    </row>
    <row r="60" spans="2:16" hidden="1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0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1"/>
        <v>1</v>
      </c>
      <c r="P60" s="162">
        <f t="shared" si="2"/>
        <v>0</v>
      </c>
    </row>
    <row r="61" spans="2:16" hidden="1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0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1"/>
        <v>1</v>
      </c>
      <c r="P61" s="162">
        <f t="shared" si="2"/>
        <v>0</v>
      </c>
    </row>
    <row r="62" spans="2:16" hidden="1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0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1"/>
        <v>0.8571428571428571</v>
      </c>
      <c r="P62" s="162">
        <f t="shared" si="2"/>
        <v>0</v>
      </c>
    </row>
    <row r="63" spans="2:16" hidden="1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0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1"/>
        <v>0.96875</v>
      </c>
      <c r="P63" s="162">
        <f t="shared" si="2"/>
        <v>0</v>
      </c>
    </row>
    <row r="64" spans="2:16" hidden="1">
      <c r="B64" s="157" t="s">
        <v>266</v>
      </c>
      <c r="C64" s="157">
        <v>160</v>
      </c>
      <c r="D64" s="157">
        <v>32</v>
      </c>
      <c r="E64" s="157">
        <v>49</v>
      </c>
      <c r="F64" s="157">
        <v>79</v>
      </c>
      <c r="G64" s="158">
        <f t="shared" si="0"/>
        <v>0.2</v>
      </c>
      <c r="I64" s="157" t="s">
        <v>266</v>
      </c>
      <c r="J64" s="157">
        <v>160</v>
      </c>
      <c r="K64" s="157">
        <v>32</v>
      </c>
      <c r="L64" s="159">
        <v>49</v>
      </c>
      <c r="M64" s="159">
        <v>79</v>
      </c>
      <c r="N64" s="158">
        <f t="shared" si="1"/>
        <v>0.2</v>
      </c>
      <c r="P64" s="162">
        <f t="shared" si="2"/>
        <v>0</v>
      </c>
    </row>
    <row r="65" spans="2:16" hidden="1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0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1"/>
        <v>1</v>
      </c>
      <c r="P65" s="162">
        <f t="shared" si="2"/>
        <v>0</v>
      </c>
    </row>
    <row r="66" spans="2:16" hidden="1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0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1"/>
        <v>1</v>
      </c>
      <c r="P66" s="162">
        <f t="shared" si="2"/>
        <v>0</v>
      </c>
    </row>
    <row r="67" spans="2:16" hidden="1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0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1"/>
        <v>1</v>
      </c>
      <c r="P67" s="162">
        <f t="shared" si="2"/>
        <v>0</v>
      </c>
    </row>
    <row r="68" spans="2:16" hidden="1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ref="G68:G73" si="3">D68/C68</f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3" si="4">K68/J68</f>
        <v>1</v>
      </c>
      <c r="P68" s="162">
        <f t="shared" ref="P68:P73" si="5">G68-N68</f>
        <v>0</v>
      </c>
    </row>
    <row r="69" spans="2:16" hidden="1">
      <c r="B69" s="157" t="s">
        <v>267</v>
      </c>
      <c r="C69" s="157">
        <v>92</v>
      </c>
      <c r="D69" s="157">
        <v>77</v>
      </c>
      <c r="E69" s="157">
        <v>10</v>
      </c>
      <c r="F69" s="157">
        <v>5</v>
      </c>
      <c r="G69" s="158">
        <f t="shared" si="3"/>
        <v>0.83695652173913049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4"/>
        <v>0.82608695652173914</v>
      </c>
      <c r="P69" s="162">
        <f t="shared" si="5"/>
        <v>1.0869565217391353E-2</v>
      </c>
    </row>
    <row r="70" spans="2:16" hidden="1">
      <c r="B70" s="157" t="s">
        <v>82</v>
      </c>
      <c r="C70" s="157">
        <v>71</v>
      </c>
      <c r="D70" s="157">
        <v>46</v>
      </c>
      <c r="E70" s="157">
        <v>7</v>
      </c>
      <c r="F70" s="157">
        <v>18</v>
      </c>
      <c r="G70" s="158">
        <f t="shared" si="3"/>
        <v>0.647887323943662</v>
      </c>
      <c r="I70" s="157" t="s">
        <v>82</v>
      </c>
      <c r="J70" s="157">
        <v>71</v>
      </c>
      <c r="K70" s="159">
        <v>46</v>
      </c>
      <c r="L70" s="159">
        <v>7</v>
      </c>
      <c r="M70" s="157">
        <v>18</v>
      </c>
      <c r="N70" s="158">
        <f t="shared" si="4"/>
        <v>0.647887323943662</v>
      </c>
      <c r="P70" s="162">
        <f t="shared" si="5"/>
        <v>0</v>
      </c>
    </row>
    <row r="71" spans="2:16">
      <c r="B71" s="17" t="s">
        <v>86</v>
      </c>
      <c r="C71" s="17">
        <v>1649</v>
      </c>
      <c r="D71" s="17">
        <v>40</v>
      </c>
      <c r="E71" s="17">
        <v>158</v>
      </c>
      <c r="F71" s="17">
        <v>1451</v>
      </c>
      <c r="G71" s="110">
        <f t="shared" si="3"/>
        <v>2.4257125530624622E-2</v>
      </c>
      <c r="H71" s="182"/>
      <c r="I71" s="17" t="s">
        <v>86</v>
      </c>
      <c r="J71" s="17">
        <v>1649</v>
      </c>
      <c r="K71" s="17">
        <v>1361</v>
      </c>
      <c r="L71" s="17">
        <v>137</v>
      </c>
      <c r="M71" s="17">
        <v>151</v>
      </c>
      <c r="N71" s="110">
        <f t="shared" si="4"/>
        <v>0.82534869617950268</v>
      </c>
      <c r="P71" s="162">
        <f t="shared" si="5"/>
        <v>-0.80109157064887804</v>
      </c>
    </row>
    <row r="72" spans="2:16" hidden="1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4"/>
        <v>0.95454545454545459</v>
      </c>
      <c r="P72" s="162">
        <f t="shared" si="5"/>
        <v>0</v>
      </c>
    </row>
    <row r="73" spans="2:16">
      <c r="B73" s="17" t="s">
        <v>84</v>
      </c>
      <c r="C73" s="17">
        <v>134</v>
      </c>
      <c r="D73" s="17">
        <v>109</v>
      </c>
      <c r="E73" s="17">
        <v>15</v>
      </c>
      <c r="F73" s="17">
        <v>10</v>
      </c>
      <c r="G73" s="110">
        <f t="shared" si="3"/>
        <v>0.81343283582089554</v>
      </c>
      <c r="H73" s="182"/>
      <c r="I73" s="17" t="s">
        <v>84</v>
      </c>
      <c r="J73" s="17">
        <v>134</v>
      </c>
      <c r="K73" s="109">
        <v>112</v>
      </c>
      <c r="L73" s="17">
        <v>13</v>
      </c>
      <c r="M73" s="109">
        <v>9</v>
      </c>
      <c r="N73" s="110">
        <f t="shared" si="4"/>
        <v>0.83582089552238803</v>
      </c>
      <c r="P73" s="162">
        <f t="shared" si="5"/>
        <v>-2.2388059701492491E-2</v>
      </c>
    </row>
  </sheetData>
  <autoFilter ref="B2:P73">
    <filterColumn colId="0">
      <colorFilter dxfId="2"/>
    </filterColumn>
  </autoFilter>
  <conditionalFormatting sqref="J4">
    <cfRule type="cellIs" dxfId="1" priority="3" operator="equal">
      <formula>799</formula>
    </cfRule>
    <cfRule type="uniqueValues" priority="4"/>
  </conditionalFormatting>
  <conditionalFormatting sqref="C4">
    <cfRule type="cellIs" dxfId="0" priority="1" operator="equal">
      <formula>799</formula>
    </cfRule>
    <cfRule type="uniqueValues" priority="2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IVI</vt:lpstr>
      <vt:lpstr>Acer Aspire 5349 ZRL</vt:lpstr>
      <vt:lpstr>Intel NUC i5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share mode Google Nexus 4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2015-02-03T06:03:14Z</dcterms:modified>
</cp:coreProperties>
</file>